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450" windowWidth="2040" windowHeight="1185" activeTab="3"/>
  </bookViews>
  <sheets>
    <sheet name="Req" sheetId="1" r:id="rId1"/>
    <sheet name="AHP Value" sheetId="2" r:id="rId2"/>
    <sheet name="AHP Cost" sheetId="3" r:id="rId3"/>
    <sheet name="ROI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3" i="4"/>
  <c r="G79" i="3"/>
  <c r="Y77" i="3"/>
  <c r="I77" i="3"/>
  <c r="K75" i="3"/>
  <c r="D74" i="3"/>
  <c r="M73" i="3"/>
  <c r="O71" i="3"/>
  <c r="Q69" i="3"/>
  <c r="W66" i="3"/>
  <c r="S66" i="3"/>
  <c r="O66" i="3"/>
  <c r="G66" i="3"/>
  <c r="C66" i="3"/>
  <c r="P65" i="3"/>
  <c r="Y64" i="3"/>
  <c r="U64" i="3"/>
  <c r="Q64" i="3"/>
  <c r="M64" i="3"/>
  <c r="I64" i="3"/>
  <c r="E64" i="3"/>
  <c r="W62" i="3"/>
  <c r="S62" i="3"/>
  <c r="K62" i="3"/>
  <c r="G62" i="3"/>
  <c r="C62" i="3"/>
  <c r="T61" i="3"/>
  <c r="D61" i="3"/>
  <c r="Y60" i="3"/>
  <c r="U60" i="3"/>
  <c r="Q60" i="3"/>
  <c r="M60" i="3"/>
  <c r="I60" i="3"/>
  <c r="E60" i="3"/>
  <c r="Y58" i="3"/>
  <c r="U58" i="3"/>
  <c r="S58" i="3"/>
  <c r="Q58" i="3"/>
  <c r="M58" i="3"/>
  <c r="K58" i="3"/>
  <c r="I58" i="3"/>
  <c r="H58" i="3"/>
  <c r="G58" i="3"/>
  <c r="E58" i="3"/>
  <c r="C58" i="3"/>
  <c r="Y53" i="3"/>
  <c r="Y69" i="3" s="1"/>
  <c r="X53" i="3"/>
  <c r="X61" i="3" s="1"/>
  <c r="W53" i="3"/>
  <c r="V53" i="3"/>
  <c r="U53" i="3"/>
  <c r="U73" i="3" s="1"/>
  <c r="T53" i="3"/>
  <c r="T74" i="3" s="1"/>
  <c r="S53" i="3"/>
  <c r="R53" i="3"/>
  <c r="Q53" i="3"/>
  <c r="Q77" i="3" s="1"/>
  <c r="P53" i="3"/>
  <c r="O53" i="3"/>
  <c r="N53" i="3"/>
  <c r="M53" i="3"/>
  <c r="M66" i="3" s="1"/>
  <c r="L53" i="3"/>
  <c r="K53" i="3"/>
  <c r="J53" i="3"/>
  <c r="I53" i="3"/>
  <c r="I69" i="3" s="1"/>
  <c r="H53" i="3"/>
  <c r="H61" i="3" s="1"/>
  <c r="G53" i="3"/>
  <c r="F53" i="3"/>
  <c r="E53" i="3"/>
  <c r="E73" i="3" s="1"/>
  <c r="D53" i="3"/>
  <c r="D65" i="3" s="1"/>
  <c r="C53" i="3"/>
  <c r="V76" i="2"/>
  <c r="V66" i="2"/>
  <c r="W65" i="2"/>
  <c r="V63" i="2"/>
  <c r="N63" i="2"/>
  <c r="V60" i="2"/>
  <c r="V58" i="2"/>
  <c r="Y53" i="2"/>
  <c r="W53" i="2"/>
  <c r="W62" i="2" s="1"/>
  <c r="V53" i="2"/>
  <c r="U52" i="2"/>
  <c r="T52" i="2"/>
  <c r="S52" i="2"/>
  <c r="R52" i="2"/>
  <c r="Q52" i="2"/>
  <c r="P52" i="2"/>
  <c r="O52" i="2"/>
  <c r="M52" i="2"/>
  <c r="L52" i="2"/>
  <c r="J52" i="2"/>
  <c r="I52" i="2"/>
  <c r="H52" i="2"/>
  <c r="G52" i="2"/>
  <c r="F52" i="2"/>
  <c r="E52" i="2"/>
  <c r="C52" i="2"/>
  <c r="Y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Y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Y49" i="2"/>
  <c r="X49" i="2"/>
  <c r="W49" i="2"/>
  <c r="U49" i="2"/>
  <c r="T49" i="2"/>
  <c r="S49" i="2"/>
  <c r="R49" i="2"/>
  <c r="Q49" i="2"/>
  <c r="P49" i="2"/>
  <c r="O49" i="2"/>
  <c r="N49" i="2"/>
  <c r="N53" i="2" s="1"/>
  <c r="M49" i="2"/>
  <c r="L49" i="2"/>
  <c r="K49" i="2"/>
  <c r="J49" i="2"/>
  <c r="I49" i="2"/>
  <c r="H49" i="2"/>
  <c r="G49" i="2"/>
  <c r="F49" i="2"/>
  <c r="E49" i="2"/>
  <c r="D49" i="2"/>
  <c r="C49" i="2"/>
  <c r="S48" i="2"/>
  <c r="M48" i="2"/>
  <c r="L48" i="2"/>
  <c r="J48" i="2"/>
  <c r="H48" i="2"/>
  <c r="G48" i="2"/>
  <c r="S47" i="2"/>
  <c r="M47" i="2"/>
  <c r="L47" i="2"/>
  <c r="J47" i="2"/>
  <c r="H47" i="2"/>
  <c r="G47" i="2"/>
  <c r="U46" i="2"/>
  <c r="T46" i="2"/>
  <c r="M46" i="2"/>
  <c r="J46" i="2"/>
  <c r="G46" i="2"/>
  <c r="C46" i="2"/>
  <c r="U45" i="2"/>
  <c r="T45" i="2"/>
  <c r="S45" i="2"/>
  <c r="M45" i="2"/>
  <c r="L45" i="2"/>
  <c r="J45" i="2"/>
  <c r="I45" i="2"/>
  <c r="H45" i="2"/>
  <c r="G45" i="2"/>
  <c r="E45" i="2"/>
  <c r="C45" i="2"/>
  <c r="U44" i="2"/>
  <c r="T44" i="2"/>
  <c r="S44" i="2"/>
  <c r="R44" i="2"/>
  <c r="M44" i="2"/>
  <c r="L44" i="2"/>
  <c r="J44" i="2"/>
  <c r="I44" i="2"/>
  <c r="H44" i="2"/>
  <c r="G44" i="2"/>
  <c r="E44" i="2"/>
  <c r="C44" i="2"/>
  <c r="U43" i="2"/>
  <c r="T43" i="2"/>
  <c r="S43" i="2"/>
  <c r="R43" i="2"/>
  <c r="Q43" i="2"/>
  <c r="O43" i="2"/>
  <c r="M43" i="2"/>
  <c r="L43" i="2"/>
  <c r="J43" i="2"/>
  <c r="I43" i="2"/>
  <c r="H43" i="2"/>
  <c r="G43" i="2"/>
  <c r="F43" i="2"/>
  <c r="E43" i="2"/>
  <c r="C43" i="2"/>
  <c r="U42" i="2"/>
  <c r="T42" i="2"/>
  <c r="S42" i="2"/>
  <c r="R42" i="2"/>
  <c r="M42" i="2"/>
  <c r="L42" i="2"/>
  <c r="J42" i="2"/>
  <c r="I42" i="2"/>
  <c r="H42" i="2"/>
  <c r="G42" i="2"/>
  <c r="E42" i="2"/>
  <c r="C42" i="2"/>
  <c r="U41" i="2"/>
  <c r="T41" i="2"/>
  <c r="S41" i="2"/>
  <c r="R41" i="2"/>
  <c r="Q41" i="2"/>
  <c r="P41" i="2"/>
  <c r="O41" i="2"/>
  <c r="M41" i="2"/>
  <c r="L41" i="2"/>
  <c r="J41" i="2"/>
  <c r="I41" i="2"/>
  <c r="H41" i="2"/>
  <c r="G41" i="2"/>
  <c r="F41" i="2"/>
  <c r="E41" i="2"/>
  <c r="C41" i="2"/>
  <c r="M39" i="2"/>
  <c r="J39" i="2"/>
  <c r="G39" i="2"/>
  <c r="U38" i="2"/>
  <c r="T38" i="2"/>
  <c r="S38" i="2"/>
  <c r="R38" i="2"/>
  <c r="Q38" i="2"/>
  <c r="P38" i="2"/>
  <c r="O38" i="2"/>
  <c r="O53" i="2" s="1"/>
  <c r="M38" i="2"/>
  <c r="L38" i="2"/>
  <c r="J38" i="2"/>
  <c r="I38" i="2"/>
  <c r="H38" i="2"/>
  <c r="G38" i="2"/>
  <c r="F38" i="2"/>
  <c r="E38" i="2"/>
  <c r="C38" i="2"/>
  <c r="U36" i="2"/>
  <c r="T36" i="2"/>
  <c r="S36" i="2"/>
  <c r="M36" i="2"/>
  <c r="L36" i="2"/>
  <c r="J36" i="2"/>
  <c r="H36" i="2"/>
  <c r="G36" i="2"/>
  <c r="C36" i="2"/>
  <c r="M35" i="2"/>
  <c r="J35" i="2"/>
  <c r="G35" i="2"/>
  <c r="U33" i="2"/>
  <c r="T33" i="2"/>
  <c r="S33" i="2"/>
  <c r="R33" i="2"/>
  <c r="M33" i="2"/>
  <c r="L33" i="2"/>
  <c r="J33" i="2"/>
  <c r="I33" i="2"/>
  <c r="H33" i="2"/>
  <c r="G33" i="2"/>
  <c r="E33" i="2"/>
  <c r="C33" i="2"/>
  <c r="U32" i="2"/>
  <c r="U53" i="2" s="1"/>
  <c r="T32" i="2"/>
  <c r="S32" i="2"/>
  <c r="M32" i="2"/>
  <c r="L32" i="2"/>
  <c r="J32" i="2"/>
  <c r="H32" i="2"/>
  <c r="G32" i="2"/>
  <c r="C32" i="2"/>
  <c r="U31" i="2"/>
  <c r="T31" i="2"/>
  <c r="S31" i="2"/>
  <c r="R31" i="2"/>
  <c r="Q31" i="2"/>
  <c r="P31" i="2"/>
  <c r="O31" i="2"/>
  <c r="M31" i="2"/>
  <c r="L31" i="2"/>
  <c r="J31" i="2"/>
  <c r="I31" i="2"/>
  <c r="H31" i="2"/>
  <c r="G31" i="2"/>
  <c r="F31" i="2"/>
  <c r="E31" i="2"/>
  <c r="C31" i="2"/>
  <c r="S30" i="2"/>
  <c r="M30" i="2"/>
  <c r="L30" i="2"/>
  <c r="J30" i="2"/>
  <c r="H30" i="2"/>
  <c r="G30" i="2"/>
  <c r="G53" i="2" s="1"/>
  <c r="G68" i="2" l="1"/>
  <c r="G67" i="2"/>
  <c r="G69" i="2"/>
  <c r="G59" i="2"/>
  <c r="G62" i="2"/>
  <c r="G65" i="2"/>
  <c r="E61" i="2"/>
  <c r="O74" i="2"/>
  <c r="O70" i="2"/>
  <c r="O73" i="2"/>
  <c r="O76" i="2"/>
  <c r="O72" i="2"/>
  <c r="O68" i="2"/>
  <c r="O64" i="2"/>
  <c r="O67" i="2"/>
  <c r="O61" i="2"/>
  <c r="O60" i="2"/>
  <c r="O75" i="2"/>
  <c r="O65" i="2"/>
  <c r="O62" i="2"/>
  <c r="O59" i="2"/>
  <c r="O63" i="2"/>
  <c r="O58" i="2"/>
  <c r="O69" i="2"/>
  <c r="C59" i="2"/>
  <c r="U76" i="2"/>
  <c r="U68" i="2"/>
  <c r="U75" i="2"/>
  <c r="U62" i="2"/>
  <c r="U65" i="2"/>
  <c r="U58" i="2"/>
  <c r="U69" i="2"/>
  <c r="U67" i="2"/>
  <c r="U63" i="2"/>
  <c r="U59" i="2"/>
  <c r="U61" i="2"/>
  <c r="U64" i="2"/>
  <c r="P59" i="2"/>
  <c r="P53" i="2"/>
  <c r="I66" i="2"/>
  <c r="G70" i="2"/>
  <c r="G76" i="2"/>
  <c r="E77" i="2"/>
  <c r="G78" i="2"/>
  <c r="K78" i="2"/>
  <c r="G79" i="2"/>
  <c r="O79" i="2"/>
  <c r="C53" i="2"/>
  <c r="K53" i="2"/>
  <c r="S53" i="2"/>
  <c r="Y76" i="2"/>
  <c r="Y72" i="2"/>
  <c r="Y68" i="2"/>
  <c r="Y80" i="2"/>
  <c r="Y75" i="2"/>
  <c r="Y71" i="2"/>
  <c r="Y74" i="2"/>
  <c r="Y70" i="2"/>
  <c r="Y66" i="2"/>
  <c r="Y62" i="2"/>
  <c r="Y69" i="2"/>
  <c r="Y64" i="2"/>
  <c r="Y61" i="2"/>
  <c r="Y58" i="2"/>
  <c r="Y65" i="2"/>
  <c r="Y73" i="2"/>
  <c r="Y67" i="2"/>
  <c r="Y60" i="2"/>
  <c r="H53" i="2"/>
  <c r="S58" i="2"/>
  <c r="G61" i="2"/>
  <c r="T61" i="2"/>
  <c r="T66" i="2"/>
  <c r="G71" i="2"/>
  <c r="N75" i="2"/>
  <c r="N71" i="2"/>
  <c r="N67" i="2"/>
  <c r="N74" i="2"/>
  <c r="N70" i="2"/>
  <c r="N73" i="2"/>
  <c r="N69" i="2"/>
  <c r="N65" i="2"/>
  <c r="N61" i="2"/>
  <c r="N72" i="2"/>
  <c r="N68" i="2"/>
  <c r="N64" i="2"/>
  <c r="N60" i="2"/>
  <c r="N80" i="2"/>
  <c r="N62" i="2"/>
  <c r="N59" i="2"/>
  <c r="N76" i="2"/>
  <c r="P78" i="2"/>
  <c r="E53" i="2"/>
  <c r="M53" i="2"/>
  <c r="M73" i="2" s="1"/>
  <c r="Y59" i="2"/>
  <c r="F53" i="2"/>
  <c r="S61" i="2"/>
  <c r="P69" i="2"/>
  <c r="L70" i="2"/>
  <c r="U71" i="2"/>
  <c r="U72" i="2"/>
  <c r="I77" i="2"/>
  <c r="U77" i="2"/>
  <c r="C79" i="2"/>
  <c r="R53" i="2"/>
  <c r="U60" i="2"/>
  <c r="C64" i="2"/>
  <c r="G66" i="2"/>
  <c r="C69" i="2"/>
  <c r="H71" i="2"/>
  <c r="J74" i="2"/>
  <c r="G77" i="2"/>
  <c r="O77" i="2"/>
  <c r="X77" i="2"/>
  <c r="X53" i="2"/>
  <c r="E78" i="2"/>
  <c r="U78" i="2"/>
  <c r="E79" i="2"/>
  <c r="M79" i="2"/>
  <c r="U79" i="2"/>
  <c r="F80" i="2"/>
  <c r="J80" i="2"/>
  <c r="P80" i="2"/>
  <c r="N58" i="2"/>
  <c r="G58" i="2"/>
  <c r="T59" i="2"/>
  <c r="T53" i="2"/>
  <c r="J61" i="2"/>
  <c r="E66" i="2"/>
  <c r="O66" i="2"/>
  <c r="J69" i="2"/>
  <c r="T70" i="2"/>
  <c r="H72" i="2"/>
  <c r="H73" i="2"/>
  <c r="C74" i="2"/>
  <c r="M76" i="2"/>
  <c r="O78" i="2"/>
  <c r="J53" i="2"/>
  <c r="H59" i="2"/>
  <c r="C60" i="2"/>
  <c r="H61" i="2"/>
  <c r="L64" i="2"/>
  <c r="U66" i="2"/>
  <c r="H69" i="2"/>
  <c r="M69" i="2"/>
  <c r="C70" i="2"/>
  <c r="C71" i="2"/>
  <c r="M71" i="2"/>
  <c r="E72" i="2"/>
  <c r="J72" i="2"/>
  <c r="E73" i="2"/>
  <c r="T73" i="2"/>
  <c r="G75" i="2"/>
  <c r="C77" i="2"/>
  <c r="K77" i="2"/>
  <c r="L53" i="2"/>
  <c r="G60" i="2"/>
  <c r="G63" i="2"/>
  <c r="R66" i="2"/>
  <c r="E69" i="2"/>
  <c r="O71" i="2"/>
  <c r="U73" i="2"/>
  <c r="Y77" i="2"/>
  <c r="I53" i="2"/>
  <c r="Q53" i="2"/>
  <c r="W80" i="2"/>
  <c r="W78" i="2"/>
  <c r="W74" i="2"/>
  <c r="W70" i="2"/>
  <c r="W73" i="2"/>
  <c r="W69" i="2"/>
  <c r="W76" i="2"/>
  <c r="W72" i="2"/>
  <c r="W68" i="2"/>
  <c r="W64" i="2"/>
  <c r="W60" i="2"/>
  <c r="W71" i="2"/>
  <c r="W67" i="2"/>
  <c r="W66" i="2"/>
  <c r="W63" i="2"/>
  <c r="W59" i="2"/>
  <c r="W79" i="2"/>
  <c r="W61" i="2"/>
  <c r="W58" i="2"/>
  <c r="W75" i="2"/>
  <c r="Y63" i="2"/>
  <c r="N66" i="2"/>
  <c r="F79" i="3"/>
  <c r="F75" i="3"/>
  <c r="F71" i="3"/>
  <c r="F78" i="3"/>
  <c r="F74" i="3"/>
  <c r="F70" i="3"/>
  <c r="F77" i="3"/>
  <c r="F73" i="3"/>
  <c r="F69" i="3"/>
  <c r="F68" i="3"/>
  <c r="F66" i="3"/>
  <c r="F62" i="3"/>
  <c r="F58" i="3"/>
  <c r="F80" i="3"/>
  <c r="F65" i="3"/>
  <c r="F61" i="3"/>
  <c r="F76" i="3"/>
  <c r="F64" i="3"/>
  <c r="F60" i="3"/>
  <c r="F67" i="3"/>
  <c r="F72" i="3"/>
  <c r="F63" i="3"/>
  <c r="J79" i="3"/>
  <c r="J75" i="3"/>
  <c r="J71" i="3"/>
  <c r="J78" i="3"/>
  <c r="J74" i="3"/>
  <c r="J70" i="3"/>
  <c r="J77" i="3"/>
  <c r="J73" i="3"/>
  <c r="J69" i="3"/>
  <c r="J80" i="3"/>
  <c r="J66" i="3"/>
  <c r="J62" i="3"/>
  <c r="J58" i="3"/>
  <c r="J76" i="3"/>
  <c r="J65" i="3"/>
  <c r="J61" i="3"/>
  <c r="J72" i="3"/>
  <c r="J64" i="3"/>
  <c r="J60" i="3"/>
  <c r="J68" i="3"/>
  <c r="J67" i="3"/>
  <c r="J63" i="3"/>
  <c r="J59" i="3"/>
  <c r="N79" i="3"/>
  <c r="N75" i="3"/>
  <c r="N71" i="3"/>
  <c r="N78" i="3"/>
  <c r="N74" i="3"/>
  <c r="N70" i="3"/>
  <c r="N77" i="3"/>
  <c r="N73" i="3"/>
  <c r="N69" i="3"/>
  <c r="N76" i="3"/>
  <c r="N66" i="3"/>
  <c r="N62" i="3"/>
  <c r="N58" i="3"/>
  <c r="N72" i="3"/>
  <c r="N65" i="3"/>
  <c r="N61" i="3"/>
  <c r="N68" i="3"/>
  <c r="N64" i="3"/>
  <c r="N60" i="3"/>
  <c r="N63" i="3"/>
  <c r="N80" i="3"/>
  <c r="N59" i="3"/>
  <c r="R79" i="3"/>
  <c r="R75" i="3"/>
  <c r="R71" i="3"/>
  <c r="R78" i="3"/>
  <c r="R74" i="3"/>
  <c r="R70" i="3"/>
  <c r="R77" i="3"/>
  <c r="R73" i="3"/>
  <c r="R69" i="3"/>
  <c r="R72" i="3"/>
  <c r="R67" i="3"/>
  <c r="R66" i="3"/>
  <c r="R62" i="3"/>
  <c r="R58" i="3"/>
  <c r="R68" i="3"/>
  <c r="R65" i="3"/>
  <c r="R61" i="3"/>
  <c r="R80" i="3"/>
  <c r="R64" i="3"/>
  <c r="R60" i="3"/>
  <c r="R59" i="3"/>
  <c r="V79" i="3"/>
  <c r="V75" i="3"/>
  <c r="V71" i="3"/>
  <c r="V78" i="3"/>
  <c r="V74" i="3"/>
  <c r="V70" i="3"/>
  <c r="V77" i="3"/>
  <c r="V73" i="3"/>
  <c r="V69" i="3"/>
  <c r="V68" i="3"/>
  <c r="V66" i="3"/>
  <c r="V62" i="3"/>
  <c r="V58" i="3"/>
  <c r="V80" i="3"/>
  <c r="V67" i="3"/>
  <c r="V65" i="3"/>
  <c r="V61" i="3"/>
  <c r="V76" i="3"/>
  <c r="V64" i="3"/>
  <c r="V60" i="3"/>
  <c r="V72" i="3"/>
  <c r="V63" i="3"/>
  <c r="V59" i="3"/>
  <c r="N67" i="3"/>
  <c r="R61" i="2"/>
  <c r="G64" i="2"/>
  <c r="E70" i="2"/>
  <c r="J70" i="2"/>
  <c r="E71" i="2"/>
  <c r="I71" i="2"/>
  <c r="T71" i="2"/>
  <c r="G72" i="2"/>
  <c r="L72" i="2"/>
  <c r="T72" i="2"/>
  <c r="G73" i="2"/>
  <c r="L73" i="2"/>
  <c r="H75" i="2"/>
  <c r="L76" i="2"/>
  <c r="H77" i="2"/>
  <c r="L77" i="2"/>
  <c r="P77" i="2"/>
  <c r="T77" i="2"/>
  <c r="F78" i="2"/>
  <c r="J78" i="2"/>
  <c r="N78" i="2"/>
  <c r="Y78" i="2"/>
  <c r="F79" i="2"/>
  <c r="J79" i="2"/>
  <c r="N79" i="2"/>
  <c r="Y79" i="2"/>
  <c r="G80" i="2"/>
  <c r="L80" i="2"/>
  <c r="U80" i="2"/>
  <c r="V79" i="2"/>
  <c r="V75" i="2"/>
  <c r="V71" i="2"/>
  <c r="V67" i="2"/>
  <c r="V78" i="2"/>
  <c r="V74" i="2"/>
  <c r="V70" i="2"/>
  <c r="V77" i="2"/>
  <c r="V73" i="2"/>
  <c r="V69" i="2"/>
  <c r="V65" i="2"/>
  <c r="V61" i="2"/>
  <c r="V59" i="2"/>
  <c r="V64" i="2"/>
  <c r="V72" i="2"/>
  <c r="L69" i="2"/>
  <c r="U70" i="2"/>
  <c r="L71" i="2"/>
  <c r="R71" i="2"/>
  <c r="C72" i="2"/>
  <c r="I72" i="2"/>
  <c r="C73" i="2"/>
  <c r="S73" i="2"/>
  <c r="G74" i="2"/>
  <c r="U74" i="2"/>
  <c r="L75" i="2"/>
  <c r="H76" i="2"/>
  <c r="F77" i="2"/>
  <c r="J77" i="2"/>
  <c r="N77" i="2"/>
  <c r="W77" i="2"/>
  <c r="H79" i="2"/>
  <c r="L79" i="2"/>
  <c r="P79" i="2"/>
  <c r="T79" i="2"/>
  <c r="E80" i="2"/>
  <c r="I80" i="2"/>
  <c r="O80" i="2"/>
  <c r="D53" i="2"/>
  <c r="D79" i="2" s="1"/>
  <c r="V62" i="2"/>
  <c r="V68" i="2"/>
  <c r="V80" i="2"/>
  <c r="F59" i="3"/>
  <c r="R63" i="3"/>
  <c r="R76" i="3"/>
  <c r="C78" i="3"/>
  <c r="C74" i="3"/>
  <c r="C70" i="3"/>
  <c r="C77" i="3"/>
  <c r="C73" i="3"/>
  <c r="C69" i="3"/>
  <c r="C80" i="3"/>
  <c r="C76" i="3"/>
  <c r="C72" i="3"/>
  <c r="C68" i="3"/>
  <c r="C79" i="3"/>
  <c r="C65" i="3"/>
  <c r="C61" i="3"/>
  <c r="C75" i="3"/>
  <c r="C64" i="3"/>
  <c r="C60" i="3"/>
  <c r="C71" i="3"/>
  <c r="C67" i="3"/>
  <c r="C63" i="3"/>
  <c r="C59" i="3"/>
  <c r="G78" i="3"/>
  <c r="G74" i="3"/>
  <c r="G70" i="3"/>
  <c r="G77" i="3"/>
  <c r="G73" i="3"/>
  <c r="G69" i="3"/>
  <c r="G80" i="3"/>
  <c r="G76" i="3"/>
  <c r="G72" i="3"/>
  <c r="G68" i="3"/>
  <c r="G75" i="3"/>
  <c r="G65" i="3"/>
  <c r="G61" i="3"/>
  <c r="G71" i="3"/>
  <c r="G64" i="3"/>
  <c r="G60" i="3"/>
  <c r="G67" i="3"/>
  <c r="G63" i="3"/>
  <c r="G59" i="3"/>
  <c r="K78" i="3"/>
  <c r="K74" i="3"/>
  <c r="K70" i="3"/>
  <c r="K77" i="3"/>
  <c r="K73" i="3"/>
  <c r="K69" i="3"/>
  <c r="K80" i="3"/>
  <c r="K76" i="3"/>
  <c r="K72" i="3"/>
  <c r="K68" i="3"/>
  <c r="K71" i="3"/>
  <c r="K65" i="3"/>
  <c r="K61" i="3"/>
  <c r="K64" i="3"/>
  <c r="K60" i="3"/>
  <c r="K79" i="3"/>
  <c r="K67" i="3"/>
  <c r="K63" i="3"/>
  <c r="K59" i="3"/>
  <c r="O78" i="3"/>
  <c r="O74" i="3"/>
  <c r="O70" i="3"/>
  <c r="O77" i="3"/>
  <c r="O73" i="3"/>
  <c r="O69" i="3"/>
  <c r="O80" i="3"/>
  <c r="O76" i="3"/>
  <c r="O72" i="3"/>
  <c r="O68" i="3"/>
  <c r="O65" i="3"/>
  <c r="O61" i="3"/>
  <c r="O79" i="3"/>
  <c r="O64" i="3"/>
  <c r="O60" i="3"/>
  <c r="O75" i="3"/>
  <c r="O67" i="3"/>
  <c r="O63" i="3"/>
  <c r="O59" i="3"/>
  <c r="S78" i="3"/>
  <c r="S74" i="3"/>
  <c r="S70" i="3"/>
  <c r="S77" i="3"/>
  <c r="S73" i="3"/>
  <c r="S69" i="3"/>
  <c r="S80" i="3"/>
  <c r="S76" i="3"/>
  <c r="S72" i="3"/>
  <c r="S68" i="3"/>
  <c r="S79" i="3"/>
  <c r="S65" i="3"/>
  <c r="S61" i="3"/>
  <c r="S75" i="3"/>
  <c r="S64" i="3"/>
  <c r="S60" i="3"/>
  <c r="S71" i="3"/>
  <c r="S63" i="3"/>
  <c r="S59" i="3"/>
  <c r="W78" i="3"/>
  <c r="W74" i="3"/>
  <c r="W70" i="3"/>
  <c r="W77" i="3"/>
  <c r="W73" i="3"/>
  <c r="W69" i="3"/>
  <c r="W80" i="3"/>
  <c r="W76" i="3"/>
  <c r="W72" i="3"/>
  <c r="W68" i="3"/>
  <c r="W75" i="3"/>
  <c r="W67" i="3"/>
  <c r="W65" i="3"/>
  <c r="W61" i="3"/>
  <c r="W71" i="3"/>
  <c r="W64" i="3"/>
  <c r="W60" i="3"/>
  <c r="W63" i="3"/>
  <c r="W59" i="3"/>
  <c r="D58" i="3"/>
  <c r="Z58" i="3" s="1"/>
  <c r="AA58" i="3" s="1"/>
  <c r="O58" i="3"/>
  <c r="W58" i="3"/>
  <c r="O62" i="3"/>
  <c r="T65" i="3"/>
  <c r="K66" i="3"/>
  <c r="S67" i="3"/>
  <c r="W79" i="3"/>
  <c r="D77" i="3"/>
  <c r="D73" i="3"/>
  <c r="D69" i="3"/>
  <c r="D80" i="3"/>
  <c r="D76" i="3"/>
  <c r="D72" i="3"/>
  <c r="D68" i="3"/>
  <c r="D79" i="3"/>
  <c r="D75" i="3"/>
  <c r="D71" i="3"/>
  <c r="D70" i="3"/>
  <c r="D64" i="3"/>
  <c r="D60" i="3"/>
  <c r="D67" i="3"/>
  <c r="D63" i="3"/>
  <c r="D59" i="3"/>
  <c r="D78" i="3"/>
  <c r="D66" i="3"/>
  <c r="D62" i="3"/>
  <c r="Z62" i="3" s="1"/>
  <c r="AA62" i="3" s="1"/>
  <c r="H77" i="3"/>
  <c r="H73" i="3"/>
  <c r="H69" i="3"/>
  <c r="H80" i="3"/>
  <c r="H76" i="3"/>
  <c r="H72" i="3"/>
  <c r="H68" i="3"/>
  <c r="H79" i="3"/>
  <c r="H75" i="3"/>
  <c r="H71" i="3"/>
  <c r="H64" i="3"/>
  <c r="H60" i="3"/>
  <c r="H78" i="3"/>
  <c r="H67" i="3"/>
  <c r="H63" i="3"/>
  <c r="H59" i="3"/>
  <c r="H74" i="3"/>
  <c r="H66" i="3"/>
  <c r="H62" i="3"/>
  <c r="L77" i="3"/>
  <c r="L73" i="3"/>
  <c r="L69" i="3"/>
  <c r="L80" i="3"/>
  <c r="L76" i="3"/>
  <c r="L72" i="3"/>
  <c r="L68" i="3"/>
  <c r="L79" i="3"/>
  <c r="L75" i="3"/>
  <c r="L71" i="3"/>
  <c r="L78" i="3"/>
  <c r="L64" i="3"/>
  <c r="L60" i="3"/>
  <c r="L74" i="3"/>
  <c r="L67" i="3"/>
  <c r="L63" i="3"/>
  <c r="L59" i="3"/>
  <c r="L70" i="3"/>
  <c r="L66" i="3"/>
  <c r="L62" i="3"/>
  <c r="P77" i="3"/>
  <c r="P73" i="3"/>
  <c r="P69" i="3"/>
  <c r="P80" i="3"/>
  <c r="P76" i="3"/>
  <c r="P72" i="3"/>
  <c r="P68" i="3"/>
  <c r="P79" i="3"/>
  <c r="P75" i="3"/>
  <c r="P71" i="3"/>
  <c r="P67" i="3"/>
  <c r="P74" i="3"/>
  <c r="P64" i="3"/>
  <c r="P60" i="3"/>
  <c r="P70" i="3"/>
  <c r="P63" i="3"/>
  <c r="P59" i="3"/>
  <c r="P66" i="3"/>
  <c r="P62" i="3"/>
  <c r="P58" i="3"/>
  <c r="T77" i="3"/>
  <c r="T73" i="3"/>
  <c r="T69" i="3"/>
  <c r="T80" i="3"/>
  <c r="T76" i="3"/>
  <c r="T72" i="3"/>
  <c r="T68" i="3"/>
  <c r="T79" i="3"/>
  <c r="T75" i="3"/>
  <c r="T71" i="3"/>
  <c r="T67" i="3"/>
  <c r="T70" i="3"/>
  <c r="T64" i="3"/>
  <c r="T60" i="3"/>
  <c r="T63" i="3"/>
  <c r="T59" i="3"/>
  <c r="T78" i="3"/>
  <c r="T66" i="3"/>
  <c r="T62" i="3"/>
  <c r="T58" i="3"/>
  <c r="X77" i="3"/>
  <c r="X73" i="3"/>
  <c r="X69" i="3"/>
  <c r="X80" i="3"/>
  <c r="X76" i="3"/>
  <c r="X72" i="3"/>
  <c r="X68" i="3"/>
  <c r="X79" i="3"/>
  <c r="X75" i="3"/>
  <c r="X71" i="3"/>
  <c r="X67" i="3"/>
  <c r="X64" i="3"/>
  <c r="X60" i="3"/>
  <c r="X78" i="3"/>
  <c r="X63" i="3"/>
  <c r="X59" i="3"/>
  <c r="X74" i="3"/>
  <c r="X66" i="3"/>
  <c r="X62" i="3"/>
  <c r="X58" i="3"/>
  <c r="L61" i="3"/>
  <c r="H65" i="3"/>
  <c r="X65" i="3"/>
  <c r="H70" i="3"/>
  <c r="L58" i="3"/>
  <c r="P61" i="3"/>
  <c r="L65" i="3"/>
  <c r="X70" i="3"/>
  <c r="P78" i="3"/>
  <c r="E61" i="3"/>
  <c r="I61" i="3"/>
  <c r="M61" i="3"/>
  <c r="Q61" i="3"/>
  <c r="U61" i="3"/>
  <c r="Y61" i="3"/>
  <c r="E65" i="3"/>
  <c r="I65" i="3"/>
  <c r="M65" i="3"/>
  <c r="Q65" i="3"/>
  <c r="U65" i="3"/>
  <c r="Y65" i="3"/>
  <c r="U67" i="3"/>
  <c r="E69" i="3"/>
  <c r="U69" i="3"/>
  <c r="Q73" i="3"/>
  <c r="M77" i="3"/>
  <c r="E62" i="3"/>
  <c r="I62" i="3"/>
  <c r="M62" i="3"/>
  <c r="Q62" i="3"/>
  <c r="U62" i="3"/>
  <c r="Y62" i="3"/>
  <c r="E66" i="3"/>
  <c r="I66" i="3"/>
  <c r="Q66" i="3"/>
  <c r="Z66" i="3" s="1"/>
  <c r="AA66" i="3" s="1"/>
  <c r="U66" i="3"/>
  <c r="Y66" i="3"/>
  <c r="Q67" i="3"/>
  <c r="E68" i="3"/>
  <c r="E80" i="3"/>
  <c r="E76" i="3"/>
  <c r="E72" i="3"/>
  <c r="E79" i="3"/>
  <c r="E75" i="3"/>
  <c r="E71" i="3"/>
  <c r="E78" i="3"/>
  <c r="E74" i="3"/>
  <c r="E70" i="3"/>
  <c r="I80" i="3"/>
  <c r="I76" i="3"/>
  <c r="I72" i="3"/>
  <c r="I68" i="3"/>
  <c r="I79" i="3"/>
  <c r="I75" i="3"/>
  <c r="I71" i="3"/>
  <c r="I78" i="3"/>
  <c r="I74" i="3"/>
  <c r="I70" i="3"/>
  <c r="M80" i="3"/>
  <c r="M76" i="3"/>
  <c r="M72" i="3"/>
  <c r="M68" i="3"/>
  <c r="M79" i="3"/>
  <c r="M75" i="3"/>
  <c r="M71" i="3"/>
  <c r="M78" i="3"/>
  <c r="M74" i="3"/>
  <c r="M70" i="3"/>
  <c r="Q80" i="3"/>
  <c r="Q76" i="3"/>
  <c r="Q72" i="3"/>
  <c r="Q68" i="3"/>
  <c r="Q79" i="3"/>
  <c r="Q75" i="3"/>
  <c r="Q71" i="3"/>
  <c r="Q78" i="3"/>
  <c r="Q74" i="3"/>
  <c r="Q70" i="3"/>
  <c r="U80" i="3"/>
  <c r="U76" i="3"/>
  <c r="U72" i="3"/>
  <c r="U68" i="3"/>
  <c r="U79" i="3"/>
  <c r="U75" i="3"/>
  <c r="U71" i="3"/>
  <c r="U78" i="3"/>
  <c r="U74" i="3"/>
  <c r="U70" i="3"/>
  <c r="Y80" i="3"/>
  <c r="Y76" i="3"/>
  <c r="Y72" i="3"/>
  <c r="Y68" i="3"/>
  <c r="Y79" i="3"/>
  <c r="Y75" i="3"/>
  <c r="Y71" i="3"/>
  <c r="Y67" i="3"/>
  <c r="Y78" i="3"/>
  <c r="Y74" i="3"/>
  <c r="Y70" i="3"/>
  <c r="E59" i="3"/>
  <c r="I59" i="3"/>
  <c r="M59" i="3"/>
  <c r="Q59" i="3"/>
  <c r="U59" i="3"/>
  <c r="Y59" i="3"/>
  <c r="E63" i="3"/>
  <c r="I63" i="3"/>
  <c r="M63" i="3"/>
  <c r="Q63" i="3"/>
  <c r="U63" i="3"/>
  <c r="Y63" i="3"/>
  <c r="E67" i="3"/>
  <c r="I67" i="3"/>
  <c r="M67" i="3"/>
  <c r="M69" i="3"/>
  <c r="I73" i="3"/>
  <c r="Y73" i="3"/>
  <c r="E77" i="3"/>
  <c r="U77" i="3"/>
  <c r="Z75" i="3" l="1"/>
  <c r="AA75" i="3" s="1"/>
  <c r="Z69" i="3"/>
  <c r="AA69" i="3" s="1"/>
  <c r="Q76" i="2"/>
  <c r="Q72" i="2"/>
  <c r="Q68" i="2"/>
  <c r="Q75" i="2"/>
  <c r="Q74" i="2"/>
  <c r="Q70" i="2"/>
  <c r="Q62" i="2"/>
  <c r="Q58" i="2"/>
  <c r="Q73" i="2"/>
  <c r="Q63" i="2"/>
  <c r="Q64" i="2"/>
  <c r="Q61" i="2"/>
  <c r="Q60" i="2"/>
  <c r="Q67" i="2"/>
  <c r="Q65" i="2"/>
  <c r="Q59" i="2"/>
  <c r="R75" i="2"/>
  <c r="R67" i="2"/>
  <c r="R74" i="2"/>
  <c r="R73" i="2"/>
  <c r="R65" i="2"/>
  <c r="R63" i="2"/>
  <c r="R64" i="2"/>
  <c r="R60" i="2"/>
  <c r="R76" i="2"/>
  <c r="R68" i="2"/>
  <c r="R72" i="2"/>
  <c r="R62" i="2"/>
  <c r="R58" i="2"/>
  <c r="S74" i="2"/>
  <c r="S68" i="2"/>
  <c r="S59" i="2"/>
  <c r="S67" i="2"/>
  <c r="S65" i="2"/>
  <c r="S62" i="2"/>
  <c r="S63" i="2"/>
  <c r="Q71" i="2"/>
  <c r="Z71" i="3"/>
  <c r="AA71" i="3" s="1"/>
  <c r="Z61" i="3"/>
  <c r="AA61" i="3" s="1"/>
  <c r="Z72" i="3"/>
  <c r="AA72" i="3" s="1"/>
  <c r="Z73" i="3"/>
  <c r="AA73" i="3" s="1"/>
  <c r="Z78" i="3"/>
  <c r="AA78" i="3" s="1"/>
  <c r="S80" i="2"/>
  <c r="Q80" i="2"/>
  <c r="R79" i="2"/>
  <c r="M74" i="2"/>
  <c r="S69" i="2"/>
  <c r="I76" i="2"/>
  <c r="I68" i="2"/>
  <c r="I75" i="2"/>
  <c r="I74" i="2"/>
  <c r="I62" i="2"/>
  <c r="I67" i="2"/>
  <c r="I64" i="2"/>
  <c r="I58" i="2"/>
  <c r="I65" i="2"/>
  <c r="I60" i="2"/>
  <c r="I73" i="2"/>
  <c r="I63" i="2"/>
  <c r="I59" i="2"/>
  <c r="L67" i="2"/>
  <c r="L63" i="2"/>
  <c r="L74" i="2"/>
  <c r="L68" i="2"/>
  <c r="L78" i="2"/>
  <c r="L62" i="2"/>
  <c r="L65" i="2"/>
  <c r="L58" i="2"/>
  <c r="M61" i="2"/>
  <c r="J65" i="2"/>
  <c r="J62" i="2"/>
  <c r="J60" i="2"/>
  <c r="J68" i="2"/>
  <c r="J64" i="2"/>
  <c r="J75" i="2"/>
  <c r="J71" i="2"/>
  <c r="T76" i="2"/>
  <c r="T75" i="2"/>
  <c r="T67" i="2"/>
  <c r="T63" i="2"/>
  <c r="T78" i="2"/>
  <c r="T68" i="2"/>
  <c r="T65" i="2"/>
  <c r="T62" i="2"/>
  <c r="T60" i="2"/>
  <c r="T58" i="2"/>
  <c r="I79" i="2"/>
  <c r="M78" i="2"/>
  <c r="J73" i="2"/>
  <c r="Z73" i="2" s="1"/>
  <c r="AA73" i="2" s="1"/>
  <c r="I70" i="2"/>
  <c r="R59" i="2"/>
  <c r="T74" i="2"/>
  <c r="F75" i="2"/>
  <c r="F74" i="2"/>
  <c r="F70" i="2"/>
  <c r="F73" i="2"/>
  <c r="F65" i="2"/>
  <c r="F61" i="2"/>
  <c r="F68" i="2"/>
  <c r="F62" i="2"/>
  <c r="F76" i="2"/>
  <c r="F66" i="2"/>
  <c r="F63" i="2"/>
  <c r="F60" i="2"/>
  <c r="F72" i="2"/>
  <c r="Z72" i="2" s="1"/>
  <c r="AA72" i="2" s="1"/>
  <c r="F67" i="2"/>
  <c r="F64" i="2"/>
  <c r="F58" i="2"/>
  <c r="E76" i="2"/>
  <c r="E68" i="2"/>
  <c r="E75" i="2"/>
  <c r="E74" i="2"/>
  <c r="E62" i="2"/>
  <c r="E65" i="2"/>
  <c r="E58" i="2"/>
  <c r="E63" i="2"/>
  <c r="E60" i="2"/>
  <c r="Z60" i="2" s="1"/>
  <c r="AA60" i="2" s="1"/>
  <c r="E67" i="2"/>
  <c r="E59" i="2"/>
  <c r="E64" i="2"/>
  <c r="J66" i="2"/>
  <c r="L61" i="2"/>
  <c r="H67" i="2"/>
  <c r="H63" i="2"/>
  <c r="H74" i="2"/>
  <c r="Z74" i="2" s="1"/>
  <c r="AA74" i="2" s="1"/>
  <c r="H65" i="2"/>
  <c r="H62" i="2"/>
  <c r="H68" i="2"/>
  <c r="H58" i="2"/>
  <c r="H66" i="2"/>
  <c r="K74" i="2"/>
  <c r="K70" i="2"/>
  <c r="K73" i="2"/>
  <c r="K80" i="2"/>
  <c r="K76" i="2"/>
  <c r="K72" i="2"/>
  <c r="K68" i="2"/>
  <c r="K64" i="2"/>
  <c r="K65" i="2"/>
  <c r="K62" i="2"/>
  <c r="K60" i="2"/>
  <c r="K69" i="2"/>
  <c r="K66" i="2"/>
  <c r="K63" i="2"/>
  <c r="K75" i="2"/>
  <c r="K67" i="2"/>
  <c r="K58" i="2"/>
  <c r="K71" i="2"/>
  <c r="K61" i="2"/>
  <c r="K59" i="2"/>
  <c r="H80" i="2"/>
  <c r="K79" i="2"/>
  <c r="F71" i="2"/>
  <c r="H64" i="2"/>
  <c r="M58" i="2"/>
  <c r="J58" i="2"/>
  <c r="H60" i="2"/>
  <c r="Z67" i="3"/>
  <c r="AA67" i="3" s="1"/>
  <c r="D73" i="2"/>
  <c r="D69" i="2"/>
  <c r="D80" i="2"/>
  <c r="D76" i="2"/>
  <c r="D72" i="2"/>
  <c r="D75" i="2"/>
  <c r="D71" i="2"/>
  <c r="Z71" i="2" s="1"/>
  <c r="AA71" i="2" s="1"/>
  <c r="D67" i="2"/>
  <c r="D63" i="2"/>
  <c r="D64" i="2"/>
  <c r="D61" i="2"/>
  <c r="D59" i="2"/>
  <c r="Z59" i="2" s="1"/>
  <c r="AA59" i="2" s="1"/>
  <c r="D78" i="2"/>
  <c r="D68" i="2"/>
  <c r="D65" i="2"/>
  <c r="D62" i="2"/>
  <c r="D74" i="2"/>
  <c r="D66" i="2"/>
  <c r="D70" i="2"/>
  <c r="D60" i="2"/>
  <c r="D58" i="2"/>
  <c r="Z59" i="3"/>
  <c r="AA59" i="3" s="1"/>
  <c r="AA81" i="3" s="1"/>
  <c r="Z60" i="3"/>
  <c r="AA60" i="3" s="1"/>
  <c r="Z65" i="3"/>
  <c r="AA65" i="3" s="1"/>
  <c r="Z76" i="3"/>
  <c r="AA76" i="3" s="1"/>
  <c r="Z77" i="3"/>
  <c r="AA77" i="3" s="1"/>
  <c r="R78" i="2"/>
  <c r="D77" i="2"/>
  <c r="Z77" i="2" s="1"/>
  <c r="AA77" i="2" s="1"/>
  <c r="S70" i="2"/>
  <c r="M66" i="2"/>
  <c r="I69" i="2"/>
  <c r="I61" i="2"/>
  <c r="I78" i="2"/>
  <c r="M75" i="2"/>
  <c r="R70" i="2"/>
  <c r="T80" i="2"/>
  <c r="S72" i="2"/>
  <c r="R69" i="2"/>
  <c r="J67" i="2"/>
  <c r="F59" i="2"/>
  <c r="H70" i="2"/>
  <c r="T64" i="2"/>
  <c r="C76" i="2"/>
  <c r="C68" i="2"/>
  <c r="C75" i="2"/>
  <c r="C67" i="2"/>
  <c r="C61" i="2"/>
  <c r="C65" i="2"/>
  <c r="C62" i="2"/>
  <c r="C58" i="2"/>
  <c r="C63" i="2"/>
  <c r="C66" i="2"/>
  <c r="Z66" i="2" s="1"/>
  <c r="AA66" i="2" s="1"/>
  <c r="C80" i="2"/>
  <c r="C78" i="2"/>
  <c r="S60" i="2"/>
  <c r="L60" i="2"/>
  <c r="S66" i="2"/>
  <c r="Z68" i="3"/>
  <c r="AA68" i="3" s="1"/>
  <c r="Z74" i="3"/>
  <c r="AA74" i="3" s="1"/>
  <c r="Q78" i="2"/>
  <c r="Q66" i="2"/>
  <c r="M68" i="2"/>
  <c r="M62" i="2"/>
  <c r="M67" i="2"/>
  <c r="M64" i="2"/>
  <c r="Z64" i="2" s="1"/>
  <c r="AA64" i="2" s="1"/>
  <c r="M65" i="2"/>
  <c r="M80" i="2"/>
  <c r="Z63" i="3"/>
  <c r="AA63" i="3" s="1"/>
  <c r="Z64" i="3"/>
  <c r="AA64" i="3" s="1"/>
  <c r="Z79" i="3"/>
  <c r="AA79" i="3" s="1"/>
  <c r="Z80" i="3"/>
  <c r="AA80" i="3" s="1"/>
  <c r="Z70" i="3"/>
  <c r="AA70" i="3" s="1"/>
  <c r="R77" i="2"/>
  <c r="S76" i="2"/>
  <c r="M70" i="2"/>
  <c r="S75" i="2"/>
  <c r="M60" i="2"/>
  <c r="S77" i="2"/>
  <c r="L66" i="2"/>
  <c r="M77" i="2"/>
  <c r="T69" i="2"/>
  <c r="J63" i="2"/>
  <c r="J59" i="2"/>
  <c r="Q79" i="2"/>
  <c r="Z79" i="2" s="1"/>
  <c r="AA79" i="2" s="1"/>
  <c r="X73" i="2"/>
  <c r="X69" i="2"/>
  <c r="X76" i="2"/>
  <c r="X72" i="2"/>
  <c r="X80" i="2"/>
  <c r="X79" i="2"/>
  <c r="X75" i="2"/>
  <c r="X71" i="2"/>
  <c r="X67" i="2"/>
  <c r="X63" i="2"/>
  <c r="X78" i="2"/>
  <c r="X60" i="2"/>
  <c r="X59" i="2"/>
  <c r="X74" i="2"/>
  <c r="X64" i="2"/>
  <c r="X61" i="2"/>
  <c r="X70" i="2"/>
  <c r="Z70" i="2" s="1"/>
  <c r="AA70" i="2" s="1"/>
  <c r="X65" i="2"/>
  <c r="X62" i="2"/>
  <c r="X68" i="2"/>
  <c r="X58" i="2"/>
  <c r="X66" i="2"/>
  <c r="J76" i="2"/>
  <c r="S71" i="2"/>
  <c r="Z69" i="2"/>
  <c r="AA69" i="2" s="1"/>
  <c r="S64" i="2"/>
  <c r="H78" i="2"/>
  <c r="Q69" i="2"/>
  <c r="M63" i="2"/>
  <c r="L59" i="2"/>
  <c r="R80" i="2"/>
  <c r="S79" i="2"/>
  <c r="S78" i="2"/>
  <c r="Q77" i="2"/>
  <c r="M72" i="2"/>
  <c r="F69" i="2"/>
  <c r="P73" i="2"/>
  <c r="P76" i="2"/>
  <c r="P72" i="2"/>
  <c r="P75" i="2"/>
  <c r="P71" i="2"/>
  <c r="P67" i="2"/>
  <c r="P63" i="2"/>
  <c r="P70" i="2"/>
  <c r="P65" i="2"/>
  <c r="P62" i="2"/>
  <c r="P66" i="2"/>
  <c r="P74" i="2"/>
  <c r="P68" i="2"/>
  <c r="P61" i="2"/>
  <c r="P58" i="2"/>
  <c r="P64" i="2"/>
  <c r="P60" i="2"/>
  <c r="M59" i="2"/>
  <c r="Z68" i="2" l="1"/>
  <c r="AA68" i="2" s="1"/>
  <c r="Z63" i="2"/>
  <c r="AA63" i="2" s="1"/>
  <c r="Z61" i="2"/>
  <c r="AA61" i="2" s="1"/>
  <c r="Z76" i="2"/>
  <c r="AA76" i="2" s="1"/>
  <c r="Z78" i="2"/>
  <c r="AA78" i="2" s="1"/>
  <c r="Z58" i="2"/>
  <c r="AA58" i="2" s="1"/>
  <c r="Z67" i="2"/>
  <c r="AA67" i="2" s="1"/>
  <c r="Z65" i="2"/>
  <c r="AA65" i="2" s="1"/>
  <c r="Z80" i="2"/>
  <c r="AA80" i="2" s="1"/>
  <c r="Z62" i="2"/>
  <c r="AA62" i="2" s="1"/>
  <c r="Z75" i="2"/>
  <c r="AA75" i="2" s="1"/>
  <c r="AA81" i="2" l="1"/>
</calcChain>
</file>

<file path=xl/sharedStrings.xml><?xml version="1.0" encoding="utf-8"?>
<sst xmlns="http://schemas.openxmlformats.org/spreadsheetml/2006/main" count="395" uniqueCount="126">
  <si>
    <t>COST</t>
  </si>
  <si>
    <t>Tugas Analisa Sistem</t>
  </si>
  <si>
    <t>VALUE</t>
  </si>
  <si>
    <t>Sistem Informasi Kantin Informatika</t>
  </si>
  <si>
    <t>Kebutuhan Bisnis</t>
  </si>
  <si>
    <t>Kode Keb</t>
  </si>
  <si>
    <t>Kebutuhan Pengguna</t>
  </si>
  <si>
    <t>Kebutuhan Fungsional</t>
  </si>
  <si>
    <t>Kebutuhan Non-fungsional</t>
  </si>
  <si>
    <t>Sangat Tidak Setuju</t>
  </si>
  <si>
    <t>Memudahkan user dalam melakukan kegiatan transaksional kantin informatika</t>
  </si>
  <si>
    <t>Sangat Rendah</t>
  </si>
  <si>
    <t>Tidak Setuju</t>
  </si>
  <si>
    <t>Cukup Setuju</t>
  </si>
  <si>
    <t>Setuju</t>
  </si>
  <si>
    <t>Sangat Setuju</t>
  </si>
  <si>
    <t>Nilai</t>
  </si>
  <si>
    <t>Rendah</t>
  </si>
  <si>
    <t>Cukup</t>
  </si>
  <si>
    <t>Tinggi</t>
  </si>
  <si>
    <t>Sangat Tinggi</t>
  </si>
  <si>
    <t>F 1.1</t>
  </si>
  <si>
    <t>Req 1</t>
  </si>
  <si>
    <t>1. Pengguna dapat mendaftarkan akun baru</t>
  </si>
  <si>
    <t>F 1.1 Sistem memungkinkan pengguna mendaftarkan akun baru dengan memasukkan beberapa data pengguna.</t>
  </si>
  <si>
    <t>F 2.1</t>
  </si>
  <si>
    <t>Req 2</t>
  </si>
  <si>
    <t>F 2.2</t>
  </si>
  <si>
    <t>Operasional (berjalan di semua browser)</t>
  </si>
  <si>
    <t>Req 3</t>
  </si>
  <si>
    <t>F 2.3</t>
  </si>
  <si>
    <t>Req 4</t>
  </si>
  <si>
    <t>F 3.1</t>
  </si>
  <si>
    <t>Req 5</t>
  </si>
  <si>
    <t>2. Pengguna yang telah terdaftar dapat melihat atau mengubah data akun pengguna</t>
  </si>
  <si>
    <t>F 3.2</t>
  </si>
  <si>
    <t>Req 6</t>
  </si>
  <si>
    <t>F 2.1 Sistem memungkinkan pengguna yang telah mempunyai akun dapat mengedit data akunnya</t>
  </si>
  <si>
    <t>F 3.3</t>
  </si>
  <si>
    <t>Req 7</t>
  </si>
  <si>
    <t>Operasional, keamanan (diakses sesuai hak akses)</t>
  </si>
  <si>
    <t>F 3.4</t>
  </si>
  <si>
    <t>Req 8</t>
  </si>
  <si>
    <t>F 3.5</t>
  </si>
  <si>
    <t>Req 9</t>
  </si>
  <si>
    <t>F 3.6</t>
  </si>
  <si>
    <r>
      <rPr>
        <sz val="11"/>
        <color rgb="FF000000"/>
        <rFont val="Arial"/>
      </rPr>
      <t>F 2.2 Sistem dapat menampilkan history pemesanan</t>
    </r>
    <r>
      <rPr>
        <i/>
        <sz val="11"/>
        <color rgb="FF000000"/>
        <rFont val="Arial"/>
      </rPr>
      <t xml:space="preserve"> </t>
    </r>
    <r>
      <rPr>
        <sz val="11"/>
        <color rgb="FF000000"/>
        <rFont val="Arial"/>
      </rPr>
      <t xml:space="preserve">yang dilakukan pengguna </t>
    </r>
  </si>
  <si>
    <t>Req 10</t>
  </si>
  <si>
    <t>F 3.7</t>
  </si>
  <si>
    <t>Req 11</t>
  </si>
  <si>
    <t>F 2.3 Sistem dapat memungkinkan pengguna melakukan beberapa proses pemesanan secara online pada device yang dimilikinya</t>
  </si>
  <si>
    <t>F 3.8</t>
  </si>
  <si>
    <t>Req 12</t>
  </si>
  <si>
    <t>Role : User (Mahasiswa dan Dosen)</t>
  </si>
  <si>
    <t>F 3.9</t>
  </si>
  <si>
    <t>Req 13</t>
  </si>
  <si>
    <t>F 4.1</t>
  </si>
  <si>
    <t>Req 14</t>
  </si>
  <si>
    <r>
      <rPr>
        <sz val="11"/>
        <color rgb="FF000000"/>
        <rFont val="Arial"/>
      </rPr>
      <t xml:space="preserve">3. Pengguna dapat melakukan pemesanan </t>
    </r>
    <r>
      <rPr>
        <i/>
        <sz val="11"/>
        <color rgb="FF000000"/>
        <rFont val="Arial"/>
      </rPr>
      <t xml:space="preserve">online </t>
    </r>
    <r>
      <rPr>
        <sz val="11"/>
        <color rgb="FF000000"/>
        <rFont val="Arial"/>
      </rPr>
      <t xml:space="preserve">melalui </t>
    </r>
    <r>
      <rPr>
        <i/>
        <sz val="11"/>
        <color rgb="FF000000"/>
        <rFont val="Arial"/>
      </rPr>
      <t>device</t>
    </r>
    <r>
      <rPr>
        <sz val="11"/>
        <color rgb="FF000000"/>
        <rFont val="Arial"/>
      </rPr>
      <t xml:space="preserve"> yang dimiliki</t>
    </r>
  </si>
  <si>
    <t>F 4.2</t>
  </si>
  <si>
    <t>Req 15</t>
  </si>
  <si>
    <t>F 4.3</t>
  </si>
  <si>
    <t>Req 16</t>
  </si>
  <si>
    <t>F 3.1 Sistem dapat menampilkan daftar menu yang dijual di kantin informatika</t>
  </si>
  <si>
    <t>Operasional, Performa (diakses oleh ratusan ribu pengguna), efisiensi (penyimpanan data)</t>
  </si>
  <si>
    <t>F 4.4</t>
  </si>
  <si>
    <t>Req 17</t>
  </si>
  <si>
    <t>F 3.2 Sistem dapat memungkinkan pengguna memilih sendiri menu yang ingin dipesan</t>
  </si>
  <si>
    <t>F 3.3 Sistem dapat memungkinkan pengguna mengedit dan menghapus menu yang sudah dipilih sebelumnya</t>
  </si>
  <si>
    <t>F 5.1</t>
  </si>
  <si>
    <t>Req 18</t>
  </si>
  <si>
    <t>F 3.4 Sistem dapat menghitung total biaya yang harus dibayarkan pengguna untuk setiap pemesanan</t>
  </si>
  <si>
    <r>
      <t xml:space="preserve">F 3.5 Sistem dapat memungkinkan pengguna melakukan pembayaran tunai maupun non-tunai dengan dompet digital seperti </t>
    </r>
    <r>
      <rPr>
        <i/>
        <sz val="11"/>
        <rFont val="Arial"/>
      </rPr>
      <t>Gopay</t>
    </r>
    <r>
      <rPr>
        <sz val="11"/>
        <color theme="1"/>
        <rFont val="Arial"/>
      </rPr>
      <t xml:space="preserve"> dan </t>
    </r>
    <r>
      <rPr>
        <i/>
        <sz val="11"/>
        <rFont val="Arial"/>
      </rPr>
      <t>OVO</t>
    </r>
  </si>
  <si>
    <t>F 5.2</t>
  </si>
  <si>
    <t>F 3.6 Sistem dapat memberikan nomor antrian setelah memesan menu</t>
  </si>
  <si>
    <t>Req 19</t>
  </si>
  <si>
    <t>selisih</t>
  </si>
  <si>
    <t xml:space="preserve">F 3.7 Sistem dapat menampilkan no antrian untuk memberitahu bahwa makanan siap diambil dan dibayar </t>
  </si>
  <si>
    <t>F 3.8 Sistem dapat menampilkan status pesanan dari mulai makanan dan/atau minuman dipesan hingga makanan ready (siap dinikmati) untuk setiap pemesanan yang dilakukan pengguna</t>
  </si>
  <si>
    <t>nilai</t>
  </si>
  <si>
    <t>F 5.3</t>
  </si>
  <si>
    <t>Req 20</t>
  </si>
  <si>
    <t>F 3.9 Sistem dapat memberikan menu login untuk memberikan hak akses masuk pada pengguna (mahasiswa dan dosen)</t>
  </si>
  <si>
    <t>Role : Pegawai kantin informatika</t>
  </si>
  <si>
    <t>1-2</t>
  </si>
  <si>
    <t>4. Pengguna dapat melakukan pelayanan pemesanan online</t>
  </si>
  <si>
    <t>F 6.1</t>
  </si>
  <si>
    <t>Req 21</t>
  </si>
  <si>
    <t>F 4.1 Sistem dapat memberikan menu login untuk memberikan hak akses masuk pada seluruh pegawai</t>
  </si>
  <si>
    <t>Operasional,Keamanan (1 pengguna hanya 1 account)</t>
  </si>
  <si>
    <t>3-4</t>
  </si>
  <si>
    <t>F 7.1</t>
  </si>
  <si>
    <t>Req 22</t>
  </si>
  <si>
    <t>F 4.2 Sistem dapat memberikan akses pada pegawai untuk mengupdate status pesanan dari mulai makanan dan/atau minuman dipesan hingga makanan ready (siap dinikmati) untuk setiap pemesanan yang dilakukan mahasiswa maupun dosen</t>
  </si>
  <si>
    <t>Operasional, Performa, keamanan</t>
  </si>
  <si>
    <t>5-6</t>
  </si>
  <si>
    <t>F 7.2</t>
  </si>
  <si>
    <t>F 4.3 Sistem dapat memberikan akses pada pegawai untuk menampilkan nomor antrian bagi makanan yang sudah siap diambil dan dibayar</t>
  </si>
  <si>
    <t>Req 23</t>
  </si>
  <si>
    <t>F 4.4 Sistem dapat memberikan akses pada pegawai untuk melakukan input menu baru, edit atau sunting jumlah menu yang masih tersedia, dan menghapus menu</t>
  </si>
  <si>
    <t>Role : Pemilik kantin informatika</t>
  </si>
  <si>
    <t>5. Pengguna dapat melihat laporan penjualan per hari</t>
  </si>
  <si>
    <t>6&lt;</t>
  </si>
  <si>
    <t>F 5.1 Sistem dapat memberikan menu login untuk memberikan hak akses masuk sebagai pemilik</t>
  </si>
  <si>
    <t>Operasional, performa, Keamanan (hanya untuk akun pemilik)</t>
  </si>
  <si>
    <t>Kode Keb.</t>
  </si>
  <si>
    <t>F 5.2 Sistem dapat menampilkan rincian transaksi setiap pemesanan.</t>
  </si>
  <si>
    <t>F 5.3 Sistem dapat memberikan grafik laporan perhari dalam hal naik turunnya penjualan, kegigihan pegawai,  antusias user, dan lain lain</t>
  </si>
  <si>
    <t>6. Pengguna dapat menganalisis laporan penjualan setiap minggu</t>
  </si>
  <si>
    <t>F 6.1 Sistem dapat menampilkan grafik analisis perminggu dalam hal naik turunnya penjualan, kegigihan pegawai,  antusias user, dan lain lain</t>
  </si>
  <si>
    <t>Operasional, performa, efisiensi (penyimpanan data)</t>
  </si>
  <si>
    <t>7. Pengguna dapat melihat daftar pelanggan dan pegawai yang melakukan kegiatan transaksional di kantin informatika</t>
  </si>
  <si>
    <t>F 7.1 Sistem dapat menampilkan data user (dosen dan mahasiswa) yang sudah pernah memesan melalui sistem</t>
  </si>
  <si>
    <t xml:space="preserve">Operasional,efisiensi (penyimpanan data), Keamanan (hanya untuk akun pemilik) ini prforma tk hapus ya, </t>
  </si>
  <si>
    <t>F 7.2 Sistem dapat menampilkan data pegawai yang terdaftar pada sistem</t>
  </si>
  <si>
    <t>Cost</t>
  </si>
  <si>
    <t>Value</t>
  </si>
  <si>
    <t>High Margin</t>
  </si>
  <si>
    <t>Low Margin</t>
  </si>
  <si>
    <t>Otherwise, Low</t>
  </si>
  <si>
    <t>Jumlah</t>
  </si>
  <si>
    <t>NORMALISASI</t>
  </si>
  <si>
    <t>Sum of Rows</t>
  </si>
  <si>
    <t>Sum of rows/23</t>
  </si>
  <si>
    <t>High if ratio value/cost &gt;= 4.0</t>
  </si>
  <si>
    <t>Medium if ratio falls between 0.25 to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</si>
</sst>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"/>
  </numFmts>
  <fonts count="10" x14ac:knownFonts="1">
    <font>
      <sz val="11"/>
      <color theme="1"/>
      <name val="Arial"/>
    </font>
    <font>
      <sz val="11"/>
      <color theme="1"/>
      <name val="Calibri"/>
    </font>
    <font>
      <sz val="22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i/>
      <sz val="11"/>
      <color rgb="FF000000"/>
      <name val="Arial"/>
    </font>
    <font>
      <i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1" fillId="0" borderId="0" xfId="0" applyFont="1" applyAlignment="1"/>
    <xf numFmtId="0" fontId="5" fillId="0" borderId="4" xfId="0" applyFont="1" applyBorder="1"/>
    <xf numFmtId="0" fontId="0" fillId="0" borderId="5" xfId="0" applyFont="1" applyBorder="1"/>
    <xf numFmtId="0" fontId="6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0" fillId="0" borderId="10" xfId="0" applyFont="1" applyBorder="1"/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0" borderId="4" xfId="0" applyFont="1" applyBorder="1" applyAlignment="1">
      <alignment wrapText="1"/>
    </xf>
    <xf numFmtId="49" fontId="0" fillId="2" borderId="4" xfId="0" applyNumberFormat="1" applyFont="1" applyFill="1" applyBorder="1"/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0" fillId="3" borderId="4" xfId="0" applyFont="1" applyFill="1" applyBorder="1"/>
    <xf numFmtId="0" fontId="6" fillId="0" borderId="4" xfId="0" applyFont="1" applyBorder="1" applyAlignment="1">
      <alignment horizontal="left" vertical="top" wrapText="1"/>
    </xf>
    <xf numFmtId="2" fontId="6" fillId="0" borderId="4" xfId="0" applyNumberFormat="1" applyFont="1" applyBorder="1" applyAlignment="1"/>
    <xf numFmtId="2" fontId="0" fillId="0" borderId="4" xfId="0" applyNumberFormat="1" applyFont="1" applyBorder="1"/>
    <xf numFmtId="0" fontId="0" fillId="0" borderId="0" xfId="0" applyFont="1" applyAlignment="1">
      <alignment wrapText="1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6" fillId="0" borderId="4" xfId="0" applyNumberFormat="1" applyFont="1" applyBorder="1" applyAlignment="1"/>
    <xf numFmtId="164" fontId="0" fillId="0" borderId="4" xfId="0" applyNumberFormat="1" applyFont="1" applyBorder="1"/>
    <xf numFmtId="10" fontId="0" fillId="0" borderId="4" xfId="0" applyNumberFormat="1" applyFont="1" applyBorder="1"/>
    <xf numFmtId="4" fontId="1" fillId="0" borderId="0" xfId="0" applyNumberFormat="1" applyFont="1"/>
    <xf numFmtId="0" fontId="4" fillId="0" borderId="0" xfId="0" applyFont="1" applyAlignment="1"/>
    <xf numFmtId="2" fontId="0" fillId="0" borderId="4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0" fontId="0" fillId="4" borderId="4" xfId="0" applyFont="1" applyFill="1" applyBorder="1"/>
    <xf numFmtId="2" fontId="0" fillId="4" borderId="4" xfId="0" applyNumberFormat="1" applyFont="1" applyFill="1" applyBorder="1"/>
    <xf numFmtId="0" fontId="0" fillId="5" borderId="4" xfId="0" applyFont="1" applyFill="1" applyBorder="1" applyAlignment="1">
      <alignment horizontal="center"/>
    </xf>
    <xf numFmtId="165" fontId="0" fillId="0" borderId="4" xfId="0" applyNumberFormat="1" applyFont="1" applyBorder="1"/>
    <xf numFmtId="165" fontId="0" fillId="3" borderId="4" xfId="0" applyNumberFormat="1" applyFont="1" applyFill="1" applyBorder="1"/>
    <xf numFmtId="164" fontId="0" fillId="5" borderId="4" xfId="0" applyNumberFormat="1" applyFont="1" applyFill="1" applyBorder="1"/>
    <xf numFmtId="164" fontId="1" fillId="0" borderId="0" xfId="0" applyNumberFormat="1" applyFont="1"/>
    <xf numFmtId="0" fontId="5" fillId="0" borderId="11" xfId="0" applyFont="1" applyBorder="1" applyAlignment="1">
      <alignment horizontal="left" vertical="top" wrapText="1"/>
    </xf>
    <xf numFmtId="0" fontId="3" fillId="0" borderId="12" xfId="0" applyFont="1" applyBorder="1"/>
    <xf numFmtId="0" fontId="3" fillId="0" borderId="6" xfId="0" applyFont="1" applyBorder="1"/>
    <xf numFmtId="0" fontId="7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5" xfId="0" applyFont="1" applyBorder="1"/>
    <xf numFmtId="0" fontId="5" fillId="0" borderId="11" xfId="0" applyFont="1" applyBorder="1" applyAlignment="1">
      <alignment horizontal="left" vertical="center" wrapText="1"/>
    </xf>
    <xf numFmtId="0" fontId="0" fillId="0" borderId="9" xfId="0" applyFont="1" applyFill="1" applyBorder="1"/>
    <xf numFmtId="0" fontId="0" fillId="0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AHP Cost-style" pivot="0" count="3">
      <tableStyleElement type="headerRow" dxfId="5"/>
      <tableStyleElement type="firstRowStripe" dxfId="4"/>
      <tableStyleElement type="secondRowStripe" dxfId="3"/>
    </tableStyle>
    <tableStyle name="AHP Value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D"/>
              <a:t>Mapping ROI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Requirements</c:v>
          </c:tx>
          <c:spPr>
            <a:ln w="44450">
              <a:noFill/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dLbls>
            <c:delete val="1"/>
          </c:dLbls>
          <c:xVal>
            <c:numRef>
              <c:f>ROI!$C$3:$C$25</c:f>
              <c:numCache>
                <c:formatCode>0.0%</c:formatCode>
                <c:ptCount val="23"/>
                <c:pt idx="0">
                  <c:v>1.27785785850537E-2</c:v>
                </c:pt>
                <c:pt idx="1">
                  <c:v>8.736749673454041E-3</c:v>
                </c:pt>
                <c:pt idx="2">
                  <c:v>2.4231505479590461E-2</c:v>
                </c:pt>
                <c:pt idx="3">
                  <c:v>6.5195277101912974E-2</c:v>
                </c:pt>
                <c:pt idx="4">
                  <c:v>1.2778578585053707E-2</c:v>
                </c:pt>
                <c:pt idx="5">
                  <c:v>6.5195277101912974E-2</c:v>
                </c:pt>
                <c:pt idx="6">
                  <c:v>1.2778578585053707E-2</c:v>
                </c:pt>
                <c:pt idx="7">
                  <c:v>4.5035760752691049E-2</c:v>
                </c:pt>
                <c:pt idx="8">
                  <c:v>0.10684616029487304</c:v>
                </c:pt>
                <c:pt idx="9">
                  <c:v>6.5195277101912974E-2</c:v>
                </c:pt>
                <c:pt idx="10">
                  <c:v>1.9317505042279807E-2</c:v>
                </c:pt>
                <c:pt idx="11">
                  <c:v>4.5035760752691049E-2</c:v>
                </c:pt>
                <c:pt idx="12">
                  <c:v>8.736749673454041E-3</c:v>
                </c:pt>
                <c:pt idx="13">
                  <c:v>8.736749673454041E-3</c:v>
                </c:pt>
                <c:pt idx="14">
                  <c:v>3.560328198979635E-2</c:v>
                </c:pt>
                <c:pt idx="15">
                  <c:v>3.560328198979635E-2</c:v>
                </c:pt>
                <c:pt idx="16">
                  <c:v>1.2778578585053707E-2</c:v>
                </c:pt>
                <c:pt idx="17">
                  <c:v>6.1058615837288523E-3</c:v>
                </c:pt>
                <c:pt idx="18">
                  <c:v>6.5195277101912974E-2</c:v>
                </c:pt>
                <c:pt idx="19">
                  <c:v>0.15688892164150239</c:v>
                </c:pt>
                <c:pt idx="20">
                  <c:v>0.15688892164150239</c:v>
                </c:pt>
                <c:pt idx="21">
                  <c:v>2.4231505479590461E-2</c:v>
                </c:pt>
                <c:pt idx="22">
                  <c:v>6.1058615837288523E-3</c:v>
                </c:pt>
              </c:numCache>
            </c:numRef>
          </c:xVal>
          <c:yVal>
            <c:numRef>
              <c:f>ROI!$D$3:$D$25</c:f>
              <c:numCache>
                <c:formatCode>0.0%</c:formatCode>
                <c:ptCount val="23"/>
                <c:pt idx="0">
                  <c:v>5.7013723698290338E-2</c:v>
                </c:pt>
                <c:pt idx="1">
                  <c:v>1.1984828564240825E-2</c:v>
                </c:pt>
                <c:pt idx="2">
                  <c:v>3.8293655842804288E-2</c:v>
                </c:pt>
                <c:pt idx="3">
                  <c:v>2.1180910044924357E-2</c:v>
                </c:pt>
                <c:pt idx="4">
                  <c:v>0.11928447802160846</c:v>
                </c:pt>
                <c:pt idx="5">
                  <c:v>7.7872374921786391E-2</c:v>
                </c:pt>
                <c:pt idx="6">
                  <c:v>3.8293655842804288E-2</c:v>
                </c:pt>
                <c:pt idx="7">
                  <c:v>0.11928447802160846</c:v>
                </c:pt>
                <c:pt idx="8">
                  <c:v>1.1984828564240825E-2</c:v>
                </c:pt>
                <c:pt idx="9">
                  <c:v>7.7872374921786391E-2</c:v>
                </c:pt>
                <c:pt idx="10">
                  <c:v>0.11928447802160846</c:v>
                </c:pt>
                <c:pt idx="11">
                  <c:v>1.1984828564240825E-2</c:v>
                </c:pt>
                <c:pt idx="12">
                  <c:v>2.1180910044924357E-2</c:v>
                </c:pt>
                <c:pt idx="13">
                  <c:v>1.6867925884556743E-2</c:v>
                </c:pt>
                <c:pt idx="14">
                  <c:v>2.1180910044924357E-2</c:v>
                </c:pt>
                <c:pt idx="15">
                  <c:v>3.1652896797312854E-2</c:v>
                </c:pt>
                <c:pt idx="16">
                  <c:v>6.1339220041553351E-2</c:v>
                </c:pt>
                <c:pt idx="17">
                  <c:v>5.7013723698290338E-2</c:v>
                </c:pt>
                <c:pt idx="18">
                  <c:v>5.7013723698290338E-2</c:v>
                </c:pt>
                <c:pt idx="19">
                  <c:v>5.1159036053442302E-3</c:v>
                </c:pt>
                <c:pt idx="20">
                  <c:v>6.1576712953093369E-3</c:v>
                </c:pt>
                <c:pt idx="21">
                  <c:v>6.1576712953093369E-3</c:v>
                </c:pt>
                <c:pt idx="22">
                  <c:v>1.1984828564240825E-2</c:v>
                </c:pt>
              </c:numCache>
            </c:numRef>
          </c:yVal>
          <c:smooth val="0"/>
        </c:ser>
        <c:ser>
          <c:idx val="0"/>
          <c:order val="1"/>
          <c:tx>
            <c:v>High Margin</c:v>
          </c:tx>
          <c:marker>
            <c:symbol val="none"/>
          </c:marker>
          <c:dLbls>
            <c:delete val="1"/>
          </c:dLbls>
          <c:xVal>
            <c:numRef>
              <c:f>ROI!$C$3:$C$25</c:f>
              <c:numCache>
                <c:formatCode>0.0%</c:formatCode>
                <c:ptCount val="23"/>
                <c:pt idx="0">
                  <c:v>1.27785785850537E-2</c:v>
                </c:pt>
                <c:pt idx="1">
                  <c:v>8.736749673454041E-3</c:v>
                </c:pt>
                <c:pt idx="2">
                  <c:v>2.4231505479590461E-2</c:v>
                </c:pt>
                <c:pt idx="3">
                  <c:v>6.5195277101912974E-2</c:v>
                </c:pt>
                <c:pt idx="4">
                  <c:v>1.2778578585053707E-2</c:v>
                </c:pt>
                <c:pt idx="5">
                  <c:v>6.5195277101912974E-2</c:v>
                </c:pt>
                <c:pt idx="6">
                  <c:v>1.2778578585053707E-2</c:v>
                </c:pt>
                <c:pt idx="7">
                  <c:v>4.5035760752691049E-2</c:v>
                </c:pt>
                <c:pt idx="8">
                  <c:v>0.10684616029487304</c:v>
                </c:pt>
                <c:pt idx="9">
                  <c:v>6.5195277101912974E-2</c:v>
                </c:pt>
                <c:pt idx="10">
                  <c:v>1.9317505042279807E-2</c:v>
                </c:pt>
                <c:pt idx="11">
                  <c:v>4.5035760752691049E-2</c:v>
                </c:pt>
                <c:pt idx="12">
                  <c:v>8.736749673454041E-3</c:v>
                </c:pt>
                <c:pt idx="13">
                  <c:v>8.736749673454041E-3</c:v>
                </c:pt>
                <c:pt idx="14">
                  <c:v>3.560328198979635E-2</c:v>
                </c:pt>
                <c:pt idx="15">
                  <c:v>3.560328198979635E-2</c:v>
                </c:pt>
                <c:pt idx="16">
                  <c:v>1.2778578585053707E-2</c:v>
                </c:pt>
                <c:pt idx="17">
                  <c:v>6.1058615837288523E-3</c:v>
                </c:pt>
                <c:pt idx="18">
                  <c:v>6.5195277101912974E-2</c:v>
                </c:pt>
                <c:pt idx="19">
                  <c:v>0.15688892164150239</c:v>
                </c:pt>
                <c:pt idx="20">
                  <c:v>0.15688892164150239</c:v>
                </c:pt>
                <c:pt idx="21">
                  <c:v>2.4231505479590461E-2</c:v>
                </c:pt>
                <c:pt idx="22">
                  <c:v>6.1058615837288523E-3</c:v>
                </c:pt>
              </c:numCache>
            </c:numRef>
          </c:xVal>
          <c:yVal>
            <c:numRef>
              <c:f>ROI!$E$3:$E$25</c:f>
              <c:numCache>
                <c:formatCode>0.00%</c:formatCode>
                <c:ptCount val="23"/>
                <c:pt idx="0">
                  <c:v>5.1114314340214802E-2</c:v>
                </c:pt>
                <c:pt idx="1">
                  <c:v>3.4946998693816164E-2</c:v>
                </c:pt>
                <c:pt idx="2">
                  <c:v>9.6926021918361846E-2</c:v>
                </c:pt>
                <c:pt idx="3">
                  <c:v>0.2607811084076519</c:v>
                </c:pt>
                <c:pt idx="4">
                  <c:v>5.111431434021483E-2</c:v>
                </c:pt>
                <c:pt idx="5">
                  <c:v>0.2607811084076519</c:v>
                </c:pt>
                <c:pt idx="6">
                  <c:v>5.111431434021483E-2</c:v>
                </c:pt>
                <c:pt idx="7">
                  <c:v>0.1801430430107642</c:v>
                </c:pt>
                <c:pt idx="8">
                  <c:v>0.42738464117949215</c:v>
                </c:pt>
                <c:pt idx="9">
                  <c:v>0.2607811084076519</c:v>
                </c:pt>
                <c:pt idx="10">
                  <c:v>7.7270020169119227E-2</c:v>
                </c:pt>
                <c:pt idx="11">
                  <c:v>0.1801430430107642</c:v>
                </c:pt>
                <c:pt idx="12">
                  <c:v>3.4946998693816164E-2</c:v>
                </c:pt>
                <c:pt idx="13">
                  <c:v>3.4946998693816164E-2</c:v>
                </c:pt>
                <c:pt idx="14">
                  <c:v>0.1424131279591854</c:v>
                </c:pt>
                <c:pt idx="15">
                  <c:v>0.1424131279591854</c:v>
                </c:pt>
                <c:pt idx="16">
                  <c:v>5.111431434021483E-2</c:v>
                </c:pt>
                <c:pt idx="17">
                  <c:v>2.4423446334915409E-2</c:v>
                </c:pt>
                <c:pt idx="18">
                  <c:v>0.2607811084076519</c:v>
                </c:pt>
                <c:pt idx="19">
                  <c:v>0.62755568656600957</c:v>
                </c:pt>
                <c:pt idx="20">
                  <c:v>0.62755568656600957</c:v>
                </c:pt>
                <c:pt idx="21">
                  <c:v>9.6926021918361846E-2</c:v>
                </c:pt>
                <c:pt idx="22">
                  <c:v>2.4423446334915409E-2</c:v>
                </c:pt>
              </c:numCache>
            </c:numRef>
          </c:yVal>
          <c:smooth val="0"/>
        </c:ser>
        <c:ser>
          <c:idx val="1"/>
          <c:order val="2"/>
          <c:tx>
            <c:v>Low Margin</c:v>
          </c:tx>
          <c:marker>
            <c:symbol val="none"/>
          </c:marker>
          <c:dLbls>
            <c:delete val="1"/>
          </c:dLbls>
          <c:xVal>
            <c:numRef>
              <c:f>ROI!$C$3:$C$25</c:f>
              <c:numCache>
                <c:formatCode>0.0%</c:formatCode>
                <c:ptCount val="23"/>
                <c:pt idx="0">
                  <c:v>1.27785785850537E-2</c:v>
                </c:pt>
                <c:pt idx="1">
                  <c:v>8.736749673454041E-3</c:v>
                </c:pt>
                <c:pt idx="2">
                  <c:v>2.4231505479590461E-2</c:v>
                </c:pt>
                <c:pt idx="3">
                  <c:v>6.5195277101912974E-2</c:v>
                </c:pt>
                <c:pt idx="4">
                  <c:v>1.2778578585053707E-2</c:v>
                </c:pt>
                <c:pt idx="5">
                  <c:v>6.5195277101912974E-2</c:v>
                </c:pt>
                <c:pt idx="6">
                  <c:v>1.2778578585053707E-2</c:v>
                </c:pt>
                <c:pt idx="7">
                  <c:v>4.5035760752691049E-2</c:v>
                </c:pt>
                <c:pt idx="8">
                  <c:v>0.10684616029487304</c:v>
                </c:pt>
                <c:pt idx="9">
                  <c:v>6.5195277101912974E-2</c:v>
                </c:pt>
                <c:pt idx="10">
                  <c:v>1.9317505042279807E-2</c:v>
                </c:pt>
                <c:pt idx="11">
                  <c:v>4.5035760752691049E-2</c:v>
                </c:pt>
                <c:pt idx="12">
                  <c:v>8.736749673454041E-3</c:v>
                </c:pt>
                <c:pt idx="13">
                  <c:v>8.736749673454041E-3</c:v>
                </c:pt>
                <c:pt idx="14">
                  <c:v>3.560328198979635E-2</c:v>
                </c:pt>
                <c:pt idx="15">
                  <c:v>3.560328198979635E-2</c:v>
                </c:pt>
                <c:pt idx="16">
                  <c:v>1.2778578585053707E-2</c:v>
                </c:pt>
                <c:pt idx="17">
                  <c:v>6.1058615837288523E-3</c:v>
                </c:pt>
                <c:pt idx="18">
                  <c:v>6.5195277101912974E-2</c:v>
                </c:pt>
                <c:pt idx="19">
                  <c:v>0.15688892164150239</c:v>
                </c:pt>
                <c:pt idx="20">
                  <c:v>0.15688892164150239</c:v>
                </c:pt>
                <c:pt idx="21">
                  <c:v>2.4231505479590461E-2</c:v>
                </c:pt>
                <c:pt idx="22">
                  <c:v>6.1058615837288523E-3</c:v>
                </c:pt>
              </c:numCache>
            </c:numRef>
          </c:xVal>
          <c:yVal>
            <c:numRef>
              <c:f>ROI!$F$3:$F$25</c:f>
              <c:numCache>
                <c:formatCode>0.00%</c:formatCode>
                <c:ptCount val="23"/>
                <c:pt idx="0">
                  <c:v>3.1946446462634251E-3</c:v>
                </c:pt>
                <c:pt idx="1">
                  <c:v>2.1841874183635103E-3</c:v>
                </c:pt>
                <c:pt idx="2">
                  <c:v>6.0578763698976154E-3</c:v>
                </c:pt>
                <c:pt idx="3">
                  <c:v>1.6298819275478243E-2</c:v>
                </c:pt>
                <c:pt idx="4">
                  <c:v>3.1946446462634268E-3</c:v>
                </c:pt>
                <c:pt idx="5">
                  <c:v>1.6298819275478243E-2</c:v>
                </c:pt>
                <c:pt idx="6">
                  <c:v>3.1946446462634268E-3</c:v>
                </c:pt>
                <c:pt idx="7">
                  <c:v>1.1258940188172762E-2</c:v>
                </c:pt>
                <c:pt idx="8">
                  <c:v>2.671154007371826E-2</c:v>
                </c:pt>
                <c:pt idx="9">
                  <c:v>1.6298819275478243E-2</c:v>
                </c:pt>
                <c:pt idx="10">
                  <c:v>4.8293762605699517E-3</c:v>
                </c:pt>
                <c:pt idx="11">
                  <c:v>1.1258940188172762E-2</c:v>
                </c:pt>
                <c:pt idx="12">
                  <c:v>2.1841874183635103E-3</c:v>
                </c:pt>
                <c:pt idx="13">
                  <c:v>2.1841874183635103E-3</c:v>
                </c:pt>
                <c:pt idx="14">
                  <c:v>8.9008204974490874E-3</c:v>
                </c:pt>
                <c:pt idx="15">
                  <c:v>8.9008204974490874E-3</c:v>
                </c:pt>
                <c:pt idx="16">
                  <c:v>3.1946446462634268E-3</c:v>
                </c:pt>
                <c:pt idx="17">
                  <c:v>1.5264653959322131E-3</c:v>
                </c:pt>
                <c:pt idx="18">
                  <c:v>1.6298819275478243E-2</c:v>
                </c:pt>
                <c:pt idx="19">
                  <c:v>3.9222230410375598E-2</c:v>
                </c:pt>
                <c:pt idx="20">
                  <c:v>3.9222230410375598E-2</c:v>
                </c:pt>
                <c:pt idx="21">
                  <c:v>6.0578763698976154E-3</c:v>
                </c:pt>
                <c:pt idx="22">
                  <c:v>1.5264653959322131E-3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5808768"/>
        <c:axId val="157062656"/>
      </c:scatterChart>
      <c:valAx>
        <c:axId val="1458087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d-ID"/>
          </a:p>
        </c:txPr>
        <c:crossAx val="157062656"/>
        <c:crosses val="autoZero"/>
        <c:crossBetween val="midCat"/>
      </c:valAx>
      <c:valAx>
        <c:axId val="1570626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D"/>
                  <a:t>Value</a:t>
                </a: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id-ID"/>
          </a:p>
        </c:txPr>
        <c:crossAx val="145808768"/>
        <c:crosses val="autoZero"/>
        <c:crossBetween val="midCat"/>
      </c:valAx>
    </c:plotArea>
    <c:legend>
      <c:legendPos val="r"/>
      <c:layout/>
      <c:overlay val="0"/>
      <c:spPr>
        <a:ln>
          <a:solidFill>
            <a:schemeClr val="accent2">
              <a:lumMod val="60000"/>
              <a:lumOff val="40000"/>
            </a:schemeClr>
          </a:solidFill>
        </a:ln>
      </c:spPr>
      <c:txPr>
        <a:bodyPr rot="0" vert="horz"/>
        <a:lstStyle/>
        <a:p>
          <a:pPr>
            <a:defRPr/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66675</xdr:rowOff>
    </xdr:from>
    <xdr:to>
      <xdr:col>12</xdr:col>
      <xdr:colOff>529397</xdr:colOff>
      <xdr:row>22</xdr:row>
      <xdr:rowOff>114382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699573D-48D4-40B6-B00E-A87C4A1F2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0</xdr:row>
      <xdr:rowOff>133350</xdr:rowOff>
    </xdr:from>
    <xdr:to>
      <xdr:col>9</xdr:col>
      <xdr:colOff>790575</xdr:colOff>
      <xdr:row>4</xdr:row>
      <xdr:rowOff>133350</xdr:rowOff>
    </xdr:to>
    <xdr:sp macro="" textlink="">
      <xdr:nvSpPr>
        <xdr:cNvPr id="3" name="Rectangle 2"/>
        <xdr:cNvSpPr/>
      </xdr:nvSpPr>
      <xdr:spPr>
        <a:xfrm>
          <a:off x="6457950" y="133350"/>
          <a:ext cx="2990850" cy="7620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ownloads\Jawaban%20Latihan%20Prioritisasi%20(Slide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eger"/>
      <sheetName val="AHP"/>
    </sheetNames>
    <sheetDataSet>
      <sheetData sheetId="0" refreshError="1"/>
      <sheetData sheetId="1">
        <row r="29">
          <cell r="B29">
            <v>0</v>
          </cell>
          <cell r="D29">
            <v>0</v>
          </cell>
          <cell r="E29">
            <v>0</v>
          </cell>
        </row>
        <row r="30">
          <cell r="B30">
            <v>0.62383383682704863</v>
          </cell>
          <cell r="C30">
            <v>0.11180085643811251</v>
          </cell>
          <cell r="D30">
            <v>1.2476676736540973</v>
          </cell>
          <cell r="E30">
            <v>0.31191691841352431</v>
          </cell>
        </row>
        <row r="31">
          <cell r="B31">
            <v>0.12449326920658518</v>
          </cell>
          <cell r="C31">
            <v>0.11180085643811251</v>
          </cell>
          <cell r="D31">
            <v>0.24898653841317037</v>
          </cell>
          <cell r="E31">
            <v>6.2246634603292592E-2</v>
          </cell>
        </row>
        <row r="32">
          <cell r="B32">
            <v>0.10544565015896615</v>
          </cell>
          <cell r="C32">
            <v>0.24722764740447589</v>
          </cell>
          <cell r="D32">
            <v>0.2108913003179323</v>
          </cell>
          <cell r="E32">
            <v>5.2722825079483074E-2</v>
          </cell>
        </row>
        <row r="33">
          <cell r="B33">
            <v>4.078159364843377E-2</v>
          </cell>
          <cell r="C33">
            <v>3.3239331492799645E-2</v>
          </cell>
          <cell r="D33">
            <v>8.156318729686754E-2</v>
          </cell>
          <cell r="E33">
            <v>2.0390796824216885E-2</v>
          </cell>
        </row>
        <row r="34">
          <cell r="B34">
            <v>0.10544565015896615</v>
          </cell>
          <cell r="C34">
            <v>0.49593130822649945</v>
          </cell>
          <cell r="D34">
            <v>0.2108913003179323</v>
          </cell>
          <cell r="E34">
            <v>5.2722825079483074E-2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_2" displayName="Table_2" ref="B3:H26">
  <tableColumns count="7">
    <tableColumn id="1" name="Kode Keb"/>
    <tableColumn id="2" name="Sangat Tidak Setuju"/>
    <tableColumn id="3" name="Tidak Setuju"/>
    <tableColumn id="4" name="Cukup Setuju"/>
    <tableColumn id="5" name="Setuju"/>
    <tableColumn id="6" name="Sangat Setuju"/>
    <tableColumn id="7" name="Nilai"/>
  </tableColumns>
  <tableStyleInfo name="AHP Value-style" showFirstColumn="1" showLastColumn="1" showRowStripes="1" showColumnStripes="0"/>
</table>
</file>

<file path=xl/tables/table2.xml><?xml version="1.0" encoding="utf-8"?>
<table xmlns="http://schemas.openxmlformats.org/spreadsheetml/2006/main" id="1" name="Table_1" displayName="Table_1" ref="B3:H26">
  <tableColumns count="7">
    <tableColumn id="1" name="Kode Keb"/>
    <tableColumn id="2" name="Sangat Rendah"/>
    <tableColumn id="3" name="Rendah"/>
    <tableColumn id="4" name="Cukup"/>
    <tableColumn id="5" name="Tinggi"/>
    <tableColumn id="6" name="Sangat Tinggi"/>
    <tableColumn id="7" name="Nilai"/>
  </tableColumns>
  <tableStyleInfo name="AHP Co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9" sqref="C19"/>
    </sheetView>
  </sheetViews>
  <sheetFormatPr defaultColWidth="12.625" defaultRowHeight="15" customHeight="1" x14ac:dyDescent="0.2"/>
  <cols>
    <col min="1" max="1" width="14.375" customWidth="1"/>
    <col min="2" max="2" width="48.75" customWidth="1"/>
    <col min="3" max="3" width="50.75" customWidth="1"/>
    <col min="4" max="4" width="40.375" customWidth="1"/>
    <col min="5" max="6" width="7.625" customWidth="1"/>
  </cols>
  <sheetData>
    <row r="1" spans="1:4" ht="14.25" customHeight="1" x14ac:dyDescent="0.45">
      <c r="A1" s="61" t="s">
        <v>1</v>
      </c>
      <c r="B1" s="55"/>
      <c r="C1" s="55"/>
      <c r="D1" s="56"/>
    </row>
    <row r="2" spans="1:4" ht="14.25" customHeight="1" x14ac:dyDescent="0.25">
      <c r="A2" s="62" t="s">
        <v>3</v>
      </c>
      <c r="B2" s="55"/>
      <c r="C2" s="55"/>
      <c r="D2" s="56"/>
    </row>
    <row r="3" spans="1:4" ht="14.25" customHeight="1" x14ac:dyDescent="0.25">
      <c r="A3" s="5" t="s">
        <v>4</v>
      </c>
      <c r="B3" s="5" t="s">
        <v>6</v>
      </c>
      <c r="C3" s="5" t="s">
        <v>7</v>
      </c>
      <c r="D3" s="5" t="s">
        <v>8</v>
      </c>
    </row>
    <row r="4" spans="1:4" ht="35.25" customHeight="1" x14ac:dyDescent="0.2">
      <c r="A4" s="63" t="s">
        <v>10</v>
      </c>
      <c r="B4" s="15" t="s">
        <v>23</v>
      </c>
      <c r="C4" s="17" t="s">
        <v>24</v>
      </c>
      <c r="D4" s="18" t="s">
        <v>28</v>
      </c>
    </row>
    <row r="5" spans="1:4" ht="14.25" customHeight="1" x14ac:dyDescent="0.2">
      <c r="A5" s="64"/>
      <c r="B5" s="57" t="s">
        <v>34</v>
      </c>
      <c r="C5" s="19" t="s">
        <v>37</v>
      </c>
      <c r="D5" s="51" t="s">
        <v>40</v>
      </c>
    </row>
    <row r="6" spans="1:4" ht="14.25" customHeight="1" x14ac:dyDescent="0.2">
      <c r="A6" s="64"/>
      <c r="B6" s="52"/>
      <c r="C6" s="18" t="s">
        <v>46</v>
      </c>
      <c r="D6" s="52"/>
    </row>
    <row r="7" spans="1:4" ht="14.25" customHeight="1" x14ac:dyDescent="0.2">
      <c r="A7" s="64"/>
      <c r="B7" s="53"/>
      <c r="C7" s="20" t="s">
        <v>50</v>
      </c>
      <c r="D7" s="53"/>
    </row>
    <row r="8" spans="1:4" ht="14.25" customHeight="1" x14ac:dyDescent="0.25">
      <c r="A8" s="64"/>
      <c r="B8" s="54" t="s">
        <v>53</v>
      </c>
      <c r="C8" s="55"/>
      <c r="D8" s="56"/>
    </row>
    <row r="9" spans="1:4" ht="14.25" customHeight="1" x14ac:dyDescent="0.2">
      <c r="A9" s="64"/>
      <c r="B9" s="66" t="s">
        <v>58</v>
      </c>
      <c r="C9" s="19" t="s">
        <v>63</v>
      </c>
      <c r="D9" s="51" t="s">
        <v>64</v>
      </c>
    </row>
    <row r="10" spans="1:4" ht="14.25" customHeight="1" x14ac:dyDescent="0.2">
      <c r="A10" s="64"/>
      <c r="B10" s="52"/>
      <c r="C10" s="19" t="s">
        <v>67</v>
      </c>
      <c r="D10" s="52"/>
    </row>
    <row r="11" spans="1:4" ht="14.25" customHeight="1" x14ac:dyDescent="0.2">
      <c r="A11" s="64"/>
      <c r="B11" s="52"/>
      <c r="C11" s="19" t="s">
        <v>68</v>
      </c>
      <c r="D11" s="52"/>
    </row>
    <row r="12" spans="1:4" ht="14.25" customHeight="1" x14ac:dyDescent="0.2">
      <c r="A12" s="64"/>
      <c r="B12" s="52"/>
      <c r="C12" s="19" t="s">
        <v>71</v>
      </c>
      <c r="D12" s="52"/>
    </row>
    <row r="13" spans="1:4" ht="14.25" customHeight="1" x14ac:dyDescent="0.2">
      <c r="A13" s="64"/>
      <c r="B13" s="52"/>
      <c r="C13" s="19" t="s">
        <v>72</v>
      </c>
      <c r="D13" s="52"/>
    </row>
    <row r="14" spans="1:4" ht="14.25" customHeight="1" x14ac:dyDescent="0.2">
      <c r="A14" s="64"/>
      <c r="B14" s="52"/>
      <c r="C14" s="21" t="s">
        <v>74</v>
      </c>
      <c r="D14" s="52"/>
    </row>
    <row r="15" spans="1:4" ht="14.25" customHeight="1" x14ac:dyDescent="0.2">
      <c r="A15" s="64"/>
      <c r="B15" s="52"/>
      <c r="C15" s="21" t="s">
        <v>77</v>
      </c>
      <c r="D15" s="52"/>
    </row>
    <row r="16" spans="1:4" ht="14.25" customHeight="1" x14ac:dyDescent="0.2">
      <c r="A16" s="64"/>
      <c r="B16" s="52"/>
      <c r="C16" s="21" t="s">
        <v>78</v>
      </c>
      <c r="D16" s="52"/>
    </row>
    <row r="17" spans="1:5" ht="14.25" customHeight="1" x14ac:dyDescent="0.2">
      <c r="A17" s="64"/>
      <c r="B17" s="53"/>
      <c r="C17" s="20" t="s">
        <v>82</v>
      </c>
      <c r="D17" s="53"/>
    </row>
    <row r="18" spans="1:5" ht="14.25" customHeight="1" x14ac:dyDescent="0.25">
      <c r="A18" s="64"/>
      <c r="B18" s="54" t="s">
        <v>83</v>
      </c>
      <c r="C18" s="55"/>
      <c r="D18" s="56"/>
    </row>
    <row r="19" spans="1:5" ht="14.25" customHeight="1" x14ac:dyDescent="0.2">
      <c r="A19" s="64"/>
      <c r="B19" s="57" t="s">
        <v>85</v>
      </c>
      <c r="C19" s="20" t="s">
        <v>88</v>
      </c>
      <c r="D19" s="23" t="s">
        <v>89</v>
      </c>
    </row>
    <row r="20" spans="1:5" ht="14.25" customHeight="1" x14ac:dyDescent="0.2">
      <c r="A20" s="64"/>
      <c r="B20" s="52"/>
      <c r="C20" s="20" t="s">
        <v>93</v>
      </c>
      <c r="D20" s="51" t="s">
        <v>94</v>
      </c>
    </row>
    <row r="21" spans="1:5" ht="14.25" customHeight="1" x14ac:dyDescent="0.2">
      <c r="A21" s="64"/>
      <c r="B21" s="52"/>
      <c r="C21" s="20" t="s">
        <v>97</v>
      </c>
      <c r="D21" s="52"/>
    </row>
    <row r="22" spans="1:5" ht="14.25" customHeight="1" x14ac:dyDescent="0.2">
      <c r="A22" s="64"/>
      <c r="B22" s="53"/>
      <c r="C22" s="20" t="s">
        <v>99</v>
      </c>
      <c r="D22" s="53"/>
    </row>
    <row r="23" spans="1:5" ht="14.25" customHeight="1" x14ac:dyDescent="0.25">
      <c r="A23" s="64"/>
      <c r="B23" s="54" t="s">
        <v>100</v>
      </c>
      <c r="C23" s="55"/>
      <c r="D23" s="56"/>
    </row>
    <row r="24" spans="1:5" ht="14.25" customHeight="1" x14ac:dyDescent="0.2">
      <c r="A24" s="64"/>
      <c r="B24" s="58" t="s">
        <v>101</v>
      </c>
      <c r="C24" s="20" t="s">
        <v>103</v>
      </c>
      <c r="D24" s="59" t="s">
        <v>104</v>
      </c>
    </row>
    <row r="25" spans="1:5" ht="14.25" customHeight="1" x14ac:dyDescent="0.2">
      <c r="A25" s="64"/>
      <c r="B25" s="52"/>
      <c r="C25" s="20" t="s">
        <v>106</v>
      </c>
      <c r="D25" s="52"/>
    </row>
    <row r="26" spans="1:5" ht="14.25" customHeight="1" x14ac:dyDescent="0.2">
      <c r="A26" s="64"/>
      <c r="B26" s="53"/>
      <c r="C26" s="20" t="s">
        <v>107</v>
      </c>
      <c r="D26" s="53"/>
    </row>
    <row r="27" spans="1:5" ht="14.25" customHeight="1" x14ac:dyDescent="0.2">
      <c r="A27" s="64"/>
      <c r="B27" s="27" t="s">
        <v>108</v>
      </c>
      <c r="C27" s="20" t="s">
        <v>109</v>
      </c>
      <c r="D27" s="29" t="s">
        <v>110</v>
      </c>
    </row>
    <row r="28" spans="1:5" ht="14.25" customHeight="1" x14ac:dyDescent="0.2">
      <c r="A28" s="64"/>
      <c r="B28" s="60" t="s">
        <v>111</v>
      </c>
      <c r="C28" s="21" t="s">
        <v>112</v>
      </c>
      <c r="D28" s="60" t="s">
        <v>113</v>
      </c>
    </row>
    <row r="29" spans="1:5" ht="14.25" customHeight="1" x14ac:dyDescent="0.2">
      <c r="A29" s="65"/>
      <c r="B29" s="53"/>
      <c r="C29" s="21" t="s">
        <v>114</v>
      </c>
      <c r="D29" s="53"/>
    </row>
    <row r="30" spans="1:5" ht="14.25" customHeight="1" x14ac:dyDescent="0.2"/>
    <row r="31" spans="1:5" ht="14.25" customHeight="1" x14ac:dyDescent="0.2"/>
    <row r="32" spans="1:5" ht="14.25" customHeight="1" x14ac:dyDescent="0.2">
      <c r="E32" s="32"/>
    </row>
    <row r="33" spans="3:3" ht="14.25" customHeight="1" x14ac:dyDescent="0.2"/>
    <row r="34" spans="3:3" ht="14.25" customHeight="1" x14ac:dyDescent="0.2"/>
    <row r="35" spans="3:3" ht="14.25" customHeight="1" x14ac:dyDescent="0.2"/>
    <row r="36" spans="3:3" ht="14.25" customHeight="1" x14ac:dyDescent="0.2">
      <c r="C36" s="32"/>
    </row>
    <row r="37" spans="3:3" ht="14.25" customHeight="1" x14ac:dyDescent="0.2"/>
    <row r="38" spans="3:3" ht="14.25" customHeight="1" x14ac:dyDescent="0.2"/>
    <row r="39" spans="3:3" ht="14.25" customHeight="1" x14ac:dyDescent="0.2"/>
    <row r="40" spans="3:3" ht="14.25" customHeight="1" x14ac:dyDescent="0.2"/>
    <row r="41" spans="3:3" ht="14.25" customHeight="1" x14ac:dyDescent="0.2"/>
    <row r="42" spans="3:3" ht="14.25" customHeight="1" x14ac:dyDescent="0.2"/>
    <row r="43" spans="3:3" ht="14.25" customHeight="1" x14ac:dyDescent="0.2"/>
    <row r="44" spans="3:3" ht="14.25" customHeight="1" x14ac:dyDescent="0.2"/>
    <row r="45" spans="3:3" ht="14.25" customHeight="1" x14ac:dyDescent="0.2"/>
    <row r="46" spans="3:3" ht="14.25" customHeight="1" x14ac:dyDescent="0.2"/>
    <row r="47" spans="3:3" ht="14.25" customHeight="1" x14ac:dyDescent="0.2"/>
    <row r="48" spans="3: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6">
    <mergeCell ref="B24:B26"/>
    <mergeCell ref="D24:D26"/>
    <mergeCell ref="B28:B29"/>
    <mergeCell ref="D28:D29"/>
    <mergeCell ref="A1:D1"/>
    <mergeCell ref="A2:D2"/>
    <mergeCell ref="A4:A29"/>
    <mergeCell ref="B5:B7"/>
    <mergeCell ref="D5:D7"/>
    <mergeCell ref="B8:D8"/>
    <mergeCell ref="B9:B17"/>
    <mergeCell ref="D9:D17"/>
    <mergeCell ref="B18:D18"/>
    <mergeCell ref="B19:B22"/>
    <mergeCell ref="D20:D22"/>
    <mergeCell ref="B23:D2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66" workbookViewId="0">
      <pane xSplit="2" topLeftCell="C1" activePane="topRight" state="frozen"/>
      <selection pane="topRight" activeCell="D84" sqref="D84"/>
    </sheetView>
  </sheetViews>
  <sheetFormatPr defaultColWidth="12.625" defaultRowHeight="15" customHeight="1" x14ac:dyDescent="0.2"/>
  <cols>
    <col min="1" max="1" width="8.625" customWidth="1"/>
    <col min="2" max="2" width="11.25" customWidth="1"/>
    <col min="3" max="3" width="16.25" customWidth="1"/>
    <col min="4" max="4" width="12.125" customWidth="1"/>
    <col min="5" max="5" width="11.375" customWidth="1"/>
    <col min="6" max="6" width="14.25" customWidth="1"/>
    <col min="7" max="7" width="14.75" customWidth="1"/>
    <col min="8" max="25" width="8.625" customWidth="1"/>
    <col min="26" max="26" width="11.375" customWidth="1"/>
    <col min="27" max="27" width="13.75" customWidth="1"/>
  </cols>
  <sheetData>
    <row r="1" spans="1:9" ht="14.25" customHeight="1" x14ac:dyDescent="0.25">
      <c r="B1" s="4" t="s">
        <v>2</v>
      </c>
    </row>
    <row r="2" spans="1:9" ht="14.25" customHeight="1" x14ac:dyDescent="0.2"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2"/>
    </row>
    <row r="3" spans="1:9" ht="14.25" customHeight="1" x14ac:dyDescent="0.2">
      <c r="B3" s="6" t="s">
        <v>5</v>
      </c>
      <c r="C3" s="7" t="s">
        <v>9</v>
      </c>
      <c r="D3" s="7" t="s">
        <v>12</v>
      </c>
      <c r="E3" s="7" t="s">
        <v>13</v>
      </c>
      <c r="F3" s="7" t="s">
        <v>14</v>
      </c>
      <c r="G3" s="7" t="s">
        <v>15</v>
      </c>
      <c r="H3" s="9" t="s">
        <v>16</v>
      </c>
    </row>
    <row r="4" spans="1:9" ht="14.25" customHeight="1" x14ac:dyDescent="0.25">
      <c r="A4" s="1" t="s">
        <v>21</v>
      </c>
      <c r="B4" s="11" t="s">
        <v>22</v>
      </c>
      <c r="C4" s="13">
        <v>0</v>
      </c>
      <c r="D4" s="13">
        <v>0</v>
      </c>
      <c r="E4" s="13">
        <v>1</v>
      </c>
      <c r="F4" s="13">
        <v>3</v>
      </c>
      <c r="G4" s="13">
        <v>5</v>
      </c>
      <c r="H4" s="13">
        <v>40</v>
      </c>
      <c r="I4" s="16"/>
    </row>
    <row r="5" spans="1:9" ht="14.25" customHeight="1" x14ac:dyDescent="0.25">
      <c r="A5" s="1" t="s">
        <v>25</v>
      </c>
      <c r="B5" s="11" t="s">
        <v>26</v>
      </c>
      <c r="C5" s="13">
        <v>0</v>
      </c>
      <c r="D5" s="13">
        <v>0</v>
      </c>
      <c r="E5" s="13">
        <v>3</v>
      </c>
      <c r="F5" s="13">
        <v>4</v>
      </c>
      <c r="G5" s="13">
        <v>2</v>
      </c>
      <c r="H5" s="13">
        <v>35</v>
      </c>
      <c r="I5" s="16"/>
    </row>
    <row r="6" spans="1:9" ht="14.25" customHeight="1" x14ac:dyDescent="0.25">
      <c r="A6" s="1" t="s">
        <v>27</v>
      </c>
      <c r="B6" s="11" t="s">
        <v>29</v>
      </c>
      <c r="C6" s="13">
        <v>0</v>
      </c>
      <c r="D6" s="13">
        <v>0</v>
      </c>
      <c r="E6" s="13">
        <v>1</v>
      </c>
      <c r="F6" s="13">
        <v>4</v>
      </c>
      <c r="G6" s="13">
        <v>4</v>
      </c>
      <c r="H6" s="13">
        <v>39</v>
      </c>
      <c r="I6" s="16"/>
    </row>
    <row r="7" spans="1:9" ht="14.25" customHeight="1" x14ac:dyDescent="0.25">
      <c r="A7" s="1" t="s">
        <v>30</v>
      </c>
      <c r="B7" s="11" t="s">
        <v>31</v>
      </c>
      <c r="C7" s="13">
        <v>0</v>
      </c>
      <c r="D7" s="13">
        <v>0</v>
      </c>
      <c r="E7" s="13">
        <v>2</v>
      </c>
      <c r="F7" s="13">
        <v>4</v>
      </c>
      <c r="G7" s="13">
        <v>3</v>
      </c>
      <c r="H7" s="13">
        <v>37</v>
      </c>
      <c r="I7" s="16"/>
    </row>
    <row r="8" spans="1:9" ht="14.25" customHeight="1" x14ac:dyDescent="0.25">
      <c r="A8" s="1" t="s">
        <v>32</v>
      </c>
      <c r="B8" s="11" t="s">
        <v>33</v>
      </c>
      <c r="C8" s="13">
        <v>0</v>
      </c>
      <c r="D8" s="13">
        <v>0</v>
      </c>
      <c r="E8" s="13">
        <v>0</v>
      </c>
      <c r="F8" s="13">
        <v>3</v>
      </c>
      <c r="G8" s="13">
        <v>6</v>
      </c>
      <c r="H8" s="13">
        <v>42</v>
      </c>
      <c r="I8" s="16"/>
    </row>
    <row r="9" spans="1:9" ht="14.25" customHeight="1" x14ac:dyDescent="0.25">
      <c r="A9" s="1" t="s">
        <v>35</v>
      </c>
      <c r="B9" s="11" t="s">
        <v>36</v>
      </c>
      <c r="C9" s="13">
        <v>0</v>
      </c>
      <c r="D9" s="13">
        <v>0</v>
      </c>
      <c r="E9" s="13">
        <v>0</v>
      </c>
      <c r="F9" s="13">
        <v>4</v>
      </c>
      <c r="G9" s="13">
        <v>5</v>
      </c>
      <c r="H9" s="13">
        <v>41</v>
      </c>
      <c r="I9" s="16"/>
    </row>
    <row r="10" spans="1:9" ht="14.25" customHeight="1" x14ac:dyDescent="0.25">
      <c r="A10" s="1" t="s">
        <v>38</v>
      </c>
      <c r="B10" s="11" t="s">
        <v>39</v>
      </c>
      <c r="C10" s="13">
        <v>0</v>
      </c>
      <c r="D10" s="13">
        <v>0</v>
      </c>
      <c r="E10" s="13">
        <v>1</v>
      </c>
      <c r="F10" s="13">
        <v>4</v>
      </c>
      <c r="G10" s="13">
        <v>4</v>
      </c>
      <c r="H10" s="13">
        <v>39</v>
      </c>
      <c r="I10" s="16"/>
    </row>
    <row r="11" spans="1:9" ht="14.25" customHeight="1" x14ac:dyDescent="0.25">
      <c r="A11" s="1" t="s">
        <v>41</v>
      </c>
      <c r="B11" s="11" t="s">
        <v>42</v>
      </c>
      <c r="C11" s="13">
        <v>0</v>
      </c>
      <c r="D11" s="13">
        <v>0</v>
      </c>
      <c r="E11" s="13">
        <v>0</v>
      </c>
      <c r="F11" s="13">
        <v>3</v>
      </c>
      <c r="G11" s="13">
        <v>6</v>
      </c>
      <c r="H11" s="13">
        <v>42</v>
      </c>
      <c r="I11" s="16"/>
    </row>
    <row r="12" spans="1:9" ht="14.25" customHeight="1" x14ac:dyDescent="0.25">
      <c r="A12" s="1" t="s">
        <v>43</v>
      </c>
      <c r="B12" s="11" t="s">
        <v>44</v>
      </c>
      <c r="C12" s="13">
        <v>0</v>
      </c>
      <c r="D12" s="13">
        <v>0</v>
      </c>
      <c r="E12" s="13">
        <v>2</v>
      </c>
      <c r="F12" s="13">
        <v>6</v>
      </c>
      <c r="G12" s="13">
        <v>1</v>
      </c>
      <c r="H12" s="13">
        <v>35</v>
      </c>
      <c r="I12" s="16"/>
    </row>
    <row r="13" spans="1:9" ht="14.25" customHeight="1" x14ac:dyDescent="0.25">
      <c r="A13" s="1" t="s">
        <v>45</v>
      </c>
      <c r="B13" s="11" t="s">
        <v>47</v>
      </c>
      <c r="C13" s="13">
        <v>0</v>
      </c>
      <c r="D13" s="13">
        <v>0</v>
      </c>
      <c r="E13" s="13">
        <v>0</v>
      </c>
      <c r="F13" s="13">
        <v>4</v>
      </c>
      <c r="G13" s="13">
        <v>5</v>
      </c>
      <c r="H13" s="13">
        <v>41</v>
      </c>
      <c r="I13" s="16"/>
    </row>
    <row r="14" spans="1:9" ht="14.25" customHeight="1" x14ac:dyDescent="0.25">
      <c r="A14" s="1" t="s">
        <v>48</v>
      </c>
      <c r="B14" s="11" t="s">
        <v>49</v>
      </c>
      <c r="C14" s="13">
        <v>0</v>
      </c>
      <c r="D14" s="13">
        <v>0</v>
      </c>
      <c r="E14" s="13">
        <v>0</v>
      </c>
      <c r="F14" s="13">
        <v>3</v>
      </c>
      <c r="G14" s="13">
        <v>6</v>
      </c>
      <c r="H14" s="13">
        <v>42</v>
      </c>
      <c r="I14" s="16"/>
    </row>
    <row r="15" spans="1:9" ht="14.25" customHeight="1" x14ac:dyDescent="0.25">
      <c r="A15" s="1" t="s">
        <v>51</v>
      </c>
      <c r="B15" s="11" t="s">
        <v>52</v>
      </c>
      <c r="C15" s="13">
        <v>0</v>
      </c>
      <c r="D15" s="13">
        <v>1</v>
      </c>
      <c r="E15" s="13">
        <v>1</v>
      </c>
      <c r="F15" s="13">
        <v>5</v>
      </c>
      <c r="G15" s="13">
        <v>2</v>
      </c>
      <c r="H15" s="13">
        <v>35</v>
      </c>
      <c r="I15" s="16"/>
    </row>
    <row r="16" spans="1:9" ht="14.25" customHeight="1" x14ac:dyDescent="0.25">
      <c r="A16" s="1" t="s">
        <v>54</v>
      </c>
      <c r="B16" s="11" t="s">
        <v>55</v>
      </c>
      <c r="C16" s="13">
        <v>0</v>
      </c>
      <c r="D16" s="13">
        <v>1</v>
      </c>
      <c r="E16" s="13">
        <v>1</v>
      </c>
      <c r="F16" s="13">
        <v>3</v>
      </c>
      <c r="G16" s="13">
        <v>4</v>
      </c>
      <c r="H16" s="13">
        <v>37</v>
      </c>
      <c r="I16" s="16"/>
    </row>
    <row r="17" spans="1:27" ht="14.25" customHeight="1" x14ac:dyDescent="0.25">
      <c r="A17" s="1" t="s">
        <v>56</v>
      </c>
      <c r="B17" s="11" t="s">
        <v>57</v>
      </c>
      <c r="C17" s="13">
        <v>0</v>
      </c>
      <c r="D17" s="13">
        <v>1</v>
      </c>
      <c r="E17" s="13">
        <v>2</v>
      </c>
      <c r="F17" s="13">
        <v>2</v>
      </c>
      <c r="G17" s="13">
        <v>4</v>
      </c>
      <c r="H17" s="13">
        <v>36</v>
      </c>
      <c r="I17" s="16"/>
    </row>
    <row r="18" spans="1:27" ht="14.25" customHeight="1" x14ac:dyDescent="0.25">
      <c r="A18" s="1" t="s">
        <v>59</v>
      </c>
      <c r="B18" s="11" t="s">
        <v>60</v>
      </c>
      <c r="C18" s="13">
        <v>0</v>
      </c>
      <c r="D18" s="13">
        <v>1</v>
      </c>
      <c r="E18" s="13">
        <v>1</v>
      </c>
      <c r="F18" s="13">
        <v>3</v>
      </c>
      <c r="G18" s="13">
        <v>4</v>
      </c>
      <c r="H18" s="13">
        <v>37</v>
      </c>
      <c r="I18" s="16"/>
    </row>
    <row r="19" spans="1:27" ht="14.25" customHeight="1" x14ac:dyDescent="0.25">
      <c r="A19" s="1" t="s">
        <v>61</v>
      </c>
      <c r="B19" s="11" t="s">
        <v>62</v>
      </c>
      <c r="C19" s="13">
        <v>0</v>
      </c>
      <c r="D19" s="13">
        <v>0</v>
      </c>
      <c r="E19" s="13">
        <v>2</v>
      </c>
      <c r="F19" s="13">
        <v>3</v>
      </c>
      <c r="G19" s="13">
        <v>4</v>
      </c>
      <c r="H19" s="13">
        <v>38</v>
      </c>
      <c r="I19" s="16"/>
    </row>
    <row r="20" spans="1:27" ht="14.25" customHeight="1" x14ac:dyDescent="0.25">
      <c r="A20" s="1" t="s">
        <v>65</v>
      </c>
      <c r="B20" s="11" t="s">
        <v>66</v>
      </c>
      <c r="C20" s="13">
        <v>0</v>
      </c>
      <c r="D20" s="13">
        <v>0</v>
      </c>
      <c r="E20" s="13">
        <v>1</v>
      </c>
      <c r="F20" s="13">
        <v>2</v>
      </c>
      <c r="G20" s="13">
        <v>6</v>
      </c>
      <c r="H20" s="13">
        <v>41</v>
      </c>
      <c r="I20" s="16"/>
    </row>
    <row r="21" spans="1:27" ht="14.25" customHeight="1" x14ac:dyDescent="0.25">
      <c r="A21" s="1" t="s">
        <v>69</v>
      </c>
      <c r="B21" s="11" t="s">
        <v>70</v>
      </c>
      <c r="C21" s="13">
        <v>0</v>
      </c>
      <c r="D21" s="13">
        <v>0</v>
      </c>
      <c r="E21" s="13">
        <v>2</v>
      </c>
      <c r="F21" s="13">
        <v>1</v>
      </c>
      <c r="G21" s="13">
        <v>6</v>
      </c>
      <c r="H21" s="13">
        <v>40</v>
      </c>
      <c r="I21" s="16"/>
    </row>
    <row r="22" spans="1:27" ht="14.25" customHeight="1" x14ac:dyDescent="0.25">
      <c r="A22" s="1" t="s">
        <v>73</v>
      </c>
      <c r="B22" s="11" t="s">
        <v>75</v>
      </c>
      <c r="C22" s="13">
        <v>0</v>
      </c>
      <c r="D22" s="13">
        <v>0</v>
      </c>
      <c r="E22" s="13">
        <v>2</v>
      </c>
      <c r="F22" s="13">
        <v>1</v>
      </c>
      <c r="G22" s="13">
        <v>6</v>
      </c>
      <c r="H22" s="13">
        <v>40</v>
      </c>
      <c r="I22" s="16"/>
      <c r="J22" s="22" t="s">
        <v>76</v>
      </c>
      <c r="K22" s="22" t="s">
        <v>79</v>
      </c>
    </row>
    <row r="23" spans="1:27" ht="14.25" customHeight="1" x14ac:dyDescent="0.25">
      <c r="A23" s="1" t="s">
        <v>80</v>
      </c>
      <c r="B23" s="11" t="s">
        <v>81</v>
      </c>
      <c r="C23" s="13">
        <v>1</v>
      </c>
      <c r="D23" s="13">
        <v>1</v>
      </c>
      <c r="E23" s="13">
        <v>2</v>
      </c>
      <c r="F23" s="13">
        <v>4</v>
      </c>
      <c r="G23" s="13">
        <v>1</v>
      </c>
      <c r="H23" s="13">
        <v>30</v>
      </c>
      <c r="J23" s="22" t="s">
        <v>84</v>
      </c>
      <c r="K23" s="22">
        <v>3</v>
      </c>
    </row>
    <row r="24" spans="1:27" ht="14.25" customHeight="1" x14ac:dyDescent="0.25">
      <c r="A24" s="1" t="s">
        <v>86</v>
      </c>
      <c r="B24" s="11" t="s">
        <v>87</v>
      </c>
      <c r="C24" s="13">
        <v>0</v>
      </c>
      <c r="D24" s="13">
        <v>1</v>
      </c>
      <c r="E24" s="13">
        <v>3</v>
      </c>
      <c r="F24" s="13">
        <v>4</v>
      </c>
      <c r="G24" s="13">
        <v>1</v>
      </c>
      <c r="H24" s="13">
        <v>32</v>
      </c>
      <c r="J24" s="22" t="s">
        <v>90</v>
      </c>
      <c r="K24" s="22">
        <v>5</v>
      </c>
    </row>
    <row r="25" spans="1:27" ht="14.25" customHeight="1" x14ac:dyDescent="0.25">
      <c r="A25" s="1" t="s">
        <v>91</v>
      </c>
      <c r="B25" s="11" t="s">
        <v>92</v>
      </c>
      <c r="C25" s="13">
        <v>0</v>
      </c>
      <c r="D25" s="13">
        <v>0</v>
      </c>
      <c r="E25" s="13">
        <v>5</v>
      </c>
      <c r="F25" s="13">
        <v>3</v>
      </c>
      <c r="G25" s="13">
        <v>1</v>
      </c>
      <c r="H25" s="13">
        <v>32</v>
      </c>
      <c r="J25" s="22" t="s">
        <v>95</v>
      </c>
      <c r="K25" s="22">
        <v>7</v>
      </c>
    </row>
    <row r="26" spans="1:27" ht="14.25" customHeight="1" x14ac:dyDescent="0.25">
      <c r="A26" s="1" t="s">
        <v>96</v>
      </c>
      <c r="B26" s="24" t="s">
        <v>98</v>
      </c>
      <c r="C26" s="13">
        <v>0</v>
      </c>
      <c r="D26" s="13">
        <v>0</v>
      </c>
      <c r="E26" s="13">
        <v>3</v>
      </c>
      <c r="F26" s="13">
        <v>4</v>
      </c>
      <c r="G26" s="13">
        <v>2</v>
      </c>
      <c r="H26" s="13">
        <v>35</v>
      </c>
      <c r="I26" s="16"/>
      <c r="J26" s="22" t="s">
        <v>102</v>
      </c>
      <c r="K26" s="22">
        <v>9</v>
      </c>
    </row>
    <row r="27" spans="1:27" ht="14.25" customHeight="1" x14ac:dyDescent="0.2"/>
    <row r="28" spans="1:27" ht="14.25" customHeight="1" x14ac:dyDescent="0.2"/>
    <row r="29" spans="1:27" ht="14.25" customHeight="1" x14ac:dyDescent="0.2">
      <c r="A29" s="25"/>
      <c r="B29" s="26" t="s">
        <v>105</v>
      </c>
      <c r="C29" s="26" t="s">
        <v>22</v>
      </c>
      <c r="D29" s="26" t="s">
        <v>26</v>
      </c>
      <c r="E29" s="26" t="s">
        <v>29</v>
      </c>
      <c r="F29" s="26" t="s">
        <v>31</v>
      </c>
      <c r="G29" s="26" t="s">
        <v>33</v>
      </c>
      <c r="H29" s="26" t="s">
        <v>36</v>
      </c>
      <c r="I29" s="26" t="s">
        <v>39</v>
      </c>
      <c r="J29" s="26" t="s">
        <v>42</v>
      </c>
      <c r="K29" s="26" t="s">
        <v>44</v>
      </c>
      <c r="L29" s="26" t="s">
        <v>47</v>
      </c>
      <c r="M29" s="26" t="s">
        <v>49</v>
      </c>
      <c r="N29" s="26" t="s">
        <v>52</v>
      </c>
      <c r="O29" s="26" t="s">
        <v>55</v>
      </c>
      <c r="P29" s="26" t="s">
        <v>57</v>
      </c>
      <c r="Q29" s="26" t="s">
        <v>60</v>
      </c>
      <c r="R29" s="26" t="s">
        <v>62</v>
      </c>
      <c r="S29" s="26" t="s">
        <v>66</v>
      </c>
      <c r="T29" s="26" t="s">
        <v>70</v>
      </c>
      <c r="U29" s="26" t="s">
        <v>75</v>
      </c>
      <c r="V29" s="26" t="s">
        <v>81</v>
      </c>
      <c r="W29" s="26" t="s">
        <v>87</v>
      </c>
      <c r="X29" s="26" t="s">
        <v>92</v>
      </c>
      <c r="Y29" s="26" t="s">
        <v>98</v>
      </c>
      <c r="Z29" s="25"/>
      <c r="AA29" s="25"/>
    </row>
    <row r="30" spans="1:27" ht="14.25" customHeight="1" x14ac:dyDescent="0.2">
      <c r="B30" s="28" t="s">
        <v>22</v>
      </c>
      <c r="C30" s="30">
        <v>1</v>
      </c>
      <c r="D30" s="30">
        <v>7</v>
      </c>
      <c r="E30" s="30">
        <v>3</v>
      </c>
      <c r="F30" s="30">
        <v>5</v>
      </c>
      <c r="G30" s="31">
        <f t="shared" ref="G30:H30" si="0">1/3</f>
        <v>0.33333333333333331</v>
      </c>
      <c r="H30" s="31">
        <f t="shared" si="0"/>
        <v>0.33333333333333331</v>
      </c>
      <c r="I30" s="30">
        <v>3</v>
      </c>
      <c r="J30" s="31">
        <f>1/3</f>
        <v>0.33333333333333331</v>
      </c>
      <c r="K30" s="30">
        <v>7</v>
      </c>
      <c r="L30" s="31">
        <f t="shared" ref="L30:M30" si="1">1/3</f>
        <v>0.33333333333333331</v>
      </c>
      <c r="M30" s="31">
        <f t="shared" si="1"/>
        <v>0.33333333333333331</v>
      </c>
      <c r="N30" s="30">
        <v>7</v>
      </c>
      <c r="O30" s="30">
        <v>5</v>
      </c>
      <c r="P30" s="30">
        <v>5</v>
      </c>
      <c r="Q30" s="30">
        <v>5</v>
      </c>
      <c r="R30" s="30">
        <v>3</v>
      </c>
      <c r="S30" s="31">
        <f>1/3</f>
        <v>0.33333333333333331</v>
      </c>
      <c r="T30" s="30">
        <v>1</v>
      </c>
      <c r="U30" s="30">
        <v>1</v>
      </c>
      <c r="V30" s="30">
        <v>9</v>
      </c>
      <c r="W30" s="30">
        <v>9</v>
      </c>
      <c r="X30" s="30">
        <v>9</v>
      </c>
      <c r="Y30" s="30">
        <v>7</v>
      </c>
    </row>
    <row r="31" spans="1:27" ht="14.25" customHeight="1" x14ac:dyDescent="0.2">
      <c r="B31" s="28" t="s">
        <v>26</v>
      </c>
      <c r="C31" s="31">
        <f>1/7</f>
        <v>0.14285714285714285</v>
      </c>
      <c r="D31" s="30">
        <v>1</v>
      </c>
      <c r="E31" s="31">
        <f>1/5</f>
        <v>0.2</v>
      </c>
      <c r="F31" s="31">
        <f>1/3</f>
        <v>0.33333333333333331</v>
      </c>
      <c r="G31" s="31">
        <f>1/9</f>
        <v>0.1111111111111111</v>
      </c>
      <c r="H31" s="31">
        <f>1/7</f>
        <v>0.14285714285714285</v>
      </c>
      <c r="I31" s="31">
        <f>1/5</f>
        <v>0.2</v>
      </c>
      <c r="J31" s="31">
        <f>1/9</f>
        <v>0.1111111111111111</v>
      </c>
      <c r="K31" s="30">
        <v>1</v>
      </c>
      <c r="L31" s="31">
        <f>1/7</f>
        <v>0.14285714285714285</v>
      </c>
      <c r="M31" s="31">
        <f>1/9</f>
        <v>0.1111111111111111</v>
      </c>
      <c r="N31" s="30">
        <v>1</v>
      </c>
      <c r="O31" s="31">
        <f t="shared" ref="O31:Q31" si="2">1/3</f>
        <v>0.33333333333333331</v>
      </c>
      <c r="P31" s="31">
        <f t="shared" si="2"/>
        <v>0.33333333333333331</v>
      </c>
      <c r="Q31" s="31">
        <f t="shared" si="2"/>
        <v>0.33333333333333331</v>
      </c>
      <c r="R31" s="31">
        <f>1/5</f>
        <v>0.2</v>
      </c>
      <c r="S31" s="31">
        <f t="shared" ref="S31:U31" si="3">1/7</f>
        <v>0.14285714285714285</v>
      </c>
      <c r="T31" s="31">
        <f t="shared" si="3"/>
        <v>0.14285714285714285</v>
      </c>
      <c r="U31" s="31">
        <f t="shared" si="3"/>
        <v>0.14285714285714285</v>
      </c>
      <c r="V31" s="30">
        <v>7</v>
      </c>
      <c r="W31" s="30">
        <v>5</v>
      </c>
      <c r="X31" s="30">
        <v>5</v>
      </c>
      <c r="Y31" s="30">
        <v>1</v>
      </c>
    </row>
    <row r="32" spans="1:27" ht="14.25" customHeight="1" x14ac:dyDescent="0.2">
      <c r="B32" s="28" t="s">
        <v>29</v>
      </c>
      <c r="C32" s="31">
        <f>1/3</f>
        <v>0.33333333333333331</v>
      </c>
      <c r="D32" s="30">
        <v>5</v>
      </c>
      <c r="E32" s="30">
        <v>1</v>
      </c>
      <c r="F32" s="30">
        <v>3</v>
      </c>
      <c r="G32" s="31">
        <f>1/5</f>
        <v>0.2</v>
      </c>
      <c r="H32" s="31">
        <f>1/3</f>
        <v>0.33333333333333331</v>
      </c>
      <c r="I32" s="30">
        <v>1</v>
      </c>
      <c r="J32" s="31">
        <f>1/5</f>
        <v>0.2</v>
      </c>
      <c r="K32" s="30">
        <v>5</v>
      </c>
      <c r="L32" s="31">
        <f>1/3</f>
        <v>0.33333333333333331</v>
      </c>
      <c r="M32" s="31">
        <f>1/5</f>
        <v>0.2</v>
      </c>
      <c r="N32" s="30">
        <v>5</v>
      </c>
      <c r="O32" s="30">
        <v>3</v>
      </c>
      <c r="P32" s="30">
        <v>5</v>
      </c>
      <c r="Q32" s="30">
        <v>3</v>
      </c>
      <c r="R32" s="30">
        <v>3</v>
      </c>
      <c r="S32" s="31">
        <f t="shared" ref="S32:U32" si="4">1/3</f>
        <v>0.33333333333333331</v>
      </c>
      <c r="T32" s="31">
        <f t="shared" si="4"/>
        <v>0.33333333333333331</v>
      </c>
      <c r="U32" s="31">
        <f t="shared" si="4"/>
        <v>0.33333333333333331</v>
      </c>
      <c r="V32" s="30">
        <v>9</v>
      </c>
      <c r="W32" s="30">
        <v>9</v>
      </c>
      <c r="X32" s="30">
        <v>9</v>
      </c>
      <c r="Y32" s="30">
        <v>5</v>
      </c>
    </row>
    <row r="33" spans="2:25" ht="14.25" customHeight="1" x14ac:dyDescent="0.2">
      <c r="B33" s="28" t="s">
        <v>31</v>
      </c>
      <c r="C33" s="31">
        <f>1/5</f>
        <v>0.2</v>
      </c>
      <c r="D33" s="30">
        <v>3</v>
      </c>
      <c r="E33" s="30">
        <f>1/3</f>
        <v>0.33333333333333331</v>
      </c>
      <c r="F33" s="30">
        <v>1</v>
      </c>
      <c r="G33" s="31">
        <f>1/7</f>
        <v>0.14285714285714285</v>
      </c>
      <c r="H33" s="31">
        <f>1/5</f>
        <v>0.2</v>
      </c>
      <c r="I33" s="30">
        <f>1/3</f>
        <v>0.33333333333333331</v>
      </c>
      <c r="J33" s="31">
        <f>1/7</f>
        <v>0.14285714285714285</v>
      </c>
      <c r="K33" s="30">
        <v>3</v>
      </c>
      <c r="L33" s="31">
        <f>1/5</f>
        <v>0.2</v>
      </c>
      <c r="M33" s="31">
        <f>1/7</f>
        <v>0.14285714285714285</v>
      </c>
      <c r="N33" s="30">
        <v>3</v>
      </c>
      <c r="O33" s="30">
        <v>1</v>
      </c>
      <c r="P33" s="30">
        <v>3</v>
      </c>
      <c r="Q33" s="30">
        <v>1</v>
      </c>
      <c r="R33" s="31">
        <f>1/3</f>
        <v>0.33333333333333331</v>
      </c>
      <c r="S33" s="31">
        <f t="shared" ref="S33:U33" si="5">1/5</f>
        <v>0.2</v>
      </c>
      <c r="T33" s="31">
        <f t="shared" si="5"/>
        <v>0.2</v>
      </c>
      <c r="U33" s="31">
        <f t="shared" si="5"/>
        <v>0.2</v>
      </c>
      <c r="V33" s="30">
        <v>7</v>
      </c>
      <c r="W33" s="30">
        <v>7</v>
      </c>
      <c r="X33" s="30">
        <v>7</v>
      </c>
      <c r="Y33" s="30">
        <v>3</v>
      </c>
    </row>
    <row r="34" spans="2:25" ht="14.25" customHeight="1" x14ac:dyDescent="0.2">
      <c r="B34" s="28" t="s">
        <v>33</v>
      </c>
      <c r="C34" s="30">
        <v>3</v>
      </c>
      <c r="D34" s="30">
        <v>9</v>
      </c>
      <c r="E34" s="30">
        <v>5</v>
      </c>
      <c r="F34" s="30">
        <v>7</v>
      </c>
      <c r="G34" s="30">
        <v>1</v>
      </c>
      <c r="H34" s="30">
        <v>3</v>
      </c>
      <c r="I34" s="30">
        <v>5</v>
      </c>
      <c r="J34" s="30">
        <v>1</v>
      </c>
      <c r="K34" s="30">
        <v>9</v>
      </c>
      <c r="L34" s="30">
        <v>3</v>
      </c>
      <c r="M34" s="30">
        <v>1</v>
      </c>
      <c r="N34" s="30">
        <v>9</v>
      </c>
      <c r="O34" s="30">
        <v>7</v>
      </c>
      <c r="P34" s="30">
        <v>7</v>
      </c>
      <c r="Q34" s="30">
        <v>7</v>
      </c>
      <c r="R34" s="30">
        <v>5</v>
      </c>
      <c r="S34" s="30">
        <v>3</v>
      </c>
      <c r="T34" s="30">
        <v>3</v>
      </c>
      <c r="U34" s="30">
        <v>3</v>
      </c>
      <c r="V34" s="30">
        <v>9</v>
      </c>
      <c r="W34" s="30">
        <v>9</v>
      </c>
      <c r="X34" s="30">
        <v>9</v>
      </c>
      <c r="Y34" s="30">
        <v>9</v>
      </c>
    </row>
    <row r="35" spans="2:25" ht="14.25" customHeight="1" x14ac:dyDescent="0.2">
      <c r="B35" s="28" t="s">
        <v>36</v>
      </c>
      <c r="C35" s="30">
        <v>3</v>
      </c>
      <c r="D35" s="30">
        <v>7</v>
      </c>
      <c r="E35" s="30">
        <v>3</v>
      </c>
      <c r="F35" s="30">
        <v>5</v>
      </c>
      <c r="G35" s="31">
        <f>1/3</f>
        <v>0.33333333333333331</v>
      </c>
      <c r="H35" s="30">
        <v>1</v>
      </c>
      <c r="I35" s="30">
        <v>3</v>
      </c>
      <c r="J35" s="31">
        <f>1/3</f>
        <v>0.33333333333333331</v>
      </c>
      <c r="K35" s="30">
        <v>7</v>
      </c>
      <c r="L35" s="30">
        <v>1</v>
      </c>
      <c r="M35" s="31">
        <f>1/3</f>
        <v>0.33333333333333331</v>
      </c>
      <c r="N35" s="30">
        <v>7</v>
      </c>
      <c r="O35" s="30">
        <v>5</v>
      </c>
      <c r="P35" s="30">
        <v>7</v>
      </c>
      <c r="Q35" s="30">
        <v>5</v>
      </c>
      <c r="R35" s="30">
        <v>5</v>
      </c>
      <c r="S35" s="30">
        <v>1</v>
      </c>
      <c r="T35" s="30">
        <v>3</v>
      </c>
      <c r="U35" s="30">
        <v>3</v>
      </c>
      <c r="V35" s="30">
        <v>9</v>
      </c>
      <c r="W35" s="30">
        <v>9</v>
      </c>
      <c r="X35" s="30">
        <v>9</v>
      </c>
      <c r="Y35" s="30">
        <v>7</v>
      </c>
    </row>
    <row r="36" spans="2:25" ht="14.25" customHeight="1" x14ac:dyDescent="0.2">
      <c r="B36" s="28" t="s">
        <v>39</v>
      </c>
      <c r="C36" s="31">
        <f>1/3</f>
        <v>0.33333333333333331</v>
      </c>
      <c r="D36" s="30">
        <v>5</v>
      </c>
      <c r="E36" s="30">
        <v>1</v>
      </c>
      <c r="F36" s="30">
        <v>3</v>
      </c>
      <c r="G36" s="31">
        <f>1/5</f>
        <v>0.2</v>
      </c>
      <c r="H36" s="31">
        <f>1/3</f>
        <v>0.33333333333333331</v>
      </c>
      <c r="I36" s="30">
        <v>1</v>
      </c>
      <c r="J36" s="31">
        <f>1/5</f>
        <v>0.2</v>
      </c>
      <c r="K36" s="30">
        <v>5</v>
      </c>
      <c r="L36" s="31">
        <f>1/3</f>
        <v>0.33333333333333331</v>
      </c>
      <c r="M36" s="31">
        <f>1/5</f>
        <v>0.2</v>
      </c>
      <c r="N36" s="30">
        <v>5</v>
      </c>
      <c r="O36" s="30">
        <v>3</v>
      </c>
      <c r="P36" s="30">
        <v>5</v>
      </c>
      <c r="Q36" s="30">
        <v>3</v>
      </c>
      <c r="R36" s="30">
        <v>3</v>
      </c>
      <c r="S36" s="31">
        <f t="shared" ref="S36:U36" si="6">1/3</f>
        <v>0.33333333333333331</v>
      </c>
      <c r="T36" s="31">
        <f t="shared" si="6"/>
        <v>0.33333333333333331</v>
      </c>
      <c r="U36" s="31">
        <f t="shared" si="6"/>
        <v>0.33333333333333331</v>
      </c>
      <c r="V36" s="30">
        <v>9</v>
      </c>
      <c r="W36" s="30">
        <v>9</v>
      </c>
      <c r="X36" s="30">
        <v>9</v>
      </c>
      <c r="Y36" s="30">
        <v>5</v>
      </c>
    </row>
    <row r="37" spans="2:25" ht="14.25" customHeight="1" x14ac:dyDescent="0.2">
      <c r="B37" s="28" t="s">
        <v>42</v>
      </c>
      <c r="C37" s="30">
        <v>3</v>
      </c>
      <c r="D37" s="30">
        <v>9</v>
      </c>
      <c r="E37" s="30">
        <v>5</v>
      </c>
      <c r="F37" s="30">
        <v>7</v>
      </c>
      <c r="G37" s="30">
        <v>1</v>
      </c>
      <c r="H37" s="30">
        <v>3</v>
      </c>
      <c r="I37" s="30">
        <v>5</v>
      </c>
      <c r="J37" s="30">
        <v>1</v>
      </c>
      <c r="K37" s="30">
        <v>9</v>
      </c>
      <c r="L37" s="30">
        <v>3</v>
      </c>
      <c r="M37" s="30">
        <v>1</v>
      </c>
      <c r="N37" s="30">
        <v>9</v>
      </c>
      <c r="O37" s="30">
        <v>7</v>
      </c>
      <c r="P37" s="30">
        <v>7</v>
      </c>
      <c r="Q37" s="30">
        <v>7</v>
      </c>
      <c r="R37" s="30">
        <v>5</v>
      </c>
      <c r="S37" s="30">
        <v>3</v>
      </c>
      <c r="T37" s="30">
        <v>3</v>
      </c>
      <c r="U37" s="30">
        <v>3</v>
      </c>
      <c r="V37" s="30">
        <v>9</v>
      </c>
      <c r="W37" s="30">
        <v>9</v>
      </c>
      <c r="X37" s="30">
        <v>9</v>
      </c>
      <c r="Y37" s="30">
        <v>9</v>
      </c>
    </row>
    <row r="38" spans="2:25" ht="14.25" customHeight="1" x14ac:dyDescent="0.2">
      <c r="B38" s="28" t="s">
        <v>44</v>
      </c>
      <c r="C38" s="41">
        <f>1/7</f>
        <v>0.14285714285714285</v>
      </c>
      <c r="D38" s="42">
        <v>1</v>
      </c>
      <c r="E38" s="43">
        <f>1/5</f>
        <v>0.2</v>
      </c>
      <c r="F38" s="43">
        <f>1/3</f>
        <v>0.33333333333333331</v>
      </c>
      <c r="G38" s="43">
        <f>1/9</f>
        <v>0.1111111111111111</v>
      </c>
      <c r="H38" s="43">
        <f>1/7</f>
        <v>0.14285714285714285</v>
      </c>
      <c r="I38" s="43">
        <f>1/5</f>
        <v>0.2</v>
      </c>
      <c r="J38" s="43">
        <f>1/9</f>
        <v>0.1111111111111111</v>
      </c>
      <c r="K38" s="42">
        <v>1</v>
      </c>
      <c r="L38" s="43">
        <f>1/7</f>
        <v>0.14285714285714285</v>
      </c>
      <c r="M38" s="43">
        <f>1/9</f>
        <v>0.1111111111111111</v>
      </c>
      <c r="N38" s="42">
        <v>1</v>
      </c>
      <c r="O38" s="43">
        <f t="shared" ref="O38:Q38" si="7">1/3</f>
        <v>0.33333333333333331</v>
      </c>
      <c r="P38" s="43">
        <f t="shared" si="7"/>
        <v>0.33333333333333331</v>
      </c>
      <c r="Q38" s="43">
        <f t="shared" si="7"/>
        <v>0.33333333333333331</v>
      </c>
      <c r="R38" s="43">
        <f>1/5</f>
        <v>0.2</v>
      </c>
      <c r="S38" s="43">
        <f t="shared" ref="S38:U38" si="8">1/7</f>
        <v>0.14285714285714285</v>
      </c>
      <c r="T38" s="43">
        <f t="shared" si="8"/>
        <v>0.14285714285714285</v>
      </c>
      <c r="U38" s="43">
        <f t="shared" si="8"/>
        <v>0.14285714285714285</v>
      </c>
      <c r="V38" s="42">
        <v>7</v>
      </c>
      <c r="W38" s="42">
        <v>5</v>
      </c>
      <c r="X38" s="42">
        <v>5</v>
      </c>
      <c r="Y38" s="42">
        <v>1</v>
      </c>
    </row>
    <row r="39" spans="2:25" ht="14.25" customHeight="1" x14ac:dyDescent="0.2">
      <c r="B39" s="28" t="s">
        <v>47</v>
      </c>
      <c r="C39" s="30">
        <v>3</v>
      </c>
      <c r="D39" s="30">
        <v>7</v>
      </c>
      <c r="E39" s="30">
        <v>3</v>
      </c>
      <c r="F39" s="30">
        <v>5</v>
      </c>
      <c r="G39" s="31">
        <f>1/3</f>
        <v>0.33333333333333331</v>
      </c>
      <c r="H39" s="30">
        <v>1</v>
      </c>
      <c r="I39" s="30">
        <v>3</v>
      </c>
      <c r="J39" s="31">
        <f>1/3</f>
        <v>0.33333333333333331</v>
      </c>
      <c r="K39" s="30">
        <v>7</v>
      </c>
      <c r="L39" s="30">
        <v>1</v>
      </c>
      <c r="M39" s="31">
        <f>1/3</f>
        <v>0.33333333333333331</v>
      </c>
      <c r="N39" s="30">
        <v>7</v>
      </c>
      <c r="O39" s="30">
        <v>5</v>
      </c>
      <c r="P39" s="30">
        <v>7</v>
      </c>
      <c r="Q39" s="30">
        <v>5</v>
      </c>
      <c r="R39" s="30">
        <v>5</v>
      </c>
      <c r="S39" s="30">
        <v>1</v>
      </c>
      <c r="T39" s="30">
        <v>3</v>
      </c>
      <c r="U39" s="30">
        <v>3</v>
      </c>
      <c r="V39" s="30">
        <v>9</v>
      </c>
      <c r="W39" s="30">
        <v>9</v>
      </c>
      <c r="X39" s="30">
        <v>9</v>
      </c>
      <c r="Y39" s="30">
        <v>7</v>
      </c>
    </row>
    <row r="40" spans="2:25" ht="14.25" customHeight="1" x14ac:dyDescent="0.2">
      <c r="B40" s="28" t="s">
        <v>49</v>
      </c>
      <c r="C40" s="30">
        <v>3</v>
      </c>
      <c r="D40" s="30">
        <v>9</v>
      </c>
      <c r="E40" s="30">
        <v>5</v>
      </c>
      <c r="F40" s="30">
        <v>7</v>
      </c>
      <c r="G40" s="30">
        <v>1</v>
      </c>
      <c r="H40" s="30">
        <v>3</v>
      </c>
      <c r="I40" s="30">
        <v>5</v>
      </c>
      <c r="J40" s="30">
        <v>1</v>
      </c>
      <c r="K40" s="30">
        <v>9</v>
      </c>
      <c r="L40" s="30">
        <v>3</v>
      </c>
      <c r="M40" s="30">
        <v>1</v>
      </c>
      <c r="N40" s="30">
        <v>9</v>
      </c>
      <c r="O40" s="30">
        <v>7</v>
      </c>
      <c r="P40" s="30">
        <v>7</v>
      </c>
      <c r="Q40" s="30">
        <v>7</v>
      </c>
      <c r="R40" s="30">
        <v>5</v>
      </c>
      <c r="S40" s="30">
        <v>3</v>
      </c>
      <c r="T40" s="30">
        <v>3</v>
      </c>
      <c r="U40" s="30">
        <v>3</v>
      </c>
      <c r="V40" s="30">
        <v>9</v>
      </c>
      <c r="W40" s="30">
        <v>9</v>
      </c>
      <c r="X40" s="30">
        <v>9</v>
      </c>
      <c r="Y40" s="30">
        <v>9</v>
      </c>
    </row>
    <row r="41" spans="2:25" ht="14.25" customHeight="1" x14ac:dyDescent="0.2">
      <c r="B41" s="28" t="s">
        <v>52</v>
      </c>
      <c r="C41" s="41">
        <f>1/7</f>
        <v>0.14285714285714285</v>
      </c>
      <c r="D41" s="42">
        <v>1</v>
      </c>
      <c r="E41" s="43">
        <f>1/5</f>
        <v>0.2</v>
      </c>
      <c r="F41" s="43">
        <f>1/3</f>
        <v>0.33333333333333331</v>
      </c>
      <c r="G41" s="43">
        <f>1/9</f>
        <v>0.1111111111111111</v>
      </c>
      <c r="H41" s="43">
        <f>1/7</f>
        <v>0.14285714285714285</v>
      </c>
      <c r="I41" s="43">
        <f>1/5</f>
        <v>0.2</v>
      </c>
      <c r="J41" s="43">
        <f>1/9</f>
        <v>0.1111111111111111</v>
      </c>
      <c r="K41" s="42">
        <v>1</v>
      </c>
      <c r="L41" s="43">
        <f>1/7</f>
        <v>0.14285714285714285</v>
      </c>
      <c r="M41" s="43">
        <f>1/9</f>
        <v>0.1111111111111111</v>
      </c>
      <c r="N41" s="42">
        <v>1</v>
      </c>
      <c r="O41" s="43">
        <f t="shared" ref="O41:Q41" si="9">1/3</f>
        <v>0.33333333333333331</v>
      </c>
      <c r="P41" s="43">
        <f t="shared" si="9"/>
        <v>0.33333333333333331</v>
      </c>
      <c r="Q41" s="43">
        <f t="shared" si="9"/>
        <v>0.33333333333333331</v>
      </c>
      <c r="R41" s="43">
        <f>1/5</f>
        <v>0.2</v>
      </c>
      <c r="S41" s="43">
        <f t="shared" ref="S41:U41" si="10">1/7</f>
        <v>0.14285714285714285</v>
      </c>
      <c r="T41" s="43">
        <f t="shared" si="10"/>
        <v>0.14285714285714285</v>
      </c>
      <c r="U41" s="43">
        <f t="shared" si="10"/>
        <v>0.14285714285714285</v>
      </c>
      <c r="V41" s="42">
        <v>7</v>
      </c>
      <c r="W41" s="42">
        <v>5</v>
      </c>
      <c r="X41" s="42">
        <v>5</v>
      </c>
      <c r="Y41" s="42">
        <v>1</v>
      </c>
    </row>
    <row r="42" spans="2:25" ht="14.25" customHeight="1" x14ac:dyDescent="0.2">
      <c r="B42" s="28" t="s">
        <v>55</v>
      </c>
      <c r="C42" s="31">
        <f t="shared" ref="C42:C44" si="11">1/5</f>
        <v>0.2</v>
      </c>
      <c r="D42" s="30">
        <v>3</v>
      </c>
      <c r="E42" s="30">
        <f>1/3</f>
        <v>0.33333333333333331</v>
      </c>
      <c r="F42" s="30">
        <v>1</v>
      </c>
      <c r="G42" s="31">
        <f t="shared" ref="G42:G44" si="12">1/7</f>
        <v>0.14285714285714285</v>
      </c>
      <c r="H42" s="31">
        <f>1/5</f>
        <v>0.2</v>
      </c>
      <c r="I42" s="30">
        <f>1/3</f>
        <v>0.33333333333333331</v>
      </c>
      <c r="J42" s="31">
        <f t="shared" ref="J42:J44" si="13">1/7</f>
        <v>0.14285714285714285</v>
      </c>
      <c r="K42" s="30">
        <v>3</v>
      </c>
      <c r="L42" s="31">
        <f>1/5</f>
        <v>0.2</v>
      </c>
      <c r="M42" s="31">
        <f>1/7</f>
        <v>0.14285714285714285</v>
      </c>
      <c r="N42" s="30">
        <v>3</v>
      </c>
      <c r="O42" s="30">
        <v>1</v>
      </c>
      <c r="P42" s="30">
        <v>3</v>
      </c>
      <c r="Q42" s="30">
        <v>1</v>
      </c>
      <c r="R42" s="31">
        <f>1/3</f>
        <v>0.33333333333333331</v>
      </c>
      <c r="S42" s="31">
        <f t="shared" ref="S42:U42" si="14">1/5</f>
        <v>0.2</v>
      </c>
      <c r="T42" s="31">
        <f t="shared" si="14"/>
        <v>0.2</v>
      </c>
      <c r="U42" s="31">
        <f t="shared" si="14"/>
        <v>0.2</v>
      </c>
      <c r="V42" s="30">
        <v>7</v>
      </c>
      <c r="W42" s="30">
        <v>7</v>
      </c>
      <c r="X42" s="30">
        <v>7</v>
      </c>
      <c r="Y42" s="30">
        <v>3</v>
      </c>
    </row>
    <row r="43" spans="2:25" ht="14.25" customHeight="1" x14ac:dyDescent="0.2">
      <c r="B43" s="28" t="s">
        <v>57</v>
      </c>
      <c r="C43" s="31">
        <f t="shared" si="11"/>
        <v>0.2</v>
      </c>
      <c r="D43" s="30">
        <v>3</v>
      </c>
      <c r="E43" s="31">
        <f>1/5</f>
        <v>0.2</v>
      </c>
      <c r="F43" s="31">
        <f>1/3</f>
        <v>0.33333333333333331</v>
      </c>
      <c r="G43" s="31">
        <f t="shared" si="12"/>
        <v>0.14285714285714285</v>
      </c>
      <c r="H43" s="31">
        <f>1/7</f>
        <v>0.14285714285714285</v>
      </c>
      <c r="I43" s="31">
        <f>1/5</f>
        <v>0.2</v>
      </c>
      <c r="J43" s="31">
        <f t="shared" si="13"/>
        <v>0.14285714285714285</v>
      </c>
      <c r="K43" s="30">
        <v>3</v>
      </c>
      <c r="L43" s="31">
        <f t="shared" ref="L43:M43" si="15">1/7</f>
        <v>0.14285714285714285</v>
      </c>
      <c r="M43" s="31">
        <f t="shared" si="15"/>
        <v>0.14285714285714285</v>
      </c>
      <c r="N43" s="30">
        <v>3</v>
      </c>
      <c r="O43" s="31">
        <f>1/3</f>
        <v>0.33333333333333331</v>
      </c>
      <c r="P43" s="30">
        <v>1</v>
      </c>
      <c r="Q43" s="31">
        <f t="shared" ref="Q43:R43" si="16">1/3</f>
        <v>0.33333333333333331</v>
      </c>
      <c r="R43" s="31">
        <f t="shared" si="16"/>
        <v>0.33333333333333331</v>
      </c>
      <c r="S43" s="31">
        <f>1/7</f>
        <v>0.14285714285714285</v>
      </c>
      <c r="T43" s="31">
        <f t="shared" ref="T43:U43" si="17">1/5</f>
        <v>0.2</v>
      </c>
      <c r="U43" s="31">
        <f t="shared" si="17"/>
        <v>0.2</v>
      </c>
      <c r="V43" s="30">
        <v>7</v>
      </c>
      <c r="W43" s="30">
        <v>5</v>
      </c>
      <c r="X43" s="30">
        <v>5</v>
      </c>
      <c r="Y43" s="30">
        <v>3</v>
      </c>
    </row>
    <row r="44" spans="2:25" ht="14.25" customHeight="1" x14ac:dyDescent="0.2">
      <c r="B44" s="28" t="s">
        <v>60</v>
      </c>
      <c r="C44" s="31">
        <f t="shared" si="11"/>
        <v>0.2</v>
      </c>
      <c r="D44" s="30">
        <v>3</v>
      </c>
      <c r="E44" s="30">
        <f t="shared" ref="E44:E45" si="18">1/3</f>
        <v>0.33333333333333331</v>
      </c>
      <c r="F44" s="30">
        <v>1</v>
      </c>
      <c r="G44" s="31">
        <f t="shared" si="12"/>
        <v>0.14285714285714285</v>
      </c>
      <c r="H44" s="31">
        <f>1/5</f>
        <v>0.2</v>
      </c>
      <c r="I44" s="30">
        <f t="shared" ref="I44:I45" si="19">1/3</f>
        <v>0.33333333333333331</v>
      </c>
      <c r="J44" s="31">
        <f t="shared" si="13"/>
        <v>0.14285714285714285</v>
      </c>
      <c r="K44" s="30">
        <v>3</v>
      </c>
      <c r="L44" s="31">
        <f t="shared" ref="L44:L45" si="20">1/5</f>
        <v>0.2</v>
      </c>
      <c r="M44" s="31">
        <f>1/7</f>
        <v>0.14285714285714285</v>
      </c>
      <c r="N44" s="30">
        <v>3</v>
      </c>
      <c r="O44" s="30">
        <v>1</v>
      </c>
      <c r="P44" s="30">
        <v>3</v>
      </c>
      <c r="Q44" s="30">
        <v>1</v>
      </c>
      <c r="R44" s="31">
        <f>1/3</f>
        <v>0.33333333333333331</v>
      </c>
      <c r="S44" s="31">
        <f t="shared" ref="S44:U44" si="21">1/5</f>
        <v>0.2</v>
      </c>
      <c r="T44" s="31">
        <f t="shared" si="21"/>
        <v>0.2</v>
      </c>
      <c r="U44" s="31">
        <f t="shared" si="21"/>
        <v>0.2</v>
      </c>
      <c r="V44" s="30">
        <v>7</v>
      </c>
      <c r="W44" s="30">
        <v>7</v>
      </c>
      <c r="X44" s="30">
        <v>7</v>
      </c>
      <c r="Y44" s="30">
        <v>3</v>
      </c>
    </row>
    <row r="45" spans="2:25" ht="14.25" customHeight="1" x14ac:dyDescent="0.2">
      <c r="B45" s="28" t="s">
        <v>62</v>
      </c>
      <c r="C45" s="31">
        <f t="shared" ref="C45:C46" si="22">1/3</f>
        <v>0.33333333333333331</v>
      </c>
      <c r="D45" s="30">
        <v>5</v>
      </c>
      <c r="E45" s="31">
        <f t="shared" si="18"/>
        <v>0.33333333333333331</v>
      </c>
      <c r="F45" s="30">
        <v>3</v>
      </c>
      <c r="G45" s="31">
        <f t="shared" ref="G45:H45" si="23">1/5</f>
        <v>0.2</v>
      </c>
      <c r="H45" s="31">
        <f t="shared" si="23"/>
        <v>0.2</v>
      </c>
      <c r="I45" s="31">
        <f t="shared" si="19"/>
        <v>0.33333333333333331</v>
      </c>
      <c r="J45" s="31">
        <f>1/5</f>
        <v>0.2</v>
      </c>
      <c r="K45" s="30">
        <v>5</v>
      </c>
      <c r="L45" s="31">
        <f t="shared" si="20"/>
        <v>0.2</v>
      </c>
      <c r="M45" s="31">
        <f>1/5</f>
        <v>0.2</v>
      </c>
      <c r="N45" s="30">
        <v>5</v>
      </c>
      <c r="O45" s="30">
        <v>3</v>
      </c>
      <c r="P45" s="30">
        <v>3</v>
      </c>
      <c r="Q45" s="30">
        <v>3</v>
      </c>
      <c r="R45" s="30">
        <v>1</v>
      </c>
      <c r="S45" s="31">
        <f>1/5</f>
        <v>0.2</v>
      </c>
      <c r="T45" s="31">
        <f t="shared" ref="T45:U45" si="24">1/3</f>
        <v>0.33333333333333331</v>
      </c>
      <c r="U45" s="31">
        <f t="shared" si="24"/>
        <v>0.33333333333333331</v>
      </c>
      <c r="V45" s="30">
        <v>9</v>
      </c>
      <c r="W45" s="30">
        <v>7</v>
      </c>
      <c r="X45" s="30">
        <v>7</v>
      </c>
      <c r="Y45" s="30">
        <v>5</v>
      </c>
    </row>
    <row r="46" spans="2:25" ht="14.25" customHeight="1" x14ac:dyDescent="0.2">
      <c r="B46" s="28" t="s">
        <v>66</v>
      </c>
      <c r="C46" s="31">
        <f t="shared" si="22"/>
        <v>0.33333333333333331</v>
      </c>
      <c r="D46" s="30">
        <v>7</v>
      </c>
      <c r="E46" s="30">
        <v>3</v>
      </c>
      <c r="F46" s="30">
        <v>5</v>
      </c>
      <c r="G46" s="31">
        <f t="shared" ref="G46:G48" si="25">1/3</f>
        <v>0.33333333333333331</v>
      </c>
      <c r="H46" s="30">
        <v>1</v>
      </c>
      <c r="I46" s="30">
        <v>3</v>
      </c>
      <c r="J46" s="31">
        <f t="shared" ref="J46:J48" si="26">1/3</f>
        <v>0.33333333333333331</v>
      </c>
      <c r="K46" s="30">
        <v>7</v>
      </c>
      <c r="L46" s="30">
        <v>1</v>
      </c>
      <c r="M46" s="31">
        <f>1/3</f>
        <v>0.33333333333333331</v>
      </c>
      <c r="N46" s="30">
        <v>7</v>
      </c>
      <c r="O46" s="30">
        <v>5</v>
      </c>
      <c r="P46" s="30">
        <v>7</v>
      </c>
      <c r="Q46" s="30">
        <v>5</v>
      </c>
      <c r="R46" s="30">
        <v>5</v>
      </c>
      <c r="S46" s="30">
        <v>1</v>
      </c>
      <c r="T46" s="31">
        <f t="shared" ref="T46:U46" si="27">1/3</f>
        <v>0.33333333333333331</v>
      </c>
      <c r="U46" s="31">
        <f t="shared" si="27"/>
        <v>0.33333333333333331</v>
      </c>
      <c r="V46" s="30">
        <v>9</v>
      </c>
      <c r="W46" s="30">
        <v>9</v>
      </c>
      <c r="X46" s="30">
        <v>9</v>
      </c>
      <c r="Y46" s="30">
        <v>7</v>
      </c>
    </row>
    <row r="47" spans="2:25" ht="14.25" customHeight="1" x14ac:dyDescent="0.2">
      <c r="B47" s="28" t="s">
        <v>70</v>
      </c>
      <c r="C47" s="30">
        <v>1</v>
      </c>
      <c r="D47" s="30">
        <v>7</v>
      </c>
      <c r="E47" s="30">
        <v>3</v>
      </c>
      <c r="F47" s="30">
        <v>5</v>
      </c>
      <c r="G47" s="31">
        <f t="shared" si="25"/>
        <v>0.33333333333333331</v>
      </c>
      <c r="H47" s="31">
        <f t="shared" ref="H47:H48" si="28">1/3</f>
        <v>0.33333333333333331</v>
      </c>
      <c r="I47" s="30">
        <v>3</v>
      </c>
      <c r="J47" s="31">
        <f t="shared" si="26"/>
        <v>0.33333333333333331</v>
      </c>
      <c r="K47" s="30">
        <v>7</v>
      </c>
      <c r="L47" s="31">
        <f t="shared" ref="L47:M47" si="29">1/3</f>
        <v>0.33333333333333331</v>
      </c>
      <c r="M47" s="31">
        <f t="shared" si="29"/>
        <v>0.33333333333333331</v>
      </c>
      <c r="N47" s="30">
        <v>7</v>
      </c>
      <c r="O47" s="30">
        <v>5</v>
      </c>
      <c r="P47" s="30">
        <v>5</v>
      </c>
      <c r="Q47" s="30">
        <v>5</v>
      </c>
      <c r="R47" s="30">
        <v>3</v>
      </c>
      <c r="S47" s="31">
        <f t="shared" ref="S47:S48" si="30">1/3</f>
        <v>0.33333333333333331</v>
      </c>
      <c r="T47" s="30">
        <v>1</v>
      </c>
      <c r="U47" s="30">
        <v>1</v>
      </c>
      <c r="V47" s="30">
        <v>9</v>
      </c>
      <c r="W47" s="30">
        <v>9</v>
      </c>
      <c r="X47" s="30">
        <v>9</v>
      </c>
      <c r="Y47" s="30">
        <v>7</v>
      </c>
    </row>
    <row r="48" spans="2:25" ht="14.25" customHeight="1" x14ac:dyDescent="0.2">
      <c r="B48" s="28" t="s">
        <v>75</v>
      </c>
      <c r="C48" s="30">
        <v>1</v>
      </c>
      <c r="D48" s="30">
        <v>7</v>
      </c>
      <c r="E48" s="30">
        <v>3</v>
      </c>
      <c r="F48" s="30">
        <v>5</v>
      </c>
      <c r="G48" s="31">
        <f t="shared" si="25"/>
        <v>0.33333333333333331</v>
      </c>
      <c r="H48" s="31">
        <f t="shared" si="28"/>
        <v>0.33333333333333331</v>
      </c>
      <c r="I48" s="30">
        <v>3</v>
      </c>
      <c r="J48" s="31">
        <f t="shared" si="26"/>
        <v>0.33333333333333331</v>
      </c>
      <c r="K48" s="30">
        <v>7</v>
      </c>
      <c r="L48" s="31">
        <f t="shared" ref="L48:M48" si="31">1/3</f>
        <v>0.33333333333333331</v>
      </c>
      <c r="M48" s="31">
        <f t="shared" si="31"/>
        <v>0.33333333333333331</v>
      </c>
      <c r="N48" s="30">
        <v>7</v>
      </c>
      <c r="O48" s="30">
        <v>5</v>
      </c>
      <c r="P48" s="30">
        <v>5</v>
      </c>
      <c r="Q48" s="30">
        <v>5</v>
      </c>
      <c r="R48" s="30">
        <v>3</v>
      </c>
      <c r="S48" s="31">
        <f t="shared" si="30"/>
        <v>0.33333333333333331</v>
      </c>
      <c r="T48" s="30">
        <v>1</v>
      </c>
      <c r="U48" s="30">
        <v>1</v>
      </c>
      <c r="V48" s="30">
        <v>9</v>
      </c>
      <c r="W48" s="30">
        <v>9</v>
      </c>
      <c r="X48" s="30">
        <v>9</v>
      </c>
      <c r="Y48" s="30">
        <v>7</v>
      </c>
    </row>
    <row r="49" spans="2:27" ht="14.25" customHeight="1" x14ac:dyDescent="0.2">
      <c r="B49" s="28" t="s">
        <v>81</v>
      </c>
      <c r="C49" s="31">
        <f t="shared" ref="C49:C51" si="32">1/9</f>
        <v>0.1111111111111111</v>
      </c>
      <c r="D49" s="31">
        <f>1/7</f>
        <v>0.14285714285714285</v>
      </c>
      <c r="E49" s="31">
        <f t="shared" ref="E49:E51" si="33">1/9</f>
        <v>0.1111111111111111</v>
      </c>
      <c r="F49" s="31">
        <f t="shared" ref="F49:F51" si="34">1/7</f>
        <v>0.14285714285714285</v>
      </c>
      <c r="G49" s="31">
        <f t="shared" ref="G49:J49" si="35">1/9</f>
        <v>0.1111111111111111</v>
      </c>
      <c r="H49" s="31">
        <f t="shared" si="35"/>
        <v>0.1111111111111111</v>
      </c>
      <c r="I49" s="31">
        <f t="shared" si="35"/>
        <v>0.1111111111111111</v>
      </c>
      <c r="J49" s="31">
        <f t="shared" si="35"/>
        <v>0.1111111111111111</v>
      </c>
      <c r="K49" s="31">
        <f>1/7</f>
        <v>0.14285714285714285</v>
      </c>
      <c r="L49" s="31">
        <f t="shared" ref="L49:M49" si="36">1/9</f>
        <v>0.1111111111111111</v>
      </c>
      <c r="M49" s="31">
        <f t="shared" si="36"/>
        <v>0.1111111111111111</v>
      </c>
      <c r="N49" s="31">
        <f t="shared" ref="N49:Q49" si="37">1/7</f>
        <v>0.14285714285714285</v>
      </c>
      <c r="O49" s="31">
        <f t="shared" si="37"/>
        <v>0.14285714285714285</v>
      </c>
      <c r="P49" s="31">
        <f t="shared" si="37"/>
        <v>0.14285714285714285</v>
      </c>
      <c r="Q49" s="31">
        <f t="shared" si="37"/>
        <v>0.14285714285714285</v>
      </c>
      <c r="R49" s="31">
        <f t="shared" ref="R49:U49" si="38">1/9</f>
        <v>0.1111111111111111</v>
      </c>
      <c r="S49" s="31">
        <f t="shared" si="38"/>
        <v>0.1111111111111111</v>
      </c>
      <c r="T49" s="31">
        <f t="shared" si="38"/>
        <v>0.1111111111111111</v>
      </c>
      <c r="U49" s="31">
        <f t="shared" si="38"/>
        <v>0.1111111111111111</v>
      </c>
      <c r="V49" s="30">
        <v>1</v>
      </c>
      <c r="W49" s="30">
        <f t="shared" ref="W49:X49" si="39">1/3</f>
        <v>0.33333333333333331</v>
      </c>
      <c r="X49" s="30">
        <f t="shared" si="39"/>
        <v>0.33333333333333331</v>
      </c>
      <c r="Y49" s="31">
        <f>1/7</f>
        <v>0.14285714285714285</v>
      </c>
    </row>
    <row r="50" spans="2:27" ht="14.25" customHeight="1" x14ac:dyDescent="0.2">
      <c r="B50" s="28" t="s">
        <v>87</v>
      </c>
      <c r="C50" s="31">
        <f t="shared" si="32"/>
        <v>0.1111111111111111</v>
      </c>
      <c r="D50" s="31">
        <f t="shared" ref="D50:D51" si="40">1/5</f>
        <v>0.2</v>
      </c>
      <c r="E50" s="31">
        <f t="shared" si="33"/>
        <v>0.1111111111111111</v>
      </c>
      <c r="F50" s="30">
        <f t="shared" si="34"/>
        <v>0.14285714285714285</v>
      </c>
      <c r="G50" s="30">
        <f t="shared" ref="G50:J50" si="41">1/9</f>
        <v>0.1111111111111111</v>
      </c>
      <c r="H50" s="31">
        <f t="shared" si="41"/>
        <v>0.1111111111111111</v>
      </c>
      <c r="I50" s="31">
        <f t="shared" si="41"/>
        <v>0.1111111111111111</v>
      </c>
      <c r="J50" s="30">
        <f t="shared" si="41"/>
        <v>0.1111111111111111</v>
      </c>
      <c r="K50" s="31">
        <f t="shared" ref="K50:K51" si="42">1/5</f>
        <v>0.2</v>
      </c>
      <c r="L50" s="31">
        <f t="shared" ref="L50:M50" si="43">1/9</f>
        <v>0.1111111111111111</v>
      </c>
      <c r="M50" s="30">
        <f t="shared" si="43"/>
        <v>0.1111111111111111</v>
      </c>
      <c r="N50" s="31">
        <f t="shared" ref="N50:N51" si="44">1/5</f>
        <v>0.2</v>
      </c>
      <c r="O50" s="30">
        <f t="shared" ref="O50:O51" si="45">1/7</f>
        <v>0.14285714285714285</v>
      </c>
      <c r="P50" s="31">
        <f t="shared" ref="P50:P51" si="46">1/5</f>
        <v>0.2</v>
      </c>
      <c r="Q50" s="30">
        <f t="shared" ref="Q50:R50" si="47">1/7</f>
        <v>0.14285714285714285</v>
      </c>
      <c r="R50" s="31">
        <f t="shared" si="47"/>
        <v>0.14285714285714285</v>
      </c>
      <c r="S50" s="31">
        <f t="shared" ref="S50:U50" si="48">1/9</f>
        <v>0.1111111111111111</v>
      </c>
      <c r="T50" s="31">
        <f t="shared" si="48"/>
        <v>0.1111111111111111</v>
      </c>
      <c r="U50" s="31">
        <f t="shared" si="48"/>
        <v>0.1111111111111111</v>
      </c>
      <c r="V50" s="30">
        <v>3</v>
      </c>
      <c r="W50" s="30">
        <v>1</v>
      </c>
      <c r="X50" s="30">
        <v>1</v>
      </c>
      <c r="Y50" s="31">
        <f t="shared" ref="Y50:Y51" si="49">1/5</f>
        <v>0.2</v>
      </c>
    </row>
    <row r="51" spans="2:27" ht="14.25" customHeight="1" x14ac:dyDescent="0.2">
      <c r="B51" s="28" t="s">
        <v>92</v>
      </c>
      <c r="C51" s="31">
        <f t="shared" si="32"/>
        <v>0.1111111111111111</v>
      </c>
      <c r="D51" s="31">
        <f t="shared" si="40"/>
        <v>0.2</v>
      </c>
      <c r="E51" s="31">
        <f t="shared" si="33"/>
        <v>0.1111111111111111</v>
      </c>
      <c r="F51" s="30">
        <f t="shared" si="34"/>
        <v>0.14285714285714285</v>
      </c>
      <c r="G51" s="30">
        <f t="shared" ref="G51:J51" si="50">1/9</f>
        <v>0.1111111111111111</v>
      </c>
      <c r="H51" s="31">
        <f t="shared" si="50"/>
        <v>0.1111111111111111</v>
      </c>
      <c r="I51" s="31">
        <f t="shared" si="50"/>
        <v>0.1111111111111111</v>
      </c>
      <c r="J51" s="30">
        <f t="shared" si="50"/>
        <v>0.1111111111111111</v>
      </c>
      <c r="K51" s="31">
        <f t="shared" si="42"/>
        <v>0.2</v>
      </c>
      <c r="L51" s="31">
        <f t="shared" ref="L51:M51" si="51">1/9</f>
        <v>0.1111111111111111</v>
      </c>
      <c r="M51" s="30">
        <f t="shared" si="51"/>
        <v>0.1111111111111111</v>
      </c>
      <c r="N51" s="31">
        <f t="shared" si="44"/>
        <v>0.2</v>
      </c>
      <c r="O51" s="30">
        <f t="shared" si="45"/>
        <v>0.14285714285714285</v>
      </c>
      <c r="P51" s="31">
        <f t="shared" si="46"/>
        <v>0.2</v>
      </c>
      <c r="Q51" s="30">
        <f t="shared" ref="Q51:R51" si="52">1/7</f>
        <v>0.14285714285714285</v>
      </c>
      <c r="R51" s="31">
        <f t="shared" si="52"/>
        <v>0.14285714285714285</v>
      </c>
      <c r="S51" s="31">
        <f t="shared" ref="S51:U51" si="53">1/9</f>
        <v>0.1111111111111111</v>
      </c>
      <c r="T51" s="31">
        <f t="shared" si="53"/>
        <v>0.1111111111111111</v>
      </c>
      <c r="U51" s="31">
        <f t="shared" si="53"/>
        <v>0.1111111111111111</v>
      </c>
      <c r="V51" s="30">
        <v>3</v>
      </c>
      <c r="W51" s="30">
        <v>1</v>
      </c>
      <c r="X51" s="30">
        <v>1</v>
      </c>
      <c r="Y51" s="31">
        <f t="shared" si="49"/>
        <v>0.2</v>
      </c>
    </row>
    <row r="52" spans="2:27" ht="14.25" customHeight="1" x14ac:dyDescent="0.2">
      <c r="B52" s="28" t="s">
        <v>98</v>
      </c>
      <c r="C52" s="31">
        <f>1/7</f>
        <v>0.14285714285714285</v>
      </c>
      <c r="D52" s="30">
        <v>1</v>
      </c>
      <c r="E52" s="31">
        <f>1/5</f>
        <v>0.2</v>
      </c>
      <c r="F52" s="31">
        <f>1/3</f>
        <v>0.33333333333333331</v>
      </c>
      <c r="G52" s="31">
        <f>1/9</f>
        <v>0.1111111111111111</v>
      </c>
      <c r="H52" s="31">
        <f>1/7</f>
        <v>0.14285714285714285</v>
      </c>
      <c r="I52" s="31">
        <f>1/5</f>
        <v>0.2</v>
      </c>
      <c r="J52" s="31">
        <f>1/9</f>
        <v>0.1111111111111111</v>
      </c>
      <c r="K52" s="30">
        <v>1</v>
      </c>
      <c r="L52" s="31">
        <f>1/7</f>
        <v>0.14285714285714285</v>
      </c>
      <c r="M52" s="31">
        <f>1/9</f>
        <v>0.1111111111111111</v>
      </c>
      <c r="N52" s="30">
        <v>1</v>
      </c>
      <c r="O52" s="31">
        <f t="shared" ref="O52:Q52" si="54">1/3</f>
        <v>0.33333333333333331</v>
      </c>
      <c r="P52" s="31">
        <f t="shared" si="54"/>
        <v>0.33333333333333331</v>
      </c>
      <c r="Q52" s="31">
        <f t="shared" si="54"/>
        <v>0.33333333333333331</v>
      </c>
      <c r="R52" s="31">
        <f>1/5</f>
        <v>0.2</v>
      </c>
      <c r="S52" s="31">
        <f t="shared" ref="S52:U52" si="55">1/7</f>
        <v>0.14285714285714285</v>
      </c>
      <c r="T52" s="31">
        <f t="shared" si="55"/>
        <v>0.14285714285714285</v>
      </c>
      <c r="U52" s="31">
        <f t="shared" si="55"/>
        <v>0.14285714285714285</v>
      </c>
      <c r="V52" s="30">
        <v>7</v>
      </c>
      <c r="W52" s="30">
        <v>5</v>
      </c>
      <c r="X52" s="30">
        <v>5</v>
      </c>
      <c r="Y52" s="30">
        <v>1</v>
      </c>
    </row>
    <row r="53" spans="2:27" ht="14.25" customHeight="1" x14ac:dyDescent="0.2">
      <c r="B53" s="44" t="s">
        <v>120</v>
      </c>
      <c r="C53" s="45">
        <f t="shared" ref="C53:Y53" si="56">SUM(C30:C52)</f>
        <v>21.038095238095231</v>
      </c>
      <c r="D53" s="45">
        <f t="shared" si="56"/>
        <v>100.54285714285714</v>
      </c>
      <c r="E53" s="45">
        <f t="shared" si="56"/>
        <v>37.666666666666671</v>
      </c>
      <c r="F53" s="45">
        <f t="shared" si="56"/>
        <v>65.095238095238088</v>
      </c>
      <c r="G53" s="45">
        <f t="shared" si="56"/>
        <v>6.9492063492063485</v>
      </c>
      <c r="H53" s="45">
        <f t="shared" si="56"/>
        <v>15.514285714285709</v>
      </c>
      <c r="I53" s="45">
        <f t="shared" si="56"/>
        <v>37.666666666666671</v>
      </c>
      <c r="J53" s="45">
        <f t="shared" si="56"/>
        <v>6.9492063492063485</v>
      </c>
      <c r="K53" s="45">
        <f t="shared" si="56"/>
        <v>100.54285714285714</v>
      </c>
      <c r="L53" s="45">
        <f t="shared" si="56"/>
        <v>15.514285714285709</v>
      </c>
      <c r="M53" s="45">
        <f t="shared" si="56"/>
        <v>6.9492063492063485</v>
      </c>
      <c r="N53" s="45">
        <f t="shared" si="56"/>
        <v>100.54285714285714</v>
      </c>
      <c r="O53" s="45">
        <f t="shared" si="56"/>
        <v>65.095238095238088</v>
      </c>
      <c r="P53" s="45">
        <f t="shared" si="56"/>
        <v>81.876190476190473</v>
      </c>
      <c r="Q53" s="45">
        <f t="shared" si="56"/>
        <v>65.095238095238088</v>
      </c>
      <c r="R53" s="45">
        <f t="shared" si="56"/>
        <v>48.530158730158753</v>
      </c>
      <c r="S53" s="45">
        <f t="shared" si="56"/>
        <v>15.514285714285709</v>
      </c>
      <c r="T53" s="45">
        <f t="shared" si="56"/>
        <v>21.038095238095231</v>
      </c>
      <c r="U53" s="45">
        <f t="shared" si="56"/>
        <v>21.038095238095231</v>
      </c>
      <c r="V53" s="45">
        <f t="shared" si="56"/>
        <v>171</v>
      </c>
      <c r="W53" s="45">
        <f t="shared" si="56"/>
        <v>154.33333333333334</v>
      </c>
      <c r="X53" s="45">
        <f t="shared" si="56"/>
        <v>154.33333333333334</v>
      </c>
      <c r="Y53" s="45">
        <f t="shared" si="56"/>
        <v>100.54285714285714</v>
      </c>
    </row>
    <row r="54" spans="2:27" ht="14.25" customHeight="1" x14ac:dyDescent="0.2"/>
    <row r="55" spans="2:27" ht="14.25" customHeight="1" x14ac:dyDescent="0.2"/>
    <row r="56" spans="2:27" ht="14.25" customHeight="1" x14ac:dyDescent="0.25">
      <c r="B56" s="1" t="s">
        <v>121</v>
      </c>
    </row>
    <row r="57" spans="2:27" ht="14.25" customHeight="1" x14ac:dyDescent="0.2">
      <c r="B57" s="26" t="s">
        <v>105</v>
      </c>
      <c r="C57" s="26" t="s">
        <v>22</v>
      </c>
      <c r="D57" s="26" t="s">
        <v>26</v>
      </c>
      <c r="E57" s="26" t="s">
        <v>29</v>
      </c>
      <c r="F57" s="26" t="s">
        <v>31</v>
      </c>
      <c r="G57" s="26" t="s">
        <v>33</v>
      </c>
      <c r="H57" s="26" t="s">
        <v>36</v>
      </c>
      <c r="I57" s="26" t="s">
        <v>39</v>
      </c>
      <c r="J57" s="26" t="s">
        <v>42</v>
      </c>
      <c r="K57" s="26" t="s">
        <v>44</v>
      </c>
      <c r="L57" s="26" t="s">
        <v>47</v>
      </c>
      <c r="M57" s="26" t="s">
        <v>49</v>
      </c>
      <c r="N57" s="26" t="s">
        <v>52</v>
      </c>
      <c r="O57" s="26" t="s">
        <v>55</v>
      </c>
      <c r="P57" s="26" t="s">
        <v>57</v>
      </c>
      <c r="Q57" s="26" t="s">
        <v>60</v>
      </c>
      <c r="R57" s="26" t="s">
        <v>62</v>
      </c>
      <c r="S57" s="26" t="s">
        <v>66</v>
      </c>
      <c r="T57" s="26" t="s">
        <v>70</v>
      </c>
      <c r="U57" s="26" t="s">
        <v>75</v>
      </c>
      <c r="V57" s="26" t="s">
        <v>81</v>
      </c>
      <c r="W57" s="26" t="s">
        <v>87</v>
      </c>
      <c r="X57" s="26" t="s">
        <v>92</v>
      </c>
      <c r="Y57" s="26" t="s">
        <v>98</v>
      </c>
      <c r="Z57" s="26" t="s">
        <v>122</v>
      </c>
      <c r="AA57" s="46" t="s">
        <v>123</v>
      </c>
    </row>
    <row r="58" spans="2:27" ht="14.25" customHeight="1" x14ac:dyDescent="0.2">
      <c r="B58" s="28" t="s">
        <v>22</v>
      </c>
      <c r="C58" s="47">
        <f t="shared" ref="C58:Y58" si="57">C30/C53</f>
        <v>4.7532820280670005E-2</v>
      </c>
      <c r="D58" s="47">
        <f t="shared" si="57"/>
        <v>6.9622051719238423E-2</v>
      </c>
      <c r="E58" s="47">
        <f t="shared" si="57"/>
        <v>7.9646017699115029E-2</v>
      </c>
      <c r="F58" s="47">
        <f t="shared" si="57"/>
        <v>7.681053401609364E-2</v>
      </c>
      <c r="G58" s="47">
        <f t="shared" si="57"/>
        <v>4.7967108268615812E-2</v>
      </c>
      <c r="H58" s="47">
        <f t="shared" si="57"/>
        <v>2.1485573971761825E-2</v>
      </c>
      <c r="I58" s="47">
        <f t="shared" si="57"/>
        <v>7.9646017699115029E-2</v>
      </c>
      <c r="J58" s="47">
        <f t="shared" si="57"/>
        <v>4.7967108268615812E-2</v>
      </c>
      <c r="K58" s="47">
        <f t="shared" si="57"/>
        <v>6.9622051719238423E-2</v>
      </c>
      <c r="L58" s="47">
        <f t="shared" si="57"/>
        <v>2.1485573971761825E-2</v>
      </c>
      <c r="M58" s="47">
        <f t="shared" si="57"/>
        <v>4.7967108268615812E-2</v>
      </c>
      <c r="N58" s="47">
        <f t="shared" si="57"/>
        <v>6.9622051719238423E-2</v>
      </c>
      <c r="O58" s="47">
        <f t="shared" si="57"/>
        <v>7.681053401609364E-2</v>
      </c>
      <c r="P58" s="47">
        <f t="shared" si="57"/>
        <v>6.1067814353844369E-2</v>
      </c>
      <c r="Q58" s="47">
        <f t="shared" si="57"/>
        <v>7.681053401609364E-2</v>
      </c>
      <c r="R58" s="47">
        <f t="shared" si="57"/>
        <v>6.1817230326421113E-2</v>
      </c>
      <c r="S58" s="47">
        <f t="shared" si="57"/>
        <v>2.1485573971761825E-2</v>
      </c>
      <c r="T58" s="47">
        <f t="shared" si="57"/>
        <v>4.7532820280670005E-2</v>
      </c>
      <c r="U58" s="47">
        <f t="shared" si="57"/>
        <v>4.7532820280670005E-2</v>
      </c>
      <c r="V58" s="47">
        <f t="shared" si="57"/>
        <v>5.2631578947368418E-2</v>
      </c>
      <c r="W58" s="47">
        <f t="shared" si="57"/>
        <v>5.8315334773218139E-2</v>
      </c>
      <c r="X58" s="47">
        <f t="shared" si="57"/>
        <v>5.8315334773218139E-2</v>
      </c>
      <c r="Y58" s="47">
        <f t="shared" si="57"/>
        <v>6.9622051719238423E-2</v>
      </c>
      <c r="Z58" s="48">
        <f t="shared" ref="Z58:Z80" si="58">SUM(C58:Y58)</f>
        <v>1.3113156450606778</v>
      </c>
      <c r="AA58" s="49">
        <f t="shared" ref="AA58:AA80" si="59">Z58/23</f>
        <v>5.7013723698290338E-2</v>
      </c>
    </row>
    <row r="59" spans="2:27" ht="14.25" customHeight="1" x14ac:dyDescent="0.2">
      <c r="B59" s="28" t="s">
        <v>26</v>
      </c>
      <c r="C59" s="47">
        <f t="shared" ref="C59:Y59" si="60">C31/C53</f>
        <v>6.7904028972385717E-3</v>
      </c>
      <c r="D59" s="47">
        <f t="shared" si="60"/>
        <v>9.9460073884626316E-3</v>
      </c>
      <c r="E59" s="47">
        <f t="shared" si="60"/>
        <v>5.3097345132743362E-3</v>
      </c>
      <c r="F59" s="47">
        <f t="shared" si="60"/>
        <v>5.1207022677395757E-3</v>
      </c>
      <c r="G59" s="47">
        <f t="shared" si="60"/>
        <v>1.5989036089538604E-2</v>
      </c>
      <c r="H59" s="47">
        <f t="shared" si="60"/>
        <v>9.208103130755067E-3</v>
      </c>
      <c r="I59" s="47">
        <f t="shared" si="60"/>
        <v>5.3097345132743362E-3</v>
      </c>
      <c r="J59" s="47">
        <f t="shared" si="60"/>
        <v>1.5989036089538604E-2</v>
      </c>
      <c r="K59" s="47">
        <f t="shared" si="60"/>
        <v>9.9460073884626316E-3</v>
      </c>
      <c r="L59" s="47">
        <f t="shared" si="60"/>
        <v>9.208103130755067E-3</v>
      </c>
      <c r="M59" s="47">
        <f t="shared" si="60"/>
        <v>1.5989036089538604E-2</v>
      </c>
      <c r="N59" s="47">
        <f t="shared" si="60"/>
        <v>9.9460073884626316E-3</v>
      </c>
      <c r="O59" s="47">
        <f t="shared" si="60"/>
        <v>5.1207022677395757E-3</v>
      </c>
      <c r="P59" s="47">
        <f t="shared" si="60"/>
        <v>4.0711876235896239E-3</v>
      </c>
      <c r="Q59" s="47">
        <f t="shared" si="60"/>
        <v>5.1207022677395757E-3</v>
      </c>
      <c r="R59" s="47">
        <f t="shared" si="60"/>
        <v>4.1211486884280748E-3</v>
      </c>
      <c r="S59" s="47">
        <f t="shared" si="60"/>
        <v>9.208103130755067E-3</v>
      </c>
      <c r="T59" s="47">
        <f t="shared" si="60"/>
        <v>6.7904028972385717E-3</v>
      </c>
      <c r="U59" s="47">
        <f t="shared" si="60"/>
        <v>6.7904028972385717E-3</v>
      </c>
      <c r="V59" s="47">
        <f t="shared" si="60"/>
        <v>4.0935672514619881E-2</v>
      </c>
      <c r="W59" s="47">
        <f t="shared" si="60"/>
        <v>3.2397408207343409E-2</v>
      </c>
      <c r="X59" s="47">
        <f t="shared" si="60"/>
        <v>3.2397408207343409E-2</v>
      </c>
      <c r="Y59" s="47">
        <f t="shared" si="60"/>
        <v>9.9460073884626316E-3</v>
      </c>
      <c r="Z59" s="48">
        <f t="shared" si="58"/>
        <v>0.275651056977539</v>
      </c>
      <c r="AA59" s="49">
        <f t="shared" si="59"/>
        <v>1.1984828564240825E-2</v>
      </c>
    </row>
    <row r="60" spans="2:27" ht="14.25" customHeight="1" x14ac:dyDescent="0.2">
      <c r="B60" s="28" t="s">
        <v>29</v>
      </c>
      <c r="C60" s="47">
        <f t="shared" ref="C60:Y60" si="61">C32/C53</f>
        <v>1.5844273426890002E-2</v>
      </c>
      <c r="D60" s="47">
        <f t="shared" si="61"/>
        <v>4.9730036942313156E-2</v>
      </c>
      <c r="E60" s="47">
        <f t="shared" si="61"/>
        <v>2.6548672566371678E-2</v>
      </c>
      <c r="F60" s="47">
        <f t="shared" si="61"/>
        <v>4.6086320409656184E-2</v>
      </c>
      <c r="G60" s="47">
        <f t="shared" si="61"/>
        <v>2.8780264961169488E-2</v>
      </c>
      <c r="H60" s="47">
        <f t="shared" si="61"/>
        <v>2.1485573971761825E-2</v>
      </c>
      <c r="I60" s="47">
        <f t="shared" si="61"/>
        <v>2.6548672566371678E-2</v>
      </c>
      <c r="J60" s="47">
        <f t="shared" si="61"/>
        <v>2.8780264961169488E-2</v>
      </c>
      <c r="K60" s="47">
        <f t="shared" si="61"/>
        <v>4.9730036942313156E-2</v>
      </c>
      <c r="L60" s="47">
        <f t="shared" si="61"/>
        <v>2.1485573971761825E-2</v>
      </c>
      <c r="M60" s="47">
        <f t="shared" si="61"/>
        <v>2.8780264961169488E-2</v>
      </c>
      <c r="N60" s="47">
        <f t="shared" si="61"/>
        <v>4.9730036942313156E-2</v>
      </c>
      <c r="O60" s="47">
        <f t="shared" si="61"/>
        <v>4.6086320409656184E-2</v>
      </c>
      <c r="P60" s="47">
        <f t="shared" si="61"/>
        <v>6.1067814353844369E-2</v>
      </c>
      <c r="Q60" s="47">
        <f t="shared" si="61"/>
        <v>4.6086320409656184E-2</v>
      </c>
      <c r="R60" s="47">
        <f t="shared" si="61"/>
        <v>6.1817230326421113E-2</v>
      </c>
      <c r="S60" s="47">
        <f t="shared" si="61"/>
        <v>2.1485573971761825E-2</v>
      </c>
      <c r="T60" s="47">
        <f t="shared" si="61"/>
        <v>1.5844273426890002E-2</v>
      </c>
      <c r="U60" s="47">
        <f t="shared" si="61"/>
        <v>1.5844273426890002E-2</v>
      </c>
      <c r="V60" s="47">
        <f t="shared" si="61"/>
        <v>5.2631578947368418E-2</v>
      </c>
      <c r="W60" s="47">
        <f t="shared" si="61"/>
        <v>5.8315334773218139E-2</v>
      </c>
      <c r="X60" s="47">
        <f t="shared" si="61"/>
        <v>5.8315334773218139E-2</v>
      </c>
      <c r="Y60" s="47">
        <f t="shared" si="61"/>
        <v>4.9730036942313156E-2</v>
      </c>
      <c r="Z60" s="48">
        <f t="shared" si="58"/>
        <v>0.88075408438449865</v>
      </c>
      <c r="AA60" s="49">
        <f t="shared" si="59"/>
        <v>3.8293655842804288E-2</v>
      </c>
    </row>
    <row r="61" spans="2:27" ht="14.25" customHeight="1" x14ac:dyDescent="0.2">
      <c r="B61" s="28" t="s">
        <v>31</v>
      </c>
      <c r="C61" s="47">
        <f t="shared" ref="C61:Y61" si="62">C33/C53</f>
        <v>9.5065640561340006E-3</v>
      </c>
      <c r="D61" s="47">
        <f t="shared" si="62"/>
        <v>2.9838022165387893E-2</v>
      </c>
      <c r="E61" s="47">
        <f t="shared" si="62"/>
        <v>8.8495575221238919E-3</v>
      </c>
      <c r="F61" s="47">
        <f t="shared" si="62"/>
        <v>1.536210680321873E-2</v>
      </c>
      <c r="G61" s="47">
        <f t="shared" si="62"/>
        <v>2.055733211512106E-2</v>
      </c>
      <c r="H61" s="47">
        <f t="shared" si="62"/>
        <v>1.2891344383057095E-2</v>
      </c>
      <c r="I61" s="47">
        <f t="shared" si="62"/>
        <v>8.8495575221238919E-3</v>
      </c>
      <c r="J61" s="47">
        <f t="shared" si="62"/>
        <v>2.055733211512106E-2</v>
      </c>
      <c r="K61" s="47">
        <f t="shared" si="62"/>
        <v>2.9838022165387893E-2</v>
      </c>
      <c r="L61" s="47">
        <f t="shared" si="62"/>
        <v>1.2891344383057095E-2</v>
      </c>
      <c r="M61" s="47">
        <f t="shared" si="62"/>
        <v>2.055733211512106E-2</v>
      </c>
      <c r="N61" s="47">
        <f t="shared" si="62"/>
        <v>2.9838022165387893E-2</v>
      </c>
      <c r="O61" s="47">
        <f t="shared" si="62"/>
        <v>1.536210680321873E-2</v>
      </c>
      <c r="P61" s="47">
        <f t="shared" si="62"/>
        <v>3.664068861230662E-2</v>
      </c>
      <c r="Q61" s="47">
        <f t="shared" si="62"/>
        <v>1.536210680321873E-2</v>
      </c>
      <c r="R61" s="47">
        <f t="shared" si="62"/>
        <v>6.8685811473801232E-3</v>
      </c>
      <c r="S61" s="47">
        <f t="shared" si="62"/>
        <v>1.2891344383057095E-2</v>
      </c>
      <c r="T61" s="47">
        <f t="shared" si="62"/>
        <v>9.5065640561340006E-3</v>
      </c>
      <c r="U61" s="47">
        <f t="shared" si="62"/>
        <v>9.5065640561340006E-3</v>
      </c>
      <c r="V61" s="47">
        <f t="shared" si="62"/>
        <v>4.0935672514619881E-2</v>
      </c>
      <c r="W61" s="47">
        <f t="shared" si="62"/>
        <v>4.5356371490280774E-2</v>
      </c>
      <c r="X61" s="47">
        <f t="shared" si="62"/>
        <v>4.5356371490280774E-2</v>
      </c>
      <c r="Y61" s="47">
        <f t="shared" si="62"/>
        <v>2.9838022165387893E-2</v>
      </c>
      <c r="Z61" s="48">
        <f t="shared" si="58"/>
        <v>0.48716093103326019</v>
      </c>
      <c r="AA61" s="49">
        <f t="shared" si="59"/>
        <v>2.1180910044924357E-2</v>
      </c>
    </row>
    <row r="62" spans="2:27" ht="14.25" customHeight="1" x14ac:dyDescent="0.2">
      <c r="B62" s="28" t="s">
        <v>33</v>
      </c>
      <c r="C62" s="47">
        <f t="shared" ref="C62:Y62" si="63">C34/C53</f>
        <v>0.14259846084201</v>
      </c>
      <c r="D62" s="47">
        <f t="shared" si="63"/>
        <v>8.9514066496163683E-2</v>
      </c>
      <c r="E62" s="47">
        <f t="shared" si="63"/>
        <v>0.13274336283185839</v>
      </c>
      <c r="F62" s="47">
        <f t="shared" si="63"/>
        <v>0.1075347476225311</v>
      </c>
      <c r="G62" s="47">
        <f t="shared" si="63"/>
        <v>0.14390132480584744</v>
      </c>
      <c r="H62" s="47">
        <f t="shared" si="63"/>
        <v>0.19337016574585641</v>
      </c>
      <c r="I62" s="47">
        <f t="shared" si="63"/>
        <v>0.13274336283185839</v>
      </c>
      <c r="J62" s="47">
        <f t="shared" si="63"/>
        <v>0.14390132480584744</v>
      </c>
      <c r="K62" s="47">
        <f t="shared" si="63"/>
        <v>8.9514066496163683E-2</v>
      </c>
      <c r="L62" s="47">
        <f t="shared" si="63"/>
        <v>0.19337016574585641</v>
      </c>
      <c r="M62" s="47">
        <f t="shared" si="63"/>
        <v>0.14390132480584744</v>
      </c>
      <c r="N62" s="47">
        <f t="shared" si="63"/>
        <v>8.9514066496163683E-2</v>
      </c>
      <c r="O62" s="47">
        <f t="shared" si="63"/>
        <v>0.1075347476225311</v>
      </c>
      <c r="P62" s="47">
        <f t="shared" si="63"/>
        <v>8.549494009538211E-2</v>
      </c>
      <c r="Q62" s="47">
        <f t="shared" si="63"/>
        <v>0.1075347476225311</v>
      </c>
      <c r="R62" s="47">
        <f t="shared" si="63"/>
        <v>0.10302871721070185</v>
      </c>
      <c r="S62" s="47">
        <f t="shared" si="63"/>
        <v>0.19337016574585641</v>
      </c>
      <c r="T62" s="47">
        <f t="shared" si="63"/>
        <v>0.14259846084201</v>
      </c>
      <c r="U62" s="47">
        <f t="shared" si="63"/>
        <v>0.14259846084201</v>
      </c>
      <c r="V62" s="47">
        <f t="shared" si="63"/>
        <v>5.2631578947368418E-2</v>
      </c>
      <c r="W62" s="47">
        <f t="shared" si="63"/>
        <v>5.8315334773218139E-2</v>
      </c>
      <c r="X62" s="47">
        <f t="shared" si="63"/>
        <v>5.8315334773218139E-2</v>
      </c>
      <c r="Y62" s="47">
        <f t="shared" si="63"/>
        <v>8.9514066496163683E-2</v>
      </c>
      <c r="Z62" s="48">
        <f t="shared" si="58"/>
        <v>2.7435429944969947</v>
      </c>
      <c r="AA62" s="49">
        <f t="shared" si="59"/>
        <v>0.11928447802160846</v>
      </c>
    </row>
    <row r="63" spans="2:27" ht="14.25" customHeight="1" x14ac:dyDescent="0.2">
      <c r="B63" s="28" t="s">
        <v>36</v>
      </c>
      <c r="C63" s="47">
        <f t="shared" ref="C63:Y63" si="64">C35/C53</f>
        <v>0.14259846084201</v>
      </c>
      <c r="D63" s="47">
        <f t="shared" si="64"/>
        <v>6.9622051719238423E-2</v>
      </c>
      <c r="E63" s="47">
        <f t="shared" si="64"/>
        <v>7.9646017699115029E-2</v>
      </c>
      <c r="F63" s="47">
        <f t="shared" si="64"/>
        <v>7.681053401609364E-2</v>
      </c>
      <c r="G63" s="47">
        <f t="shared" si="64"/>
        <v>4.7967108268615812E-2</v>
      </c>
      <c r="H63" s="47">
        <f t="shared" si="64"/>
        <v>6.4456721915285467E-2</v>
      </c>
      <c r="I63" s="47">
        <f t="shared" si="64"/>
        <v>7.9646017699115029E-2</v>
      </c>
      <c r="J63" s="47">
        <f t="shared" si="64"/>
        <v>4.7967108268615812E-2</v>
      </c>
      <c r="K63" s="47">
        <f t="shared" si="64"/>
        <v>6.9622051719238423E-2</v>
      </c>
      <c r="L63" s="47">
        <f t="shared" si="64"/>
        <v>6.4456721915285467E-2</v>
      </c>
      <c r="M63" s="47">
        <f t="shared" si="64"/>
        <v>4.7967108268615812E-2</v>
      </c>
      <c r="N63" s="47">
        <f t="shared" si="64"/>
        <v>6.9622051719238423E-2</v>
      </c>
      <c r="O63" s="47">
        <f t="shared" si="64"/>
        <v>7.681053401609364E-2</v>
      </c>
      <c r="P63" s="47">
        <f t="shared" si="64"/>
        <v>8.549494009538211E-2</v>
      </c>
      <c r="Q63" s="47">
        <f t="shared" si="64"/>
        <v>7.681053401609364E-2</v>
      </c>
      <c r="R63" s="47">
        <f t="shared" si="64"/>
        <v>0.10302871721070185</v>
      </c>
      <c r="S63" s="47">
        <f t="shared" si="64"/>
        <v>6.4456721915285467E-2</v>
      </c>
      <c r="T63" s="47">
        <f t="shared" si="64"/>
        <v>0.14259846084201</v>
      </c>
      <c r="U63" s="47">
        <f t="shared" si="64"/>
        <v>0.14259846084201</v>
      </c>
      <c r="V63" s="47">
        <f t="shared" si="64"/>
        <v>5.2631578947368418E-2</v>
      </c>
      <c r="W63" s="47">
        <f t="shared" si="64"/>
        <v>5.8315334773218139E-2</v>
      </c>
      <c r="X63" s="47">
        <f t="shared" si="64"/>
        <v>5.8315334773218139E-2</v>
      </c>
      <c r="Y63" s="47">
        <f t="shared" si="64"/>
        <v>6.9622051719238423E-2</v>
      </c>
      <c r="Z63" s="48">
        <f t="shared" si="58"/>
        <v>1.7910646232010869</v>
      </c>
      <c r="AA63" s="49">
        <f t="shared" si="59"/>
        <v>7.7872374921786391E-2</v>
      </c>
    </row>
    <row r="64" spans="2:27" ht="14.25" customHeight="1" x14ac:dyDescent="0.2">
      <c r="B64" s="28" t="s">
        <v>39</v>
      </c>
      <c r="C64" s="47">
        <f t="shared" ref="C64:Y64" si="65">C36/C53</f>
        <v>1.5844273426890002E-2</v>
      </c>
      <c r="D64" s="47">
        <f t="shared" si="65"/>
        <v>4.9730036942313156E-2</v>
      </c>
      <c r="E64" s="47">
        <f t="shared" si="65"/>
        <v>2.6548672566371678E-2</v>
      </c>
      <c r="F64" s="47">
        <f t="shared" si="65"/>
        <v>4.6086320409656184E-2</v>
      </c>
      <c r="G64" s="47">
        <f t="shared" si="65"/>
        <v>2.8780264961169488E-2</v>
      </c>
      <c r="H64" s="47">
        <f t="shared" si="65"/>
        <v>2.1485573971761825E-2</v>
      </c>
      <c r="I64" s="47">
        <f t="shared" si="65"/>
        <v>2.6548672566371678E-2</v>
      </c>
      <c r="J64" s="47">
        <f t="shared" si="65"/>
        <v>2.8780264961169488E-2</v>
      </c>
      <c r="K64" s="47">
        <f t="shared" si="65"/>
        <v>4.9730036942313156E-2</v>
      </c>
      <c r="L64" s="47">
        <f t="shared" si="65"/>
        <v>2.1485573971761825E-2</v>
      </c>
      <c r="M64" s="47">
        <f t="shared" si="65"/>
        <v>2.8780264961169488E-2</v>
      </c>
      <c r="N64" s="47">
        <f t="shared" si="65"/>
        <v>4.9730036942313156E-2</v>
      </c>
      <c r="O64" s="47">
        <f t="shared" si="65"/>
        <v>4.6086320409656184E-2</v>
      </c>
      <c r="P64" s="47">
        <f t="shared" si="65"/>
        <v>6.1067814353844369E-2</v>
      </c>
      <c r="Q64" s="47">
        <f t="shared" si="65"/>
        <v>4.6086320409656184E-2</v>
      </c>
      <c r="R64" s="47">
        <f t="shared" si="65"/>
        <v>6.1817230326421113E-2</v>
      </c>
      <c r="S64" s="47">
        <f t="shared" si="65"/>
        <v>2.1485573971761825E-2</v>
      </c>
      <c r="T64" s="47">
        <f t="shared" si="65"/>
        <v>1.5844273426890002E-2</v>
      </c>
      <c r="U64" s="47">
        <f t="shared" si="65"/>
        <v>1.5844273426890002E-2</v>
      </c>
      <c r="V64" s="47">
        <f t="shared" si="65"/>
        <v>5.2631578947368418E-2</v>
      </c>
      <c r="W64" s="47">
        <f t="shared" si="65"/>
        <v>5.8315334773218139E-2</v>
      </c>
      <c r="X64" s="47">
        <f t="shared" si="65"/>
        <v>5.8315334773218139E-2</v>
      </c>
      <c r="Y64" s="47">
        <f t="shared" si="65"/>
        <v>4.9730036942313156E-2</v>
      </c>
      <c r="Z64" s="48">
        <f t="shared" si="58"/>
        <v>0.88075408438449865</v>
      </c>
      <c r="AA64" s="49">
        <f t="shared" si="59"/>
        <v>3.8293655842804288E-2</v>
      </c>
    </row>
    <row r="65" spans="2:27" ht="14.25" customHeight="1" x14ac:dyDescent="0.2">
      <c r="B65" s="28" t="s">
        <v>42</v>
      </c>
      <c r="C65" s="47">
        <f t="shared" ref="C65:Y65" si="66">C37/C53</f>
        <v>0.14259846084201</v>
      </c>
      <c r="D65" s="47">
        <f t="shared" si="66"/>
        <v>8.9514066496163683E-2</v>
      </c>
      <c r="E65" s="47">
        <f t="shared" si="66"/>
        <v>0.13274336283185839</v>
      </c>
      <c r="F65" s="47">
        <f t="shared" si="66"/>
        <v>0.1075347476225311</v>
      </c>
      <c r="G65" s="47">
        <f t="shared" si="66"/>
        <v>0.14390132480584744</v>
      </c>
      <c r="H65" s="47">
        <f t="shared" si="66"/>
        <v>0.19337016574585641</v>
      </c>
      <c r="I65" s="47">
        <f t="shared" si="66"/>
        <v>0.13274336283185839</v>
      </c>
      <c r="J65" s="47">
        <f t="shared" si="66"/>
        <v>0.14390132480584744</v>
      </c>
      <c r="K65" s="47">
        <f t="shared" si="66"/>
        <v>8.9514066496163683E-2</v>
      </c>
      <c r="L65" s="47">
        <f t="shared" si="66"/>
        <v>0.19337016574585641</v>
      </c>
      <c r="M65" s="47">
        <f t="shared" si="66"/>
        <v>0.14390132480584744</v>
      </c>
      <c r="N65" s="47">
        <f t="shared" si="66"/>
        <v>8.9514066496163683E-2</v>
      </c>
      <c r="O65" s="47">
        <f t="shared" si="66"/>
        <v>0.1075347476225311</v>
      </c>
      <c r="P65" s="47">
        <f t="shared" si="66"/>
        <v>8.549494009538211E-2</v>
      </c>
      <c r="Q65" s="47">
        <f t="shared" si="66"/>
        <v>0.1075347476225311</v>
      </c>
      <c r="R65" s="47">
        <f t="shared" si="66"/>
        <v>0.10302871721070185</v>
      </c>
      <c r="S65" s="47">
        <f t="shared" si="66"/>
        <v>0.19337016574585641</v>
      </c>
      <c r="T65" s="47">
        <f t="shared" si="66"/>
        <v>0.14259846084201</v>
      </c>
      <c r="U65" s="47">
        <f t="shared" si="66"/>
        <v>0.14259846084201</v>
      </c>
      <c r="V65" s="47">
        <f t="shared" si="66"/>
        <v>5.2631578947368418E-2</v>
      </c>
      <c r="W65" s="47">
        <f t="shared" si="66"/>
        <v>5.8315334773218139E-2</v>
      </c>
      <c r="X65" s="47">
        <f t="shared" si="66"/>
        <v>5.8315334773218139E-2</v>
      </c>
      <c r="Y65" s="47">
        <f t="shared" si="66"/>
        <v>8.9514066496163683E-2</v>
      </c>
      <c r="Z65" s="48">
        <f t="shared" si="58"/>
        <v>2.7435429944969947</v>
      </c>
      <c r="AA65" s="49">
        <f t="shared" si="59"/>
        <v>0.11928447802160846</v>
      </c>
    </row>
    <row r="66" spans="2:27" ht="14.25" customHeight="1" x14ac:dyDescent="0.2">
      <c r="B66" s="28" t="s">
        <v>44</v>
      </c>
      <c r="C66" s="47">
        <f t="shared" ref="C66:Y66" si="67">C38/C53</f>
        <v>6.7904028972385717E-3</v>
      </c>
      <c r="D66" s="47">
        <f t="shared" si="67"/>
        <v>9.9460073884626316E-3</v>
      </c>
      <c r="E66" s="47">
        <f t="shared" si="67"/>
        <v>5.3097345132743362E-3</v>
      </c>
      <c r="F66" s="47">
        <f t="shared" si="67"/>
        <v>5.1207022677395757E-3</v>
      </c>
      <c r="G66" s="47">
        <f t="shared" si="67"/>
        <v>1.5989036089538604E-2</v>
      </c>
      <c r="H66" s="47">
        <f t="shared" si="67"/>
        <v>9.208103130755067E-3</v>
      </c>
      <c r="I66" s="47">
        <f t="shared" si="67"/>
        <v>5.3097345132743362E-3</v>
      </c>
      <c r="J66" s="47">
        <f t="shared" si="67"/>
        <v>1.5989036089538604E-2</v>
      </c>
      <c r="K66" s="47">
        <f t="shared" si="67"/>
        <v>9.9460073884626316E-3</v>
      </c>
      <c r="L66" s="47">
        <f t="shared" si="67"/>
        <v>9.208103130755067E-3</v>
      </c>
      <c r="M66" s="47">
        <f t="shared" si="67"/>
        <v>1.5989036089538604E-2</v>
      </c>
      <c r="N66" s="47">
        <f t="shared" si="67"/>
        <v>9.9460073884626316E-3</v>
      </c>
      <c r="O66" s="47">
        <f t="shared" si="67"/>
        <v>5.1207022677395757E-3</v>
      </c>
      <c r="P66" s="47">
        <f t="shared" si="67"/>
        <v>4.0711876235896239E-3</v>
      </c>
      <c r="Q66" s="47">
        <f t="shared" si="67"/>
        <v>5.1207022677395757E-3</v>
      </c>
      <c r="R66" s="47">
        <f t="shared" si="67"/>
        <v>4.1211486884280748E-3</v>
      </c>
      <c r="S66" s="47">
        <f t="shared" si="67"/>
        <v>9.208103130755067E-3</v>
      </c>
      <c r="T66" s="47">
        <f t="shared" si="67"/>
        <v>6.7904028972385717E-3</v>
      </c>
      <c r="U66" s="47">
        <f t="shared" si="67"/>
        <v>6.7904028972385717E-3</v>
      </c>
      <c r="V66" s="47">
        <f t="shared" si="67"/>
        <v>4.0935672514619881E-2</v>
      </c>
      <c r="W66" s="47">
        <f t="shared" si="67"/>
        <v>3.2397408207343409E-2</v>
      </c>
      <c r="X66" s="47">
        <f t="shared" si="67"/>
        <v>3.2397408207343409E-2</v>
      </c>
      <c r="Y66" s="47">
        <f t="shared" si="67"/>
        <v>9.9460073884626316E-3</v>
      </c>
      <c r="Z66" s="48">
        <f t="shared" si="58"/>
        <v>0.275651056977539</v>
      </c>
      <c r="AA66" s="49">
        <f t="shared" si="59"/>
        <v>1.1984828564240825E-2</v>
      </c>
    </row>
    <row r="67" spans="2:27" ht="14.25" customHeight="1" x14ac:dyDescent="0.2">
      <c r="B67" s="28" t="s">
        <v>47</v>
      </c>
      <c r="C67" s="47">
        <f t="shared" ref="C67:Y67" si="68">C39/C53</f>
        <v>0.14259846084201</v>
      </c>
      <c r="D67" s="47">
        <f t="shared" si="68"/>
        <v>6.9622051719238423E-2</v>
      </c>
      <c r="E67" s="47">
        <f t="shared" si="68"/>
        <v>7.9646017699115029E-2</v>
      </c>
      <c r="F67" s="47">
        <f t="shared" si="68"/>
        <v>7.681053401609364E-2</v>
      </c>
      <c r="G67" s="47">
        <f t="shared" si="68"/>
        <v>4.7967108268615812E-2</v>
      </c>
      <c r="H67" s="47">
        <f t="shared" si="68"/>
        <v>6.4456721915285467E-2</v>
      </c>
      <c r="I67" s="47">
        <f t="shared" si="68"/>
        <v>7.9646017699115029E-2</v>
      </c>
      <c r="J67" s="47">
        <f t="shared" si="68"/>
        <v>4.7967108268615812E-2</v>
      </c>
      <c r="K67" s="47">
        <f t="shared" si="68"/>
        <v>6.9622051719238423E-2</v>
      </c>
      <c r="L67" s="47">
        <f t="shared" si="68"/>
        <v>6.4456721915285467E-2</v>
      </c>
      <c r="M67" s="47">
        <f t="shared" si="68"/>
        <v>4.7967108268615812E-2</v>
      </c>
      <c r="N67" s="47">
        <f t="shared" si="68"/>
        <v>6.9622051719238423E-2</v>
      </c>
      <c r="O67" s="47">
        <f t="shared" si="68"/>
        <v>7.681053401609364E-2</v>
      </c>
      <c r="P67" s="47">
        <f t="shared" si="68"/>
        <v>8.549494009538211E-2</v>
      </c>
      <c r="Q67" s="47">
        <f t="shared" si="68"/>
        <v>7.681053401609364E-2</v>
      </c>
      <c r="R67" s="47">
        <f t="shared" si="68"/>
        <v>0.10302871721070185</v>
      </c>
      <c r="S67" s="47">
        <f t="shared" si="68"/>
        <v>6.4456721915285467E-2</v>
      </c>
      <c r="T67" s="47">
        <f t="shared" si="68"/>
        <v>0.14259846084201</v>
      </c>
      <c r="U67" s="47">
        <f t="shared" si="68"/>
        <v>0.14259846084201</v>
      </c>
      <c r="V67" s="47">
        <f t="shared" si="68"/>
        <v>5.2631578947368418E-2</v>
      </c>
      <c r="W67" s="47">
        <f t="shared" si="68"/>
        <v>5.8315334773218139E-2</v>
      </c>
      <c r="X67" s="47">
        <f t="shared" si="68"/>
        <v>5.8315334773218139E-2</v>
      </c>
      <c r="Y67" s="47">
        <f t="shared" si="68"/>
        <v>6.9622051719238423E-2</v>
      </c>
      <c r="Z67" s="48">
        <f t="shared" si="58"/>
        <v>1.7910646232010869</v>
      </c>
      <c r="AA67" s="49">
        <f t="shared" si="59"/>
        <v>7.7872374921786391E-2</v>
      </c>
    </row>
    <row r="68" spans="2:27" ht="14.25" customHeight="1" x14ac:dyDescent="0.2">
      <c r="B68" s="28" t="s">
        <v>49</v>
      </c>
      <c r="C68" s="47">
        <f t="shared" ref="C68:Y68" si="69">C40/C53</f>
        <v>0.14259846084201</v>
      </c>
      <c r="D68" s="47">
        <f t="shared" si="69"/>
        <v>8.9514066496163683E-2</v>
      </c>
      <c r="E68" s="47">
        <f t="shared" si="69"/>
        <v>0.13274336283185839</v>
      </c>
      <c r="F68" s="47">
        <f t="shared" si="69"/>
        <v>0.1075347476225311</v>
      </c>
      <c r="G68" s="47">
        <f t="shared" si="69"/>
        <v>0.14390132480584744</v>
      </c>
      <c r="H68" s="47">
        <f t="shared" si="69"/>
        <v>0.19337016574585641</v>
      </c>
      <c r="I68" s="47">
        <f t="shared" si="69"/>
        <v>0.13274336283185839</v>
      </c>
      <c r="J68" s="47">
        <f t="shared" si="69"/>
        <v>0.14390132480584744</v>
      </c>
      <c r="K68" s="47">
        <f t="shared" si="69"/>
        <v>8.9514066496163683E-2</v>
      </c>
      <c r="L68" s="47">
        <f t="shared" si="69"/>
        <v>0.19337016574585641</v>
      </c>
      <c r="M68" s="47">
        <f t="shared" si="69"/>
        <v>0.14390132480584744</v>
      </c>
      <c r="N68" s="47">
        <f t="shared" si="69"/>
        <v>8.9514066496163683E-2</v>
      </c>
      <c r="O68" s="47">
        <f t="shared" si="69"/>
        <v>0.1075347476225311</v>
      </c>
      <c r="P68" s="47">
        <f t="shared" si="69"/>
        <v>8.549494009538211E-2</v>
      </c>
      <c r="Q68" s="47">
        <f t="shared" si="69"/>
        <v>0.1075347476225311</v>
      </c>
      <c r="R68" s="47">
        <f t="shared" si="69"/>
        <v>0.10302871721070185</v>
      </c>
      <c r="S68" s="47">
        <f t="shared" si="69"/>
        <v>0.19337016574585641</v>
      </c>
      <c r="T68" s="47">
        <f t="shared" si="69"/>
        <v>0.14259846084201</v>
      </c>
      <c r="U68" s="47">
        <f t="shared" si="69"/>
        <v>0.14259846084201</v>
      </c>
      <c r="V68" s="47">
        <f t="shared" si="69"/>
        <v>5.2631578947368418E-2</v>
      </c>
      <c r="W68" s="47">
        <f t="shared" si="69"/>
        <v>5.8315334773218139E-2</v>
      </c>
      <c r="X68" s="47">
        <f t="shared" si="69"/>
        <v>5.8315334773218139E-2</v>
      </c>
      <c r="Y68" s="47">
        <f t="shared" si="69"/>
        <v>8.9514066496163683E-2</v>
      </c>
      <c r="Z68" s="48">
        <f t="shared" si="58"/>
        <v>2.7435429944969947</v>
      </c>
      <c r="AA68" s="49">
        <f t="shared" si="59"/>
        <v>0.11928447802160846</v>
      </c>
    </row>
    <row r="69" spans="2:27" ht="14.25" customHeight="1" x14ac:dyDescent="0.2">
      <c r="B69" s="28" t="s">
        <v>52</v>
      </c>
      <c r="C69" s="47">
        <f t="shared" ref="C69:Y69" si="70">C41/C53</f>
        <v>6.7904028972385717E-3</v>
      </c>
      <c r="D69" s="47">
        <f t="shared" si="70"/>
        <v>9.9460073884626316E-3</v>
      </c>
      <c r="E69" s="47">
        <f t="shared" si="70"/>
        <v>5.3097345132743362E-3</v>
      </c>
      <c r="F69" s="47">
        <f t="shared" si="70"/>
        <v>5.1207022677395757E-3</v>
      </c>
      <c r="G69" s="47">
        <f t="shared" si="70"/>
        <v>1.5989036089538604E-2</v>
      </c>
      <c r="H69" s="47">
        <f t="shared" si="70"/>
        <v>9.208103130755067E-3</v>
      </c>
      <c r="I69" s="47">
        <f t="shared" si="70"/>
        <v>5.3097345132743362E-3</v>
      </c>
      <c r="J69" s="47">
        <f t="shared" si="70"/>
        <v>1.5989036089538604E-2</v>
      </c>
      <c r="K69" s="47">
        <f t="shared" si="70"/>
        <v>9.9460073884626316E-3</v>
      </c>
      <c r="L69" s="47">
        <f t="shared" si="70"/>
        <v>9.208103130755067E-3</v>
      </c>
      <c r="M69" s="47">
        <f t="shared" si="70"/>
        <v>1.5989036089538604E-2</v>
      </c>
      <c r="N69" s="47">
        <f t="shared" si="70"/>
        <v>9.9460073884626316E-3</v>
      </c>
      <c r="O69" s="47">
        <f t="shared" si="70"/>
        <v>5.1207022677395757E-3</v>
      </c>
      <c r="P69" s="47">
        <f t="shared" si="70"/>
        <v>4.0711876235896239E-3</v>
      </c>
      <c r="Q69" s="47">
        <f t="shared" si="70"/>
        <v>5.1207022677395757E-3</v>
      </c>
      <c r="R69" s="47">
        <f t="shared" si="70"/>
        <v>4.1211486884280748E-3</v>
      </c>
      <c r="S69" s="47">
        <f t="shared" si="70"/>
        <v>9.208103130755067E-3</v>
      </c>
      <c r="T69" s="47">
        <f t="shared" si="70"/>
        <v>6.7904028972385717E-3</v>
      </c>
      <c r="U69" s="47">
        <f t="shared" si="70"/>
        <v>6.7904028972385717E-3</v>
      </c>
      <c r="V69" s="47">
        <f t="shared" si="70"/>
        <v>4.0935672514619881E-2</v>
      </c>
      <c r="W69" s="47">
        <f t="shared" si="70"/>
        <v>3.2397408207343409E-2</v>
      </c>
      <c r="X69" s="47">
        <f t="shared" si="70"/>
        <v>3.2397408207343409E-2</v>
      </c>
      <c r="Y69" s="47">
        <f t="shared" si="70"/>
        <v>9.9460073884626316E-3</v>
      </c>
      <c r="Z69" s="48">
        <f t="shared" si="58"/>
        <v>0.275651056977539</v>
      </c>
      <c r="AA69" s="49">
        <f t="shared" si="59"/>
        <v>1.1984828564240825E-2</v>
      </c>
    </row>
    <row r="70" spans="2:27" ht="14.25" customHeight="1" x14ac:dyDescent="0.2">
      <c r="B70" s="28" t="s">
        <v>55</v>
      </c>
      <c r="C70" s="47">
        <f t="shared" ref="C70:Y70" si="71">C42/C53</f>
        <v>9.5065640561340006E-3</v>
      </c>
      <c r="D70" s="47">
        <f t="shared" si="71"/>
        <v>2.9838022165387893E-2</v>
      </c>
      <c r="E70" s="47">
        <f t="shared" si="71"/>
        <v>8.8495575221238919E-3</v>
      </c>
      <c r="F70" s="47">
        <f t="shared" si="71"/>
        <v>1.536210680321873E-2</v>
      </c>
      <c r="G70" s="47">
        <f t="shared" si="71"/>
        <v>2.055733211512106E-2</v>
      </c>
      <c r="H70" s="47">
        <f t="shared" si="71"/>
        <v>1.2891344383057095E-2</v>
      </c>
      <c r="I70" s="47">
        <f t="shared" si="71"/>
        <v>8.8495575221238919E-3</v>
      </c>
      <c r="J70" s="47">
        <f t="shared" si="71"/>
        <v>2.055733211512106E-2</v>
      </c>
      <c r="K70" s="47">
        <f t="shared" si="71"/>
        <v>2.9838022165387893E-2</v>
      </c>
      <c r="L70" s="47">
        <f t="shared" si="71"/>
        <v>1.2891344383057095E-2</v>
      </c>
      <c r="M70" s="47">
        <f t="shared" si="71"/>
        <v>2.055733211512106E-2</v>
      </c>
      <c r="N70" s="47">
        <f t="shared" si="71"/>
        <v>2.9838022165387893E-2</v>
      </c>
      <c r="O70" s="47">
        <f t="shared" si="71"/>
        <v>1.536210680321873E-2</v>
      </c>
      <c r="P70" s="47">
        <f t="shared" si="71"/>
        <v>3.664068861230662E-2</v>
      </c>
      <c r="Q70" s="47">
        <f t="shared" si="71"/>
        <v>1.536210680321873E-2</v>
      </c>
      <c r="R70" s="47">
        <f t="shared" si="71"/>
        <v>6.8685811473801232E-3</v>
      </c>
      <c r="S70" s="47">
        <f t="shared" si="71"/>
        <v>1.2891344383057095E-2</v>
      </c>
      <c r="T70" s="47">
        <f t="shared" si="71"/>
        <v>9.5065640561340006E-3</v>
      </c>
      <c r="U70" s="47">
        <f t="shared" si="71"/>
        <v>9.5065640561340006E-3</v>
      </c>
      <c r="V70" s="47">
        <f t="shared" si="71"/>
        <v>4.0935672514619881E-2</v>
      </c>
      <c r="W70" s="47">
        <f t="shared" si="71"/>
        <v>4.5356371490280774E-2</v>
      </c>
      <c r="X70" s="47">
        <f t="shared" si="71"/>
        <v>4.5356371490280774E-2</v>
      </c>
      <c r="Y70" s="47">
        <f t="shared" si="71"/>
        <v>2.9838022165387893E-2</v>
      </c>
      <c r="Z70" s="48">
        <f t="shared" si="58"/>
        <v>0.48716093103326019</v>
      </c>
      <c r="AA70" s="49">
        <f t="shared" si="59"/>
        <v>2.1180910044924357E-2</v>
      </c>
    </row>
    <row r="71" spans="2:27" ht="14.25" customHeight="1" x14ac:dyDescent="0.2">
      <c r="B71" s="28" t="s">
        <v>57</v>
      </c>
      <c r="C71" s="47">
        <f t="shared" ref="C71:Y71" si="72">C43/C53</f>
        <v>9.5065640561340006E-3</v>
      </c>
      <c r="D71" s="47">
        <f t="shared" si="72"/>
        <v>2.9838022165387893E-2</v>
      </c>
      <c r="E71" s="47">
        <f t="shared" si="72"/>
        <v>5.3097345132743362E-3</v>
      </c>
      <c r="F71" s="47">
        <f t="shared" si="72"/>
        <v>5.1207022677395757E-3</v>
      </c>
      <c r="G71" s="47">
        <f t="shared" si="72"/>
        <v>2.055733211512106E-2</v>
      </c>
      <c r="H71" s="47">
        <f t="shared" si="72"/>
        <v>9.208103130755067E-3</v>
      </c>
      <c r="I71" s="47">
        <f t="shared" si="72"/>
        <v>5.3097345132743362E-3</v>
      </c>
      <c r="J71" s="47">
        <f t="shared" si="72"/>
        <v>2.055733211512106E-2</v>
      </c>
      <c r="K71" s="47">
        <f t="shared" si="72"/>
        <v>2.9838022165387893E-2</v>
      </c>
      <c r="L71" s="47">
        <f t="shared" si="72"/>
        <v>9.208103130755067E-3</v>
      </c>
      <c r="M71" s="47">
        <f t="shared" si="72"/>
        <v>2.055733211512106E-2</v>
      </c>
      <c r="N71" s="47">
        <f t="shared" si="72"/>
        <v>2.9838022165387893E-2</v>
      </c>
      <c r="O71" s="47">
        <f t="shared" si="72"/>
        <v>5.1207022677395757E-3</v>
      </c>
      <c r="P71" s="47">
        <f t="shared" si="72"/>
        <v>1.2213562870768873E-2</v>
      </c>
      <c r="Q71" s="47">
        <f t="shared" si="72"/>
        <v>5.1207022677395757E-3</v>
      </c>
      <c r="R71" s="47">
        <f t="shared" si="72"/>
        <v>6.8685811473801232E-3</v>
      </c>
      <c r="S71" s="47">
        <f t="shared" si="72"/>
        <v>9.208103130755067E-3</v>
      </c>
      <c r="T71" s="47">
        <f t="shared" si="72"/>
        <v>9.5065640561340006E-3</v>
      </c>
      <c r="U71" s="47">
        <f t="shared" si="72"/>
        <v>9.5065640561340006E-3</v>
      </c>
      <c r="V71" s="47">
        <f t="shared" si="72"/>
        <v>4.0935672514619881E-2</v>
      </c>
      <c r="W71" s="47">
        <f t="shared" si="72"/>
        <v>3.2397408207343409E-2</v>
      </c>
      <c r="X71" s="47">
        <f t="shared" si="72"/>
        <v>3.2397408207343409E-2</v>
      </c>
      <c r="Y71" s="47">
        <f t="shared" si="72"/>
        <v>2.9838022165387893E-2</v>
      </c>
      <c r="Z71" s="48">
        <f t="shared" si="58"/>
        <v>0.38796229534480509</v>
      </c>
      <c r="AA71" s="49">
        <f t="shared" si="59"/>
        <v>1.6867925884556743E-2</v>
      </c>
    </row>
    <row r="72" spans="2:27" ht="14.25" customHeight="1" x14ac:dyDescent="0.2">
      <c r="B72" s="28" t="s">
        <v>60</v>
      </c>
      <c r="C72" s="47">
        <f t="shared" ref="C72:Y72" si="73">C44/C53</f>
        <v>9.5065640561340006E-3</v>
      </c>
      <c r="D72" s="47">
        <f t="shared" si="73"/>
        <v>2.9838022165387893E-2</v>
      </c>
      <c r="E72" s="47">
        <f t="shared" si="73"/>
        <v>8.8495575221238919E-3</v>
      </c>
      <c r="F72" s="47">
        <f t="shared" si="73"/>
        <v>1.536210680321873E-2</v>
      </c>
      <c r="G72" s="47">
        <f t="shared" si="73"/>
        <v>2.055733211512106E-2</v>
      </c>
      <c r="H72" s="47">
        <f t="shared" si="73"/>
        <v>1.2891344383057095E-2</v>
      </c>
      <c r="I72" s="47">
        <f t="shared" si="73"/>
        <v>8.8495575221238919E-3</v>
      </c>
      <c r="J72" s="47">
        <f t="shared" si="73"/>
        <v>2.055733211512106E-2</v>
      </c>
      <c r="K72" s="47">
        <f t="shared" si="73"/>
        <v>2.9838022165387893E-2</v>
      </c>
      <c r="L72" s="47">
        <f t="shared" si="73"/>
        <v>1.2891344383057095E-2</v>
      </c>
      <c r="M72" s="47">
        <f t="shared" si="73"/>
        <v>2.055733211512106E-2</v>
      </c>
      <c r="N72" s="47">
        <f t="shared" si="73"/>
        <v>2.9838022165387893E-2</v>
      </c>
      <c r="O72" s="47">
        <f t="shared" si="73"/>
        <v>1.536210680321873E-2</v>
      </c>
      <c r="P72" s="47">
        <f t="shared" si="73"/>
        <v>3.664068861230662E-2</v>
      </c>
      <c r="Q72" s="47">
        <f t="shared" si="73"/>
        <v>1.536210680321873E-2</v>
      </c>
      <c r="R72" s="47">
        <f t="shared" si="73"/>
        <v>6.8685811473801232E-3</v>
      </c>
      <c r="S72" s="47">
        <f t="shared" si="73"/>
        <v>1.2891344383057095E-2</v>
      </c>
      <c r="T72" s="47">
        <f t="shared" si="73"/>
        <v>9.5065640561340006E-3</v>
      </c>
      <c r="U72" s="47">
        <f t="shared" si="73"/>
        <v>9.5065640561340006E-3</v>
      </c>
      <c r="V72" s="47">
        <f t="shared" si="73"/>
        <v>4.0935672514619881E-2</v>
      </c>
      <c r="W72" s="47">
        <f t="shared" si="73"/>
        <v>4.5356371490280774E-2</v>
      </c>
      <c r="X72" s="47">
        <f t="shared" si="73"/>
        <v>4.5356371490280774E-2</v>
      </c>
      <c r="Y72" s="47">
        <f t="shared" si="73"/>
        <v>2.9838022165387893E-2</v>
      </c>
      <c r="Z72" s="48">
        <f t="shared" si="58"/>
        <v>0.48716093103326019</v>
      </c>
      <c r="AA72" s="49">
        <f t="shared" si="59"/>
        <v>2.1180910044924357E-2</v>
      </c>
    </row>
    <row r="73" spans="2:27" ht="14.25" customHeight="1" x14ac:dyDescent="0.2">
      <c r="B73" s="28" t="s">
        <v>62</v>
      </c>
      <c r="C73" s="47">
        <f t="shared" ref="C73:Y73" si="74">C45/C53</f>
        <v>1.5844273426890002E-2</v>
      </c>
      <c r="D73" s="47">
        <f t="shared" si="74"/>
        <v>4.9730036942313156E-2</v>
      </c>
      <c r="E73" s="47">
        <f t="shared" si="74"/>
        <v>8.8495575221238919E-3</v>
      </c>
      <c r="F73" s="47">
        <f t="shared" si="74"/>
        <v>4.6086320409656184E-2</v>
      </c>
      <c r="G73" s="47">
        <f t="shared" si="74"/>
        <v>2.8780264961169488E-2</v>
      </c>
      <c r="H73" s="47">
        <f t="shared" si="74"/>
        <v>1.2891344383057095E-2</v>
      </c>
      <c r="I73" s="47">
        <f t="shared" si="74"/>
        <v>8.8495575221238919E-3</v>
      </c>
      <c r="J73" s="47">
        <f t="shared" si="74"/>
        <v>2.8780264961169488E-2</v>
      </c>
      <c r="K73" s="47">
        <f t="shared" si="74"/>
        <v>4.9730036942313156E-2</v>
      </c>
      <c r="L73" s="47">
        <f t="shared" si="74"/>
        <v>1.2891344383057095E-2</v>
      </c>
      <c r="M73" s="47">
        <f t="shared" si="74"/>
        <v>2.8780264961169488E-2</v>
      </c>
      <c r="N73" s="47">
        <f t="shared" si="74"/>
        <v>4.9730036942313156E-2</v>
      </c>
      <c r="O73" s="47">
        <f t="shared" si="74"/>
        <v>4.6086320409656184E-2</v>
      </c>
      <c r="P73" s="47">
        <f t="shared" si="74"/>
        <v>3.664068861230662E-2</v>
      </c>
      <c r="Q73" s="47">
        <f t="shared" si="74"/>
        <v>4.6086320409656184E-2</v>
      </c>
      <c r="R73" s="47">
        <f t="shared" si="74"/>
        <v>2.0605743442140372E-2</v>
      </c>
      <c r="S73" s="47">
        <f t="shared" si="74"/>
        <v>1.2891344383057095E-2</v>
      </c>
      <c r="T73" s="47">
        <f t="shared" si="74"/>
        <v>1.5844273426890002E-2</v>
      </c>
      <c r="U73" s="47">
        <f t="shared" si="74"/>
        <v>1.5844273426890002E-2</v>
      </c>
      <c r="V73" s="47">
        <f t="shared" si="74"/>
        <v>5.2631578947368418E-2</v>
      </c>
      <c r="W73" s="47">
        <f t="shared" si="74"/>
        <v>4.5356371490280774E-2</v>
      </c>
      <c r="X73" s="47">
        <f t="shared" si="74"/>
        <v>4.5356371490280774E-2</v>
      </c>
      <c r="Y73" s="47">
        <f t="shared" si="74"/>
        <v>4.9730036942313156E-2</v>
      </c>
      <c r="Z73" s="48">
        <f t="shared" si="58"/>
        <v>0.72801662633819564</v>
      </c>
      <c r="AA73" s="49">
        <f t="shared" si="59"/>
        <v>3.1652896797312854E-2</v>
      </c>
    </row>
    <row r="74" spans="2:27" ht="14.25" customHeight="1" x14ac:dyDescent="0.2">
      <c r="B74" s="28" t="s">
        <v>66</v>
      </c>
      <c r="C74" s="47">
        <f t="shared" ref="C74:Y74" si="75">C46/C53</f>
        <v>1.5844273426890002E-2</v>
      </c>
      <c r="D74" s="47">
        <f t="shared" si="75"/>
        <v>6.9622051719238423E-2</v>
      </c>
      <c r="E74" s="47">
        <f t="shared" si="75"/>
        <v>7.9646017699115029E-2</v>
      </c>
      <c r="F74" s="47">
        <f t="shared" si="75"/>
        <v>7.681053401609364E-2</v>
      </c>
      <c r="G74" s="47">
        <f t="shared" si="75"/>
        <v>4.7967108268615812E-2</v>
      </c>
      <c r="H74" s="47">
        <f t="shared" si="75"/>
        <v>6.4456721915285467E-2</v>
      </c>
      <c r="I74" s="47">
        <f t="shared" si="75"/>
        <v>7.9646017699115029E-2</v>
      </c>
      <c r="J74" s="47">
        <f t="shared" si="75"/>
        <v>4.7967108268615812E-2</v>
      </c>
      <c r="K74" s="47">
        <f t="shared" si="75"/>
        <v>6.9622051719238423E-2</v>
      </c>
      <c r="L74" s="47">
        <f t="shared" si="75"/>
        <v>6.4456721915285467E-2</v>
      </c>
      <c r="M74" s="47">
        <f t="shared" si="75"/>
        <v>4.7967108268615812E-2</v>
      </c>
      <c r="N74" s="47">
        <f t="shared" si="75"/>
        <v>6.9622051719238423E-2</v>
      </c>
      <c r="O74" s="47">
        <f t="shared" si="75"/>
        <v>7.681053401609364E-2</v>
      </c>
      <c r="P74" s="47">
        <f t="shared" si="75"/>
        <v>8.549494009538211E-2</v>
      </c>
      <c r="Q74" s="47">
        <f t="shared" si="75"/>
        <v>7.681053401609364E-2</v>
      </c>
      <c r="R74" s="47">
        <f t="shared" si="75"/>
        <v>0.10302871721070185</v>
      </c>
      <c r="S74" s="47">
        <f t="shared" si="75"/>
        <v>6.4456721915285467E-2</v>
      </c>
      <c r="T74" s="47">
        <f t="shared" si="75"/>
        <v>1.5844273426890002E-2</v>
      </c>
      <c r="U74" s="47">
        <f t="shared" si="75"/>
        <v>1.5844273426890002E-2</v>
      </c>
      <c r="V74" s="47">
        <f t="shared" si="75"/>
        <v>5.2631578947368418E-2</v>
      </c>
      <c r="W74" s="47">
        <f t="shared" si="75"/>
        <v>5.8315334773218139E-2</v>
      </c>
      <c r="X74" s="47">
        <f t="shared" si="75"/>
        <v>5.8315334773218139E-2</v>
      </c>
      <c r="Y74" s="47">
        <f t="shared" si="75"/>
        <v>6.9622051719238423E-2</v>
      </c>
      <c r="Z74" s="48">
        <f t="shared" si="58"/>
        <v>1.410802060955727</v>
      </c>
      <c r="AA74" s="49">
        <f t="shared" si="59"/>
        <v>6.1339220041553351E-2</v>
      </c>
    </row>
    <row r="75" spans="2:27" ht="14.25" customHeight="1" x14ac:dyDescent="0.2">
      <c r="B75" s="28" t="s">
        <v>70</v>
      </c>
      <c r="C75" s="47">
        <f t="shared" ref="C75:Y75" si="76">C47/C53</f>
        <v>4.7532820280670005E-2</v>
      </c>
      <c r="D75" s="47">
        <f t="shared" si="76"/>
        <v>6.9622051719238423E-2</v>
      </c>
      <c r="E75" s="47">
        <f t="shared" si="76"/>
        <v>7.9646017699115029E-2</v>
      </c>
      <c r="F75" s="47">
        <f t="shared" si="76"/>
        <v>7.681053401609364E-2</v>
      </c>
      <c r="G75" s="47">
        <f t="shared" si="76"/>
        <v>4.7967108268615812E-2</v>
      </c>
      <c r="H75" s="47">
        <f t="shared" si="76"/>
        <v>2.1485573971761825E-2</v>
      </c>
      <c r="I75" s="47">
        <f t="shared" si="76"/>
        <v>7.9646017699115029E-2</v>
      </c>
      <c r="J75" s="47">
        <f t="shared" si="76"/>
        <v>4.7967108268615812E-2</v>
      </c>
      <c r="K75" s="47">
        <f t="shared" si="76"/>
        <v>6.9622051719238423E-2</v>
      </c>
      <c r="L75" s="47">
        <f t="shared" si="76"/>
        <v>2.1485573971761825E-2</v>
      </c>
      <c r="M75" s="47">
        <f t="shared" si="76"/>
        <v>4.7967108268615812E-2</v>
      </c>
      <c r="N75" s="47">
        <f t="shared" si="76"/>
        <v>6.9622051719238423E-2</v>
      </c>
      <c r="O75" s="47">
        <f t="shared" si="76"/>
        <v>7.681053401609364E-2</v>
      </c>
      <c r="P75" s="47">
        <f t="shared" si="76"/>
        <v>6.1067814353844369E-2</v>
      </c>
      <c r="Q75" s="47">
        <f t="shared" si="76"/>
        <v>7.681053401609364E-2</v>
      </c>
      <c r="R75" s="47">
        <f t="shared" si="76"/>
        <v>6.1817230326421113E-2</v>
      </c>
      <c r="S75" s="47">
        <f t="shared" si="76"/>
        <v>2.1485573971761825E-2</v>
      </c>
      <c r="T75" s="47">
        <f t="shared" si="76"/>
        <v>4.7532820280670005E-2</v>
      </c>
      <c r="U75" s="47">
        <f t="shared" si="76"/>
        <v>4.7532820280670005E-2</v>
      </c>
      <c r="V75" s="47">
        <f t="shared" si="76"/>
        <v>5.2631578947368418E-2</v>
      </c>
      <c r="W75" s="47">
        <f t="shared" si="76"/>
        <v>5.8315334773218139E-2</v>
      </c>
      <c r="X75" s="47">
        <f t="shared" si="76"/>
        <v>5.8315334773218139E-2</v>
      </c>
      <c r="Y75" s="47">
        <f t="shared" si="76"/>
        <v>6.9622051719238423E-2</v>
      </c>
      <c r="Z75" s="48">
        <f t="shared" si="58"/>
        <v>1.3113156450606778</v>
      </c>
      <c r="AA75" s="49">
        <f t="shared" si="59"/>
        <v>5.7013723698290338E-2</v>
      </c>
    </row>
    <row r="76" spans="2:27" ht="14.25" customHeight="1" x14ac:dyDescent="0.2">
      <c r="B76" s="28" t="s">
        <v>75</v>
      </c>
      <c r="C76" s="47">
        <f t="shared" ref="C76:Y76" si="77">C48/C53</f>
        <v>4.7532820280670005E-2</v>
      </c>
      <c r="D76" s="47">
        <f t="shared" si="77"/>
        <v>6.9622051719238423E-2</v>
      </c>
      <c r="E76" s="47">
        <f t="shared" si="77"/>
        <v>7.9646017699115029E-2</v>
      </c>
      <c r="F76" s="47">
        <f t="shared" si="77"/>
        <v>7.681053401609364E-2</v>
      </c>
      <c r="G76" s="47">
        <f t="shared" si="77"/>
        <v>4.7967108268615812E-2</v>
      </c>
      <c r="H76" s="47">
        <f t="shared" si="77"/>
        <v>2.1485573971761825E-2</v>
      </c>
      <c r="I76" s="47">
        <f t="shared" si="77"/>
        <v>7.9646017699115029E-2</v>
      </c>
      <c r="J76" s="47">
        <f t="shared" si="77"/>
        <v>4.7967108268615812E-2</v>
      </c>
      <c r="K76" s="47">
        <f t="shared" si="77"/>
        <v>6.9622051719238423E-2</v>
      </c>
      <c r="L76" s="47">
        <f t="shared" si="77"/>
        <v>2.1485573971761825E-2</v>
      </c>
      <c r="M76" s="47">
        <f t="shared" si="77"/>
        <v>4.7967108268615812E-2</v>
      </c>
      <c r="N76" s="47">
        <f t="shared" si="77"/>
        <v>6.9622051719238423E-2</v>
      </c>
      <c r="O76" s="47">
        <f t="shared" si="77"/>
        <v>7.681053401609364E-2</v>
      </c>
      <c r="P76" s="47">
        <f t="shared" si="77"/>
        <v>6.1067814353844369E-2</v>
      </c>
      <c r="Q76" s="47">
        <f t="shared" si="77"/>
        <v>7.681053401609364E-2</v>
      </c>
      <c r="R76" s="47">
        <f t="shared" si="77"/>
        <v>6.1817230326421113E-2</v>
      </c>
      <c r="S76" s="47">
        <f t="shared" si="77"/>
        <v>2.1485573971761825E-2</v>
      </c>
      <c r="T76" s="47">
        <f t="shared" si="77"/>
        <v>4.7532820280670005E-2</v>
      </c>
      <c r="U76" s="47">
        <f t="shared" si="77"/>
        <v>4.7532820280670005E-2</v>
      </c>
      <c r="V76" s="47">
        <f t="shared" si="77"/>
        <v>5.2631578947368418E-2</v>
      </c>
      <c r="W76" s="47">
        <f t="shared" si="77"/>
        <v>5.8315334773218139E-2</v>
      </c>
      <c r="X76" s="47">
        <f t="shared" si="77"/>
        <v>5.8315334773218139E-2</v>
      </c>
      <c r="Y76" s="47">
        <f t="shared" si="77"/>
        <v>6.9622051719238423E-2</v>
      </c>
      <c r="Z76" s="48">
        <f t="shared" si="58"/>
        <v>1.3113156450606778</v>
      </c>
      <c r="AA76" s="49">
        <f t="shared" si="59"/>
        <v>5.7013723698290338E-2</v>
      </c>
    </row>
    <row r="77" spans="2:27" ht="14.25" customHeight="1" x14ac:dyDescent="0.2">
      <c r="B77" s="28" t="s">
        <v>81</v>
      </c>
      <c r="C77" s="47">
        <f t="shared" ref="C77:Y77" si="78">C49/C53</f>
        <v>5.2814244756299996E-3</v>
      </c>
      <c r="D77" s="47">
        <f t="shared" si="78"/>
        <v>1.4208581983518045E-3</v>
      </c>
      <c r="E77" s="47">
        <f t="shared" si="78"/>
        <v>2.9498525073746308E-3</v>
      </c>
      <c r="F77" s="47">
        <f t="shared" si="78"/>
        <v>2.1945866861741042E-3</v>
      </c>
      <c r="G77" s="47">
        <f t="shared" si="78"/>
        <v>1.5989036089538604E-2</v>
      </c>
      <c r="H77" s="47">
        <f t="shared" si="78"/>
        <v>7.1618579905872743E-3</v>
      </c>
      <c r="I77" s="47">
        <f t="shared" si="78"/>
        <v>2.9498525073746308E-3</v>
      </c>
      <c r="J77" s="47">
        <f t="shared" si="78"/>
        <v>1.5989036089538604E-2</v>
      </c>
      <c r="K77" s="47">
        <f t="shared" si="78"/>
        <v>1.4208581983518045E-3</v>
      </c>
      <c r="L77" s="47">
        <f t="shared" si="78"/>
        <v>7.1618579905872743E-3</v>
      </c>
      <c r="M77" s="47">
        <f t="shared" si="78"/>
        <v>1.5989036089538604E-2</v>
      </c>
      <c r="N77" s="47">
        <f t="shared" si="78"/>
        <v>1.4208581983518045E-3</v>
      </c>
      <c r="O77" s="47">
        <f t="shared" si="78"/>
        <v>2.1945866861741042E-3</v>
      </c>
      <c r="P77" s="47">
        <f t="shared" si="78"/>
        <v>1.7447946958241247E-3</v>
      </c>
      <c r="Q77" s="47">
        <f t="shared" si="78"/>
        <v>2.1945866861741042E-3</v>
      </c>
      <c r="R77" s="47">
        <f t="shared" si="78"/>
        <v>2.2895270491267079E-3</v>
      </c>
      <c r="S77" s="47">
        <f t="shared" si="78"/>
        <v>7.1618579905872743E-3</v>
      </c>
      <c r="T77" s="47">
        <f t="shared" si="78"/>
        <v>5.2814244756299996E-3</v>
      </c>
      <c r="U77" s="47">
        <f t="shared" si="78"/>
        <v>5.2814244756299996E-3</v>
      </c>
      <c r="V77" s="47">
        <f t="shared" si="78"/>
        <v>5.8479532163742687E-3</v>
      </c>
      <c r="W77" s="47">
        <f t="shared" si="78"/>
        <v>2.1598272138228939E-3</v>
      </c>
      <c r="X77" s="47">
        <f t="shared" si="78"/>
        <v>2.1598272138228939E-3</v>
      </c>
      <c r="Y77" s="47">
        <f t="shared" si="78"/>
        <v>1.4208581983518045E-3</v>
      </c>
      <c r="Z77" s="48">
        <f t="shared" si="58"/>
        <v>0.11766578292291729</v>
      </c>
      <c r="AA77" s="49">
        <f t="shared" si="59"/>
        <v>5.1159036053442302E-3</v>
      </c>
    </row>
    <row r="78" spans="2:27" ht="14.25" customHeight="1" x14ac:dyDescent="0.2">
      <c r="B78" s="28" t="s">
        <v>87</v>
      </c>
      <c r="C78" s="47">
        <f t="shared" ref="C78:Y78" si="79">C50/C53</f>
        <v>5.2814244756299996E-3</v>
      </c>
      <c r="D78" s="47">
        <f t="shared" si="79"/>
        <v>1.9892014776925265E-3</v>
      </c>
      <c r="E78" s="47">
        <f t="shared" si="79"/>
        <v>2.9498525073746308E-3</v>
      </c>
      <c r="F78" s="47">
        <f t="shared" si="79"/>
        <v>2.1945866861741042E-3</v>
      </c>
      <c r="G78" s="47">
        <f t="shared" si="79"/>
        <v>1.5989036089538604E-2</v>
      </c>
      <c r="H78" s="47">
        <f t="shared" si="79"/>
        <v>7.1618579905872743E-3</v>
      </c>
      <c r="I78" s="47">
        <f t="shared" si="79"/>
        <v>2.9498525073746308E-3</v>
      </c>
      <c r="J78" s="47">
        <f t="shared" si="79"/>
        <v>1.5989036089538604E-2</v>
      </c>
      <c r="K78" s="47">
        <f t="shared" si="79"/>
        <v>1.9892014776925265E-3</v>
      </c>
      <c r="L78" s="47">
        <f t="shared" si="79"/>
        <v>7.1618579905872743E-3</v>
      </c>
      <c r="M78" s="47">
        <f t="shared" si="79"/>
        <v>1.5989036089538604E-2</v>
      </c>
      <c r="N78" s="47">
        <f t="shared" si="79"/>
        <v>1.9892014776925265E-3</v>
      </c>
      <c r="O78" s="47">
        <f t="shared" si="79"/>
        <v>2.1945866861741042E-3</v>
      </c>
      <c r="P78" s="47">
        <f t="shared" si="79"/>
        <v>2.442712574153775E-3</v>
      </c>
      <c r="Q78" s="47">
        <f t="shared" si="79"/>
        <v>2.1945866861741042E-3</v>
      </c>
      <c r="R78" s="47">
        <f t="shared" si="79"/>
        <v>2.9436776345914814E-3</v>
      </c>
      <c r="S78" s="47">
        <f t="shared" si="79"/>
        <v>7.1618579905872743E-3</v>
      </c>
      <c r="T78" s="47">
        <f t="shared" si="79"/>
        <v>5.2814244756299996E-3</v>
      </c>
      <c r="U78" s="47">
        <f t="shared" si="79"/>
        <v>5.2814244756299996E-3</v>
      </c>
      <c r="V78" s="47">
        <f t="shared" si="79"/>
        <v>1.7543859649122806E-2</v>
      </c>
      <c r="W78" s="47">
        <f t="shared" si="79"/>
        <v>6.4794816414686825E-3</v>
      </c>
      <c r="X78" s="47">
        <f t="shared" si="79"/>
        <v>6.4794816414686825E-3</v>
      </c>
      <c r="Y78" s="47">
        <f t="shared" si="79"/>
        <v>1.9892014776925265E-3</v>
      </c>
      <c r="Z78" s="48">
        <f t="shared" si="58"/>
        <v>0.14162643979211476</v>
      </c>
      <c r="AA78" s="49">
        <f t="shared" si="59"/>
        <v>6.1576712953093369E-3</v>
      </c>
    </row>
    <row r="79" spans="2:27" ht="14.25" customHeight="1" x14ac:dyDescent="0.2">
      <c r="B79" s="28" t="s">
        <v>92</v>
      </c>
      <c r="C79" s="47">
        <f t="shared" ref="C79:Y79" si="80">C51/C53</f>
        <v>5.2814244756299996E-3</v>
      </c>
      <c r="D79" s="47">
        <f t="shared" si="80"/>
        <v>1.9892014776925265E-3</v>
      </c>
      <c r="E79" s="47">
        <f t="shared" si="80"/>
        <v>2.9498525073746308E-3</v>
      </c>
      <c r="F79" s="47">
        <f t="shared" si="80"/>
        <v>2.1945866861741042E-3</v>
      </c>
      <c r="G79" s="47">
        <f t="shared" si="80"/>
        <v>1.5989036089538604E-2</v>
      </c>
      <c r="H79" s="47">
        <f t="shared" si="80"/>
        <v>7.1618579905872743E-3</v>
      </c>
      <c r="I79" s="47">
        <f t="shared" si="80"/>
        <v>2.9498525073746308E-3</v>
      </c>
      <c r="J79" s="47">
        <f t="shared" si="80"/>
        <v>1.5989036089538604E-2</v>
      </c>
      <c r="K79" s="47">
        <f t="shared" si="80"/>
        <v>1.9892014776925265E-3</v>
      </c>
      <c r="L79" s="47">
        <f t="shared" si="80"/>
        <v>7.1618579905872743E-3</v>
      </c>
      <c r="M79" s="47">
        <f t="shared" si="80"/>
        <v>1.5989036089538604E-2</v>
      </c>
      <c r="N79" s="47">
        <f t="shared" si="80"/>
        <v>1.9892014776925265E-3</v>
      </c>
      <c r="O79" s="47">
        <f t="shared" si="80"/>
        <v>2.1945866861741042E-3</v>
      </c>
      <c r="P79" s="47">
        <f t="shared" si="80"/>
        <v>2.442712574153775E-3</v>
      </c>
      <c r="Q79" s="47">
        <f t="shared" si="80"/>
        <v>2.1945866861741042E-3</v>
      </c>
      <c r="R79" s="47">
        <f t="shared" si="80"/>
        <v>2.9436776345914814E-3</v>
      </c>
      <c r="S79" s="47">
        <f t="shared" si="80"/>
        <v>7.1618579905872743E-3</v>
      </c>
      <c r="T79" s="47">
        <f t="shared" si="80"/>
        <v>5.2814244756299996E-3</v>
      </c>
      <c r="U79" s="47">
        <f t="shared" si="80"/>
        <v>5.2814244756299996E-3</v>
      </c>
      <c r="V79" s="47">
        <f t="shared" si="80"/>
        <v>1.7543859649122806E-2</v>
      </c>
      <c r="W79" s="47">
        <f t="shared" si="80"/>
        <v>6.4794816414686825E-3</v>
      </c>
      <c r="X79" s="47">
        <f t="shared" si="80"/>
        <v>6.4794816414686825E-3</v>
      </c>
      <c r="Y79" s="47">
        <f t="shared" si="80"/>
        <v>1.9892014776925265E-3</v>
      </c>
      <c r="Z79" s="48">
        <f t="shared" si="58"/>
        <v>0.14162643979211476</v>
      </c>
      <c r="AA79" s="49">
        <f t="shared" si="59"/>
        <v>6.1576712953093369E-3</v>
      </c>
    </row>
    <row r="80" spans="2:27" ht="14.25" customHeight="1" x14ac:dyDescent="0.2">
      <c r="B80" s="28" t="s">
        <v>98</v>
      </c>
      <c r="C80" s="47">
        <f t="shared" ref="C80:Y80" si="81">C52/C53</f>
        <v>6.7904028972385717E-3</v>
      </c>
      <c r="D80" s="47">
        <f t="shared" si="81"/>
        <v>9.9460073884626316E-3</v>
      </c>
      <c r="E80" s="47">
        <f t="shared" si="81"/>
        <v>5.3097345132743362E-3</v>
      </c>
      <c r="F80" s="47">
        <f t="shared" si="81"/>
        <v>5.1207022677395757E-3</v>
      </c>
      <c r="G80" s="47">
        <f t="shared" si="81"/>
        <v>1.5989036089538604E-2</v>
      </c>
      <c r="H80" s="47">
        <f t="shared" si="81"/>
        <v>9.208103130755067E-3</v>
      </c>
      <c r="I80" s="47">
        <f t="shared" si="81"/>
        <v>5.3097345132743362E-3</v>
      </c>
      <c r="J80" s="47">
        <f t="shared" si="81"/>
        <v>1.5989036089538604E-2</v>
      </c>
      <c r="K80" s="47">
        <f t="shared" si="81"/>
        <v>9.9460073884626316E-3</v>
      </c>
      <c r="L80" s="47">
        <f t="shared" si="81"/>
        <v>9.208103130755067E-3</v>
      </c>
      <c r="M80" s="47">
        <f t="shared" si="81"/>
        <v>1.5989036089538604E-2</v>
      </c>
      <c r="N80" s="47">
        <f t="shared" si="81"/>
        <v>9.9460073884626316E-3</v>
      </c>
      <c r="O80" s="47">
        <f t="shared" si="81"/>
        <v>5.1207022677395757E-3</v>
      </c>
      <c r="P80" s="47">
        <f t="shared" si="81"/>
        <v>4.0711876235896239E-3</v>
      </c>
      <c r="Q80" s="47">
        <f t="shared" si="81"/>
        <v>5.1207022677395757E-3</v>
      </c>
      <c r="R80" s="47">
        <f t="shared" si="81"/>
        <v>4.1211486884280748E-3</v>
      </c>
      <c r="S80" s="47">
        <f t="shared" si="81"/>
        <v>9.208103130755067E-3</v>
      </c>
      <c r="T80" s="47">
        <f t="shared" si="81"/>
        <v>6.7904028972385717E-3</v>
      </c>
      <c r="U80" s="47">
        <f t="shared" si="81"/>
        <v>6.7904028972385717E-3</v>
      </c>
      <c r="V80" s="47">
        <f t="shared" si="81"/>
        <v>4.0935672514619881E-2</v>
      </c>
      <c r="W80" s="47">
        <f t="shared" si="81"/>
        <v>3.2397408207343409E-2</v>
      </c>
      <c r="X80" s="47">
        <f t="shared" si="81"/>
        <v>3.2397408207343409E-2</v>
      </c>
      <c r="Y80" s="47">
        <f t="shared" si="81"/>
        <v>9.9460073884626316E-3</v>
      </c>
      <c r="Z80" s="48">
        <f t="shared" si="58"/>
        <v>0.275651056977539</v>
      </c>
      <c r="AA80" s="49">
        <f t="shared" si="59"/>
        <v>1.1984828564240825E-2</v>
      </c>
    </row>
    <row r="81" spans="27:27" ht="14.25" customHeight="1" x14ac:dyDescent="0.25">
      <c r="AA81" s="50">
        <f>SUM(AA58:AA80)</f>
        <v>1.0000000000000002</v>
      </c>
    </row>
    <row r="82" spans="27:27" ht="14.25" customHeight="1" x14ac:dyDescent="0.2"/>
    <row r="83" spans="27:27" ht="14.25" customHeight="1" x14ac:dyDescent="0.2"/>
    <row r="84" spans="27:27" ht="14.25" customHeight="1" x14ac:dyDescent="0.2"/>
    <row r="85" spans="27:27" ht="14.25" customHeight="1" x14ac:dyDescent="0.2"/>
    <row r="86" spans="27:27" ht="14.25" customHeight="1" x14ac:dyDescent="0.2"/>
    <row r="87" spans="27:27" ht="14.25" customHeight="1" x14ac:dyDescent="0.2"/>
    <row r="88" spans="27:27" ht="14.25" customHeight="1" x14ac:dyDescent="0.2"/>
    <row r="89" spans="27:27" ht="14.25" customHeight="1" x14ac:dyDescent="0.2"/>
    <row r="90" spans="27:27" ht="14.25" customHeight="1" x14ac:dyDescent="0.2"/>
    <row r="91" spans="27:27" ht="14.25" customHeight="1" x14ac:dyDescent="0.2"/>
    <row r="92" spans="27:27" ht="14.25" customHeight="1" x14ac:dyDescent="0.2"/>
    <row r="93" spans="27:27" ht="14.25" customHeight="1" x14ac:dyDescent="0.2"/>
    <row r="94" spans="27:27" ht="14.25" customHeight="1" x14ac:dyDescent="0.2"/>
    <row r="95" spans="27:27" ht="14.25" customHeight="1" x14ac:dyDescent="0.2"/>
    <row r="96" spans="27:27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66" workbookViewId="0">
      <selection activeCell="J91" sqref="J91"/>
    </sheetView>
  </sheetViews>
  <sheetFormatPr defaultColWidth="12.625" defaultRowHeight="15" customHeight="1" x14ac:dyDescent="0.2"/>
  <cols>
    <col min="1" max="1" width="8.625" customWidth="1"/>
    <col min="2" max="2" width="11.25" customWidth="1"/>
    <col min="3" max="3" width="16.25" customWidth="1"/>
    <col min="4" max="4" width="12.125" customWidth="1"/>
    <col min="5" max="5" width="11.375" customWidth="1"/>
    <col min="6" max="6" width="14.25" customWidth="1"/>
    <col min="7" max="7" width="14.75" customWidth="1"/>
    <col min="8" max="25" width="8.625" customWidth="1"/>
    <col min="26" max="26" width="11.375" customWidth="1"/>
    <col min="27" max="27" width="13.75" customWidth="1"/>
  </cols>
  <sheetData>
    <row r="1" spans="1:9" ht="14.25" customHeight="1" x14ac:dyDescent="0.25">
      <c r="B1" s="1" t="s">
        <v>0</v>
      </c>
    </row>
    <row r="2" spans="1:9" ht="14.25" customHeight="1" x14ac:dyDescent="0.2"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2"/>
    </row>
    <row r="3" spans="1:9" ht="14.25" customHeight="1" x14ac:dyDescent="0.2">
      <c r="B3" s="6" t="s">
        <v>5</v>
      </c>
      <c r="C3" s="8" t="s">
        <v>11</v>
      </c>
      <c r="D3" s="8" t="s">
        <v>17</v>
      </c>
      <c r="E3" s="8" t="s">
        <v>18</v>
      </c>
      <c r="F3" s="8" t="s">
        <v>19</v>
      </c>
      <c r="G3" s="8" t="s">
        <v>20</v>
      </c>
      <c r="H3" s="10" t="s">
        <v>16</v>
      </c>
    </row>
    <row r="4" spans="1:9" ht="14.25" customHeight="1" x14ac:dyDescent="0.25">
      <c r="A4" s="1" t="s">
        <v>21</v>
      </c>
      <c r="B4" s="11" t="s">
        <v>22</v>
      </c>
      <c r="C4" s="12">
        <v>0</v>
      </c>
      <c r="D4" s="12">
        <v>3</v>
      </c>
      <c r="E4" s="12">
        <v>0</v>
      </c>
      <c r="F4" s="12">
        <v>0</v>
      </c>
      <c r="G4" s="12">
        <v>0</v>
      </c>
      <c r="H4" s="14">
        <v>6</v>
      </c>
      <c r="I4" s="67"/>
    </row>
    <row r="5" spans="1:9" ht="14.25" customHeight="1" x14ac:dyDescent="0.25">
      <c r="A5" s="1" t="s">
        <v>25</v>
      </c>
      <c r="B5" s="11" t="s">
        <v>26</v>
      </c>
      <c r="C5" s="12">
        <v>1</v>
      </c>
      <c r="D5" s="12">
        <v>2</v>
      </c>
      <c r="E5" s="12">
        <v>0</v>
      </c>
      <c r="F5" s="12">
        <v>0</v>
      </c>
      <c r="G5" s="12">
        <v>0</v>
      </c>
      <c r="H5" s="14">
        <v>5</v>
      </c>
      <c r="I5" s="67"/>
    </row>
    <row r="6" spans="1:9" ht="14.25" customHeight="1" x14ac:dyDescent="0.25">
      <c r="A6" s="1" t="s">
        <v>27</v>
      </c>
      <c r="B6" s="11" t="s">
        <v>29</v>
      </c>
      <c r="C6" s="12">
        <v>0</v>
      </c>
      <c r="D6" s="12">
        <v>1</v>
      </c>
      <c r="E6" s="12">
        <v>2</v>
      </c>
      <c r="F6" s="12">
        <v>0</v>
      </c>
      <c r="G6" s="12">
        <v>0</v>
      </c>
      <c r="H6" s="14">
        <v>8</v>
      </c>
      <c r="I6" s="67"/>
    </row>
    <row r="7" spans="1:9" ht="14.25" customHeight="1" x14ac:dyDescent="0.25">
      <c r="A7" s="1" t="s">
        <v>30</v>
      </c>
      <c r="B7" s="11" t="s">
        <v>31</v>
      </c>
      <c r="C7" s="12">
        <v>0</v>
      </c>
      <c r="D7" s="12">
        <v>0</v>
      </c>
      <c r="E7" s="12">
        <v>1</v>
      </c>
      <c r="F7" s="12">
        <v>2</v>
      </c>
      <c r="G7" s="12">
        <v>0</v>
      </c>
      <c r="H7" s="14">
        <v>11</v>
      </c>
      <c r="I7" s="67"/>
    </row>
    <row r="8" spans="1:9" ht="14.25" customHeight="1" x14ac:dyDescent="0.25">
      <c r="A8" s="1" t="s">
        <v>32</v>
      </c>
      <c r="B8" s="11" t="s">
        <v>33</v>
      </c>
      <c r="C8" s="12">
        <v>0</v>
      </c>
      <c r="D8" s="12">
        <v>3</v>
      </c>
      <c r="E8" s="12">
        <v>0</v>
      </c>
      <c r="F8" s="12">
        <v>0</v>
      </c>
      <c r="G8" s="12">
        <v>0</v>
      </c>
      <c r="H8" s="14">
        <v>6</v>
      </c>
      <c r="I8" s="67"/>
    </row>
    <row r="9" spans="1:9" ht="14.25" customHeight="1" x14ac:dyDescent="0.25">
      <c r="A9" s="1" t="s">
        <v>35</v>
      </c>
      <c r="B9" s="11" t="s">
        <v>36</v>
      </c>
      <c r="C9" s="12">
        <v>0</v>
      </c>
      <c r="D9" s="12">
        <v>0</v>
      </c>
      <c r="E9" s="12">
        <v>1</v>
      </c>
      <c r="F9" s="12">
        <v>2</v>
      </c>
      <c r="G9" s="12">
        <v>0</v>
      </c>
      <c r="H9" s="14">
        <v>11</v>
      </c>
      <c r="I9" s="67"/>
    </row>
    <row r="10" spans="1:9" ht="14.25" customHeight="1" x14ac:dyDescent="0.25">
      <c r="A10" s="1" t="s">
        <v>38</v>
      </c>
      <c r="B10" s="11" t="s">
        <v>39</v>
      </c>
      <c r="C10" s="12">
        <v>1</v>
      </c>
      <c r="D10" s="12">
        <v>1</v>
      </c>
      <c r="E10" s="12">
        <v>1</v>
      </c>
      <c r="F10" s="12">
        <v>0</v>
      </c>
      <c r="G10" s="12">
        <v>0</v>
      </c>
      <c r="H10" s="14">
        <v>6</v>
      </c>
      <c r="I10" s="67"/>
    </row>
    <row r="11" spans="1:9" ht="14.25" customHeight="1" x14ac:dyDescent="0.25">
      <c r="A11" s="1" t="s">
        <v>41</v>
      </c>
      <c r="B11" s="11" t="s">
        <v>42</v>
      </c>
      <c r="C11" s="12">
        <v>0</v>
      </c>
      <c r="D11" s="12">
        <v>0</v>
      </c>
      <c r="E11" s="12">
        <v>2</v>
      </c>
      <c r="F11" s="12">
        <v>1</v>
      </c>
      <c r="G11" s="12">
        <v>0</v>
      </c>
      <c r="H11" s="14">
        <v>10</v>
      </c>
      <c r="I11" s="67"/>
    </row>
    <row r="12" spans="1:9" ht="14.25" customHeight="1" x14ac:dyDescent="0.25">
      <c r="A12" s="1" t="s">
        <v>43</v>
      </c>
      <c r="B12" s="11" t="s">
        <v>44</v>
      </c>
      <c r="C12" s="12">
        <v>0</v>
      </c>
      <c r="D12" s="12">
        <v>0</v>
      </c>
      <c r="E12" s="12">
        <v>0</v>
      </c>
      <c r="F12" s="12">
        <v>2</v>
      </c>
      <c r="G12" s="12">
        <v>1</v>
      </c>
      <c r="H12" s="14">
        <v>13</v>
      </c>
      <c r="I12" s="67"/>
    </row>
    <row r="13" spans="1:9" ht="14.25" customHeight="1" x14ac:dyDescent="0.25">
      <c r="A13" s="1" t="s">
        <v>45</v>
      </c>
      <c r="B13" s="11" t="s">
        <v>47</v>
      </c>
      <c r="C13" s="12">
        <v>0</v>
      </c>
      <c r="D13" s="12">
        <v>0</v>
      </c>
      <c r="E13" s="12">
        <v>1</v>
      </c>
      <c r="F13" s="12">
        <v>2</v>
      </c>
      <c r="G13" s="12">
        <v>0</v>
      </c>
      <c r="H13" s="14">
        <v>11</v>
      </c>
      <c r="I13" s="67"/>
    </row>
    <row r="14" spans="1:9" ht="14.25" customHeight="1" x14ac:dyDescent="0.25">
      <c r="A14" s="1" t="s">
        <v>48</v>
      </c>
      <c r="B14" s="11" t="s">
        <v>49</v>
      </c>
      <c r="C14" s="12">
        <v>0</v>
      </c>
      <c r="D14" s="12">
        <v>2</v>
      </c>
      <c r="E14" s="12">
        <v>1</v>
      </c>
      <c r="F14" s="12">
        <v>0</v>
      </c>
      <c r="G14" s="12">
        <v>0</v>
      </c>
      <c r="H14" s="14">
        <v>7</v>
      </c>
      <c r="I14" s="67"/>
    </row>
    <row r="15" spans="1:9" ht="14.25" customHeight="1" x14ac:dyDescent="0.25">
      <c r="A15" s="1" t="s">
        <v>51</v>
      </c>
      <c r="B15" s="11" t="s">
        <v>52</v>
      </c>
      <c r="C15" s="12">
        <v>0</v>
      </c>
      <c r="D15" s="12">
        <v>0</v>
      </c>
      <c r="E15" s="12">
        <v>2</v>
      </c>
      <c r="F15" s="12">
        <v>1</v>
      </c>
      <c r="G15" s="12">
        <v>0</v>
      </c>
      <c r="H15" s="14">
        <v>10</v>
      </c>
      <c r="I15" s="67"/>
    </row>
    <row r="16" spans="1:9" ht="14.25" customHeight="1" x14ac:dyDescent="0.25">
      <c r="A16" s="1" t="s">
        <v>54</v>
      </c>
      <c r="B16" s="11" t="s">
        <v>55</v>
      </c>
      <c r="C16" s="12">
        <v>1</v>
      </c>
      <c r="D16" s="12">
        <v>2</v>
      </c>
      <c r="E16" s="12">
        <v>0</v>
      </c>
      <c r="F16" s="12">
        <v>0</v>
      </c>
      <c r="G16" s="12">
        <v>0</v>
      </c>
      <c r="H16" s="14">
        <v>5</v>
      </c>
      <c r="I16" s="67"/>
    </row>
    <row r="17" spans="1:27" ht="14.25" customHeight="1" x14ac:dyDescent="0.25">
      <c r="A17" s="1" t="s">
        <v>56</v>
      </c>
      <c r="B17" s="11" t="s">
        <v>57</v>
      </c>
      <c r="C17" s="12">
        <v>1</v>
      </c>
      <c r="D17" s="12">
        <v>2</v>
      </c>
      <c r="E17" s="12">
        <v>0</v>
      </c>
      <c r="F17" s="12">
        <v>0</v>
      </c>
      <c r="G17" s="12">
        <v>0</v>
      </c>
      <c r="H17" s="14">
        <v>5</v>
      </c>
      <c r="I17" s="67"/>
    </row>
    <row r="18" spans="1:27" ht="14.25" customHeight="1" x14ac:dyDescent="0.25">
      <c r="A18" s="1" t="s">
        <v>59</v>
      </c>
      <c r="B18" s="11" t="s">
        <v>60</v>
      </c>
      <c r="C18" s="12">
        <v>0</v>
      </c>
      <c r="D18" s="12">
        <v>0</v>
      </c>
      <c r="E18" s="12">
        <v>3</v>
      </c>
      <c r="F18" s="12">
        <v>0</v>
      </c>
      <c r="G18" s="12">
        <v>0</v>
      </c>
      <c r="H18" s="14">
        <v>9</v>
      </c>
      <c r="I18" s="67"/>
    </row>
    <row r="19" spans="1:27" ht="14.25" customHeight="1" x14ac:dyDescent="0.25">
      <c r="A19" s="1" t="s">
        <v>61</v>
      </c>
      <c r="B19" s="11" t="s">
        <v>62</v>
      </c>
      <c r="C19" s="12">
        <v>0</v>
      </c>
      <c r="D19" s="12">
        <v>0</v>
      </c>
      <c r="E19" s="12">
        <v>3</v>
      </c>
      <c r="F19" s="12">
        <v>0</v>
      </c>
      <c r="G19" s="12">
        <v>0</v>
      </c>
      <c r="H19" s="14">
        <v>9</v>
      </c>
      <c r="I19" s="67"/>
    </row>
    <row r="20" spans="1:27" ht="14.25" customHeight="1" x14ac:dyDescent="0.25">
      <c r="A20" s="1" t="s">
        <v>65</v>
      </c>
      <c r="B20" s="11" t="s">
        <v>66</v>
      </c>
      <c r="C20" s="12">
        <v>0</v>
      </c>
      <c r="D20" s="12">
        <v>3</v>
      </c>
      <c r="E20" s="12">
        <v>0</v>
      </c>
      <c r="F20" s="12">
        <v>0</v>
      </c>
      <c r="G20" s="12">
        <v>0</v>
      </c>
      <c r="H20" s="14">
        <v>6</v>
      </c>
      <c r="I20" s="67"/>
    </row>
    <row r="21" spans="1:27" ht="14.25" customHeight="1" x14ac:dyDescent="0.25">
      <c r="A21" s="1" t="s">
        <v>69</v>
      </c>
      <c r="B21" s="11" t="s">
        <v>70</v>
      </c>
      <c r="C21" s="12">
        <v>2</v>
      </c>
      <c r="D21" s="12">
        <v>1</v>
      </c>
      <c r="E21" s="12">
        <v>0</v>
      </c>
      <c r="F21" s="12">
        <v>0</v>
      </c>
      <c r="G21" s="12">
        <v>0</v>
      </c>
      <c r="H21" s="14">
        <v>4</v>
      </c>
      <c r="I21" s="67"/>
    </row>
    <row r="22" spans="1:27" ht="14.25" customHeight="1" x14ac:dyDescent="0.25">
      <c r="A22" s="1" t="s">
        <v>73</v>
      </c>
      <c r="B22" s="11" t="s">
        <v>75</v>
      </c>
      <c r="C22" s="12">
        <v>0</v>
      </c>
      <c r="D22" s="12">
        <v>0</v>
      </c>
      <c r="E22" s="12">
        <v>1</v>
      </c>
      <c r="F22" s="12">
        <v>2</v>
      </c>
      <c r="G22" s="12">
        <v>0</v>
      </c>
      <c r="H22" s="14">
        <v>11</v>
      </c>
      <c r="I22" s="67"/>
      <c r="J22" s="22" t="s">
        <v>76</v>
      </c>
      <c r="K22" s="22" t="s">
        <v>79</v>
      </c>
    </row>
    <row r="23" spans="1:27" ht="14.25" customHeight="1" x14ac:dyDescent="0.25">
      <c r="A23" s="1" t="s">
        <v>80</v>
      </c>
      <c r="B23" s="11" t="s">
        <v>81</v>
      </c>
      <c r="C23" s="12">
        <v>0</v>
      </c>
      <c r="D23" s="12">
        <v>0</v>
      </c>
      <c r="E23" s="12">
        <v>0</v>
      </c>
      <c r="F23" s="12">
        <v>0</v>
      </c>
      <c r="G23" s="12">
        <v>3</v>
      </c>
      <c r="H23" s="14">
        <v>15</v>
      </c>
      <c r="I23" s="68"/>
      <c r="J23" s="22" t="s">
        <v>84</v>
      </c>
      <c r="K23" s="22">
        <v>3</v>
      </c>
    </row>
    <row r="24" spans="1:27" ht="14.25" customHeight="1" x14ac:dyDescent="0.25">
      <c r="A24" s="1" t="s">
        <v>86</v>
      </c>
      <c r="B24" s="11" t="s">
        <v>87</v>
      </c>
      <c r="C24" s="12">
        <v>0</v>
      </c>
      <c r="D24" s="12">
        <v>0</v>
      </c>
      <c r="E24" s="12">
        <v>0</v>
      </c>
      <c r="F24" s="12">
        <v>0</v>
      </c>
      <c r="G24" s="12">
        <v>3</v>
      </c>
      <c r="H24" s="14">
        <v>15</v>
      </c>
      <c r="I24" s="68"/>
      <c r="J24" s="22" t="s">
        <v>90</v>
      </c>
      <c r="K24" s="22">
        <v>5</v>
      </c>
    </row>
    <row r="25" spans="1:27" ht="14.25" customHeight="1" x14ac:dyDescent="0.25">
      <c r="A25" s="1" t="s">
        <v>91</v>
      </c>
      <c r="B25" s="11" t="s">
        <v>92</v>
      </c>
      <c r="C25" s="12">
        <v>0</v>
      </c>
      <c r="D25" s="12">
        <v>1</v>
      </c>
      <c r="E25" s="12">
        <v>2</v>
      </c>
      <c r="F25" s="12">
        <v>0</v>
      </c>
      <c r="G25" s="12">
        <v>0</v>
      </c>
      <c r="H25" s="14">
        <v>8</v>
      </c>
      <c r="I25" s="68"/>
      <c r="J25" s="22" t="s">
        <v>95</v>
      </c>
      <c r="K25" s="22">
        <v>7</v>
      </c>
    </row>
    <row r="26" spans="1:27" ht="14.25" customHeight="1" x14ac:dyDescent="0.25">
      <c r="A26" s="1" t="s">
        <v>96</v>
      </c>
      <c r="B26" s="24" t="s">
        <v>98</v>
      </c>
      <c r="C26" s="33">
        <v>2</v>
      </c>
      <c r="D26" s="33">
        <v>1</v>
      </c>
      <c r="E26" s="33">
        <v>0</v>
      </c>
      <c r="F26" s="33">
        <v>0</v>
      </c>
      <c r="G26" s="33">
        <v>0</v>
      </c>
      <c r="H26" s="34">
        <v>4</v>
      </c>
      <c r="I26" s="67"/>
      <c r="J26" s="22" t="s">
        <v>102</v>
      </c>
      <c r="K26" s="22">
        <v>9</v>
      </c>
    </row>
    <row r="27" spans="1:27" ht="14.25" customHeight="1" x14ac:dyDescent="0.2"/>
    <row r="28" spans="1:27" ht="14.25" customHeight="1" x14ac:dyDescent="0.2"/>
    <row r="29" spans="1:27" ht="14.25" customHeight="1" x14ac:dyDescent="0.2">
      <c r="A29" s="25"/>
      <c r="B29" s="26" t="s">
        <v>105</v>
      </c>
      <c r="C29" s="26" t="s">
        <v>22</v>
      </c>
      <c r="D29" s="26" t="s">
        <v>26</v>
      </c>
      <c r="E29" s="26" t="s">
        <v>29</v>
      </c>
      <c r="F29" s="26" t="s">
        <v>31</v>
      </c>
      <c r="G29" s="26" t="s">
        <v>33</v>
      </c>
      <c r="H29" s="26" t="s">
        <v>36</v>
      </c>
      <c r="I29" s="26" t="s">
        <v>39</v>
      </c>
      <c r="J29" s="26" t="s">
        <v>42</v>
      </c>
      <c r="K29" s="26" t="s">
        <v>44</v>
      </c>
      <c r="L29" s="26" t="s">
        <v>47</v>
      </c>
      <c r="M29" s="26" t="s">
        <v>49</v>
      </c>
      <c r="N29" s="26" t="s">
        <v>52</v>
      </c>
      <c r="O29" s="26" t="s">
        <v>55</v>
      </c>
      <c r="P29" s="26" t="s">
        <v>57</v>
      </c>
      <c r="Q29" s="26" t="s">
        <v>60</v>
      </c>
      <c r="R29" s="26" t="s">
        <v>62</v>
      </c>
      <c r="S29" s="26" t="s">
        <v>66</v>
      </c>
      <c r="T29" s="26" t="s">
        <v>70</v>
      </c>
      <c r="U29" s="26" t="s">
        <v>75</v>
      </c>
      <c r="V29" s="26" t="s">
        <v>81</v>
      </c>
      <c r="W29" s="26" t="s">
        <v>87</v>
      </c>
      <c r="X29" s="26" t="s">
        <v>92</v>
      </c>
      <c r="Y29" s="26" t="s">
        <v>98</v>
      </c>
      <c r="Z29" s="25"/>
      <c r="AA29" s="25"/>
    </row>
    <row r="30" spans="1:27" ht="14.25" customHeight="1" x14ac:dyDescent="0.2">
      <c r="B30" s="28" t="s">
        <v>22</v>
      </c>
      <c r="C30" s="31">
        <v>1</v>
      </c>
      <c r="D30" s="31">
        <v>3</v>
      </c>
      <c r="E30" s="31">
        <v>0.33333333333333331</v>
      </c>
      <c r="F30" s="31">
        <v>0.14285714285714285</v>
      </c>
      <c r="G30" s="31">
        <v>1</v>
      </c>
      <c r="H30" s="31">
        <v>0.14285714285714285</v>
      </c>
      <c r="I30" s="31">
        <v>1</v>
      </c>
      <c r="J30" s="31">
        <v>0.2</v>
      </c>
      <c r="K30" s="31">
        <v>0.1111111111111111</v>
      </c>
      <c r="L30" s="31">
        <v>0.14285714285714285</v>
      </c>
      <c r="M30" s="31">
        <v>0.33333333333333331</v>
      </c>
      <c r="N30" s="31">
        <v>0.2</v>
      </c>
      <c r="O30" s="31">
        <v>3</v>
      </c>
      <c r="P30" s="31">
        <v>3</v>
      </c>
      <c r="Q30" s="31">
        <v>0.2</v>
      </c>
      <c r="R30" s="31">
        <v>0.2</v>
      </c>
      <c r="S30" s="31">
        <v>1</v>
      </c>
      <c r="T30" s="31">
        <v>3</v>
      </c>
      <c r="U30" s="31">
        <v>0.14285714285714285</v>
      </c>
      <c r="V30" s="31">
        <v>0.1111111111111111</v>
      </c>
      <c r="W30" s="31">
        <v>0.1111111111111111</v>
      </c>
      <c r="X30" s="31">
        <v>0.33333333333333331</v>
      </c>
      <c r="Y30" s="31">
        <v>3</v>
      </c>
    </row>
    <row r="31" spans="1:27" ht="14.25" customHeight="1" x14ac:dyDescent="0.2">
      <c r="B31" s="28" t="s">
        <v>26</v>
      </c>
      <c r="C31" s="31">
        <v>0.33333333333333298</v>
      </c>
      <c r="D31" s="31">
        <v>1</v>
      </c>
      <c r="E31" s="31">
        <v>0.2</v>
      </c>
      <c r="F31" s="31">
        <v>0.14285714285714285</v>
      </c>
      <c r="G31" s="31">
        <v>0.33333333333333331</v>
      </c>
      <c r="H31" s="31">
        <v>0.14285714285714285</v>
      </c>
      <c r="I31" s="31">
        <v>0.33333333333333331</v>
      </c>
      <c r="J31" s="31">
        <v>0.14285714285714285</v>
      </c>
      <c r="K31" s="31">
        <v>0.1111111111111111</v>
      </c>
      <c r="L31" s="31">
        <v>0.14285714285714285</v>
      </c>
      <c r="M31" s="31">
        <v>0.33333333333333331</v>
      </c>
      <c r="N31" s="31">
        <v>0.14285714285714285</v>
      </c>
      <c r="O31" s="31">
        <v>1</v>
      </c>
      <c r="P31" s="31">
        <v>1</v>
      </c>
      <c r="Q31" s="31">
        <v>0.2</v>
      </c>
      <c r="R31" s="31">
        <v>0.2</v>
      </c>
      <c r="S31" s="31">
        <v>0.33333333333333331</v>
      </c>
      <c r="T31" s="31">
        <v>3</v>
      </c>
      <c r="U31" s="31">
        <v>0.14285714285714285</v>
      </c>
      <c r="V31" s="31">
        <v>0.1111111111111111</v>
      </c>
      <c r="W31" s="31">
        <v>0.1111111111111111</v>
      </c>
      <c r="X31" s="31">
        <v>0.2</v>
      </c>
      <c r="Y31" s="31">
        <v>3</v>
      </c>
    </row>
    <row r="32" spans="1:27" ht="14.25" customHeight="1" x14ac:dyDescent="0.2">
      <c r="B32" s="28" t="s">
        <v>29</v>
      </c>
      <c r="C32" s="31">
        <v>3</v>
      </c>
      <c r="D32" s="31">
        <v>5</v>
      </c>
      <c r="E32" s="31">
        <v>1</v>
      </c>
      <c r="F32" s="31">
        <v>0.2</v>
      </c>
      <c r="G32" s="31">
        <v>3</v>
      </c>
      <c r="H32" s="31">
        <v>0.2</v>
      </c>
      <c r="I32" s="31">
        <v>3</v>
      </c>
      <c r="J32" s="31">
        <v>0.33333333333333331</v>
      </c>
      <c r="K32" s="31">
        <v>0.14285714285714285</v>
      </c>
      <c r="L32" s="31">
        <v>0.2</v>
      </c>
      <c r="M32" s="31">
        <v>3</v>
      </c>
      <c r="N32" s="31">
        <v>0.33333333333333331</v>
      </c>
      <c r="O32" s="31">
        <v>5</v>
      </c>
      <c r="P32" s="31">
        <v>5</v>
      </c>
      <c r="Q32" s="31">
        <v>0.33333333333333331</v>
      </c>
      <c r="R32" s="31">
        <v>0.33333333333333331</v>
      </c>
      <c r="S32" s="31">
        <v>3</v>
      </c>
      <c r="T32" s="31">
        <v>5</v>
      </c>
      <c r="U32" s="31">
        <v>0.2</v>
      </c>
      <c r="V32" s="31">
        <v>0.1111111111111111</v>
      </c>
      <c r="W32" s="31">
        <v>0.1111111111111111</v>
      </c>
      <c r="X32" s="31">
        <v>1</v>
      </c>
      <c r="Y32" s="31">
        <v>5</v>
      </c>
    </row>
    <row r="33" spans="2:25" ht="14.25" customHeight="1" x14ac:dyDescent="0.2">
      <c r="B33" s="28" t="s">
        <v>31</v>
      </c>
      <c r="C33" s="31">
        <v>7</v>
      </c>
      <c r="D33" s="31">
        <v>7</v>
      </c>
      <c r="E33" s="31">
        <v>5</v>
      </c>
      <c r="F33" s="31">
        <v>1</v>
      </c>
      <c r="G33" s="31">
        <v>7</v>
      </c>
      <c r="H33" s="31">
        <v>1</v>
      </c>
      <c r="I33" s="31">
        <v>7</v>
      </c>
      <c r="J33" s="31">
        <v>3</v>
      </c>
      <c r="K33" s="31">
        <v>0.33333333333333331</v>
      </c>
      <c r="L33" s="31">
        <v>1</v>
      </c>
      <c r="M33" s="31">
        <v>5</v>
      </c>
      <c r="N33" s="31">
        <v>3</v>
      </c>
      <c r="O33" s="31">
        <v>7</v>
      </c>
      <c r="P33" s="31">
        <v>7</v>
      </c>
      <c r="Q33" s="31">
        <v>3</v>
      </c>
      <c r="R33" s="31">
        <v>3</v>
      </c>
      <c r="S33" s="31">
        <v>7</v>
      </c>
      <c r="T33" s="31">
        <v>9</v>
      </c>
      <c r="U33" s="31">
        <v>1</v>
      </c>
      <c r="V33" s="31">
        <v>0.2</v>
      </c>
      <c r="W33" s="31">
        <v>0.2</v>
      </c>
      <c r="X33" s="31">
        <v>5</v>
      </c>
      <c r="Y33" s="31">
        <v>9</v>
      </c>
    </row>
    <row r="34" spans="2:25" ht="14.25" customHeight="1" x14ac:dyDescent="0.2">
      <c r="B34" s="28" t="s">
        <v>33</v>
      </c>
      <c r="C34" s="31">
        <v>1</v>
      </c>
      <c r="D34" s="31">
        <v>3</v>
      </c>
      <c r="E34" s="31">
        <v>0.33333333333333331</v>
      </c>
      <c r="F34" s="31">
        <v>0.14285714285714285</v>
      </c>
      <c r="G34" s="31">
        <v>1</v>
      </c>
      <c r="H34" s="31">
        <v>0.14285714285714285</v>
      </c>
      <c r="I34" s="31">
        <v>1</v>
      </c>
      <c r="J34" s="31">
        <v>0.2</v>
      </c>
      <c r="K34" s="31">
        <v>0.1111111111111111</v>
      </c>
      <c r="L34" s="31">
        <v>0.14285714285714285</v>
      </c>
      <c r="M34" s="31">
        <v>0.33333333333333331</v>
      </c>
      <c r="N34" s="31">
        <v>0.2</v>
      </c>
      <c r="O34" s="31">
        <v>3</v>
      </c>
      <c r="P34" s="31">
        <v>3</v>
      </c>
      <c r="Q34" s="31">
        <v>0.2</v>
      </c>
      <c r="R34" s="31">
        <v>0.2</v>
      </c>
      <c r="S34" s="31">
        <v>1</v>
      </c>
      <c r="T34" s="31">
        <v>3</v>
      </c>
      <c r="U34" s="31">
        <v>0.14285714285714285</v>
      </c>
      <c r="V34" s="31">
        <v>0.1111111111111111</v>
      </c>
      <c r="W34" s="31">
        <v>0.1111111111111111</v>
      </c>
      <c r="X34" s="31">
        <v>0.33333333333333331</v>
      </c>
      <c r="Y34" s="31">
        <v>3</v>
      </c>
    </row>
    <row r="35" spans="2:25" ht="14.25" customHeight="1" x14ac:dyDescent="0.2">
      <c r="B35" s="28" t="s">
        <v>36</v>
      </c>
      <c r="C35" s="31">
        <v>7</v>
      </c>
      <c r="D35" s="31">
        <v>7</v>
      </c>
      <c r="E35" s="31">
        <v>5</v>
      </c>
      <c r="F35" s="31">
        <v>1</v>
      </c>
      <c r="G35" s="31">
        <v>7</v>
      </c>
      <c r="H35" s="31">
        <v>1</v>
      </c>
      <c r="I35" s="31">
        <v>7</v>
      </c>
      <c r="J35" s="31">
        <v>3</v>
      </c>
      <c r="K35" s="31">
        <v>0.33333333333333331</v>
      </c>
      <c r="L35" s="31">
        <v>1</v>
      </c>
      <c r="M35" s="31">
        <v>5</v>
      </c>
      <c r="N35" s="31">
        <v>3</v>
      </c>
      <c r="O35" s="31">
        <v>7</v>
      </c>
      <c r="P35" s="31">
        <v>7</v>
      </c>
      <c r="Q35" s="31">
        <v>3</v>
      </c>
      <c r="R35" s="31">
        <v>3</v>
      </c>
      <c r="S35" s="31">
        <v>7</v>
      </c>
      <c r="T35" s="31">
        <v>9</v>
      </c>
      <c r="U35" s="31">
        <v>1</v>
      </c>
      <c r="V35" s="31">
        <v>0.2</v>
      </c>
      <c r="W35" s="31">
        <v>0.2</v>
      </c>
      <c r="X35" s="31">
        <v>5</v>
      </c>
      <c r="Y35" s="31">
        <v>9</v>
      </c>
    </row>
    <row r="36" spans="2:25" ht="14.25" customHeight="1" x14ac:dyDescent="0.2">
      <c r="B36" s="28" t="s">
        <v>39</v>
      </c>
      <c r="C36" s="31">
        <v>1</v>
      </c>
      <c r="D36" s="31">
        <v>3</v>
      </c>
      <c r="E36" s="31">
        <v>0.33333333333333331</v>
      </c>
      <c r="F36" s="31">
        <v>0.14285714285714285</v>
      </c>
      <c r="G36" s="31">
        <v>1</v>
      </c>
      <c r="H36" s="31">
        <v>0.14285714285714285</v>
      </c>
      <c r="I36" s="31">
        <v>1</v>
      </c>
      <c r="J36" s="31">
        <v>0.2</v>
      </c>
      <c r="K36" s="31">
        <v>0.1111111111111111</v>
      </c>
      <c r="L36" s="31">
        <v>0.14285714285714285</v>
      </c>
      <c r="M36" s="31">
        <v>0.33333333333333331</v>
      </c>
      <c r="N36" s="31">
        <v>0.2</v>
      </c>
      <c r="O36" s="31">
        <v>3</v>
      </c>
      <c r="P36" s="31">
        <v>3</v>
      </c>
      <c r="Q36" s="31">
        <v>0.2</v>
      </c>
      <c r="R36" s="31">
        <v>0.2</v>
      </c>
      <c r="S36" s="31">
        <v>1</v>
      </c>
      <c r="T36" s="31">
        <v>3</v>
      </c>
      <c r="U36" s="31">
        <v>0.14285714285714285</v>
      </c>
      <c r="V36" s="31">
        <v>0.1111111111111111</v>
      </c>
      <c r="W36" s="31">
        <v>0.1111111111111111</v>
      </c>
      <c r="X36" s="31">
        <v>0.33333333333333331</v>
      </c>
      <c r="Y36" s="31">
        <v>3</v>
      </c>
    </row>
    <row r="37" spans="2:25" ht="14.25" customHeight="1" x14ac:dyDescent="0.2">
      <c r="B37" s="28" t="s">
        <v>42</v>
      </c>
      <c r="C37" s="31">
        <v>5</v>
      </c>
      <c r="D37" s="31">
        <v>7</v>
      </c>
      <c r="E37" s="31">
        <v>3</v>
      </c>
      <c r="F37" s="31">
        <v>0.33333333333333331</v>
      </c>
      <c r="G37" s="31">
        <v>5</v>
      </c>
      <c r="H37" s="31">
        <v>0.33333333333333331</v>
      </c>
      <c r="I37" s="31">
        <v>5</v>
      </c>
      <c r="J37" s="31">
        <v>1</v>
      </c>
      <c r="K37" s="31">
        <v>0.2</v>
      </c>
      <c r="L37" s="31">
        <v>0.33333333333333331</v>
      </c>
      <c r="M37" s="31">
        <v>5</v>
      </c>
      <c r="N37" s="31">
        <v>1</v>
      </c>
      <c r="O37" s="31">
        <v>7</v>
      </c>
      <c r="P37" s="31">
        <v>7</v>
      </c>
      <c r="Q37" s="31">
        <v>3</v>
      </c>
      <c r="R37" s="31">
        <v>3</v>
      </c>
      <c r="S37" s="31">
        <v>5</v>
      </c>
      <c r="T37" s="31">
        <v>7</v>
      </c>
      <c r="U37" s="31">
        <v>0.33333333333333331</v>
      </c>
      <c r="V37" s="31">
        <v>0.14285714285714285</v>
      </c>
      <c r="W37" s="31">
        <v>0.14285714285714285</v>
      </c>
      <c r="X37" s="31">
        <v>3</v>
      </c>
      <c r="Y37" s="31">
        <v>7</v>
      </c>
    </row>
    <row r="38" spans="2:25" ht="14.25" customHeight="1" x14ac:dyDescent="0.2">
      <c r="B38" s="28" t="s">
        <v>44</v>
      </c>
      <c r="C38" s="31">
        <v>9</v>
      </c>
      <c r="D38" s="31">
        <v>9</v>
      </c>
      <c r="E38" s="31">
        <v>7</v>
      </c>
      <c r="F38" s="31">
        <v>3</v>
      </c>
      <c r="G38" s="31">
        <v>9</v>
      </c>
      <c r="H38" s="31">
        <v>3</v>
      </c>
      <c r="I38" s="31">
        <v>9</v>
      </c>
      <c r="J38" s="31">
        <v>5</v>
      </c>
      <c r="K38" s="31">
        <v>1</v>
      </c>
      <c r="L38" s="31">
        <v>3</v>
      </c>
      <c r="M38" s="31">
        <v>7</v>
      </c>
      <c r="N38" s="31">
        <v>5</v>
      </c>
      <c r="O38" s="31">
        <v>9</v>
      </c>
      <c r="P38" s="31">
        <v>9</v>
      </c>
      <c r="Q38" s="31">
        <v>5</v>
      </c>
      <c r="R38" s="31">
        <v>5</v>
      </c>
      <c r="S38" s="31">
        <v>9</v>
      </c>
      <c r="T38" s="31">
        <v>9</v>
      </c>
      <c r="U38" s="31">
        <v>3</v>
      </c>
      <c r="V38" s="31">
        <v>0.33333333333333331</v>
      </c>
      <c r="W38" s="31">
        <v>0.33333333333333331</v>
      </c>
      <c r="X38" s="31">
        <v>7</v>
      </c>
      <c r="Y38" s="31">
        <v>9</v>
      </c>
    </row>
    <row r="39" spans="2:25" ht="14.25" customHeight="1" x14ac:dyDescent="0.2">
      <c r="B39" s="28" t="s">
        <v>47</v>
      </c>
      <c r="C39" s="31">
        <v>7</v>
      </c>
      <c r="D39" s="31">
        <v>7</v>
      </c>
      <c r="E39" s="31">
        <v>5</v>
      </c>
      <c r="F39" s="31">
        <v>1</v>
      </c>
      <c r="G39" s="31">
        <v>7</v>
      </c>
      <c r="H39" s="31">
        <v>1</v>
      </c>
      <c r="I39" s="31">
        <v>7</v>
      </c>
      <c r="J39" s="31">
        <v>3</v>
      </c>
      <c r="K39" s="31">
        <v>0.33333333333333331</v>
      </c>
      <c r="L39" s="31">
        <v>1</v>
      </c>
      <c r="M39" s="31">
        <v>5</v>
      </c>
      <c r="N39" s="31">
        <v>3</v>
      </c>
      <c r="O39" s="31">
        <v>7</v>
      </c>
      <c r="P39" s="31">
        <v>7</v>
      </c>
      <c r="Q39" s="31">
        <v>3</v>
      </c>
      <c r="R39" s="31">
        <v>3</v>
      </c>
      <c r="S39" s="31">
        <v>7</v>
      </c>
      <c r="T39" s="31">
        <v>9</v>
      </c>
      <c r="U39" s="31">
        <v>1</v>
      </c>
      <c r="V39" s="31">
        <v>0.2</v>
      </c>
      <c r="W39" s="31">
        <v>0.2</v>
      </c>
      <c r="X39" s="31">
        <v>5</v>
      </c>
      <c r="Y39" s="31">
        <v>9</v>
      </c>
    </row>
    <row r="40" spans="2:25" ht="14.25" customHeight="1" x14ac:dyDescent="0.2">
      <c r="B40" s="28" t="s">
        <v>49</v>
      </c>
      <c r="C40" s="31">
        <v>3</v>
      </c>
      <c r="D40" s="31">
        <v>3</v>
      </c>
      <c r="E40" s="31">
        <v>0.33333333333333331</v>
      </c>
      <c r="F40" s="31">
        <v>0.2</v>
      </c>
      <c r="G40" s="31">
        <v>3</v>
      </c>
      <c r="H40" s="31">
        <v>0.2</v>
      </c>
      <c r="I40" s="31">
        <v>3</v>
      </c>
      <c r="J40" s="31">
        <v>0.2</v>
      </c>
      <c r="K40" s="31">
        <v>0.14285714285714285</v>
      </c>
      <c r="L40" s="31">
        <v>0.2</v>
      </c>
      <c r="M40" s="31">
        <v>1</v>
      </c>
      <c r="N40" s="31">
        <v>0.2</v>
      </c>
      <c r="O40" s="31">
        <v>3</v>
      </c>
      <c r="P40" s="31">
        <v>3</v>
      </c>
      <c r="Q40" s="31">
        <v>0.33333333333333331</v>
      </c>
      <c r="R40" s="31">
        <v>0.33333333333333331</v>
      </c>
      <c r="S40" s="31">
        <v>3</v>
      </c>
      <c r="T40" s="31">
        <v>5</v>
      </c>
      <c r="U40" s="31">
        <v>0.2</v>
      </c>
      <c r="V40" s="31">
        <v>0.1111111111111111</v>
      </c>
      <c r="W40" s="31">
        <v>0.1111111111111111</v>
      </c>
      <c r="X40" s="31">
        <v>0.33333333333333331</v>
      </c>
      <c r="Y40" s="31">
        <v>5</v>
      </c>
    </row>
    <row r="41" spans="2:25" ht="14.25" customHeight="1" x14ac:dyDescent="0.2">
      <c r="B41" s="28" t="s">
        <v>52</v>
      </c>
      <c r="C41" s="31">
        <v>5</v>
      </c>
      <c r="D41" s="31">
        <v>7</v>
      </c>
      <c r="E41" s="31">
        <v>3</v>
      </c>
      <c r="F41" s="31">
        <v>0.33333333333333331</v>
      </c>
      <c r="G41" s="31">
        <v>5</v>
      </c>
      <c r="H41" s="31">
        <v>0.33333333333333331</v>
      </c>
      <c r="I41" s="31">
        <v>5</v>
      </c>
      <c r="J41" s="31">
        <v>1</v>
      </c>
      <c r="K41" s="31">
        <v>0.2</v>
      </c>
      <c r="L41" s="31">
        <v>0.33333333333333331</v>
      </c>
      <c r="M41" s="31">
        <v>5</v>
      </c>
      <c r="N41" s="31">
        <v>1</v>
      </c>
      <c r="O41" s="31">
        <v>7</v>
      </c>
      <c r="P41" s="31">
        <v>7</v>
      </c>
      <c r="Q41" s="31">
        <v>3</v>
      </c>
      <c r="R41" s="31">
        <v>3</v>
      </c>
      <c r="S41" s="31">
        <v>5</v>
      </c>
      <c r="T41" s="31">
        <v>7</v>
      </c>
      <c r="U41" s="31">
        <v>0.33333333333333331</v>
      </c>
      <c r="V41" s="31">
        <v>0.14285714285714285</v>
      </c>
      <c r="W41" s="31">
        <v>0.14285714285714285</v>
      </c>
      <c r="X41" s="31">
        <v>3</v>
      </c>
      <c r="Y41" s="31">
        <v>7</v>
      </c>
    </row>
    <row r="42" spans="2:25" ht="14.25" customHeight="1" x14ac:dyDescent="0.2">
      <c r="B42" s="28" t="s">
        <v>55</v>
      </c>
      <c r="C42" s="31">
        <v>0.33333333333333331</v>
      </c>
      <c r="D42" s="31">
        <v>1</v>
      </c>
      <c r="E42" s="31">
        <v>0.2</v>
      </c>
      <c r="F42" s="31">
        <v>0.14285714285714285</v>
      </c>
      <c r="G42" s="31">
        <v>0.33333333333333331</v>
      </c>
      <c r="H42" s="31">
        <v>0.14285714285714285</v>
      </c>
      <c r="I42" s="31">
        <v>0.33333333333333331</v>
      </c>
      <c r="J42" s="31">
        <v>0.14285714285714285</v>
      </c>
      <c r="K42" s="31">
        <v>0.1111111111111111</v>
      </c>
      <c r="L42" s="31">
        <v>0.14285714285714285</v>
      </c>
      <c r="M42" s="31">
        <v>0.33333333333333331</v>
      </c>
      <c r="N42" s="31">
        <v>0.14285714285714285</v>
      </c>
      <c r="O42" s="31">
        <v>1</v>
      </c>
      <c r="P42" s="31">
        <v>1</v>
      </c>
      <c r="Q42" s="31">
        <v>0.2</v>
      </c>
      <c r="R42" s="31">
        <v>0.2</v>
      </c>
      <c r="S42" s="31">
        <v>0.33333333333333331</v>
      </c>
      <c r="T42" s="31">
        <v>3</v>
      </c>
      <c r="U42" s="31">
        <v>0.14285714285714285</v>
      </c>
      <c r="V42" s="31">
        <v>0.1111111111111111</v>
      </c>
      <c r="W42" s="31">
        <v>0.1111111111111111</v>
      </c>
      <c r="X42" s="31">
        <v>0.2</v>
      </c>
      <c r="Y42" s="31">
        <v>3</v>
      </c>
    </row>
    <row r="43" spans="2:25" ht="14.25" customHeight="1" x14ac:dyDescent="0.2">
      <c r="B43" s="28" t="s">
        <v>57</v>
      </c>
      <c r="C43" s="31">
        <v>0.33333333333333331</v>
      </c>
      <c r="D43" s="31">
        <v>1</v>
      </c>
      <c r="E43" s="31">
        <v>0.2</v>
      </c>
      <c r="F43" s="31">
        <v>0.14285714285714285</v>
      </c>
      <c r="G43" s="31">
        <v>0.33333333333333331</v>
      </c>
      <c r="H43" s="31">
        <v>0.14285714285714285</v>
      </c>
      <c r="I43" s="31">
        <v>0.33333333333333331</v>
      </c>
      <c r="J43" s="31">
        <v>0.14285714285714285</v>
      </c>
      <c r="K43" s="31">
        <v>0.1111111111111111</v>
      </c>
      <c r="L43" s="31">
        <v>0.14285714285714285</v>
      </c>
      <c r="M43" s="31">
        <v>0.33333333333333331</v>
      </c>
      <c r="N43" s="31">
        <v>0.14285714285714285</v>
      </c>
      <c r="O43" s="31">
        <v>1</v>
      </c>
      <c r="P43" s="31">
        <v>1</v>
      </c>
      <c r="Q43" s="31">
        <v>0.2</v>
      </c>
      <c r="R43" s="31">
        <v>0.2</v>
      </c>
      <c r="S43" s="31">
        <v>0.33333333333333331</v>
      </c>
      <c r="T43" s="31">
        <v>3</v>
      </c>
      <c r="U43" s="31">
        <v>0.14285714285714285</v>
      </c>
      <c r="V43" s="31">
        <v>0.1111111111111111</v>
      </c>
      <c r="W43" s="31">
        <v>0.1111111111111111</v>
      </c>
      <c r="X43" s="31">
        <v>0.2</v>
      </c>
      <c r="Y43" s="31">
        <v>3</v>
      </c>
    </row>
    <row r="44" spans="2:25" ht="14.25" customHeight="1" x14ac:dyDescent="0.2">
      <c r="B44" s="28" t="s">
        <v>60</v>
      </c>
      <c r="C44" s="31">
        <v>5</v>
      </c>
      <c r="D44" s="31">
        <v>5</v>
      </c>
      <c r="E44" s="31">
        <v>3</v>
      </c>
      <c r="F44" s="31">
        <v>0.33333333333333331</v>
      </c>
      <c r="G44" s="31">
        <v>5</v>
      </c>
      <c r="H44" s="31">
        <v>0.33333333333333331</v>
      </c>
      <c r="I44" s="31">
        <v>5</v>
      </c>
      <c r="J44" s="31">
        <v>0.33333333333333331</v>
      </c>
      <c r="K44" s="31">
        <v>0.2</v>
      </c>
      <c r="L44" s="31">
        <v>0.33333333333333331</v>
      </c>
      <c r="M44" s="31">
        <v>3</v>
      </c>
      <c r="N44" s="31">
        <v>0.33333333333333331</v>
      </c>
      <c r="O44" s="31">
        <v>5</v>
      </c>
      <c r="P44" s="31">
        <v>5</v>
      </c>
      <c r="Q44" s="31">
        <v>1</v>
      </c>
      <c r="R44" s="31">
        <v>1</v>
      </c>
      <c r="S44" s="31">
        <v>5</v>
      </c>
      <c r="T44" s="31">
        <v>7</v>
      </c>
      <c r="U44" s="31">
        <v>0.33333333333333331</v>
      </c>
      <c r="V44" s="31">
        <v>0.14285714285714285</v>
      </c>
      <c r="W44" s="31">
        <v>0.14285714285714285</v>
      </c>
      <c r="X44" s="31">
        <v>3</v>
      </c>
      <c r="Y44" s="31">
        <v>7</v>
      </c>
    </row>
    <row r="45" spans="2:25" ht="14.25" customHeight="1" x14ac:dyDescent="0.2">
      <c r="B45" s="28" t="s">
        <v>62</v>
      </c>
      <c r="C45" s="31">
        <v>5</v>
      </c>
      <c r="D45" s="31">
        <v>5</v>
      </c>
      <c r="E45" s="31">
        <v>3</v>
      </c>
      <c r="F45" s="31">
        <v>0.33333333333333331</v>
      </c>
      <c r="G45" s="31">
        <v>5</v>
      </c>
      <c r="H45" s="31">
        <v>0.33333333333333331</v>
      </c>
      <c r="I45" s="31">
        <v>5</v>
      </c>
      <c r="J45" s="31">
        <v>0.33333333333333331</v>
      </c>
      <c r="K45" s="31">
        <v>0.2</v>
      </c>
      <c r="L45" s="31">
        <v>0.33333333333333331</v>
      </c>
      <c r="M45" s="31">
        <v>3</v>
      </c>
      <c r="N45" s="31">
        <v>0.33333333333333331</v>
      </c>
      <c r="O45" s="31">
        <v>5</v>
      </c>
      <c r="P45" s="31">
        <v>5</v>
      </c>
      <c r="Q45" s="31">
        <v>1</v>
      </c>
      <c r="R45" s="31">
        <v>1</v>
      </c>
      <c r="S45" s="31">
        <v>5</v>
      </c>
      <c r="T45" s="31">
        <v>7</v>
      </c>
      <c r="U45" s="31">
        <v>0.33333333333333331</v>
      </c>
      <c r="V45" s="31">
        <v>0.14285714285714285</v>
      </c>
      <c r="W45" s="31">
        <v>0.14285714285714285</v>
      </c>
      <c r="X45" s="31">
        <v>3</v>
      </c>
      <c r="Y45" s="31">
        <v>7</v>
      </c>
    </row>
    <row r="46" spans="2:25" ht="14.25" customHeight="1" x14ac:dyDescent="0.2">
      <c r="B46" s="28" t="s">
        <v>66</v>
      </c>
      <c r="C46" s="31">
        <v>1</v>
      </c>
      <c r="D46" s="31">
        <v>3</v>
      </c>
      <c r="E46" s="31">
        <v>0.33333333333333331</v>
      </c>
      <c r="F46" s="31">
        <v>0.14285714285714285</v>
      </c>
      <c r="G46" s="31">
        <v>1</v>
      </c>
      <c r="H46" s="31">
        <v>0.14285714285714285</v>
      </c>
      <c r="I46" s="31">
        <v>1</v>
      </c>
      <c r="J46" s="31">
        <v>0.2</v>
      </c>
      <c r="K46" s="31">
        <v>0.1111111111111111</v>
      </c>
      <c r="L46" s="31">
        <v>0.14285714285714285</v>
      </c>
      <c r="M46" s="31">
        <v>0.33333333333333331</v>
      </c>
      <c r="N46" s="31">
        <v>0.2</v>
      </c>
      <c r="O46" s="31">
        <v>3</v>
      </c>
      <c r="P46" s="31">
        <v>3</v>
      </c>
      <c r="Q46" s="31">
        <v>0.2</v>
      </c>
      <c r="R46" s="31">
        <v>0.2</v>
      </c>
      <c r="S46" s="31">
        <v>1</v>
      </c>
      <c r="T46" s="31">
        <v>3</v>
      </c>
      <c r="U46" s="31">
        <v>0.14285714285714285</v>
      </c>
      <c r="V46" s="31">
        <v>0.1111111111111111</v>
      </c>
      <c r="W46" s="31">
        <v>0.1111111111111111</v>
      </c>
      <c r="X46" s="31">
        <v>0.33333333333333331</v>
      </c>
      <c r="Y46" s="31">
        <v>3</v>
      </c>
    </row>
    <row r="47" spans="2:25" ht="14.25" customHeight="1" x14ac:dyDescent="0.2">
      <c r="B47" s="28" t="s">
        <v>70</v>
      </c>
      <c r="C47" s="31">
        <v>0.33333333333333331</v>
      </c>
      <c r="D47" s="31">
        <v>0.33333333333333331</v>
      </c>
      <c r="E47" s="31">
        <v>0.2</v>
      </c>
      <c r="F47" s="31">
        <v>0.1111111111111111</v>
      </c>
      <c r="G47" s="31">
        <v>0.33333333333333331</v>
      </c>
      <c r="H47" s="31">
        <v>0.1111111111111111</v>
      </c>
      <c r="I47" s="31">
        <v>0.33333333333333331</v>
      </c>
      <c r="J47" s="31">
        <v>0.14285714285714285</v>
      </c>
      <c r="K47" s="31">
        <v>0.1111111111111111</v>
      </c>
      <c r="L47" s="31">
        <v>0.1111111111111111</v>
      </c>
      <c r="M47" s="31">
        <v>0.2</v>
      </c>
      <c r="N47" s="31">
        <v>0.14285714285714285</v>
      </c>
      <c r="O47" s="31">
        <v>0.33333333333333331</v>
      </c>
      <c r="P47" s="31">
        <v>0.33333333333333331</v>
      </c>
      <c r="Q47" s="31">
        <v>0.14285714285714285</v>
      </c>
      <c r="R47" s="31">
        <v>0.14285714285714285</v>
      </c>
      <c r="S47" s="31">
        <v>0.33333333333333331</v>
      </c>
      <c r="T47" s="31">
        <v>1</v>
      </c>
      <c r="U47" s="31">
        <v>0.1111111111111111</v>
      </c>
      <c r="V47" s="31">
        <v>0.1111111111111111</v>
      </c>
      <c r="W47" s="31">
        <v>0.1111111111111111</v>
      </c>
      <c r="X47" s="31">
        <v>0.2</v>
      </c>
      <c r="Y47" s="31">
        <v>1</v>
      </c>
    </row>
    <row r="48" spans="2:25" ht="14.25" customHeight="1" x14ac:dyDescent="0.2">
      <c r="B48" s="28" t="s">
        <v>75</v>
      </c>
      <c r="C48" s="31">
        <v>7</v>
      </c>
      <c r="D48" s="31">
        <v>7</v>
      </c>
      <c r="E48" s="31">
        <v>5</v>
      </c>
      <c r="F48" s="31">
        <v>1</v>
      </c>
      <c r="G48" s="31">
        <v>7</v>
      </c>
      <c r="H48" s="31">
        <v>1</v>
      </c>
      <c r="I48" s="31">
        <v>7</v>
      </c>
      <c r="J48" s="31">
        <v>3</v>
      </c>
      <c r="K48" s="31">
        <v>0.33333333333333331</v>
      </c>
      <c r="L48" s="31">
        <v>1</v>
      </c>
      <c r="M48" s="31">
        <v>5</v>
      </c>
      <c r="N48" s="31">
        <v>3</v>
      </c>
      <c r="O48" s="31">
        <v>7</v>
      </c>
      <c r="P48" s="31">
        <v>7</v>
      </c>
      <c r="Q48" s="31">
        <v>3</v>
      </c>
      <c r="R48" s="31">
        <v>3</v>
      </c>
      <c r="S48" s="31">
        <v>7</v>
      </c>
      <c r="T48" s="31">
        <v>9</v>
      </c>
      <c r="U48" s="31">
        <v>1</v>
      </c>
      <c r="V48" s="31">
        <v>0.2</v>
      </c>
      <c r="W48" s="31">
        <v>0.2</v>
      </c>
      <c r="X48" s="31">
        <v>5</v>
      </c>
      <c r="Y48" s="31">
        <v>9</v>
      </c>
    </row>
    <row r="49" spans="2:27" ht="14.25" customHeight="1" x14ac:dyDescent="0.2">
      <c r="B49" s="28" t="s">
        <v>81</v>
      </c>
      <c r="C49" s="31">
        <v>9</v>
      </c>
      <c r="D49" s="31">
        <v>9</v>
      </c>
      <c r="E49" s="31">
        <v>9</v>
      </c>
      <c r="F49" s="31">
        <v>5</v>
      </c>
      <c r="G49" s="31">
        <v>9</v>
      </c>
      <c r="H49" s="31">
        <v>5</v>
      </c>
      <c r="I49" s="31">
        <v>9</v>
      </c>
      <c r="J49" s="31">
        <v>7</v>
      </c>
      <c r="K49" s="31">
        <v>3</v>
      </c>
      <c r="L49" s="31">
        <v>5</v>
      </c>
      <c r="M49" s="31">
        <v>9</v>
      </c>
      <c r="N49" s="31">
        <v>7</v>
      </c>
      <c r="O49" s="31">
        <v>9</v>
      </c>
      <c r="P49" s="31">
        <v>9</v>
      </c>
      <c r="Q49" s="31">
        <v>7</v>
      </c>
      <c r="R49" s="31">
        <v>7</v>
      </c>
      <c r="S49" s="31">
        <v>9</v>
      </c>
      <c r="T49" s="31">
        <v>9</v>
      </c>
      <c r="U49" s="31">
        <v>5</v>
      </c>
      <c r="V49" s="31">
        <v>1</v>
      </c>
      <c r="W49" s="31">
        <v>1</v>
      </c>
      <c r="X49" s="31">
        <v>9</v>
      </c>
      <c r="Y49" s="31">
        <v>9</v>
      </c>
    </row>
    <row r="50" spans="2:27" ht="14.25" customHeight="1" x14ac:dyDescent="0.2">
      <c r="B50" s="28" t="s">
        <v>87</v>
      </c>
      <c r="C50" s="31">
        <v>9</v>
      </c>
      <c r="D50" s="31">
        <v>9</v>
      </c>
      <c r="E50" s="31">
        <v>9</v>
      </c>
      <c r="F50" s="31">
        <v>5</v>
      </c>
      <c r="G50" s="31">
        <v>9</v>
      </c>
      <c r="H50" s="31">
        <v>5</v>
      </c>
      <c r="I50" s="31">
        <v>9</v>
      </c>
      <c r="J50" s="31">
        <v>7</v>
      </c>
      <c r="K50" s="31">
        <v>3</v>
      </c>
      <c r="L50" s="31">
        <v>5</v>
      </c>
      <c r="M50" s="31">
        <v>9</v>
      </c>
      <c r="N50" s="31">
        <v>7</v>
      </c>
      <c r="O50" s="31">
        <v>9</v>
      </c>
      <c r="P50" s="31">
        <v>9</v>
      </c>
      <c r="Q50" s="31">
        <v>7</v>
      </c>
      <c r="R50" s="31">
        <v>7</v>
      </c>
      <c r="S50" s="31">
        <v>9</v>
      </c>
      <c r="T50" s="31">
        <v>9</v>
      </c>
      <c r="U50" s="31">
        <v>5</v>
      </c>
      <c r="V50" s="31">
        <v>1</v>
      </c>
      <c r="W50" s="31">
        <v>1</v>
      </c>
      <c r="X50" s="31">
        <v>9</v>
      </c>
      <c r="Y50" s="31">
        <v>9</v>
      </c>
    </row>
    <row r="51" spans="2:27" ht="14.25" customHeight="1" x14ac:dyDescent="0.2">
      <c r="B51" s="28" t="s">
        <v>92</v>
      </c>
      <c r="C51" s="31">
        <v>3</v>
      </c>
      <c r="D51" s="31">
        <v>5</v>
      </c>
      <c r="E51" s="31">
        <v>1</v>
      </c>
      <c r="F51" s="31">
        <v>0.2</v>
      </c>
      <c r="G51" s="31">
        <v>3</v>
      </c>
      <c r="H51" s="31">
        <v>0.2</v>
      </c>
      <c r="I51" s="31">
        <v>3</v>
      </c>
      <c r="J51" s="31">
        <v>0.33333333333333331</v>
      </c>
      <c r="K51" s="31">
        <v>0.14285714285714285</v>
      </c>
      <c r="L51" s="31">
        <v>0.2</v>
      </c>
      <c r="M51" s="31">
        <v>3</v>
      </c>
      <c r="N51" s="31">
        <v>0.33333333333333331</v>
      </c>
      <c r="O51" s="31">
        <v>5</v>
      </c>
      <c r="P51" s="31">
        <v>5</v>
      </c>
      <c r="Q51" s="31">
        <v>0.33333333333333331</v>
      </c>
      <c r="R51" s="31">
        <v>0.33333333333333331</v>
      </c>
      <c r="S51" s="31">
        <v>3</v>
      </c>
      <c r="T51" s="31">
        <v>5</v>
      </c>
      <c r="U51" s="31">
        <v>0.2</v>
      </c>
      <c r="V51" s="31">
        <v>0.1111111111111111</v>
      </c>
      <c r="W51" s="31">
        <v>0.1111111111111111</v>
      </c>
      <c r="X51" s="31">
        <v>1</v>
      </c>
      <c r="Y51" s="31">
        <v>5</v>
      </c>
    </row>
    <row r="52" spans="2:27" ht="14.25" customHeight="1" x14ac:dyDescent="0.2">
      <c r="B52" s="28" t="s">
        <v>98</v>
      </c>
      <c r="C52" s="31">
        <v>0.33333333333333331</v>
      </c>
      <c r="D52" s="31">
        <v>0.33333333333333331</v>
      </c>
      <c r="E52" s="31">
        <v>0.2</v>
      </c>
      <c r="F52" s="31">
        <v>0.1111111111111111</v>
      </c>
      <c r="G52" s="31">
        <v>0.33333333333333331</v>
      </c>
      <c r="H52" s="31">
        <v>0.1111111111111111</v>
      </c>
      <c r="I52" s="31">
        <v>0.33333333333333331</v>
      </c>
      <c r="J52" s="31">
        <v>0.14285714285714285</v>
      </c>
      <c r="K52" s="31">
        <v>0.1111111111111111</v>
      </c>
      <c r="L52" s="31">
        <v>0.1111111111111111</v>
      </c>
      <c r="M52" s="31">
        <v>0.2</v>
      </c>
      <c r="N52" s="31">
        <v>0.14285714285714285</v>
      </c>
      <c r="O52" s="31">
        <v>0.33333333333333331</v>
      </c>
      <c r="P52" s="31">
        <v>0.33333333333333331</v>
      </c>
      <c r="Q52" s="31">
        <v>0.14285714285714285</v>
      </c>
      <c r="R52" s="31">
        <v>0.14285714285714285</v>
      </c>
      <c r="S52" s="31">
        <v>0.33333333333333331</v>
      </c>
      <c r="T52" s="31">
        <v>1</v>
      </c>
      <c r="U52" s="31">
        <v>0.1111111111111111</v>
      </c>
      <c r="V52" s="31">
        <v>0.1111111111111111</v>
      </c>
      <c r="W52" s="31">
        <v>0.1111111111111111</v>
      </c>
      <c r="X52" s="31">
        <v>0.2</v>
      </c>
      <c r="Y52" s="31">
        <v>1</v>
      </c>
    </row>
    <row r="53" spans="2:27" ht="14.25" customHeight="1" x14ac:dyDescent="0.2">
      <c r="B53" s="44" t="s">
        <v>120</v>
      </c>
      <c r="C53" s="45">
        <f t="shared" ref="C53:Y53" si="0">SUM(C30:C52)</f>
        <v>89.666666666666671</v>
      </c>
      <c r="D53" s="45">
        <f t="shared" si="0"/>
        <v>107.66666666666666</v>
      </c>
      <c r="E53" s="45">
        <f t="shared" si="0"/>
        <v>61.666666666666679</v>
      </c>
      <c r="F53" s="45">
        <f t="shared" si="0"/>
        <v>20.155555555555555</v>
      </c>
      <c r="G53" s="45">
        <f t="shared" si="0"/>
        <v>89.666666666666671</v>
      </c>
      <c r="H53" s="45">
        <f t="shared" si="0"/>
        <v>20.155555555555555</v>
      </c>
      <c r="I53" s="45">
        <f t="shared" si="0"/>
        <v>89.666666666666671</v>
      </c>
      <c r="J53" s="45">
        <f t="shared" si="0"/>
        <v>36.047619047619051</v>
      </c>
      <c r="K53" s="45">
        <f t="shared" si="0"/>
        <v>10.561904761904762</v>
      </c>
      <c r="L53" s="45">
        <f t="shared" si="0"/>
        <v>20.155555555555555</v>
      </c>
      <c r="M53" s="45">
        <f t="shared" si="0"/>
        <v>70.733333333333348</v>
      </c>
      <c r="N53" s="45">
        <f t="shared" si="0"/>
        <v>36.047619047619051</v>
      </c>
      <c r="O53" s="45">
        <f t="shared" si="0"/>
        <v>107.66666666666666</v>
      </c>
      <c r="P53" s="45">
        <f t="shared" si="0"/>
        <v>107.66666666666666</v>
      </c>
      <c r="Q53" s="45">
        <f t="shared" si="0"/>
        <v>41.685714285714283</v>
      </c>
      <c r="R53" s="45">
        <f t="shared" si="0"/>
        <v>41.685714285714283</v>
      </c>
      <c r="S53" s="45">
        <f t="shared" si="0"/>
        <v>89.666666666666671</v>
      </c>
      <c r="T53" s="45">
        <f t="shared" si="0"/>
        <v>129</v>
      </c>
      <c r="U53" s="45">
        <f t="shared" si="0"/>
        <v>20.155555555555555</v>
      </c>
      <c r="V53" s="45">
        <f t="shared" si="0"/>
        <v>5.0380952380952371</v>
      </c>
      <c r="W53" s="45">
        <f t="shared" si="0"/>
        <v>5.0380952380952371</v>
      </c>
      <c r="X53" s="45">
        <f t="shared" si="0"/>
        <v>61.666666666666679</v>
      </c>
      <c r="Y53" s="45">
        <f t="shared" si="0"/>
        <v>129</v>
      </c>
    </row>
    <row r="54" spans="2:27" ht="14.25" customHeight="1" x14ac:dyDescent="0.2"/>
    <row r="55" spans="2:27" ht="14.25" customHeight="1" x14ac:dyDescent="0.2"/>
    <row r="56" spans="2:27" ht="14.25" customHeight="1" x14ac:dyDescent="0.25">
      <c r="B56" s="1" t="s">
        <v>121</v>
      </c>
    </row>
    <row r="57" spans="2:27" ht="14.25" customHeight="1" x14ac:dyDescent="0.2">
      <c r="B57" s="26" t="s">
        <v>105</v>
      </c>
      <c r="C57" s="26" t="s">
        <v>22</v>
      </c>
      <c r="D57" s="26" t="s">
        <v>26</v>
      </c>
      <c r="E57" s="26" t="s">
        <v>29</v>
      </c>
      <c r="F57" s="26" t="s">
        <v>31</v>
      </c>
      <c r="G57" s="26" t="s">
        <v>33</v>
      </c>
      <c r="H57" s="26" t="s">
        <v>36</v>
      </c>
      <c r="I57" s="26" t="s">
        <v>39</v>
      </c>
      <c r="J57" s="26" t="s">
        <v>42</v>
      </c>
      <c r="K57" s="26" t="s">
        <v>44</v>
      </c>
      <c r="L57" s="26" t="s">
        <v>47</v>
      </c>
      <c r="M57" s="26" t="s">
        <v>49</v>
      </c>
      <c r="N57" s="26" t="s">
        <v>52</v>
      </c>
      <c r="O57" s="26" t="s">
        <v>55</v>
      </c>
      <c r="P57" s="26" t="s">
        <v>57</v>
      </c>
      <c r="Q57" s="26" t="s">
        <v>60</v>
      </c>
      <c r="R57" s="26" t="s">
        <v>62</v>
      </c>
      <c r="S57" s="26" t="s">
        <v>66</v>
      </c>
      <c r="T57" s="26" t="s">
        <v>70</v>
      </c>
      <c r="U57" s="26" t="s">
        <v>75</v>
      </c>
      <c r="V57" s="26" t="s">
        <v>81</v>
      </c>
      <c r="W57" s="26" t="s">
        <v>87</v>
      </c>
      <c r="X57" s="26" t="s">
        <v>92</v>
      </c>
      <c r="Y57" s="26" t="s">
        <v>98</v>
      </c>
      <c r="Z57" s="26" t="s">
        <v>122</v>
      </c>
      <c r="AA57" s="46" t="s">
        <v>123</v>
      </c>
    </row>
    <row r="58" spans="2:27" ht="14.25" customHeight="1" x14ac:dyDescent="0.2">
      <c r="B58" s="28" t="s">
        <v>22</v>
      </c>
      <c r="C58" s="47">
        <f t="shared" ref="C58:Y58" si="1">C30/C53</f>
        <v>1.1152416356877323E-2</v>
      </c>
      <c r="D58" s="47">
        <f t="shared" si="1"/>
        <v>2.7863777089783284E-2</v>
      </c>
      <c r="E58" s="47">
        <f t="shared" si="1"/>
        <v>5.405405405405404E-3</v>
      </c>
      <c r="F58" s="47">
        <f t="shared" si="1"/>
        <v>7.0877303512364154E-3</v>
      </c>
      <c r="G58" s="47">
        <f t="shared" si="1"/>
        <v>1.1152416356877323E-2</v>
      </c>
      <c r="H58" s="47">
        <f t="shared" si="1"/>
        <v>7.0877303512364154E-3</v>
      </c>
      <c r="I58" s="47">
        <f t="shared" si="1"/>
        <v>1.1152416356877323E-2</v>
      </c>
      <c r="J58" s="47">
        <f t="shared" si="1"/>
        <v>5.548216644649934E-3</v>
      </c>
      <c r="K58" s="47">
        <f t="shared" si="1"/>
        <v>1.0519987977156597E-2</v>
      </c>
      <c r="L58" s="47">
        <f t="shared" si="1"/>
        <v>7.0877303512364154E-3</v>
      </c>
      <c r="M58" s="47">
        <f t="shared" si="1"/>
        <v>4.7125353440150789E-3</v>
      </c>
      <c r="N58" s="47">
        <f t="shared" si="1"/>
        <v>5.548216644649934E-3</v>
      </c>
      <c r="O58" s="47">
        <f t="shared" si="1"/>
        <v>2.7863777089783284E-2</v>
      </c>
      <c r="P58" s="47">
        <f t="shared" si="1"/>
        <v>2.7863777089783284E-2</v>
      </c>
      <c r="Q58" s="47">
        <f t="shared" si="1"/>
        <v>4.7978067169294047E-3</v>
      </c>
      <c r="R58" s="47">
        <f t="shared" si="1"/>
        <v>4.7978067169294047E-3</v>
      </c>
      <c r="S58" s="47">
        <f t="shared" si="1"/>
        <v>1.1152416356877323E-2</v>
      </c>
      <c r="T58" s="47">
        <f t="shared" si="1"/>
        <v>2.3255813953488372E-2</v>
      </c>
      <c r="U58" s="47">
        <f t="shared" si="1"/>
        <v>7.0877303512364154E-3</v>
      </c>
      <c r="V58" s="47">
        <f t="shared" si="1"/>
        <v>2.2054190296156274E-2</v>
      </c>
      <c r="W58" s="47">
        <f t="shared" si="1"/>
        <v>2.2054190296156274E-2</v>
      </c>
      <c r="X58" s="47">
        <f t="shared" si="1"/>
        <v>5.405405405405404E-3</v>
      </c>
      <c r="Y58" s="47">
        <f t="shared" si="1"/>
        <v>2.3255813953488372E-2</v>
      </c>
      <c r="Z58" s="48">
        <f t="shared" ref="Z58:Z80" si="2">SUM(C58:Y58)</f>
        <v>0.29390730745623528</v>
      </c>
      <c r="AA58" s="49">
        <f t="shared" ref="AA58:AA80" si="3">Z58/23</f>
        <v>1.2778578585053707E-2</v>
      </c>
    </row>
    <row r="59" spans="2:27" ht="14.25" customHeight="1" x14ac:dyDescent="0.2">
      <c r="B59" s="28" t="s">
        <v>26</v>
      </c>
      <c r="C59" s="47">
        <f t="shared" ref="C59:Y59" si="4">C31/C53</f>
        <v>3.7174721189591037E-3</v>
      </c>
      <c r="D59" s="47">
        <f t="shared" si="4"/>
        <v>9.2879256965944287E-3</v>
      </c>
      <c r="E59" s="47">
        <f t="shared" si="4"/>
        <v>3.2432432432432426E-3</v>
      </c>
      <c r="F59" s="47">
        <f t="shared" si="4"/>
        <v>7.0877303512364154E-3</v>
      </c>
      <c r="G59" s="47">
        <f t="shared" si="4"/>
        <v>3.7174721189591072E-3</v>
      </c>
      <c r="H59" s="47">
        <f t="shared" si="4"/>
        <v>7.0877303512364154E-3</v>
      </c>
      <c r="I59" s="47">
        <f t="shared" si="4"/>
        <v>3.7174721189591072E-3</v>
      </c>
      <c r="J59" s="47">
        <f t="shared" si="4"/>
        <v>3.9630118890356669E-3</v>
      </c>
      <c r="K59" s="47">
        <f t="shared" si="4"/>
        <v>1.0519987977156597E-2</v>
      </c>
      <c r="L59" s="47">
        <f t="shared" si="4"/>
        <v>7.0877303512364154E-3</v>
      </c>
      <c r="M59" s="47">
        <f t="shared" si="4"/>
        <v>4.7125353440150789E-3</v>
      </c>
      <c r="N59" s="47">
        <f t="shared" si="4"/>
        <v>3.9630118890356669E-3</v>
      </c>
      <c r="O59" s="47">
        <f t="shared" si="4"/>
        <v>9.2879256965944287E-3</v>
      </c>
      <c r="P59" s="47">
        <f t="shared" si="4"/>
        <v>9.2879256965944287E-3</v>
      </c>
      <c r="Q59" s="47">
        <f t="shared" si="4"/>
        <v>4.7978067169294047E-3</v>
      </c>
      <c r="R59" s="47">
        <f t="shared" si="4"/>
        <v>4.7978067169294047E-3</v>
      </c>
      <c r="S59" s="47">
        <f t="shared" si="4"/>
        <v>3.7174721189591072E-3</v>
      </c>
      <c r="T59" s="47">
        <f t="shared" si="4"/>
        <v>2.3255813953488372E-2</v>
      </c>
      <c r="U59" s="47">
        <f t="shared" si="4"/>
        <v>7.0877303512364154E-3</v>
      </c>
      <c r="V59" s="47">
        <f t="shared" si="4"/>
        <v>2.2054190296156274E-2</v>
      </c>
      <c r="W59" s="47">
        <f t="shared" si="4"/>
        <v>2.2054190296156274E-2</v>
      </c>
      <c r="X59" s="47">
        <f t="shared" si="4"/>
        <v>3.2432432432432426E-3</v>
      </c>
      <c r="Y59" s="47">
        <f t="shared" si="4"/>
        <v>2.3255813953488372E-2</v>
      </c>
      <c r="Z59" s="48">
        <f t="shared" si="2"/>
        <v>0.20094524248944295</v>
      </c>
      <c r="AA59" s="49">
        <f t="shared" si="3"/>
        <v>8.736749673454041E-3</v>
      </c>
    </row>
    <row r="60" spans="2:27" ht="14.25" customHeight="1" x14ac:dyDescent="0.2">
      <c r="B60" s="28" t="s">
        <v>29</v>
      </c>
      <c r="C60" s="47">
        <f t="shared" ref="C60:Y60" si="5">C32/C53</f>
        <v>3.3457249070631967E-2</v>
      </c>
      <c r="D60" s="47">
        <f t="shared" si="5"/>
        <v>4.6439628482972138E-2</v>
      </c>
      <c r="E60" s="47">
        <f t="shared" si="5"/>
        <v>1.6216216216216214E-2</v>
      </c>
      <c r="F60" s="47">
        <f t="shared" si="5"/>
        <v>9.9228224917309819E-3</v>
      </c>
      <c r="G60" s="47">
        <f t="shared" si="5"/>
        <v>3.3457249070631967E-2</v>
      </c>
      <c r="H60" s="47">
        <f t="shared" si="5"/>
        <v>9.9228224917309819E-3</v>
      </c>
      <c r="I60" s="47">
        <f t="shared" si="5"/>
        <v>3.3457249070631967E-2</v>
      </c>
      <c r="J60" s="47">
        <f t="shared" si="5"/>
        <v>9.2470277410832222E-3</v>
      </c>
      <c r="K60" s="47">
        <f t="shared" si="5"/>
        <v>1.3525698827772768E-2</v>
      </c>
      <c r="L60" s="47">
        <f t="shared" si="5"/>
        <v>9.9228224917309819E-3</v>
      </c>
      <c r="M60" s="47">
        <f t="shared" si="5"/>
        <v>4.2412818096135708E-2</v>
      </c>
      <c r="N60" s="47">
        <f t="shared" si="5"/>
        <v>9.2470277410832222E-3</v>
      </c>
      <c r="O60" s="47">
        <f t="shared" si="5"/>
        <v>4.6439628482972138E-2</v>
      </c>
      <c r="P60" s="47">
        <f t="shared" si="5"/>
        <v>4.6439628482972138E-2</v>
      </c>
      <c r="Q60" s="47">
        <f t="shared" si="5"/>
        <v>7.9963445282156733E-3</v>
      </c>
      <c r="R60" s="47">
        <f t="shared" si="5"/>
        <v>7.9963445282156733E-3</v>
      </c>
      <c r="S60" s="47">
        <f t="shared" si="5"/>
        <v>3.3457249070631967E-2</v>
      </c>
      <c r="T60" s="47">
        <f t="shared" si="5"/>
        <v>3.875968992248062E-2</v>
      </c>
      <c r="U60" s="47">
        <f t="shared" si="5"/>
        <v>9.9228224917309819E-3</v>
      </c>
      <c r="V60" s="47">
        <f t="shared" si="5"/>
        <v>2.2054190296156274E-2</v>
      </c>
      <c r="W60" s="47">
        <f t="shared" si="5"/>
        <v>2.2054190296156274E-2</v>
      </c>
      <c r="X60" s="47">
        <f t="shared" si="5"/>
        <v>1.6216216216216214E-2</v>
      </c>
      <c r="Y60" s="47">
        <f t="shared" si="5"/>
        <v>3.875968992248062E-2</v>
      </c>
      <c r="Z60" s="48">
        <f t="shared" si="2"/>
        <v>0.55732462603058064</v>
      </c>
      <c r="AA60" s="49">
        <f t="shared" si="3"/>
        <v>2.4231505479590461E-2</v>
      </c>
    </row>
    <row r="61" spans="2:27" ht="14.25" customHeight="1" x14ac:dyDescent="0.2">
      <c r="B61" s="28" t="s">
        <v>31</v>
      </c>
      <c r="C61" s="47">
        <f t="shared" ref="C61:Y61" si="6">C33/C53</f>
        <v>7.8066914498141265E-2</v>
      </c>
      <c r="D61" s="47">
        <f t="shared" si="6"/>
        <v>6.5015479876160992E-2</v>
      </c>
      <c r="E61" s="47">
        <f t="shared" si="6"/>
        <v>8.1081081081081072E-2</v>
      </c>
      <c r="F61" s="47">
        <f t="shared" si="6"/>
        <v>4.9614112458654908E-2</v>
      </c>
      <c r="G61" s="47">
        <f t="shared" si="6"/>
        <v>7.8066914498141265E-2</v>
      </c>
      <c r="H61" s="47">
        <f t="shared" si="6"/>
        <v>4.9614112458654908E-2</v>
      </c>
      <c r="I61" s="47">
        <f t="shared" si="6"/>
        <v>7.8066914498141265E-2</v>
      </c>
      <c r="J61" s="47">
        <f t="shared" si="6"/>
        <v>8.3223249669749005E-2</v>
      </c>
      <c r="K61" s="47">
        <f t="shared" si="6"/>
        <v>3.1559963931469794E-2</v>
      </c>
      <c r="L61" s="47">
        <f t="shared" si="6"/>
        <v>4.9614112458654908E-2</v>
      </c>
      <c r="M61" s="47">
        <f t="shared" si="6"/>
        <v>7.0688030160226192E-2</v>
      </c>
      <c r="N61" s="47">
        <f t="shared" si="6"/>
        <v>8.3223249669749005E-2</v>
      </c>
      <c r="O61" s="47">
        <f t="shared" si="6"/>
        <v>6.5015479876160992E-2</v>
      </c>
      <c r="P61" s="47">
        <f t="shared" si="6"/>
        <v>6.5015479876160992E-2</v>
      </c>
      <c r="Q61" s="47">
        <f t="shared" si="6"/>
        <v>7.1967100753941055E-2</v>
      </c>
      <c r="R61" s="47">
        <f t="shared" si="6"/>
        <v>7.1967100753941055E-2</v>
      </c>
      <c r="S61" s="47">
        <f t="shared" si="6"/>
        <v>7.8066914498141265E-2</v>
      </c>
      <c r="T61" s="47">
        <f t="shared" si="6"/>
        <v>6.9767441860465115E-2</v>
      </c>
      <c r="U61" s="47">
        <f t="shared" si="6"/>
        <v>4.9614112458654908E-2</v>
      </c>
      <c r="V61" s="47">
        <f t="shared" si="6"/>
        <v>3.9697542533081297E-2</v>
      </c>
      <c r="W61" s="47">
        <f t="shared" si="6"/>
        <v>3.9697542533081297E-2</v>
      </c>
      <c r="X61" s="47">
        <f t="shared" si="6"/>
        <v>8.1081081081081072E-2</v>
      </c>
      <c r="Y61" s="47">
        <f t="shared" si="6"/>
        <v>6.9767441860465115E-2</v>
      </c>
      <c r="Z61" s="48">
        <f t="shared" si="2"/>
        <v>1.4994913733439983</v>
      </c>
      <c r="AA61" s="49">
        <f t="shared" si="3"/>
        <v>6.5195277101912974E-2</v>
      </c>
    </row>
    <row r="62" spans="2:27" ht="14.25" customHeight="1" x14ac:dyDescent="0.2">
      <c r="B62" s="28" t="s">
        <v>33</v>
      </c>
      <c r="C62" s="47">
        <f t="shared" ref="C62:Y62" si="7">C34/C53</f>
        <v>1.1152416356877323E-2</v>
      </c>
      <c r="D62" s="47">
        <f t="shared" si="7"/>
        <v>2.7863777089783284E-2</v>
      </c>
      <c r="E62" s="47">
        <f t="shared" si="7"/>
        <v>5.405405405405404E-3</v>
      </c>
      <c r="F62" s="47">
        <f t="shared" si="7"/>
        <v>7.0877303512364154E-3</v>
      </c>
      <c r="G62" s="47">
        <f t="shared" si="7"/>
        <v>1.1152416356877323E-2</v>
      </c>
      <c r="H62" s="47">
        <f t="shared" si="7"/>
        <v>7.0877303512364154E-3</v>
      </c>
      <c r="I62" s="47">
        <f t="shared" si="7"/>
        <v>1.1152416356877323E-2</v>
      </c>
      <c r="J62" s="47">
        <f t="shared" si="7"/>
        <v>5.548216644649934E-3</v>
      </c>
      <c r="K62" s="47">
        <f t="shared" si="7"/>
        <v>1.0519987977156597E-2</v>
      </c>
      <c r="L62" s="47">
        <f t="shared" si="7"/>
        <v>7.0877303512364154E-3</v>
      </c>
      <c r="M62" s="47">
        <f t="shared" si="7"/>
        <v>4.7125353440150789E-3</v>
      </c>
      <c r="N62" s="47">
        <f t="shared" si="7"/>
        <v>5.548216644649934E-3</v>
      </c>
      <c r="O62" s="47">
        <f t="shared" si="7"/>
        <v>2.7863777089783284E-2</v>
      </c>
      <c r="P62" s="47">
        <f t="shared" si="7"/>
        <v>2.7863777089783284E-2</v>
      </c>
      <c r="Q62" s="47">
        <f t="shared" si="7"/>
        <v>4.7978067169294047E-3</v>
      </c>
      <c r="R62" s="47">
        <f t="shared" si="7"/>
        <v>4.7978067169294047E-3</v>
      </c>
      <c r="S62" s="47">
        <f t="shared" si="7"/>
        <v>1.1152416356877323E-2</v>
      </c>
      <c r="T62" s="47">
        <f t="shared" si="7"/>
        <v>2.3255813953488372E-2</v>
      </c>
      <c r="U62" s="47">
        <f t="shared" si="7"/>
        <v>7.0877303512364154E-3</v>
      </c>
      <c r="V62" s="47">
        <f t="shared" si="7"/>
        <v>2.2054190296156274E-2</v>
      </c>
      <c r="W62" s="47">
        <f t="shared" si="7"/>
        <v>2.2054190296156274E-2</v>
      </c>
      <c r="X62" s="47">
        <f t="shared" si="7"/>
        <v>5.405405405405404E-3</v>
      </c>
      <c r="Y62" s="47">
        <f t="shared" si="7"/>
        <v>2.3255813953488372E-2</v>
      </c>
      <c r="Z62" s="48">
        <f t="shared" si="2"/>
        <v>0.29390730745623528</v>
      </c>
      <c r="AA62" s="49">
        <f t="shared" si="3"/>
        <v>1.2778578585053707E-2</v>
      </c>
    </row>
    <row r="63" spans="2:27" ht="14.25" customHeight="1" x14ac:dyDescent="0.2">
      <c r="B63" s="28" t="s">
        <v>36</v>
      </c>
      <c r="C63" s="47">
        <f t="shared" ref="C63:Y63" si="8">C35/C53</f>
        <v>7.8066914498141265E-2</v>
      </c>
      <c r="D63" s="47">
        <f t="shared" si="8"/>
        <v>6.5015479876160992E-2</v>
      </c>
      <c r="E63" s="47">
        <f t="shared" si="8"/>
        <v>8.1081081081081072E-2</v>
      </c>
      <c r="F63" s="47">
        <f t="shared" si="8"/>
        <v>4.9614112458654908E-2</v>
      </c>
      <c r="G63" s="47">
        <f t="shared" si="8"/>
        <v>7.8066914498141265E-2</v>
      </c>
      <c r="H63" s="47">
        <f t="shared" si="8"/>
        <v>4.9614112458654908E-2</v>
      </c>
      <c r="I63" s="47">
        <f t="shared" si="8"/>
        <v>7.8066914498141265E-2</v>
      </c>
      <c r="J63" s="47">
        <f t="shared" si="8"/>
        <v>8.3223249669749005E-2</v>
      </c>
      <c r="K63" s="47">
        <f t="shared" si="8"/>
        <v>3.1559963931469794E-2</v>
      </c>
      <c r="L63" s="47">
        <f t="shared" si="8"/>
        <v>4.9614112458654908E-2</v>
      </c>
      <c r="M63" s="47">
        <f t="shared" si="8"/>
        <v>7.0688030160226192E-2</v>
      </c>
      <c r="N63" s="47">
        <f t="shared" si="8"/>
        <v>8.3223249669749005E-2</v>
      </c>
      <c r="O63" s="47">
        <f t="shared" si="8"/>
        <v>6.5015479876160992E-2</v>
      </c>
      <c r="P63" s="47">
        <f t="shared" si="8"/>
        <v>6.5015479876160992E-2</v>
      </c>
      <c r="Q63" s="47">
        <f t="shared" si="8"/>
        <v>7.1967100753941055E-2</v>
      </c>
      <c r="R63" s="47">
        <f t="shared" si="8"/>
        <v>7.1967100753941055E-2</v>
      </c>
      <c r="S63" s="47">
        <f t="shared" si="8"/>
        <v>7.8066914498141265E-2</v>
      </c>
      <c r="T63" s="47">
        <f t="shared" si="8"/>
        <v>6.9767441860465115E-2</v>
      </c>
      <c r="U63" s="47">
        <f t="shared" si="8"/>
        <v>4.9614112458654908E-2</v>
      </c>
      <c r="V63" s="47">
        <f t="shared" si="8"/>
        <v>3.9697542533081297E-2</v>
      </c>
      <c r="W63" s="47">
        <f t="shared" si="8"/>
        <v>3.9697542533081297E-2</v>
      </c>
      <c r="X63" s="47">
        <f t="shared" si="8"/>
        <v>8.1081081081081072E-2</v>
      </c>
      <c r="Y63" s="47">
        <f t="shared" si="8"/>
        <v>6.9767441860465115E-2</v>
      </c>
      <c r="Z63" s="48">
        <f t="shared" si="2"/>
        <v>1.4994913733439983</v>
      </c>
      <c r="AA63" s="49">
        <f t="shared" si="3"/>
        <v>6.5195277101912974E-2</v>
      </c>
    </row>
    <row r="64" spans="2:27" ht="14.25" customHeight="1" x14ac:dyDescent="0.2">
      <c r="B64" s="28" t="s">
        <v>39</v>
      </c>
      <c r="C64" s="47">
        <f t="shared" ref="C64:Y64" si="9">C36/C53</f>
        <v>1.1152416356877323E-2</v>
      </c>
      <c r="D64" s="47">
        <f t="shared" si="9"/>
        <v>2.7863777089783284E-2</v>
      </c>
      <c r="E64" s="47">
        <f t="shared" si="9"/>
        <v>5.405405405405404E-3</v>
      </c>
      <c r="F64" s="47">
        <f t="shared" si="9"/>
        <v>7.0877303512364154E-3</v>
      </c>
      <c r="G64" s="47">
        <f t="shared" si="9"/>
        <v>1.1152416356877323E-2</v>
      </c>
      <c r="H64" s="47">
        <f t="shared" si="9"/>
        <v>7.0877303512364154E-3</v>
      </c>
      <c r="I64" s="47">
        <f t="shared" si="9"/>
        <v>1.1152416356877323E-2</v>
      </c>
      <c r="J64" s="47">
        <f t="shared" si="9"/>
        <v>5.548216644649934E-3</v>
      </c>
      <c r="K64" s="47">
        <f t="shared" si="9"/>
        <v>1.0519987977156597E-2</v>
      </c>
      <c r="L64" s="47">
        <f t="shared" si="9"/>
        <v>7.0877303512364154E-3</v>
      </c>
      <c r="M64" s="47">
        <f t="shared" si="9"/>
        <v>4.7125353440150789E-3</v>
      </c>
      <c r="N64" s="47">
        <f t="shared" si="9"/>
        <v>5.548216644649934E-3</v>
      </c>
      <c r="O64" s="47">
        <f t="shared" si="9"/>
        <v>2.7863777089783284E-2</v>
      </c>
      <c r="P64" s="47">
        <f t="shared" si="9"/>
        <v>2.7863777089783284E-2</v>
      </c>
      <c r="Q64" s="47">
        <f t="shared" si="9"/>
        <v>4.7978067169294047E-3</v>
      </c>
      <c r="R64" s="47">
        <f t="shared" si="9"/>
        <v>4.7978067169294047E-3</v>
      </c>
      <c r="S64" s="47">
        <f t="shared" si="9"/>
        <v>1.1152416356877323E-2</v>
      </c>
      <c r="T64" s="47">
        <f t="shared" si="9"/>
        <v>2.3255813953488372E-2</v>
      </c>
      <c r="U64" s="47">
        <f t="shared" si="9"/>
        <v>7.0877303512364154E-3</v>
      </c>
      <c r="V64" s="47">
        <f t="shared" si="9"/>
        <v>2.2054190296156274E-2</v>
      </c>
      <c r="W64" s="47">
        <f t="shared" si="9"/>
        <v>2.2054190296156274E-2</v>
      </c>
      <c r="X64" s="47">
        <f t="shared" si="9"/>
        <v>5.405405405405404E-3</v>
      </c>
      <c r="Y64" s="47">
        <f t="shared" si="9"/>
        <v>2.3255813953488372E-2</v>
      </c>
      <c r="Z64" s="48">
        <f t="shared" si="2"/>
        <v>0.29390730745623528</v>
      </c>
      <c r="AA64" s="49">
        <f t="shared" si="3"/>
        <v>1.2778578585053707E-2</v>
      </c>
    </row>
    <row r="65" spans="2:27" ht="14.25" customHeight="1" x14ac:dyDescent="0.2">
      <c r="B65" s="28" t="s">
        <v>42</v>
      </c>
      <c r="C65" s="47">
        <f t="shared" ref="C65:Y65" si="10">C37/C53</f>
        <v>5.5762081784386616E-2</v>
      </c>
      <c r="D65" s="47">
        <f t="shared" si="10"/>
        <v>6.5015479876160992E-2</v>
      </c>
      <c r="E65" s="47">
        <f t="shared" si="10"/>
        <v>4.8648648648648637E-2</v>
      </c>
      <c r="F65" s="47">
        <f t="shared" si="10"/>
        <v>1.65380374862183E-2</v>
      </c>
      <c r="G65" s="47">
        <f t="shared" si="10"/>
        <v>5.5762081784386616E-2</v>
      </c>
      <c r="H65" s="47">
        <f t="shared" si="10"/>
        <v>1.65380374862183E-2</v>
      </c>
      <c r="I65" s="47">
        <f t="shared" si="10"/>
        <v>5.5762081784386616E-2</v>
      </c>
      <c r="J65" s="47">
        <f t="shared" si="10"/>
        <v>2.7741083223249668E-2</v>
      </c>
      <c r="K65" s="47">
        <f t="shared" si="10"/>
        <v>1.8935978358881878E-2</v>
      </c>
      <c r="L65" s="47">
        <f t="shared" si="10"/>
        <v>1.65380374862183E-2</v>
      </c>
      <c r="M65" s="47">
        <f t="shared" si="10"/>
        <v>7.0688030160226192E-2</v>
      </c>
      <c r="N65" s="47">
        <f t="shared" si="10"/>
        <v>2.7741083223249668E-2</v>
      </c>
      <c r="O65" s="47">
        <f t="shared" si="10"/>
        <v>6.5015479876160992E-2</v>
      </c>
      <c r="P65" s="47">
        <f t="shared" si="10"/>
        <v>6.5015479876160992E-2</v>
      </c>
      <c r="Q65" s="47">
        <f t="shared" si="10"/>
        <v>7.1967100753941055E-2</v>
      </c>
      <c r="R65" s="47">
        <f t="shared" si="10"/>
        <v>7.1967100753941055E-2</v>
      </c>
      <c r="S65" s="47">
        <f t="shared" si="10"/>
        <v>5.5762081784386616E-2</v>
      </c>
      <c r="T65" s="47">
        <f t="shared" si="10"/>
        <v>5.4263565891472867E-2</v>
      </c>
      <c r="U65" s="47">
        <f t="shared" si="10"/>
        <v>1.65380374862183E-2</v>
      </c>
      <c r="V65" s="47">
        <f t="shared" si="10"/>
        <v>2.8355387523629493E-2</v>
      </c>
      <c r="W65" s="47">
        <f t="shared" si="10"/>
        <v>2.8355387523629493E-2</v>
      </c>
      <c r="X65" s="47">
        <f t="shared" si="10"/>
        <v>4.8648648648648637E-2</v>
      </c>
      <c r="Y65" s="47">
        <f t="shared" si="10"/>
        <v>5.4263565891472867E-2</v>
      </c>
      <c r="Z65" s="48">
        <f t="shared" si="2"/>
        <v>1.0358224973118941</v>
      </c>
      <c r="AA65" s="49">
        <f t="shared" si="3"/>
        <v>4.5035760752691049E-2</v>
      </c>
    </row>
    <row r="66" spans="2:27" ht="14.25" customHeight="1" x14ac:dyDescent="0.2">
      <c r="B66" s="28" t="s">
        <v>44</v>
      </c>
      <c r="C66" s="47">
        <f t="shared" ref="C66:Y66" si="11">C38/C53</f>
        <v>0.1003717472118959</v>
      </c>
      <c r="D66" s="47">
        <f t="shared" si="11"/>
        <v>8.3591331269349853E-2</v>
      </c>
      <c r="E66" s="47">
        <f t="shared" si="11"/>
        <v>0.11351351351351349</v>
      </c>
      <c r="F66" s="47">
        <f t="shared" si="11"/>
        <v>0.14884233737596472</v>
      </c>
      <c r="G66" s="47">
        <f t="shared" si="11"/>
        <v>0.1003717472118959</v>
      </c>
      <c r="H66" s="47">
        <f t="shared" si="11"/>
        <v>0.14884233737596472</v>
      </c>
      <c r="I66" s="47">
        <f t="shared" si="11"/>
        <v>0.1003717472118959</v>
      </c>
      <c r="J66" s="47">
        <f t="shared" si="11"/>
        <v>0.13870541611624834</v>
      </c>
      <c r="K66" s="47">
        <f t="shared" si="11"/>
        <v>9.4679891794409374E-2</v>
      </c>
      <c r="L66" s="47">
        <f t="shared" si="11"/>
        <v>0.14884233737596472</v>
      </c>
      <c r="M66" s="47">
        <f t="shared" si="11"/>
        <v>9.8963242224316655E-2</v>
      </c>
      <c r="N66" s="47">
        <f t="shared" si="11"/>
        <v>0.13870541611624834</v>
      </c>
      <c r="O66" s="47">
        <f t="shared" si="11"/>
        <v>8.3591331269349853E-2</v>
      </c>
      <c r="P66" s="47">
        <f t="shared" si="11"/>
        <v>8.3591331269349853E-2</v>
      </c>
      <c r="Q66" s="47">
        <f t="shared" si="11"/>
        <v>0.1199451679232351</v>
      </c>
      <c r="R66" s="47">
        <f t="shared" si="11"/>
        <v>0.1199451679232351</v>
      </c>
      <c r="S66" s="47">
        <f t="shared" si="11"/>
        <v>0.1003717472118959</v>
      </c>
      <c r="T66" s="47">
        <f t="shared" si="11"/>
        <v>6.9767441860465115E-2</v>
      </c>
      <c r="U66" s="47">
        <f t="shared" si="11"/>
        <v>0.14884233737596472</v>
      </c>
      <c r="V66" s="47">
        <f t="shared" si="11"/>
        <v>6.6162570888468816E-2</v>
      </c>
      <c r="W66" s="47">
        <f t="shared" si="11"/>
        <v>6.6162570888468816E-2</v>
      </c>
      <c r="X66" s="47">
        <f t="shared" si="11"/>
        <v>0.11351351351351349</v>
      </c>
      <c r="Y66" s="47">
        <f t="shared" si="11"/>
        <v>6.9767441860465115E-2</v>
      </c>
      <c r="Z66" s="48">
        <f t="shared" si="2"/>
        <v>2.45746168678208</v>
      </c>
      <c r="AA66" s="49">
        <f t="shared" si="3"/>
        <v>0.10684616029487304</v>
      </c>
    </row>
    <row r="67" spans="2:27" ht="14.25" customHeight="1" x14ac:dyDescent="0.2">
      <c r="B67" s="28" t="s">
        <v>47</v>
      </c>
      <c r="C67" s="47">
        <f t="shared" ref="C67:Y67" si="12">C39/C53</f>
        <v>7.8066914498141265E-2</v>
      </c>
      <c r="D67" s="47">
        <f t="shared" si="12"/>
        <v>6.5015479876160992E-2</v>
      </c>
      <c r="E67" s="47">
        <f t="shared" si="12"/>
        <v>8.1081081081081072E-2</v>
      </c>
      <c r="F67" s="47">
        <f t="shared" si="12"/>
        <v>4.9614112458654908E-2</v>
      </c>
      <c r="G67" s="47">
        <f t="shared" si="12"/>
        <v>7.8066914498141265E-2</v>
      </c>
      <c r="H67" s="47">
        <f t="shared" si="12"/>
        <v>4.9614112458654908E-2</v>
      </c>
      <c r="I67" s="47">
        <f t="shared" si="12"/>
        <v>7.8066914498141265E-2</v>
      </c>
      <c r="J67" s="47">
        <f t="shared" si="12"/>
        <v>8.3223249669749005E-2</v>
      </c>
      <c r="K67" s="47">
        <f t="shared" si="12"/>
        <v>3.1559963931469794E-2</v>
      </c>
      <c r="L67" s="47">
        <f t="shared" si="12"/>
        <v>4.9614112458654908E-2</v>
      </c>
      <c r="M67" s="47">
        <f t="shared" si="12"/>
        <v>7.0688030160226192E-2</v>
      </c>
      <c r="N67" s="47">
        <f t="shared" si="12"/>
        <v>8.3223249669749005E-2</v>
      </c>
      <c r="O67" s="47">
        <f t="shared" si="12"/>
        <v>6.5015479876160992E-2</v>
      </c>
      <c r="P67" s="47">
        <f t="shared" si="12"/>
        <v>6.5015479876160992E-2</v>
      </c>
      <c r="Q67" s="47">
        <f t="shared" si="12"/>
        <v>7.1967100753941055E-2</v>
      </c>
      <c r="R67" s="47">
        <f t="shared" si="12"/>
        <v>7.1967100753941055E-2</v>
      </c>
      <c r="S67" s="47">
        <f t="shared" si="12"/>
        <v>7.8066914498141265E-2</v>
      </c>
      <c r="T67" s="47">
        <f t="shared" si="12"/>
        <v>6.9767441860465115E-2</v>
      </c>
      <c r="U67" s="47">
        <f t="shared" si="12"/>
        <v>4.9614112458654908E-2</v>
      </c>
      <c r="V67" s="47">
        <f t="shared" si="12"/>
        <v>3.9697542533081297E-2</v>
      </c>
      <c r="W67" s="47">
        <f t="shared" si="12"/>
        <v>3.9697542533081297E-2</v>
      </c>
      <c r="X67" s="47">
        <f t="shared" si="12"/>
        <v>8.1081081081081072E-2</v>
      </c>
      <c r="Y67" s="47">
        <f t="shared" si="12"/>
        <v>6.9767441860465115E-2</v>
      </c>
      <c r="Z67" s="48">
        <f t="shared" si="2"/>
        <v>1.4994913733439983</v>
      </c>
      <c r="AA67" s="49">
        <f t="shared" si="3"/>
        <v>6.5195277101912974E-2</v>
      </c>
    </row>
    <row r="68" spans="2:27" ht="14.25" customHeight="1" x14ac:dyDescent="0.2">
      <c r="B68" s="28" t="s">
        <v>49</v>
      </c>
      <c r="C68" s="47">
        <f t="shared" ref="C68:Y68" si="13">C40/C53</f>
        <v>3.3457249070631967E-2</v>
      </c>
      <c r="D68" s="47">
        <f t="shared" si="13"/>
        <v>2.7863777089783284E-2</v>
      </c>
      <c r="E68" s="47">
        <f t="shared" si="13"/>
        <v>5.405405405405404E-3</v>
      </c>
      <c r="F68" s="47">
        <f t="shared" si="13"/>
        <v>9.9228224917309819E-3</v>
      </c>
      <c r="G68" s="47">
        <f t="shared" si="13"/>
        <v>3.3457249070631967E-2</v>
      </c>
      <c r="H68" s="47">
        <f t="shared" si="13"/>
        <v>9.9228224917309819E-3</v>
      </c>
      <c r="I68" s="47">
        <f t="shared" si="13"/>
        <v>3.3457249070631967E-2</v>
      </c>
      <c r="J68" s="47">
        <f t="shared" si="13"/>
        <v>5.548216644649934E-3</v>
      </c>
      <c r="K68" s="47">
        <f t="shared" si="13"/>
        <v>1.3525698827772768E-2</v>
      </c>
      <c r="L68" s="47">
        <f t="shared" si="13"/>
        <v>9.9228224917309819E-3</v>
      </c>
      <c r="M68" s="47">
        <f t="shared" si="13"/>
        <v>1.4137606032045237E-2</v>
      </c>
      <c r="N68" s="47">
        <f t="shared" si="13"/>
        <v>5.548216644649934E-3</v>
      </c>
      <c r="O68" s="47">
        <f t="shared" si="13"/>
        <v>2.7863777089783284E-2</v>
      </c>
      <c r="P68" s="47">
        <f t="shared" si="13"/>
        <v>2.7863777089783284E-2</v>
      </c>
      <c r="Q68" s="47">
        <f t="shared" si="13"/>
        <v>7.9963445282156733E-3</v>
      </c>
      <c r="R68" s="47">
        <f t="shared" si="13"/>
        <v>7.9963445282156733E-3</v>
      </c>
      <c r="S68" s="47">
        <f t="shared" si="13"/>
        <v>3.3457249070631967E-2</v>
      </c>
      <c r="T68" s="47">
        <f t="shared" si="13"/>
        <v>3.875968992248062E-2</v>
      </c>
      <c r="U68" s="47">
        <f t="shared" si="13"/>
        <v>9.9228224917309819E-3</v>
      </c>
      <c r="V68" s="47">
        <f t="shared" si="13"/>
        <v>2.2054190296156274E-2</v>
      </c>
      <c r="W68" s="47">
        <f t="shared" si="13"/>
        <v>2.2054190296156274E-2</v>
      </c>
      <c r="X68" s="47">
        <f t="shared" si="13"/>
        <v>5.405405405405404E-3</v>
      </c>
      <c r="Y68" s="47">
        <f t="shared" si="13"/>
        <v>3.875968992248062E-2</v>
      </c>
      <c r="Z68" s="48">
        <f t="shared" si="2"/>
        <v>0.44430261597243553</v>
      </c>
      <c r="AA68" s="49">
        <f t="shared" si="3"/>
        <v>1.9317505042279807E-2</v>
      </c>
    </row>
    <row r="69" spans="2:27" ht="14.25" customHeight="1" x14ac:dyDescent="0.2">
      <c r="B69" s="28" t="s">
        <v>52</v>
      </c>
      <c r="C69" s="47">
        <f t="shared" ref="C69:Y69" si="14">C41/C53</f>
        <v>5.5762081784386616E-2</v>
      </c>
      <c r="D69" s="47">
        <f t="shared" si="14"/>
        <v>6.5015479876160992E-2</v>
      </c>
      <c r="E69" s="47">
        <f t="shared" si="14"/>
        <v>4.8648648648648637E-2</v>
      </c>
      <c r="F69" s="47">
        <f t="shared" si="14"/>
        <v>1.65380374862183E-2</v>
      </c>
      <c r="G69" s="47">
        <f t="shared" si="14"/>
        <v>5.5762081784386616E-2</v>
      </c>
      <c r="H69" s="47">
        <f t="shared" si="14"/>
        <v>1.65380374862183E-2</v>
      </c>
      <c r="I69" s="47">
        <f t="shared" si="14"/>
        <v>5.5762081784386616E-2</v>
      </c>
      <c r="J69" s="47">
        <f t="shared" si="14"/>
        <v>2.7741083223249668E-2</v>
      </c>
      <c r="K69" s="47">
        <f t="shared" si="14"/>
        <v>1.8935978358881878E-2</v>
      </c>
      <c r="L69" s="47">
        <f t="shared" si="14"/>
        <v>1.65380374862183E-2</v>
      </c>
      <c r="M69" s="47">
        <f t="shared" si="14"/>
        <v>7.0688030160226192E-2</v>
      </c>
      <c r="N69" s="47">
        <f t="shared" si="14"/>
        <v>2.7741083223249668E-2</v>
      </c>
      <c r="O69" s="47">
        <f t="shared" si="14"/>
        <v>6.5015479876160992E-2</v>
      </c>
      <c r="P69" s="47">
        <f t="shared" si="14"/>
        <v>6.5015479876160992E-2</v>
      </c>
      <c r="Q69" s="47">
        <f t="shared" si="14"/>
        <v>7.1967100753941055E-2</v>
      </c>
      <c r="R69" s="47">
        <f t="shared" si="14"/>
        <v>7.1967100753941055E-2</v>
      </c>
      <c r="S69" s="47">
        <f t="shared" si="14"/>
        <v>5.5762081784386616E-2</v>
      </c>
      <c r="T69" s="47">
        <f t="shared" si="14"/>
        <v>5.4263565891472867E-2</v>
      </c>
      <c r="U69" s="47">
        <f t="shared" si="14"/>
        <v>1.65380374862183E-2</v>
      </c>
      <c r="V69" s="47">
        <f t="shared" si="14"/>
        <v>2.8355387523629493E-2</v>
      </c>
      <c r="W69" s="47">
        <f t="shared" si="14"/>
        <v>2.8355387523629493E-2</v>
      </c>
      <c r="X69" s="47">
        <f t="shared" si="14"/>
        <v>4.8648648648648637E-2</v>
      </c>
      <c r="Y69" s="47">
        <f t="shared" si="14"/>
        <v>5.4263565891472867E-2</v>
      </c>
      <c r="Z69" s="48">
        <f t="shared" si="2"/>
        <v>1.0358224973118941</v>
      </c>
      <c r="AA69" s="49">
        <f t="shared" si="3"/>
        <v>4.5035760752691049E-2</v>
      </c>
    </row>
    <row r="70" spans="2:27" ht="14.25" customHeight="1" x14ac:dyDescent="0.2">
      <c r="B70" s="28" t="s">
        <v>55</v>
      </c>
      <c r="C70" s="47">
        <f t="shared" ref="C70:Y70" si="15">C42/C53</f>
        <v>3.7174721189591072E-3</v>
      </c>
      <c r="D70" s="47">
        <f t="shared" si="15"/>
        <v>9.2879256965944287E-3</v>
      </c>
      <c r="E70" s="47">
        <f t="shared" si="15"/>
        <v>3.2432432432432426E-3</v>
      </c>
      <c r="F70" s="47">
        <f t="shared" si="15"/>
        <v>7.0877303512364154E-3</v>
      </c>
      <c r="G70" s="47">
        <f t="shared" si="15"/>
        <v>3.7174721189591072E-3</v>
      </c>
      <c r="H70" s="47">
        <f t="shared" si="15"/>
        <v>7.0877303512364154E-3</v>
      </c>
      <c r="I70" s="47">
        <f t="shared" si="15"/>
        <v>3.7174721189591072E-3</v>
      </c>
      <c r="J70" s="47">
        <f t="shared" si="15"/>
        <v>3.9630118890356669E-3</v>
      </c>
      <c r="K70" s="47">
        <f t="shared" si="15"/>
        <v>1.0519987977156597E-2</v>
      </c>
      <c r="L70" s="47">
        <f t="shared" si="15"/>
        <v>7.0877303512364154E-3</v>
      </c>
      <c r="M70" s="47">
        <f t="shared" si="15"/>
        <v>4.7125353440150789E-3</v>
      </c>
      <c r="N70" s="47">
        <f t="shared" si="15"/>
        <v>3.9630118890356669E-3</v>
      </c>
      <c r="O70" s="47">
        <f t="shared" si="15"/>
        <v>9.2879256965944287E-3</v>
      </c>
      <c r="P70" s="47">
        <f t="shared" si="15"/>
        <v>9.2879256965944287E-3</v>
      </c>
      <c r="Q70" s="47">
        <f t="shared" si="15"/>
        <v>4.7978067169294047E-3</v>
      </c>
      <c r="R70" s="47">
        <f t="shared" si="15"/>
        <v>4.7978067169294047E-3</v>
      </c>
      <c r="S70" s="47">
        <f t="shared" si="15"/>
        <v>3.7174721189591072E-3</v>
      </c>
      <c r="T70" s="47">
        <f t="shared" si="15"/>
        <v>2.3255813953488372E-2</v>
      </c>
      <c r="U70" s="47">
        <f t="shared" si="15"/>
        <v>7.0877303512364154E-3</v>
      </c>
      <c r="V70" s="47">
        <f t="shared" si="15"/>
        <v>2.2054190296156274E-2</v>
      </c>
      <c r="W70" s="47">
        <f t="shared" si="15"/>
        <v>2.2054190296156274E-2</v>
      </c>
      <c r="X70" s="47">
        <f t="shared" si="15"/>
        <v>3.2432432432432426E-3</v>
      </c>
      <c r="Y70" s="47">
        <f t="shared" si="15"/>
        <v>2.3255813953488372E-2</v>
      </c>
      <c r="Z70" s="48">
        <f t="shared" si="2"/>
        <v>0.20094524248944295</v>
      </c>
      <c r="AA70" s="49">
        <f t="shared" si="3"/>
        <v>8.736749673454041E-3</v>
      </c>
    </row>
    <row r="71" spans="2:27" ht="14.25" customHeight="1" x14ac:dyDescent="0.2">
      <c r="B71" s="28" t="s">
        <v>57</v>
      </c>
      <c r="C71" s="47">
        <f t="shared" ref="C71:Y71" si="16">C43/C53</f>
        <v>3.7174721189591072E-3</v>
      </c>
      <c r="D71" s="47">
        <f t="shared" si="16"/>
        <v>9.2879256965944287E-3</v>
      </c>
      <c r="E71" s="47">
        <f t="shared" si="16"/>
        <v>3.2432432432432426E-3</v>
      </c>
      <c r="F71" s="47">
        <f t="shared" si="16"/>
        <v>7.0877303512364154E-3</v>
      </c>
      <c r="G71" s="47">
        <f t="shared" si="16"/>
        <v>3.7174721189591072E-3</v>
      </c>
      <c r="H71" s="47">
        <f t="shared" si="16"/>
        <v>7.0877303512364154E-3</v>
      </c>
      <c r="I71" s="47">
        <f t="shared" si="16"/>
        <v>3.7174721189591072E-3</v>
      </c>
      <c r="J71" s="47">
        <f t="shared" si="16"/>
        <v>3.9630118890356669E-3</v>
      </c>
      <c r="K71" s="47">
        <f t="shared" si="16"/>
        <v>1.0519987977156597E-2</v>
      </c>
      <c r="L71" s="47">
        <f t="shared" si="16"/>
        <v>7.0877303512364154E-3</v>
      </c>
      <c r="M71" s="47">
        <f t="shared" si="16"/>
        <v>4.7125353440150789E-3</v>
      </c>
      <c r="N71" s="47">
        <f t="shared" si="16"/>
        <v>3.9630118890356669E-3</v>
      </c>
      <c r="O71" s="47">
        <f t="shared" si="16"/>
        <v>9.2879256965944287E-3</v>
      </c>
      <c r="P71" s="47">
        <f t="shared" si="16"/>
        <v>9.2879256965944287E-3</v>
      </c>
      <c r="Q71" s="47">
        <f t="shared" si="16"/>
        <v>4.7978067169294047E-3</v>
      </c>
      <c r="R71" s="47">
        <f t="shared" si="16"/>
        <v>4.7978067169294047E-3</v>
      </c>
      <c r="S71" s="47">
        <f t="shared" si="16"/>
        <v>3.7174721189591072E-3</v>
      </c>
      <c r="T71" s="47">
        <f t="shared" si="16"/>
        <v>2.3255813953488372E-2</v>
      </c>
      <c r="U71" s="47">
        <f t="shared" si="16"/>
        <v>7.0877303512364154E-3</v>
      </c>
      <c r="V71" s="47">
        <f t="shared" si="16"/>
        <v>2.2054190296156274E-2</v>
      </c>
      <c r="W71" s="47">
        <f t="shared" si="16"/>
        <v>2.2054190296156274E-2</v>
      </c>
      <c r="X71" s="47">
        <f t="shared" si="16"/>
        <v>3.2432432432432426E-3</v>
      </c>
      <c r="Y71" s="47">
        <f t="shared" si="16"/>
        <v>2.3255813953488372E-2</v>
      </c>
      <c r="Z71" s="48">
        <f t="shared" si="2"/>
        <v>0.20094524248944295</v>
      </c>
      <c r="AA71" s="49">
        <f t="shared" si="3"/>
        <v>8.736749673454041E-3</v>
      </c>
    </row>
    <row r="72" spans="2:27" ht="14.25" customHeight="1" x14ac:dyDescent="0.2">
      <c r="B72" s="28" t="s">
        <v>60</v>
      </c>
      <c r="C72" s="47">
        <f t="shared" ref="C72:Y72" si="17">C44/C53</f>
        <v>5.5762081784386616E-2</v>
      </c>
      <c r="D72" s="47">
        <f t="shared" si="17"/>
        <v>4.6439628482972138E-2</v>
      </c>
      <c r="E72" s="47">
        <f t="shared" si="17"/>
        <v>4.8648648648648637E-2</v>
      </c>
      <c r="F72" s="47">
        <f t="shared" si="17"/>
        <v>1.65380374862183E-2</v>
      </c>
      <c r="G72" s="47">
        <f t="shared" si="17"/>
        <v>5.5762081784386616E-2</v>
      </c>
      <c r="H72" s="47">
        <f t="shared" si="17"/>
        <v>1.65380374862183E-2</v>
      </c>
      <c r="I72" s="47">
        <f t="shared" si="17"/>
        <v>5.5762081784386616E-2</v>
      </c>
      <c r="J72" s="47">
        <f t="shared" si="17"/>
        <v>9.2470277410832222E-3</v>
      </c>
      <c r="K72" s="47">
        <f t="shared" si="17"/>
        <v>1.8935978358881878E-2</v>
      </c>
      <c r="L72" s="47">
        <f t="shared" si="17"/>
        <v>1.65380374862183E-2</v>
      </c>
      <c r="M72" s="47">
        <f t="shared" si="17"/>
        <v>4.2412818096135708E-2</v>
      </c>
      <c r="N72" s="47">
        <f t="shared" si="17"/>
        <v>9.2470277410832222E-3</v>
      </c>
      <c r="O72" s="47">
        <f t="shared" si="17"/>
        <v>4.6439628482972138E-2</v>
      </c>
      <c r="P72" s="47">
        <f t="shared" si="17"/>
        <v>4.6439628482972138E-2</v>
      </c>
      <c r="Q72" s="47">
        <f t="shared" si="17"/>
        <v>2.3989033584647018E-2</v>
      </c>
      <c r="R72" s="47">
        <f t="shared" si="17"/>
        <v>2.3989033584647018E-2</v>
      </c>
      <c r="S72" s="47">
        <f t="shared" si="17"/>
        <v>5.5762081784386616E-2</v>
      </c>
      <c r="T72" s="47">
        <f t="shared" si="17"/>
        <v>5.4263565891472867E-2</v>
      </c>
      <c r="U72" s="47">
        <f t="shared" si="17"/>
        <v>1.65380374862183E-2</v>
      </c>
      <c r="V72" s="47">
        <f t="shared" si="17"/>
        <v>2.8355387523629493E-2</v>
      </c>
      <c r="W72" s="47">
        <f t="shared" si="17"/>
        <v>2.8355387523629493E-2</v>
      </c>
      <c r="X72" s="47">
        <f t="shared" si="17"/>
        <v>4.8648648648648637E-2</v>
      </c>
      <c r="Y72" s="47">
        <f t="shared" si="17"/>
        <v>5.4263565891472867E-2</v>
      </c>
      <c r="Z72" s="48">
        <f t="shared" si="2"/>
        <v>0.8188754857653161</v>
      </c>
      <c r="AA72" s="49">
        <f t="shared" si="3"/>
        <v>3.560328198979635E-2</v>
      </c>
    </row>
    <row r="73" spans="2:27" ht="14.25" customHeight="1" x14ac:dyDescent="0.2">
      <c r="B73" s="28" t="s">
        <v>62</v>
      </c>
      <c r="C73" s="47">
        <f t="shared" ref="C73:Y73" si="18">C45/C53</f>
        <v>5.5762081784386616E-2</v>
      </c>
      <c r="D73" s="47">
        <f t="shared" si="18"/>
        <v>4.6439628482972138E-2</v>
      </c>
      <c r="E73" s="47">
        <f t="shared" si="18"/>
        <v>4.8648648648648637E-2</v>
      </c>
      <c r="F73" s="47">
        <f t="shared" si="18"/>
        <v>1.65380374862183E-2</v>
      </c>
      <c r="G73" s="47">
        <f t="shared" si="18"/>
        <v>5.5762081784386616E-2</v>
      </c>
      <c r="H73" s="47">
        <f t="shared" si="18"/>
        <v>1.65380374862183E-2</v>
      </c>
      <c r="I73" s="47">
        <f t="shared" si="18"/>
        <v>5.5762081784386616E-2</v>
      </c>
      <c r="J73" s="47">
        <f t="shared" si="18"/>
        <v>9.2470277410832222E-3</v>
      </c>
      <c r="K73" s="47">
        <f t="shared" si="18"/>
        <v>1.8935978358881878E-2</v>
      </c>
      <c r="L73" s="47">
        <f t="shared" si="18"/>
        <v>1.65380374862183E-2</v>
      </c>
      <c r="M73" s="47">
        <f t="shared" si="18"/>
        <v>4.2412818096135708E-2</v>
      </c>
      <c r="N73" s="47">
        <f t="shared" si="18"/>
        <v>9.2470277410832222E-3</v>
      </c>
      <c r="O73" s="47">
        <f t="shared" si="18"/>
        <v>4.6439628482972138E-2</v>
      </c>
      <c r="P73" s="47">
        <f t="shared" si="18"/>
        <v>4.6439628482972138E-2</v>
      </c>
      <c r="Q73" s="47">
        <f t="shared" si="18"/>
        <v>2.3989033584647018E-2</v>
      </c>
      <c r="R73" s="47">
        <f t="shared" si="18"/>
        <v>2.3989033584647018E-2</v>
      </c>
      <c r="S73" s="47">
        <f t="shared" si="18"/>
        <v>5.5762081784386616E-2</v>
      </c>
      <c r="T73" s="47">
        <f t="shared" si="18"/>
        <v>5.4263565891472867E-2</v>
      </c>
      <c r="U73" s="47">
        <f t="shared" si="18"/>
        <v>1.65380374862183E-2</v>
      </c>
      <c r="V73" s="47">
        <f t="shared" si="18"/>
        <v>2.8355387523629493E-2</v>
      </c>
      <c r="W73" s="47">
        <f t="shared" si="18"/>
        <v>2.8355387523629493E-2</v>
      </c>
      <c r="X73" s="47">
        <f t="shared" si="18"/>
        <v>4.8648648648648637E-2</v>
      </c>
      <c r="Y73" s="47">
        <f t="shared" si="18"/>
        <v>5.4263565891472867E-2</v>
      </c>
      <c r="Z73" s="48">
        <f t="shared" si="2"/>
        <v>0.8188754857653161</v>
      </c>
      <c r="AA73" s="49">
        <f t="shared" si="3"/>
        <v>3.560328198979635E-2</v>
      </c>
    </row>
    <row r="74" spans="2:27" ht="14.25" customHeight="1" x14ac:dyDescent="0.2">
      <c r="B74" s="28" t="s">
        <v>66</v>
      </c>
      <c r="C74" s="47">
        <f t="shared" ref="C74:Y74" si="19">C46/C53</f>
        <v>1.1152416356877323E-2</v>
      </c>
      <c r="D74" s="47">
        <f t="shared" si="19"/>
        <v>2.7863777089783284E-2</v>
      </c>
      <c r="E74" s="47">
        <f t="shared" si="19"/>
        <v>5.405405405405404E-3</v>
      </c>
      <c r="F74" s="47">
        <f t="shared" si="19"/>
        <v>7.0877303512364154E-3</v>
      </c>
      <c r="G74" s="47">
        <f t="shared" si="19"/>
        <v>1.1152416356877323E-2</v>
      </c>
      <c r="H74" s="47">
        <f t="shared" si="19"/>
        <v>7.0877303512364154E-3</v>
      </c>
      <c r="I74" s="47">
        <f t="shared" si="19"/>
        <v>1.1152416356877323E-2</v>
      </c>
      <c r="J74" s="47">
        <f t="shared" si="19"/>
        <v>5.548216644649934E-3</v>
      </c>
      <c r="K74" s="47">
        <f t="shared" si="19"/>
        <v>1.0519987977156597E-2</v>
      </c>
      <c r="L74" s="47">
        <f t="shared" si="19"/>
        <v>7.0877303512364154E-3</v>
      </c>
      <c r="M74" s="47">
        <f t="shared" si="19"/>
        <v>4.7125353440150789E-3</v>
      </c>
      <c r="N74" s="47">
        <f t="shared" si="19"/>
        <v>5.548216644649934E-3</v>
      </c>
      <c r="O74" s="47">
        <f t="shared" si="19"/>
        <v>2.7863777089783284E-2</v>
      </c>
      <c r="P74" s="47">
        <f t="shared" si="19"/>
        <v>2.7863777089783284E-2</v>
      </c>
      <c r="Q74" s="47">
        <f t="shared" si="19"/>
        <v>4.7978067169294047E-3</v>
      </c>
      <c r="R74" s="47">
        <f t="shared" si="19"/>
        <v>4.7978067169294047E-3</v>
      </c>
      <c r="S74" s="47">
        <f t="shared" si="19"/>
        <v>1.1152416356877323E-2</v>
      </c>
      <c r="T74" s="47">
        <f t="shared" si="19"/>
        <v>2.3255813953488372E-2</v>
      </c>
      <c r="U74" s="47">
        <f t="shared" si="19"/>
        <v>7.0877303512364154E-3</v>
      </c>
      <c r="V74" s="47">
        <f t="shared" si="19"/>
        <v>2.2054190296156274E-2</v>
      </c>
      <c r="W74" s="47">
        <f t="shared" si="19"/>
        <v>2.2054190296156274E-2</v>
      </c>
      <c r="X74" s="47">
        <f t="shared" si="19"/>
        <v>5.405405405405404E-3</v>
      </c>
      <c r="Y74" s="47">
        <f t="shared" si="19"/>
        <v>2.3255813953488372E-2</v>
      </c>
      <c r="Z74" s="48">
        <f t="shared" si="2"/>
        <v>0.29390730745623528</v>
      </c>
      <c r="AA74" s="49">
        <f t="shared" si="3"/>
        <v>1.2778578585053707E-2</v>
      </c>
    </row>
    <row r="75" spans="2:27" ht="14.25" customHeight="1" x14ac:dyDescent="0.2">
      <c r="B75" s="28" t="s">
        <v>70</v>
      </c>
      <c r="C75" s="47">
        <f t="shared" ref="C75:Y75" si="20">C47/C53</f>
        <v>3.7174721189591072E-3</v>
      </c>
      <c r="D75" s="47">
        <f t="shared" si="20"/>
        <v>3.0959752321981426E-3</v>
      </c>
      <c r="E75" s="47">
        <f t="shared" si="20"/>
        <v>3.2432432432432426E-3</v>
      </c>
      <c r="F75" s="47">
        <f t="shared" si="20"/>
        <v>5.512679162072767E-3</v>
      </c>
      <c r="G75" s="47">
        <f t="shared" si="20"/>
        <v>3.7174721189591072E-3</v>
      </c>
      <c r="H75" s="47">
        <f t="shared" si="20"/>
        <v>5.512679162072767E-3</v>
      </c>
      <c r="I75" s="47">
        <f t="shared" si="20"/>
        <v>3.7174721189591072E-3</v>
      </c>
      <c r="J75" s="47">
        <f t="shared" si="20"/>
        <v>3.9630118890356669E-3</v>
      </c>
      <c r="K75" s="47">
        <f t="shared" si="20"/>
        <v>1.0519987977156597E-2</v>
      </c>
      <c r="L75" s="47">
        <f t="shared" si="20"/>
        <v>5.512679162072767E-3</v>
      </c>
      <c r="M75" s="47">
        <f t="shared" si="20"/>
        <v>2.8275212064090478E-3</v>
      </c>
      <c r="N75" s="47">
        <f t="shared" si="20"/>
        <v>3.9630118890356669E-3</v>
      </c>
      <c r="O75" s="47">
        <f t="shared" si="20"/>
        <v>3.0959752321981426E-3</v>
      </c>
      <c r="P75" s="47">
        <f t="shared" si="20"/>
        <v>3.0959752321981426E-3</v>
      </c>
      <c r="Q75" s="47">
        <f t="shared" si="20"/>
        <v>3.4270047978067169E-3</v>
      </c>
      <c r="R75" s="47">
        <f t="shared" si="20"/>
        <v>3.4270047978067169E-3</v>
      </c>
      <c r="S75" s="47">
        <f t="shared" si="20"/>
        <v>3.7174721189591072E-3</v>
      </c>
      <c r="T75" s="47">
        <f t="shared" si="20"/>
        <v>7.7519379844961239E-3</v>
      </c>
      <c r="U75" s="47">
        <f t="shared" si="20"/>
        <v>5.512679162072767E-3</v>
      </c>
      <c r="V75" s="47">
        <f t="shared" si="20"/>
        <v>2.2054190296156274E-2</v>
      </c>
      <c r="W75" s="47">
        <f t="shared" si="20"/>
        <v>2.2054190296156274E-2</v>
      </c>
      <c r="X75" s="47">
        <f t="shared" si="20"/>
        <v>3.2432432432432426E-3</v>
      </c>
      <c r="Y75" s="47">
        <f t="shared" si="20"/>
        <v>7.7519379844961239E-3</v>
      </c>
      <c r="Z75" s="48">
        <f t="shared" si="2"/>
        <v>0.14043481642576361</v>
      </c>
      <c r="AA75" s="49">
        <f t="shared" si="3"/>
        <v>6.1058615837288523E-3</v>
      </c>
    </row>
    <row r="76" spans="2:27" ht="14.25" customHeight="1" x14ac:dyDescent="0.2">
      <c r="B76" s="28" t="s">
        <v>75</v>
      </c>
      <c r="C76" s="47">
        <f t="shared" ref="C76:Y76" si="21">C48/C53</f>
        <v>7.8066914498141265E-2</v>
      </c>
      <c r="D76" s="47">
        <f t="shared" si="21"/>
        <v>6.5015479876160992E-2</v>
      </c>
      <c r="E76" s="47">
        <f t="shared" si="21"/>
        <v>8.1081081081081072E-2</v>
      </c>
      <c r="F76" s="47">
        <f t="shared" si="21"/>
        <v>4.9614112458654908E-2</v>
      </c>
      <c r="G76" s="47">
        <f t="shared" si="21"/>
        <v>7.8066914498141265E-2</v>
      </c>
      <c r="H76" s="47">
        <f t="shared" si="21"/>
        <v>4.9614112458654908E-2</v>
      </c>
      <c r="I76" s="47">
        <f t="shared" si="21"/>
        <v>7.8066914498141265E-2</v>
      </c>
      <c r="J76" s="47">
        <f t="shared" si="21"/>
        <v>8.3223249669749005E-2</v>
      </c>
      <c r="K76" s="47">
        <f t="shared" si="21"/>
        <v>3.1559963931469794E-2</v>
      </c>
      <c r="L76" s="47">
        <f t="shared" si="21"/>
        <v>4.9614112458654908E-2</v>
      </c>
      <c r="M76" s="47">
        <f t="shared" si="21"/>
        <v>7.0688030160226192E-2</v>
      </c>
      <c r="N76" s="47">
        <f t="shared" si="21"/>
        <v>8.3223249669749005E-2</v>
      </c>
      <c r="O76" s="47">
        <f t="shared" si="21"/>
        <v>6.5015479876160992E-2</v>
      </c>
      <c r="P76" s="47">
        <f t="shared" si="21"/>
        <v>6.5015479876160992E-2</v>
      </c>
      <c r="Q76" s="47">
        <f t="shared" si="21"/>
        <v>7.1967100753941055E-2</v>
      </c>
      <c r="R76" s="47">
        <f t="shared" si="21"/>
        <v>7.1967100753941055E-2</v>
      </c>
      <c r="S76" s="47">
        <f t="shared" si="21"/>
        <v>7.8066914498141265E-2</v>
      </c>
      <c r="T76" s="47">
        <f t="shared" si="21"/>
        <v>6.9767441860465115E-2</v>
      </c>
      <c r="U76" s="47">
        <f t="shared" si="21"/>
        <v>4.9614112458654908E-2</v>
      </c>
      <c r="V76" s="47">
        <f t="shared" si="21"/>
        <v>3.9697542533081297E-2</v>
      </c>
      <c r="W76" s="47">
        <f t="shared" si="21"/>
        <v>3.9697542533081297E-2</v>
      </c>
      <c r="X76" s="47">
        <f t="shared" si="21"/>
        <v>8.1081081081081072E-2</v>
      </c>
      <c r="Y76" s="47">
        <f t="shared" si="21"/>
        <v>6.9767441860465115E-2</v>
      </c>
      <c r="Z76" s="48">
        <f t="shared" si="2"/>
        <v>1.4994913733439983</v>
      </c>
      <c r="AA76" s="49">
        <f t="shared" si="3"/>
        <v>6.5195277101912974E-2</v>
      </c>
    </row>
    <row r="77" spans="2:27" ht="14.25" customHeight="1" x14ac:dyDescent="0.2">
      <c r="B77" s="28" t="s">
        <v>81</v>
      </c>
      <c r="C77" s="47">
        <f t="shared" ref="C77:Y77" si="22">C49/C53</f>
        <v>0.1003717472118959</v>
      </c>
      <c r="D77" s="47">
        <f t="shared" si="22"/>
        <v>8.3591331269349853E-2</v>
      </c>
      <c r="E77" s="47">
        <f t="shared" si="22"/>
        <v>0.14594594594594593</v>
      </c>
      <c r="F77" s="47">
        <f t="shared" si="22"/>
        <v>0.24807056229327454</v>
      </c>
      <c r="G77" s="47">
        <f t="shared" si="22"/>
        <v>0.1003717472118959</v>
      </c>
      <c r="H77" s="47">
        <f t="shared" si="22"/>
        <v>0.24807056229327454</v>
      </c>
      <c r="I77" s="47">
        <f t="shared" si="22"/>
        <v>0.1003717472118959</v>
      </c>
      <c r="J77" s="47">
        <f t="shared" si="22"/>
        <v>0.19418758256274768</v>
      </c>
      <c r="K77" s="47">
        <f t="shared" si="22"/>
        <v>0.28403967538322816</v>
      </c>
      <c r="L77" s="47">
        <f t="shared" si="22"/>
        <v>0.24807056229327454</v>
      </c>
      <c r="M77" s="47">
        <f t="shared" si="22"/>
        <v>0.12723845428840713</v>
      </c>
      <c r="N77" s="47">
        <f t="shared" si="22"/>
        <v>0.19418758256274768</v>
      </c>
      <c r="O77" s="47">
        <f t="shared" si="22"/>
        <v>8.3591331269349853E-2</v>
      </c>
      <c r="P77" s="47">
        <f t="shared" si="22"/>
        <v>8.3591331269349853E-2</v>
      </c>
      <c r="Q77" s="47">
        <f t="shared" si="22"/>
        <v>0.16792323509252913</v>
      </c>
      <c r="R77" s="47">
        <f t="shared" si="22"/>
        <v>0.16792323509252913</v>
      </c>
      <c r="S77" s="47">
        <f t="shared" si="22"/>
        <v>0.1003717472118959</v>
      </c>
      <c r="T77" s="47">
        <f t="shared" si="22"/>
        <v>6.9767441860465115E-2</v>
      </c>
      <c r="U77" s="47">
        <f t="shared" si="22"/>
        <v>0.24807056229327454</v>
      </c>
      <c r="V77" s="47">
        <f t="shared" si="22"/>
        <v>0.19848771266540646</v>
      </c>
      <c r="W77" s="47">
        <f t="shared" si="22"/>
        <v>0.19848771266540646</v>
      </c>
      <c r="X77" s="47">
        <f t="shared" si="22"/>
        <v>0.14594594594594593</v>
      </c>
      <c r="Y77" s="47">
        <f t="shared" si="22"/>
        <v>6.9767441860465115E-2</v>
      </c>
      <c r="Z77" s="48">
        <f t="shared" si="2"/>
        <v>3.6084451977545551</v>
      </c>
      <c r="AA77" s="49">
        <f t="shared" si="3"/>
        <v>0.15688892164150239</v>
      </c>
    </row>
    <row r="78" spans="2:27" ht="14.25" customHeight="1" x14ac:dyDescent="0.2">
      <c r="B78" s="28" t="s">
        <v>87</v>
      </c>
      <c r="C78" s="47">
        <f t="shared" ref="C78:Y78" si="23">C50/C53</f>
        <v>0.1003717472118959</v>
      </c>
      <c r="D78" s="47">
        <f t="shared" si="23"/>
        <v>8.3591331269349853E-2</v>
      </c>
      <c r="E78" s="47">
        <f t="shared" si="23"/>
        <v>0.14594594594594593</v>
      </c>
      <c r="F78" s="47">
        <f t="shared" si="23"/>
        <v>0.24807056229327454</v>
      </c>
      <c r="G78" s="47">
        <f t="shared" si="23"/>
        <v>0.1003717472118959</v>
      </c>
      <c r="H78" s="47">
        <f t="shared" si="23"/>
        <v>0.24807056229327454</v>
      </c>
      <c r="I78" s="47">
        <f t="shared" si="23"/>
        <v>0.1003717472118959</v>
      </c>
      <c r="J78" s="47">
        <f t="shared" si="23"/>
        <v>0.19418758256274768</v>
      </c>
      <c r="K78" s="47">
        <f t="shared" si="23"/>
        <v>0.28403967538322816</v>
      </c>
      <c r="L78" s="47">
        <f t="shared" si="23"/>
        <v>0.24807056229327454</v>
      </c>
      <c r="M78" s="47">
        <f t="shared" si="23"/>
        <v>0.12723845428840713</v>
      </c>
      <c r="N78" s="47">
        <f t="shared" si="23"/>
        <v>0.19418758256274768</v>
      </c>
      <c r="O78" s="47">
        <f t="shared" si="23"/>
        <v>8.3591331269349853E-2</v>
      </c>
      <c r="P78" s="47">
        <f t="shared" si="23"/>
        <v>8.3591331269349853E-2</v>
      </c>
      <c r="Q78" s="47">
        <f t="shared" si="23"/>
        <v>0.16792323509252913</v>
      </c>
      <c r="R78" s="47">
        <f t="shared" si="23"/>
        <v>0.16792323509252913</v>
      </c>
      <c r="S78" s="47">
        <f t="shared" si="23"/>
        <v>0.1003717472118959</v>
      </c>
      <c r="T78" s="47">
        <f t="shared" si="23"/>
        <v>6.9767441860465115E-2</v>
      </c>
      <c r="U78" s="47">
        <f t="shared" si="23"/>
        <v>0.24807056229327454</v>
      </c>
      <c r="V78" s="47">
        <f t="shared" si="23"/>
        <v>0.19848771266540646</v>
      </c>
      <c r="W78" s="47">
        <f t="shared" si="23"/>
        <v>0.19848771266540646</v>
      </c>
      <c r="X78" s="47">
        <f t="shared" si="23"/>
        <v>0.14594594594594593</v>
      </c>
      <c r="Y78" s="47">
        <f t="shared" si="23"/>
        <v>6.9767441860465115E-2</v>
      </c>
      <c r="Z78" s="48">
        <f t="shared" si="2"/>
        <v>3.6084451977545551</v>
      </c>
      <c r="AA78" s="49">
        <f t="shared" si="3"/>
        <v>0.15688892164150239</v>
      </c>
    </row>
    <row r="79" spans="2:27" ht="14.25" customHeight="1" x14ac:dyDescent="0.2">
      <c r="B79" s="28" t="s">
        <v>92</v>
      </c>
      <c r="C79" s="47">
        <f t="shared" ref="C79:Y79" si="24">C51/C53</f>
        <v>3.3457249070631967E-2</v>
      </c>
      <c r="D79" s="47">
        <f t="shared" si="24"/>
        <v>4.6439628482972138E-2</v>
      </c>
      <c r="E79" s="47">
        <f t="shared" si="24"/>
        <v>1.6216216216216214E-2</v>
      </c>
      <c r="F79" s="47">
        <f t="shared" si="24"/>
        <v>9.9228224917309819E-3</v>
      </c>
      <c r="G79" s="47">
        <f t="shared" si="24"/>
        <v>3.3457249070631967E-2</v>
      </c>
      <c r="H79" s="47">
        <f t="shared" si="24"/>
        <v>9.9228224917309819E-3</v>
      </c>
      <c r="I79" s="47">
        <f t="shared" si="24"/>
        <v>3.3457249070631967E-2</v>
      </c>
      <c r="J79" s="47">
        <f t="shared" si="24"/>
        <v>9.2470277410832222E-3</v>
      </c>
      <c r="K79" s="47">
        <f t="shared" si="24"/>
        <v>1.3525698827772768E-2</v>
      </c>
      <c r="L79" s="47">
        <f t="shared" si="24"/>
        <v>9.9228224917309819E-3</v>
      </c>
      <c r="M79" s="47">
        <f t="shared" si="24"/>
        <v>4.2412818096135708E-2</v>
      </c>
      <c r="N79" s="47">
        <f t="shared" si="24"/>
        <v>9.2470277410832222E-3</v>
      </c>
      <c r="O79" s="47">
        <f t="shared" si="24"/>
        <v>4.6439628482972138E-2</v>
      </c>
      <c r="P79" s="47">
        <f t="shared" si="24"/>
        <v>4.6439628482972138E-2</v>
      </c>
      <c r="Q79" s="47">
        <f t="shared" si="24"/>
        <v>7.9963445282156733E-3</v>
      </c>
      <c r="R79" s="47">
        <f t="shared" si="24"/>
        <v>7.9963445282156733E-3</v>
      </c>
      <c r="S79" s="47">
        <f t="shared" si="24"/>
        <v>3.3457249070631967E-2</v>
      </c>
      <c r="T79" s="47">
        <f t="shared" si="24"/>
        <v>3.875968992248062E-2</v>
      </c>
      <c r="U79" s="47">
        <f t="shared" si="24"/>
        <v>9.9228224917309819E-3</v>
      </c>
      <c r="V79" s="47">
        <f t="shared" si="24"/>
        <v>2.2054190296156274E-2</v>
      </c>
      <c r="W79" s="47">
        <f t="shared" si="24"/>
        <v>2.2054190296156274E-2</v>
      </c>
      <c r="X79" s="47">
        <f t="shared" si="24"/>
        <v>1.6216216216216214E-2</v>
      </c>
      <c r="Y79" s="47">
        <f t="shared" si="24"/>
        <v>3.875968992248062E-2</v>
      </c>
      <c r="Z79" s="48">
        <f t="shared" si="2"/>
        <v>0.55732462603058064</v>
      </c>
      <c r="AA79" s="49">
        <f t="shared" si="3"/>
        <v>2.4231505479590461E-2</v>
      </c>
    </row>
    <row r="80" spans="2:27" ht="14.25" customHeight="1" x14ac:dyDescent="0.2">
      <c r="B80" s="28" t="s">
        <v>98</v>
      </c>
      <c r="C80" s="47">
        <f t="shared" ref="C80:Y80" si="25">C52/C53</f>
        <v>3.7174721189591072E-3</v>
      </c>
      <c r="D80" s="47">
        <f t="shared" si="25"/>
        <v>3.0959752321981426E-3</v>
      </c>
      <c r="E80" s="47">
        <f t="shared" si="25"/>
        <v>3.2432432432432426E-3</v>
      </c>
      <c r="F80" s="47">
        <f t="shared" si="25"/>
        <v>5.512679162072767E-3</v>
      </c>
      <c r="G80" s="47">
        <f t="shared" si="25"/>
        <v>3.7174721189591072E-3</v>
      </c>
      <c r="H80" s="47">
        <f t="shared" si="25"/>
        <v>5.512679162072767E-3</v>
      </c>
      <c r="I80" s="47">
        <f t="shared" si="25"/>
        <v>3.7174721189591072E-3</v>
      </c>
      <c r="J80" s="47">
        <f t="shared" si="25"/>
        <v>3.9630118890356669E-3</v>
      </c>
      <c r="K80" s="47">
        <f t="shared" si="25"/>
        <v>1.0519987977156597E-2</v>
      </c>
      <c r="L80" s="47">
        <f t="shared" si="25"/>
        <v>5.512679162072767E-3</v>
      </c>
      <c r="M80" s="47">
        <f t="shared" si="25"/>
        <v>2.8275212064090478E-3</v>
      </c>
      <c r="N80" s="47">
        <f t="shared" si="25"/>
        <v>3.9630118890356669E-3</v>
      </c>
      <c r="O80" s="47">
        <f t="shared" si="25"/>
        <v>3.0959752321981426E-3</v>
      </c>
      <c r="P80" s="47">
        <f t="shared" si="25"/>
        <v>3.0959752321981426E-3</v>
      </c>
      <c r="Q80" s="47">
        <f t="shared" si="25"/>
        <v>3.4270047978067169E-3</v>
      </c>
      <c r="R80" s="47">
        <f t="shared" si="25"/>
        <v>3.4270047978067169E-3</v>
      </c>
      <c r="S80" s="47">
        <f t="shared" si="25"/>
        <v>3.7174721189591072E-3</v>
      </c>
      <c r="T80" s="47">
        <f t="shared" si="25"/>
        <v>7.7519379844961239E-3</v>
      </c>
      <c r="U80" s="47">
        <f t="shared" si="25"/>
        <v>5.512679162072767E-3</v>
      </c>
      <c r="V80" s="47">
        <f t="shared" si="25"/>
        <v>2.2054190296156274E-2</v>
      </c>
      <c r="W80" s="47">
        <f t="shared" si="25"/>
        <v>2.2054190296156274E-2</v>
      </c>
      <c r="X80" s="47">
        <f t="shared" si="25"/>
        <v>3.2432432432432426E-3</v>
      </c>
      <c r="Y80" s="47">
        <f t="shared" si="25"/>
        <v>7.7519379844961239E-3</v>
      </c>
      <c r="Z80" s="48">
        <f t="shared" si="2"/>
        <v>0.14043481642576361</v>
      </c>
      <c r="AA80" s="49">
        <f t="shared" si="3"/>
        <v>6.1058615837288523E-3</v>
      </c>
    </row>
    <row r="81" spans="27:27" ht="14.25" customHeight="1" x14ac:dyDescent="0.25">
      <c r="AA81" s="50">
        <f>SUM(AA58:AA80)</f>
        <v>0.99999999999999978</v>
      </c>
    </row>
    <row r="82" spans="27:27" ht="14.25" customHeight="1" x14ac:dyDescent="0.2"/>
    <row r="83" spans="27:27" ht="14.25" customHeight="1" x14ac:dyDescent="0.2"/>
    <row r="84" spans="27:27" ht="14.25" customHeight="1" x14ac:dyDescent="0.2"/>
    <row r="85" spans="27:27" ht="14.25" customHeight="1" x14ac:dyDescent="0.2"/>
    <row r="86" spans="27:27" ht="14.25" customHeight="1" x14ac:dyDescent="0.2"/>
    <row r="87" spans="27:27" ht="14.25" customHeight="1" x14ac:dyDescent="0.2"/>
    <row r="88" spans="27:27" ht="14.25" customHeight="1" x14ac:dyDescent="0.2"/>
    <row r="89" spans="27:27" ht="14.25" customHeight="1" x14ac:dyDescent="0.2"/>
    <row r="90" spans="27:27" ht="14.25" customHeight="1" x14ac:dyDescent="0.2"/>
    <row r="91" spans="27:27" ht="14.25" customHeight="1" x14ac:dyDescent="0.2"/>
    <row r="92" spans="27:27" ht="14.25" customHeight="1" x14ac:dyDescent="0.2"/>
    <row r="93" spans="27:27" ht="14.25" customHeight="1" x14ac:dyDescent="0.2"/>
    <row r="94" spans="27:27" ht="14.25" customHeight="1" x14ac:dyDescent="0.2"/>
    <row r="95" spans="27:27" ht="14.25" customHeight="1" x14ac:dyDescent="0.2"/>
    <row r="96" spans="27:27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H25"/>
  <sheetViews>
    <sheetView tabSelected="1" workbookViewId="0">
      <selection activeCell="L4" sqref="L4"/>
    </sheetView>
  </sheetViews>
  <sheetFormatPr defaultColWidth="12.625" defaultRowHeight="15" customHeight="1" x14ac:dyDescent="0.2"/>
  <cols>
    <col min="2" max="2" width="9.375" customWidth="1"/>
    <col min="3" max="3" width="9.125" customWidth="1"/>
    <col min="4" max="4" width="8.625" customWidth="1"/>
    <col min="5" max="5" width="12" customWidth="1"/>
  </cols>
  <sheetData>
    <row r="2" spans="2:8" x14ac:dyDescent="0.25">
      <c r="B2" s="26" t="s">
        <v>105</v>
      </c>
      <c r="C2" s="35" t="s">
        <v>115</v>
      </c>
      <c r="D2" s="35" t="s">
        <v>116</v>
      </c>
      <c r="E2" s="35" t="s">
        <v>117</v>
      </c>
      <c r="F2" s="35" t="s">
        <v>118</v>
      </c>
      <c r="H2" s="40" t="s">
        <v>124</v>
      </c>
    </row>
    <row r="3" spans="2:8" x14ac:dyDescent="0.25">
      <c r="B3" s="28" t="s">
        <v>22</v>
      </c>
      <c r="C3" s="36">
        <v>1.27785785850537E-2</v>
      </c>
      <c r="D3" s="37">
        <v>5.7013723698290338E-2</v>
      </c>
      <c r="E3" s="38">
        <f>C3*4</f>
        <v>5.1114314340214802E-2</v>
      </c>
      <c r="F3" s="38">
        <f>C3*1/4</f>
        <v>3.1946446462634251E-3</v>
      </c>
      <c r="H3" s="40" t="s">
        <v>125</v>
      </c>
    </row>
    <row r="4" spans="2:8" x14ac:dyDescent="0.25">
      <c r="B4" s="28" t="s">
        <v>26</v>
      </c>
      <c r="C4" s="37">
        <v>8.736749673454041E-3</v>
      </c>
      <c r="D4" s="37">
        <v>1.1984828564240825E-2</v>
      </c>
      <c r="E4" s="38">
        <f t="shared" ref="E4:E25" si="0">C4*4</f>
        <v>3.4946998693816164E-2</v>
      </c>
      <c r="F4" s="38">
        <f t="shared" ref="F4:F25" si="1">C4*1/4</f>
        <v>2.1841874183635103E-3</v>
      </c>
      <c r="H4" s="40" t="s">
        <v>119</v>
      </c>
    </row>
    <row r="5" spans="2:8" x14ac:dyDescent="0.25">
      <c r="B5" s="28" t="s">
        <v>29</v>
      </c>
      <c r="C5" s="37">
        <v>2.4231505479590461E-2</v>
      </c>
      <c r="D5" s="37">
        <v>3.8293655842804288E-2</v>
      </c>
      <c r="E5" s="38">
        <f t="shared" si="0"/>
        <v>9.6926021918361846E-2</v>
      </c>
      <c r="F5" s="38">
        <f t="shared" si="1"/>
        <v>6.0578763698976154E-3</v>
      </c>
      <c r="H5" s="39"/>
    </row>
    <row r="6" spans="2:8" x14ac:dyDescent="0.25">
      <c r="B6" s="28" t="s">
        <v>31</v>
      </c>
      <c r="C6" s="37">
        <v>6.5195277101912974E-2</v>
      </c>
      <c r="D6" s="37">
        <v>2.1180910044924357E-2</v>
      </c>
      <c r="E6" s="38">
        <f t="shared" si="0"/>
        <v>0.2607811084076519</v>
      </c>
      <c r="F6" s="38">
        <f t="shared" si="1"/>
        <v>1.6298819275478243E-2</v>
      </c>
      <c r="H6" s="39"/>
    </row>
    <row r="7" spans="2:8" x14ac:dyDescent="0.25">
      <c r="B7" s="28" t="s">
        <v>33</v>
      </c>
      <c r="C7" s="37">
        <v>1.2778578585053707E-2</v>
      </c>
      <c r="D7" s="37">
        <v>0.11928447802160846</v>
      </c>
      <c r="E7" s="38">
        <f t="shared" si="0"/>
        <v>5.111431434021483E-2</v>
      </c>
      <c r="F7" s="38">
        <f t="shared" si="1"/>
        <v>3.1946446462634268E-3</v>
      </c>
      <c r="H7" s="39"/>
    </row>
    <row r="8" spans="2:8" x14ac:dyDescent="0.25">
      <c r="B8" s="28" t="s">
        <v>36</v>
      </c>
      <c r="C8" s="37">
        <v>6.5195277101912974E-2</v>
      </c>
      <c r="D8" s="37">
        <v>7.7872374921786391E-2</v>
      </c>
      <c r="E8" s="38">
        <f t="shared" si="0"/>
        <v>0.2607811084076519</v>
      </c>
      <c r="F8" s="38">
        <f t="shared" si="1"/>
        <v>1.6298819275478243E-2</v>
      </c>
      <c r="H8" s="39"/>
    </row>
    <row r="9" spans="2:8" x14ac:dyDescent="0.25">
      <c r="B9" s="28" t="s">
        <v>39</v>
      </c>
      <c r="C9" s="37">
        <v>1.2778578585053707E-2</v>
      </c>
      <c r="D9" s="37">
        <v>3.8293655842804288E-2</v>
      </c>
      <c r="E9" s="38">
        <f t="shared" si="0"/>
        <v>5.111431434021483E-2</v>
      </c>
      <c r="F9" s="38">
        <f t="shared" si="1"/>
        <v>3.1946446462634268E-3</v>
      </c>
      <c r="H9" s="39"/>
    </row>
    <row r="10" spans="2:8" x14ac:dyDescent="0.25">
      <c r="B10" s="28" t="s">
        <v>42</v>
      </c>
      <c r="C10" s="37">
        <v>4.5035760752691049E-2</v>
      </c>
      <c r="D10" s="37">
        <v>0.11928447802160846</v>
      </c>
      <c r="E10" s="38">
        <f t="shared" si="0"/>
        <v>0.1801430430107642</v>
      </c>
      <c r="F10" s="38">
        <f t="shared" si="1"/>
        <v>1.1258940188172762E-2</v>
      </c>
      <c r="H10" s="39"/>
    </row>
    <row r="11" spans="2:8" x14ac:dyDescent="0.25">
      <c r="B11" s="28" t="s">
        <v>44</v>
      </c>
      <c r="C11" s="37">
        <v>0.10684616029487304</v>
      </c>
      <c r="D11" s="37">
        <v>1.1984828564240825E-2</v>
      </c>
      <c r="E11" s="38">
        <f t="shared" si="0"/>
        <v>0.42738464117949215</v>
      </c>
      <c r="F11" s="38">
        <f t="shared" si="1"/>
        <v>2.671154007371826E-2</v>
      </c>
      <c r="H11" s="39"/>
    </row>
    <row r="12" spans="2:8" x14ac:dyDescent="0.25">
      <c r="B12" s="28" t="s">
        <v>47</v>
      </c>
      <c r="C12" s="37">
        <v>6.5195277101912974E-2</v>
      </c>
      <c r="D12" s="37">
        <v>7.7872374921786391E-2</v>
      </c>
      <c r="E12" s="38">
        <f t="shared" si="0"/>
        <v>0.2607811084076519</v>
      </c>
      <c r="F12" s="38">
        <f t="shared" si="1"/>
        <v>1.6298819275478243E-2</v>
      </c>
      <c r="H12" s="39"/>
    </row>
    <row r="13" spans="2:8" x14ac:dyDescent="0.25">
      <c r="B13" s="28" t="s">
        <v>49</v>
      </c>
      <c r="C13" s="37">
        <v>1.9317505042279807E-2</v>
      </c>
      <c r="D13" s="37">
        <v>0.11928447802160846</v>
      </c>
      <c r="E13" s="38">
        <f t="shared" si="0"/>
        <v>7.7270020169119227E-2</v>
      </c>
      <c r="F13" s="38">
        <f t="shared" si="1"/>
        <v>4.8293762605699517E-3</v>
      </c>
      <c r="H13" s="39"/>
    </row>
    <row r="14" spans="2:8" x14ac:dyDescent="0.25">
      <c r="B14" s="28" t="s">
        <v>52</v>
      </c>
      <c r="C14" s="37">
        <v>4.5035760752691049E-2</v>
      </c>
      <c r="D14" s="37">
        <v>1.1984828564240825E-2</v>
      </c>
      <c r="E14" s="38">
        <f t="shared" si="0"/>
        <v>0.1801430430107642</v>
      </c>
      <c r="F14" s="38">
        <f t="shared" si="1"/>
        <v>1.1258940188172762E-2</v>
      </c>
      <c r="H14" s="39"/>
    </row>
    <row r="15" spans="2:8" x14ac:dyDescent="0.25">
      <c r="B15" s="28" t="s">
        <v>55</v>
      </c>
      <c r="C15" s="37">
        <v>8.736749673454041E-3</v>
      </c>
      <c r="D15" s="37">
        <v>2.1180910044924357E-2</v>
      </c>
      <c r="E15" s="38">
        <f t="shared" si="0"/>
        <v>3.4946998693816164E-2</v>
      </c>
      <c r="F15" s="38">
        <f t="shared" si="1"/>
        <v>2.1841874183635103E-3</v>
      </c>
      <c r="H15" s="39"/>
    </row>
    <row r="16" spans="2:8" x14ac:dyDescent="0.25">
      <c r="B16" s="28" t="s">
        <v>57</v>
      </c>
      <c r="C16" s="37">
        <v>8.736749673454041E-3</v>
      </c>
      <c r="D16" s="37">
        <v>1.6867925884556743E-2</v>
      </c>
      <c r="E16" s="38">
        <f t="shared" si="0"/>
        <v>3.4946998693816164E-2</v>
      </c>
      <c r="F16" s="38">
        <f t="shared" si="1"/>
        <v>2.1841874183635103E-3</v>
      </c>
      <c r="H16" s="39"/>
    </row>
    <row r="17" spans="2:8" x14ac:dyDescent="0.25">
      <c r="B17" s="28" t="s">
        <v>60</v>
      </c>
      <c r="C17" s="37">
        <v>3.560328198979635E-2</v>
      </c>
      <c r="D17" s="37">
        <v>2.1180910044924357E-2</v>
      </c>
      <c r="E17" s="38">
        <f t="shared" si="0"/>
        <v>0.1424131279591854</v>
      </c>
      <c r="F17" s="38">
        <f t="shared" si="1"/>
        <v>8.9008204974490874E-3</v>
      </c>
      <c r="H17" s="39"/>
    </row>
    <row r="18" spans="2:8" x14ac:dyDescent="0.25">
      <c r="B18" s="28" t="s">
        <v>62</v>
      </c>
      <c r="C18" s="37">
        <v>3.560328198979635E-2</v>
      </c>
      <c r="D18" s="37">
        <v>3.1652896797312854E-2</v>
      </c>
      <c r="E18" s="38">
        <f t="shared" si="0"/>
        <v>0.1424131279591854</v>
      </c>
      <c r="F18" s="38">
        <f t="shared" si="1"/>
        <v>8.9008204974490874E-3</v>
      </c>
      <c r="H18" s="39"/>
    </row>
    <row r="19" spans="2:8" x14ac:dyDescent="0.25">
      <c r="B19" s="28" t="s">
        <v>66</v>
      </c>
      <c r="C19" s="37">
        <v>1.2778578585053707E-2</v>
      </c>
      <c r="D19" s="37">
        <v>6.1339220041553351E-2</v>
      </c>
      <c r="E19" s="38">
        <f t="shared" si="0"/>
        <v>5.111431434021483E-2</v>
      </c>
      <c r="F19" s="38">
        <f t="shared" si="1"/>
        <v>3.1946446462634268E-3</v>
      </c>
      <c r="H19" s="39"/>
    </row>
    <row r="20" spans="2:8" x14ac:dyDescent="0.25">
      <c r="B20" s="28" t="s">
        <v>70</v>
      </c>
      <c r="C20" s="37">
        <v>6.1058615837288523E-3</v>
      </c>
      <c r="D20" s="37">
        <v>5.7013723698290338E-2</v>
      </c>
      <c r="E20" s="38">
        <f t="shared" si="0"/>
        <v>2.4423446334915409E-2</v>
      </c>
      <c r="F20" s="38">
        <f t="shared" si="1"/>
        <v>1.5264653959322131E-3</v>
      </c>
      <c r="H20" s="39"/>
    </row>
    <row r="21" spans="2:8" x14ac:dyDescent="0.25">
      <c r="B21" s="28" t="s">
        <v>75</v>
      </c>
      <c r="C21" s="37">
        <v>6.5195277101912974E-2</v>
      </c>
      <c r="D21" s="37">
        <v>5.7013723698290338E-2</v>
      </c>
      <c r="E21" s="38">
        <f t="shared" si="0"/>
        <v>0.2607811084076519</v>
      </c>
      <c r="F21" s="38">
        <f t="shared" si="1"/>
        <v>1.6298819275478243E-2</v>
      </c>
      <c r="H21" s="39"/>
    </row>
    <row r="22" spans="2:8" x14ac:dyDescent="0.25">
      <c r="B22" s="28" t="s">
        <v>81</v>
      </c>
      <c r="C22" s="37">
        <v>0.15688892164150239</v>
      </c>
      <c r="D22" s="37">
        <v>5.1159036053442302E-3</v>
      </c>
      <c r="E22" s="38">
        <f t="shared" si="0"/>
        <v>0.62755568656600957</v>
      </c>
      <c r="F22" s="38">
        <f t="shared" si="1"/>
        <v>3.9222230410375598E-2</v>
      </c>
      <c r="H22" s="39"/>
    </row>
    <row r="23" spans="2:8" x14ac:dyDescent="0.25">
      <c r="B23" s="28" t="s">
        <v>87</v>
      </c>
      <c r="C23" s="37">
        <v>0.15688892164150239</v>
      </c>
      <c r="D23" s="37">
        <v>6.1576712953093369E-3</v>
      </c>
      <c r="E23" s="38">
        <f t="shared" si="0"/>
        <v>0.62755568656600957</v>
      </c>
      <c r="F23" s="38">
        <f t="shared" si="1"/>
        <v>3.9222230410375598E-2</v>
      </c>
      <c r="H23" s="39"/>
    </row>
    <row r="24" spans="2:8" x14ac:dyDescent="0.25">
      <c r="B24" s="28" t="s">
        <v>92</v>
      </c>
      <c r="C24" s="37">
        <v>2.4231505479590461E-2</v>
      </c>
      <c r="D24" s="37">
        <v>6.1576712953093369E-3</v>
      </c>
      <c r="E24" s="38">
        <f t="shared" si="0"/>
        <v>9.6926021918361846E-2</v>
      </c>
      <c r="F24" s="38">
        <f t="shared" si="1"/>
        <v>6.0578763698976154E-3</v>
      </c>
      <c r="H24" s="39"/>
    </row>
    <row r="25" spans="2:8" x14ac:dyDescent="0.25">
      <c r="B25" s="28" t="s">
        <v>98</v>
      </c>
      <c r="C25" s="37">
        <v>6.1058615837288523E-3</v>
      </c>
      <c r="D25" s="37">
        <v>1.1984828564240825E-2</v>
      </c>
      <c r="E25" s="38">
        <f t="shared" si="0"/>
        <v>2.4423446334915409E-2</v>
      </c>
      <c r="F25" s="38">
        <f t="shared" si="1"/>
        <v>1.5264653959322131E-3</v>
      </c>
      <c r="H25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</vt:lpstr>
      <vt:lpstr>AHP Value</vt:lpstr>
      <vt:lpstr>AHP Cost</vt:lpstr>
      <vt:lpstr>ROI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</dc:creator>
  <cp:lastModifiedBy>Windows</cp:lastModifiedBy>
  <dcterms:created xsi:type="dcterms:W3CDTF">2020-05-11T15:37:33Z</dcterms:created>
  <dcterms:modified xsi:type="dcterms:W3CDTF">2020-05-11T15:58:23Z</dcterms:modified>
</cp:coreProperties>
</file>