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b770e7f8f89e91cb/Documenten/Master BMD-DESKTOP-F212I77/thesis/RobustimizerSolar/src/parametrized model/"/>
    </mc:Choice>
  </mc:AlternateContent>
  <xr:revisionPtr revIDLastSave="774" documentId="8_{648651A6-5911-4791-A38E-4DA350B6449E}" xr6:coauthVersionLast="47" xr6:coauthVersionMax="47" xr10:uidLastSave="{F3D403C2-5696-4A85-91EA-63A7E3948924}"/>
  <bookViews>
    <workbookView minimized="1" xWindow="1344" yWindow="1476" windowWidth="14124" windowHeight="8964" firstSheet="2" activeTab="9" xr2:uid="{00000000-000D-0000-FFFF-FFFF00000000}"/>
  </bookViews>
  <sheets>
    <sheet name="DOE" sheetId="1" r:id="rId1"/>
    <sheet name="normalized DOE" sheetId="3" r:id="rId2"/>
    <sheet name="OUT" sheetId="2" r:id="rId3"/>
    <sheet name="Blad2" sheetId="6" r:id="rId4"/>
    <sheet name="Fobj" sheetId="7" r:id="rId5"/>
    <sheet name="normalized back to original" sheetId="5" r:id="rId6"/>
    <sheet name="Blad1" sheetId="9" r:id="rId7"/>
    <sheet name="outFinalProbe" sheetId="10" r:id="rId8"/>
    <sheet name="Blad4" sheetId="11" r:id="rId9"/>
    <sheet name="Blad5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1" l="1"/>
  <c r="B33" i="11"/>
  <c r="B34" i="11"/>
  <c r="B35" i="11"/>
  <c r="B36" i="11"/>
  <c r="B37" i="11"/>
  <c r="B38" i="11"/>
  <c r="B39" i="11"/>
  <c r="B40" i="11"/>
  <c r="B31" i="11"/>
  <c r="D3" i="5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80" i="9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B35" i="1"/>
  <c r="B36" i="1"/>
  <c r="B37" i="1"/>
  <c r="B38" i="1"/>
  <c r="B39" i="1"/>
  <c r="B40" i="1"/>
  <c r="B41" i="1"/>
  <c r="B34" i="1"/>
  <c r="I3" i="5"/>
  <c r="H3" i="5"/>
  <c r="G3" i="5"/>
  <c r="F3" i="5"/>
  <c r="E3" i="5"/>
  <c r="C3" i="5"/>
  <c r="B3" i="5"/>
  <c r="A78" i="3"/>
  <c r="B78" i="3"/>
  <c r="A79" i="3"/>
  <c r="B79" i="3"/>
  <c r="A80" i="3"/>
  <c r="B80" i="3"/>
  <c r="A81" i="3"/>
  <c r="B81" i="3"/>
  <c r="A82" i="3"/>
  <c r="B82" i="3"/>
  <c r="A83" i="3"/>
  <c r="B83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78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78" i="3"/>
  <c r="B12" i="1"/>
  <c r="B13" i="1"/>
  <c r="B14" i="1"/>
  <c r="B15" i="1"/>
  <c r="B24" i="1"/>
  <c r="B25" i="1"/>
  <c r="B26" i="1"/>
  <c r="B27" i="1"/>
  <c r="B28" i="1"/>
  <c r="B29" i="1"/>
  <c r="B30" i="1"/>
  <c r="B23" i="1"/>
  <c r="B16" i="1"/>
  <c r="B17" i="1"/>
  <c r="B18" i="1"/>
  <c r="B19" i="1"/>
</calcChain>
</file>

<file path=xl/sharedStrings.xml><?xml version="1.0" encoding="utf-8"?>
<sst xmlns="http://schemas.openxmlformats.org/spreadsheetml/2006/main" count="1843" uniqueCount="624">
  <si>
    <t>15 DOEs</t>
  </si>
  <si>
    <t>20 DOEs</t>
  </si>
  <si>
    <t>Nl</t>
  </si>
  <si>
    <t>Hframe</t>
  </si>
  <si>
    <t>Wclamp</t>
  </si>
  <si>
    <t>Dmounting</t>
  </si>
  <si>
    <t>Hglass1</t>
  </si>
  <si>
    <t>DdotsX</t>
  </si>
  <si>
    <t>DdotsY</t>
  </si>
  <si>
    <t>Hglass2</t>
  </si>
  <si>
    <t>% Hframe (mm)</t>
  </si>
  <si>
    <t>Wclamp (mm)</t>
  </si>
  <si>
    <t>Dmounting (mm)</t>
  </si>
  <si>
    <t>Hglass1 (mm)</t>
  </si>
  <si>
    <t>D0dotsX (mm)</t>
  </si>
  <si>
    <t>D0dotsY (mm)</t>
  </si>
  <si>
    <t>DdotsX (mm)</t>
  </si>
  <si>
    <t>DdotsY (mm)</t>
  </si>
  <si>
    <t>Hglass2 (mm)</t>
  </si>
  <si>
    <t>First principal stress (N/m^2)</t>
  </si>
  <si>
    <t>Displacement magnitude</t>
  </si>
  <si>
    <t>2500 (m^3)</t>
  </si>
  <si>
    <t>1000 (m^3)</t>
  </si>
  <si>
    <t>2700 (m^3)</t>
  </si>
  <si>
    <t xml:space="preserve">  3.6744</t>
  </si>
  <si>
    <t xml:space="preserve">  1.0476</t>
  </si>
  <si>
    <t xml:space="preserve">  1.0585</t>
  </si>
  <si>
    <t>Original begin waardes</t>
  </si>
  <si>
    <t>41.6662</t>
  </si>
  <si>
    <t>10</t>
  </si>
  <si>
    <t>82.801</t>
  </si>
  <si>
    <t>276.7296</t>
  </si>
  <si>
    <t>2.8</t>
  </si>
  <si>
    <t>140.661</t>
  </si>
  <si>
    <t>188</t>
  </si>
  <si>
    <t>3.09568</t>
  </si>
  <si>
    <t>1</t>
  </si>
  <si>
    <t>Hframe (mm)</t>
  </si>
  <si>
    <t>Parameter</t>
  </si>
  <si>
    <t>Optimum</t>
  </si>
  <si>
    <t>172.9925</t>
  </si>
  <si>
    <t xml:space="preserve">  3.0425</t>
  </si>
  <si>
    <t>188.9927</t>
  </si>
  <si>
    <t>125.7621</t>
  </si>
  <si>
    <t xml:space="preserve">  5.1778</t>
  </si>
  <si>
    <t xml:space="preserve">  0.9863</t>
  </si>
  <si>
    <t>240.6034</t>
  </si>
  <si>
    <t xml:space="preserve">  3.6907</t>
  </si>
  <si>
    <t>251.0160</t>
  </si>
  <si>
    <t>140.5682</t>
  </si>
  <si>
    <t xml:space="preserve">  4.9687</t>
  </si>
  <si>
    <t xml:space="preserve">  1.0369</t>
  </si>
  <si>
    <t xml:space="preserve"> 16.6102</t>
  </si>
  <si>
    <t xml:space="preserve"> 53.5034</t>
  </si>
  <si>
    <t xml:space="preserve"> 90.2980</t>
  </si>
  <si>
    <t xml:space="preserve">  3.0624</t>
  </si>
  <si>
    <t>332.8577</t>
  </si>
  <si>
    <t>162.0165</t>
  </si>
  <si>
    <t xml:space="preserve">  4.6773</t>
  </si>
  <si>
    <t xml:space="preserve">  1.0490</t>
  </si>
  <si>
    <t xml:space="preserve"> 52.6998</t>
  </si>
  <si>
    <t xml:space="preserve"> 81.8084</t>
  </si>
  <si>
    <t xml:space="preserve"> 34.8997</t>
  </si>
  <si>
    <t xml:space="preserve">  3.8975</t>
  </si>
  <si>
    <t>213.4764</t>
  </si>
  <si>
    <t xml:space="preserve"> 35.4237</t>
  </si>
  <si>
    <t xml:space="preserve">  3.4071</t>
  </si>
  <si>
    <t xml:space="preserve">  1.0577</t>
  </si>
  <si>
    <t xml:space="preserve"> 26.3056</t>
  </si>
  <si>
    <t xml:space="preserve"> 44.3691</t>
  </si>
  <si>
    <t>159.3899</t>
  </si>
  <si>
    <t xml:space="preserve">  3.7723</t>
  </si>
  <si>
    <t>104.6817</t>
  </si>
  <si>
    <t>150.0978</t>
  </si>
  <si>
    <t xml:space="preserve">  5.4750</t>
  </si>
  <si>
    <t xml:space="preserve">  0.9884</t>
  </si>
  <si>
    <t xml:space="preserve"> 89.1329</t>
  </si>
  <si>
    <t xml:space="preserve"> 88.6772</t>
  </si>
  <si>
    <t xml:space="preserve"> 95.8305</t>
  </si>
  <si>
    <t xml:space="preserve">  3.2091</t>
  </si>
  <si>
    <t>167.5609</t>
  </si>
  <si>
    <t>129.6103</t>
  </si>
  <si>
    <t xml:space="preserve">  3.4565</t>
  </si>
  <si>
    <t xml:space="preserve">  1.0198</t>
  </si>
  <si>
    <t xml:space="preserve"> 15.4614</t>
  </si>
  <si>
    <t xml:space="preserve"> 45.7414</t>
  </si>
  <si>
    <t>321.2199</t>
  </si>
  <si>
    <t xml:space="preserve">  3.3883</t>
  </si>
  <si>
    <t>154.0094</t>
  </si>
  <si>
    <t xml:space="preserve"> 53.0637</t>
  </si>
  <si>
    <t xml:space="preserve">  4.0851</t>
  </si>
  <si>
    <t xml:space="preserve">  1.0297</t>
  </si>
  <si>
    <t xml:space="preserve"> 12.4302</t>
  </si>
  <si>
    <t xml:space="preserve"> 72.3758</t>
  </si>
  <si>
    <t>309.4806</t>
  </si>
  <si>
    <t xml:space="preserve">  3.6416</t>
  </si>
  <si>
    <t>386.5631</t>
  </si>
  <si>
    <t>177.6503</t>
  </si>
  <si>
    <t xml:space="preserve">  5.6709</t>
  </si>
  <si>
    <t xml:space="preserve">  1.0386</t>
  </si>
  <si>
    <t xml:space="preserve"> 61.2875</t>
  </si>
  <si>
    <t xml:space="preserve"> 60.9636</t>
  </si>
  <si>
    <t>277.9278</t>
  </si>
  <si>
    <t xml:space="preserve">  3.8181</t>
  </si>
  <si>
    <t>263.8522</t>
  </si>
  <si>
    <t>143.3971</t>
  </si>
  <si>
    <t xml:space="preserve">  5.6162</t>
  </si>
  <si>
    <t xml:space="preserve">  1.0405</t>
  </si>
  <si>
    <t xml:space="preserve"> 81.6530</t>
  </si>
  <si>
    <t xml:space="preserve"> 86.1213</t>
  </si>
  <si>
    <t xml:space="preserve"> 31.9366</t>
  </si>
  <si>
    <t xml:space="preserve">  3.5560</t>
  </si>
  <si>
    <t>289.3386</t>
  </si>
  <si>
    <t>114.0082</t>
  </si>
  <si>
    <t xml:space="preserve">  4.1718</t>
  </si>
  <si>
    <t xml:space="preserve">  1.0364</t>
  </si>
  <si>
    <t xml:space="preserve"> 32.4683</t>
  </si>
  <si>
    <t xml:space="preserve"> 66.7909</t>
  </si>
  <si>
    <t xml:space="preserve">  6.0122</t>
  </si>
  <si>
    <t xml:space="preserve">  3.5338</t>
  </si>
  <si>
    <t>299.3773</t>
  </si>
  <si>
    <t>182.5029</t>
  </si>
  <si>
    <t xml:space="preserve">  3.8330</t>
  </si>
  <si>
    <t xml:space="preserve">  1.0433</t>
  </si>
  <si>
    <t xml:space="preserve"> 22.8923</t>
  </si>
  <si>
    <t xml:space="preserve"> 66.0525</t>
  </si>
  <si>
    <t>202.4134</t>
  </si>
  <si>
    <t xml:space="preserve">  3.1299</t>
  </si>
  <si>
    <t>122.4359</t>
  </si>
  <si>
    <t>148.6339</t>
  </si>
  <si>
    <t xml:space="preserve">  4.8727</t>
  </si>
  <si>
    <t xml:space="preserve">  1.0127</t>
  </si>
  <si>
    <t xml:space="preserve"> 37.3723</t>
  </si>
  <si>
    <t xml:space="preserve"> 91.4721</t>
  </si>
  <si>
    <t xml:space="preserve"> 86.1096</t>
  </si>
  <si>
    <t xml:space="preserve">  3.3598</t>
  </si>
  <si>
    <t>200.4289</t>
  </si>
  <si>
    <t>118.7311</t>
  </si>
  <si>
    <t xml:space="preserve">  5.8217</t>
  </si>
  <si>
    <t xml:space="preserve">  1.0281</t>
  </si>
  <si>
    <t xml:space="preserve"> 27.5990</t>
  </si>
  <si>
    <t xml:space="preserve"> 58.6805</t>
  </si>
  <si>
    <t>431.4204</t>
  </si>
  <si>
    <t xml:space="preserve">  3.6671</t>
  </si>
  <si>
    <t>224.1125</t>
  </si>
  <si>
    <t>169.7246</t>
  </si>
  <si>
    <t xml:space="preserve">  5.7716</t>
  </si>
  <si>
    <t xml:space="preserve">  0.9959</t>
  </si>
  <si>
    <t xml:space="preserve"> 57.1967</t>
  </si>
  <si>
    <t xml:space="preserve"> 64.2334</t>
  </si>
  <si>
    <t>453.1110</t>
  </si>
  <si>
    <t xml:space="preserve">  3.8602</t>
  </si>
  <si>
    <t xml:space="preserve"> 97.6661</t>
  </si>
  <si>
    <t>132.8211</t>
  </si>
  <si>
    <t xml:space="preserve">  4.8273</t>
  </si>
  <si>
    <t xml:space="preserve">  0.9886</t>
  </si>
  <si>
    <t xml:space="preserve"> 89.9067</t>
  </si>
  <si>
    <t xml:space="preserve"> 96.2911</t>
  </si>
  <si>
    <t xml:space="preserve"> 79.5335</t>
  </si>
  <si>
    <t xml:space="preserve">  3.6945</t>
  </si>
  <si>
    <t>233.7413</t>
  </si>
  <si>
    <t>137.1111</t>
  </si>
  <si>
    <t xml:space="preserve">  3.9379</t>
  </si>
  <si>
    <t xml:space="preserve"> 66.6850</t>
  </si>
  <si>
    <t xml:space="preserve"> 36.0634</t>
  </si>
  <si>
    <t>331.2272</t>
  </si>
  <si>
    <t xml:space="preserve">  2.8236</t>
  </si>
  <si>
    <t>287.3936</t>
  </si>
  <si>
    <t>154.8147</t>
  </si>
  <si>
    <t xml:space="preserve">  5.5869</t>
  </si>
  <si>
    <t xml:space="preserve">  1.0093</t>
  </si>
  <si>
    <t xml:space="preserve"> 18.1781</t>
  </si>
  <si>
    <t xml:space="preserve"> 97.2492</t>
  </si>
  <si>
    <t>389.7039</t>
  </si>
  <si>
    <t xml:space="preserve">  3.6273</t>
  </si>
  <si>
    <t>147.1642</t>
  </si>
  <si>
    <t xml:space="preserve"> 87.9779</t>
  </si>
  <si>
    <t xml:space="preserve">  4.3717</t>
  </si>
  <si>
    <t xml:space="preserve">  1.0306</t>
  </si>
  <si>
    <t xml:space="preserve"> 45.6717</t>
  </si>
  <si>
    <t xml:space="preserve"> 47.3696</t>
  </si>
  <si>
    <t>222.3557</t>
  </si>
  <si>
    <t xml:space="preserve">  3.3348</t>
  </si>
  <si>
    <t>352.5132</t>
  </si>
  <si>
    <t xml:space="preserve"> 67.4025</t>
  </si>
  <si>
    <t xml:space="preserve">  5.6998</t>
  </si>
  <si>
    <t xml:space="preserve">  1.0551</t>
  </si>
  <si>
    <t xml:space="preserve"> 15.0289</t>
  </si>
  <si>
    <t xml:space="preserve"> 75.4825</t>
  </si>
  <si>
    <t>383.6136</t>
  </si>
  <si>
    <t xml:space="preserve">  3.3303</t>
  </si>
  <si>
    <t>306.0418</t>
  </si>
  <si>
    <t>138.8581</t>
  </si>
  <si>
    <t xml:space="preserve">  2.8932</t>
  </si>
  <si>
    <t xml:space="preserve">  1.0001</t>
  </si>
  <si>
    <t xml:space="preserve"> 55.2080</t>
  </si>
  <si>
    <t xml:space="preserve"> 71.2747</t>
  </si>
  <si>
    <t>444.0570</t>
  </si>
  <si>
    <t xml:space="preserve">  2.9208</t>
  </si>
  <si>
    <t>128.7794</t>
  </si>
  <si>
    <t>172.6422</t>
  </si>
  <si>
    <t xml:space="preserve">  4.5487</t>
  </si>
  <si>
    <t xml:space="preserve">  1.0003</t>
  </si>
  <si>
    <t xml:space="preserve"> 49.1054</t>
  </si>
  <si>
    <t xml:space="preserve"> 76.3405</t>
  </si>
  <si>
    <t>187.4091</t>
  </si>
  <si>
    <t xml:space="preserve">  3.7343</t>
  </si>
  <si>
    <t>172.8531</t>
  </si>
  <si>
    <t>102.5613</t>
  </si>
  <si>
    <t xml:space="preserve">  5.2383</t>
  </si>
  <si>
    <t xml:space="preserve">  1.0120</t>
  </si>
  <si>
    <t xml:space="preserve"> 98.7810</t>
  </si>
  <si>
    <t xml:space="preserve"> 59.8562</t>
  </si>
  <si>
    <t>289.3099</t>
  </si>
  <si>
    <t xml:space="preserve">  3.1128</t>
  </si>
  <si>
    <t>136.3552</t>
  </si>
  <si>
    <t xml:space="preserve"> 39.6787</t>
  </si>
  <si>
    <t xml:space="preserve">  3.2332</t>
  </si>
  <si>
    <t xml:space="preserve">  1.0535</t>
  </si>
  <si>
    <t xml:space="preserve"> 83.2072</t>
  </si>
  <si>
    <t xml:space="preserve"> 73.6320</t>
  </si>
  <si>
    <t>206.9410</t>
  </si>
  <si>
    <t xml:space="preserve">  3.0101</t>
  </si>
  <si>
    <t>321.7006</t>
  </si>
  <si>
    <t>118.1478</t>
  </si>
  <si>
    <t xml:space="preserve">  3.9767</t>
  </si>
  <si>
    <t xml:space="preserve">  1.0150</t>
  </si>
  <si>
    <t xml:space="preserve"> 51.6769</t>
  </si>
  <si>
    <t xml:space="preserve"> 87.2739</t>
  </si>
  <si>
    <t xml:space="preserve"> 10.3627</t>
  </si>
  <si>
    <t xml:space="preserve">  3.1629</t>
  </si>
  <si>
    <t>312.4605</t>
  </si>
  <si>
    <t xml:space="preserve"> 82.8285</t>
  </si>
  <si>
    <t xml:space="preserve">  3.2589</t>
  </si>
  <si>
    <t xml:space="preserve">  1.0067</t>
  </si>
  <si>
    <t xml:space="preserve"> 88.0620</t>
  </si>
  <si>
    <t xml:space="preserve"> 35.4099</t>
  </si>
  <si>
    <t>142.9348</t>
  </si>
  <si>
    <t xml:space="preserve">  3.1916</t>
  </si>
  <si>
    <t>154.5138</t>
  </si>
  <si>
    <t xml:space="preserve"> 97.1814</t>
  </si>
  <si>
    <t xml:space="preserve">  3.8724</t>
  </si>
  <si>
    <t xml:space="preserve">  0.9980</t>
  </si>
  <si>
    <t xml:space="preserve"> 21.7929</t>
  </si>
  <si>
    <t xml:space="preserve"> 40.7974</t>
  </si>
  <si>
    <t>238.3024</t>
  </si>
  <si>
    <t xml:space="preserve">  3.4607</t>
  </si>
  <si>
    <t>278.4042</t>
  </si>
  <si>
    <t>167.9492</t>
  </si>
  <si>
    <t xml:space="preserve">  4.2615</t>
  </si>
  <si>
    <t xml:space="preserve">  1.0156</t>
  </si>
  <si>
    <t xml:space="preserve"> 44.4687</t>
  </si>
  <si>
    <t xml:space="preserve"> 98.1471</t>
  </si>
  <si>
    <t>185.2710</t>
  </si>
  <si>
    <t xml:space="preserve">  3.4923</t>
  </si>
  <si>
    <t>383.3422</t>
  </si>
  <si>
    <t>100.5678</t>
  </si>
  <si>
    <t xml:space="preserve">  4.6425</t>
  </si>
  <si>
    <t xml:space="preserve">  1.0134</t>
  </si>
  <si>
    <t xml:space="preserve"> 93.0025</t>
  </si>
  <si>
    <t xml:space="preserve"> 74.0349</t>
  </si>
  <si>
    <t>105.4533</t>
  </si>
  <si>
    <t xml:space="preserve">  3.2297</t>
  </si>
  <si>
    <t>328.6079</t>
  </si>
  <si>
    <t xml:space="preserve"> 93.0266</t>
  </si>
  <si>
    <t xml:space="preserve">  2.9591</t>
  </si>
  <si>
    <t xml:space="preserve">  0.9963</t>
  </si>
  <si>
    <t xml:space="preserve"> 91.7799</t>
  </si>
  <si>
    <t xml:space="preserve"> 49.3603</t>
  </si>
  <si>
    <t>426.9195</t>
  </si>
  <si>
    <t xml:space="preserve">  3.2485</t>
  </si>
  <si>
    <t>297.4521</t>
  </si>
  <si>
    <t xml:space="preserve"> 85.5180</t>
  </si>
  <si>
    <t xml:space="preserve">  4.7630</t>
  </si>
  <si>
    <t xml:space="preserve">  1.0175</t>
  </si>
  <si>
    <t xml:space="preserve"> 74.5087</t>
  </si>
  <si>
    <t xml:space="preserve"> 61.9621</t>
  </si>
  <si>
    <t>343.0877</t>
  </si>
  <si>
    <t xml:space="preserve">  3.4018</t>
  </si>
  <si>
    <t xml:space="preserve"> 75.7404</t>
  </si>
  <si>
    <t xml:space="preserve"> 47.0181</t>
  </si>
  <si>
    <t xml:space="preserve">  3.6279</t>
  </si>
  <si>
    <t xml:space="preserve">  0.9948</t>
  </si>
  <si>
    <t xml:space="preserve"> 63.1297</t>
  </si>
  <si>
    <t xml:space="preserve"> 44.1783</t>
  </si>
  <si>
    <t>345.7372</t>
  </si>
  <si>
    <t xml:space="preserve">  3.6129</t>
  </si>
  <si>
    <t>139.2638</t>
  </si>
  <si>
    <t xml:space="preserve"> 73.3811</t>
  </si>
  <si>
    <t xml:space="preserve">  3.5163</t>
  </si>
  <si>
    <t xml:space="preserve">  1.0325</t>
  </si>
  <si>
    <t xml:space="preserve"> 39.3045</t>
  </si>
  <si>
    <t xml:space="preserve"> 51.6665</t>
  </si>
  <si>
    <t>107.0036</t>
  </si>
  <si>
    <t xml:space="preserve">  3.9557</t>
  </si>
  <si>
    <t>241.5936</t>
  </si>
  <si>
    <t xml:space="preserve"> 38.2661</t>
  </si>
  <si>
    <t xml:space="preserve">  3.5666</t>
  </si>
  <si>
    <t xml:space="preserve">  0.9857</t>
  </si>
  <si>
    <t xml:space="preserve"> 94.4482</t>
  </si>
  <si>
    <t xml:space="preserve"> 50.5031</t>
  </si>
  <si>
    <t>212.3555</t>
  </si>
  <si>
    <t xml:space="preserve">  3.7111</t>
  </si>
  <si>
    <t>180.4685</t>
  </si>
  <si>
    <t>107.7697</t>
  </si>
  <si>
    <t xml:space="preserve">  3.1605</t>
  </si>
  <si>
    <t xml:space="preserve">  1.0262</t>
  </si>
  <si>
    <t xml:space="preserve"> 21.3994</t>
  </si>
  <si>
    <t xml:space="preserve"> 55.8184</t>
  </si>
  <si>
    <t>361.3307</t>
  </si>
  <si>
    <t xml:space="preserve">  3.2794</t>
  </si>
  <si>
    <t xml:space="preserve"> 37.0683</t>
  </si>
  <si>
    <t xml:space="preserve"> 70.5048</t>
  </si>
  <si>
    <t xml:space="preserve">  5.9858</t>
  </si>
  <si>
    <t xml:space="preserve">  1.0460</t>
  </si>
  <si>
    <t xml:space="preserve"> 75.9938</t>
  </si>
  <si>
    <t xml:space="preserve"> 46.5784</t>
  </si>
  <si>
    <t>416.1397</t>
  </si>
  <si>
    <t xml:space="preserve">  3.7962</t>
  </si>
  <si>
    <t>116.5506</t>
  </si>
  <si>
    <t xml:space="preserve"> 81.0249</t>
  </si>
  <si>
    <t xml:space="preserve">  5.8981</t>
  </si>
  <si>
    <t xml:space="preserve">  1.0039</t>
  </si>
  <si>
    <t xml:space="preserve"> 68.4087</t>
  </si>
  <si>
    <t xml:space="preserve"> 57.3774</t>
  </si>
  <si>
    <t>270.2720</t>
  </si>
  <si>
    <t xml:space="preserve">  2.9473</t>
  </si>
  <si>
    <t>345.4311</t>
  </si>
  <si>
    <t>104.3607</t>
  </si>
  <si>
    <t xml:space="preserve">  5.5131</t>
  </si>
  <si>
    <t xml:space="preserve">  1.0187</t>
  </si>
  <si>
    <t xml:space="preserve"> 84.3532</t>
  </si>
  <si>
    <t xml:space="preserve"> 42.8552</t>
  </si>
  <si>
    <t xml:space="preserve"> 56.0990</t>
  </si>
  <si>
    <t xml:space="preserve">  2.8508</t>
  </si>
  <si>
    <t xml:space="preserve"> 26.8142</t>
  </si>
  <si>
    <t xml:space="preserve"> 43.3368</t>
  </si>
  <si>
    <t xml:space="preserve">  5.3113</t>
  </si>
  <si>
    <t xml:space="preserve">  1.0249</t>
  </si>
  <si>
    <t xml:space="preserve"> 47.0959</t>
  </si>
  <si>
    <t xml:space="preserve"> 93.0989</t>
  </si>
  <si>
    <t>246.8340</t>
  </si>
  <si>
    <t xml:space="preserve">  2.8901</t>
  </si>
  <si>
    <t>359.5743</t>
  </si>
  <si>
    <t>124.1064</t>
  </si>
  <si>
    <t xml:space="preserve">  3.1988</t>
  </si>
  <si>
    <t xml:space="preserve">  0.9912</t>
  </si>
  <si>
    <t xml:space="preserve"> 78.8165</t>
  </si>
  <si>
    <t xml:space="preserve"> 41.9247</t>
  </si>
  <si>
    <t xml:space="preserve"> 17.5818</t>
  </si>
  <si>
    <t xml:space="preserve">  2.9859</t>
  </si>
  <si>
    <t xml:space="preserve"> 55.6271</t>
  </si>
  <si>
    <t>157.7879</t>
  </si>
  <si>
    <t xml:space="preserve">  4.0671</t>
  </si>
  <si>
    <t xml:space="preserve">  1.0215</t>
  </si>
  <si>
    <t xml:space="preserve"> 84.6896</t>
  </si>
  <si>
    <t xml:space="preserve"> 95.6242</t>
  </si>
  <si>
    <t>122.8855</t>
  </si>
  <si>
    <t xml:space="preserve">  3.1061</t>
  </si>
  <si>
    <t>268.4561</t>
  </si>
  <si>
    <t xml:space="preserve"> 68.0877</t>
  </si>
  <si>
    <t xml:space="preserve">  3.3083</t>
  </si>
  <si>
    <t xml:space="preserve">  1.0355</t>
  </si>
  <si>
    <t xml:space="preserve"> 33.7186</t>
  </si>
  <si>
    <t xml:space="preserve"> 61.9131</t>
  </si>
  <si>
    <t>260.9051</t>
  </si>
  <si>
    <t xml:space="preserve">  3.0810</t>
  </si>
  <si>
    <t>181.7215</t>
  </si>
  <si>
    <t>166.1938</t>
  </si>
  <si>
    <t xml:space="preserve">  2.8254</t>
  </si>
  <si>
    <t xml:space="preserve">  1.0017</t>
  </si>
  <si>
    <t xml:space="preserve"> 60.1005</t>
  </si>
  <si>
    <t xml:space="preserve"> 37.9706</t>
  </si>
  <si>
    <t>418.1479</t>
  </si>
  <si>
    <t xml:space="preserve">  2.8128</t>
  </si>
  <si>
    <t>110.0112</t>
  </si>
  <si>
    <t xml:space="preserve"> 33.1988</t>
  </si>
  <si>
    <t xml:space="preserve">  3.7712</t>
  </si>
  <si>
    <t xml:space="preserve"> 98.6450</t>
  </si>
  <si>
    <t xml:space="preserve"> 57.1534</t>
  </si>
  <si>
    <t>336.9861</t>
  </si>
  <si>
    <t xml:space="preserve">  3.4459</t>
  </si>
  <si>
    <t>239.5325</t>
  </si>
  <si>
    <t xml:space="preserve"> 95.5482</t>
  </si>
  <si>
    <t xml:space="preserve">  5.1496</t>
  </si>
  <si>
    <t xml:space="preserve">  1.0562</t>
  </si>
  <si>
    <t xml:space="preserve"> 57.8221</t>
  </si>
  <si>
    <t xml:space="preserve"> 82.8414</t>
  </si>
  <si>
    <t>167.5992</t>
  </si>
  <si>
    <t xml:space="preserve">  2.9131</t>
  </si>
  <si>
    <t xml:space="preserve"> 83.2482</t>
  </si>
  <si>
    <t xml:space="preserve"> 24.5836</t>
  </si>
  <si>
    <t xml:space="preserve">  4.9128</t>
  </si>
  <si>
    <t xml:space="preserve">  1.0502</t>
  </si>
  <si>
    <t xml:space="preserve"> 36.4197</t>
  </si>
  <si>
    <t xml:space="preserve"> 84.9044</t>
  </si>
  <si>
    <t>294.4561</t>
  </si>
  <si>
    <t xml:space="preserve">  2.9645</t>
  </si>
  <si>
    <t>275.9485</t>
  </si>
  <si>
    <t xml:space="preserve"> 61.0288</t>
  </si>
  <si>
    <t xml:space="preserve">  4.6234</t>
  </si>
  <si>
    <t xml:space="preserve">  1.0217</t>
  </si>
  <si>
    <t xml:space="preserve"> 64.7937</t>
  </si>
  <si>
    <t xml:space="preserve"> 69.0144</t>
  </si>
  <si>
    <t>136.3278</t>
  </si>
  <si>
    <t xml:space="preserve">  3.5991</t>
  </si>
  <si>
    <t>249.4294</t>
  </si>
  <si>
    <t xml:space="preserve"> 20.2775</t>
  </si>
  <si>
    <t xml:space="preserve">  4.3096</t>
  </si>
  <si>
    <t xml:space="preserve">  1.0082</t>
  </si>
  <si>
    <t xml:space="preserve"> 42.4133</t>
  </si>
  <si>
    <t xml:space="preserve"> 77.0998</t>
  </si>
  <si>
    <t>444.8816</t>
  </si>
  <si>
    <t xml:space="preserve">  3.8353</t>
  </si>
  <si>
    <t xml:space="preserve"> 41.8752</t>
  </si>
  <si>
    <t xml:space="preserve"> 59.7464</t>
  </si>
  <si>
    <t xml:space="preserve">  3.7212</t>
  </si>
  <si>
    <t xml:space="preserve">  1.0442</t>
  </si>
  <si>
    <t xml:space="preserve"> 80.2459</t>
  </si>
  <si>
    <t xml:space="preserve"> 94.2711</t>
  </si>
  <si>
    <t>461.3946</t>
  </si>
  <si>
    <t xml:space="preserve">  3.9800</t>
  </si>
  <si>
    <t xml:space="preserve"> 51.9529</t>
  </si>
  <si>
    <t xml:space="preserve"> 49.3239</t>
  </si>
  <si>
    <t xml:space="preserve">  4.4434</t>
  </si>
  <si>
    <t xml:space="preserve">  1.0055</t>
  </si>
  <si>
    <t xml:space="preserve"> 47.8870</t>
  </si>
  <si>
    <t xml:space="preserve"> 39.3840</t>
  </si>
  <si>
    <t>356.7565</t>
  </si>
  <si>
    <t xml:space="preserve">  3.5168</t>
  </si>
  <si>
    <t xml:space="preserve"> 92.0165</t>
  </si>
  <si>
    <t xml:space="preserve"> 79.6437</t>
  </si>
  <si>
    <t xml:space="preserve">  5.3844</t>
  </si>
  <si>
    <t xml:space="preserve">  1.0546</t>
  </si>
  <si>
    <t xml:space="preserve"> 54.0850</t>
  </si>
  <si>
    <t xml:space="preserve"> 55.2445</t>
  </si>
  <si>
    <t>115.1162</t>
  </si>
  <si>
    <t xml:space="preserve">  3.9984</t>
  </si>
  <si>
    <t xml:space="preserve"> 35.2393</t>
  </si>
  <si>
    <t xml:space="preserve"> 56.9124</t>
  </si>
  <si>
    <t xml:space="preserve">  5.4365</t>
  </si>
  <si>
    <t xml:space="preserve">  1.0337</t>
  </si>
  <si>
    <t xml:space="preserve"> 71.8795</t>
  </si>
  <si>
    <t xml:space="preserve"> 37.6046</t>
  </si>
  <si>
    <t>154.9495</t>
  </si>
  <si>
    <t xml:space="preserve">  3.4802</t>
  </si>
  <si>
    <t>160.5251</t>
  </si>
  <si>
    <t xml:space="preserve"> 45.7745</t>
  </si>
  <si>
    <t xml:space="preserve">  4.7826</t>
  </si>
  <si>
    <t xml:space="preserve">  1.0314</t>
  </si>
  <si>
    <t xml:space="preserve"> 97.0060</t>
  </si>
  <si>
    <t xml:space="preserve"> 48.6251</t>
  </si>
  <si>
    <t xml:space="preserve"> 64.1119</t>
  </si>
  <si>
    <t xml:space="preserve">  3.4211</t>
  </si>
  <si>
    <t>341.3857</t>
  </si>
  <si>
    <t>146.1304</t>
  </si>
  <si>
    <t xml:space="preserve">  5.3495</t>
  </si>
  <si>
    <t xml:space="preserve">  0.9983</t>
  </si>
  <si>
    <t xml:space="preserve"> 34.8784</t>
  </si>
  <si>
    <t xml:space="preserve"> 79.6825</t>
  </si>
  <si>
    <t>312.8489</t>
  </si>
  <si>
    <t xml:space="preserve">  3.1560</t>
  </si>
  <si>
    <t>259.0168</t>
  </si>
  <si>
    <t>173.9744</t>
  </si>
  <si>
    <t xml:space="preserve">  5.0135</t>
  </si>
  <si>
    <t xml:space="preserve">  0.9935</t>
  </si>
  <si>
    <t xml:space="preserve"> 85.8895</t>
  </si>
  <si>
    <t xml:space="preserve"> 80.9911</t>
  </si>
  <si>
    <t>371.2035</t>
  </si>
  <si>
    <t xml:space="preserve">  3.2845</t>
  </si>
  <si>
    <t>208.0036</t>
  </si>
  <si>
    <t>180.3291</t>
  </si>
  <si>
    <t xml:space="preserve">  3.0467</t>
  </si>
  <si>
    <t xml:space="preserve">  1.0065</t>
  </si>
  <si>
    <t xml:space="preserve"> 78.0452</t>
  </si>
  <si>
    <t xml:space="preserve"> 92.1963</t>
  </si>
  <si>
    <t>404.4689</t>
  </si>
  <si>
    <t xml:space="preserve">  3.3710</t>
  </si>
  <si>
    <t>367.2338</t>
  </si>
  <si>
    <t xml:space="preserve"> 64.8708</t>
  </si>
  <si>
    <t xml:space="preserve">  4.4640</t>
  </si>
  <si>
    <t xml:space="preserve">  1.0507</t>
  </si>
  <si>
    <t xml:space="preserve"> 95.3881</t>
  </si>
  <si>
    <t xml:space="preserve"> 71.0479</t>
  </si>
  <si>
    <t>198.0151</t>
  </si>
  <si>
    <t xml:space="preserve">  2.8716</t>
  </si>
  <si>
    <t xml:space="preserve"> 62.7186</t>
  </si>
  <si>
    <t>122.0401</t>
  </si>
  <si>
    <t xml:space="preserve">  4.0138</t>
  </si>
  <si>
    <t xml:space="preserve">  1.0519</t>
  </si>
  <si>
    <t xml:space="preserve"> 10.7536</t>
  </si>
  <si>
    <t xml:space="preserve"> 39.6717</t>
  </si>
  <si>
    <t>230.4606</t>
  </si>
  <si>
    <t xml:space="preserve">  3.8829</t>
  </si>
  <si>
    <t>373.3666</t>
  </si>
  <si>
    <t xml:space="preserve"> 91.1893</t>
  </si>
  <si>
    <t xml:space="preserve">  3.0270</t>
  </si>
  <si>
    <t xml:space="preserve">  1.0396</t>
  </si>
  <si>
    <t xml:space="preserve"> 41.7454</t>
  </si>
  <si>
    <t xml:space="preserve"> 94.9788</t>
  </si>
  <si>
    <t xml:space="preserve"> 46.2434</t>
  </si>
  <si>
    <t xml:space="preserve">  2.8635</t>
  </si>
  <si>
    <t xml:space="preserve"> 71.5773</t>
  </si>
  <si>
    <t>130.8836</t>
  </si>
  <si>
    <t xml:space="preserve">  3.0965</t>
  </si>
  <si>
    <t xml:space="preserve">  1.0417</t>
  </si>
  <si>
    <t xml:space="preserve"> 71.3751</t>
  </si>
  <si>
    <t xml:space="preserve"> 85.2873</t>
  </si>
  <si>
    <t>400.3164</t>
  </si>
  <si>
    <t xml:space="preserve">  3.3090</t>
  </si>
  <si>
    <t>206.2077</t>
  </si>
  <si>
    <t xml:space="preserve"> 75.2300</t>
  </si>
  <si>
    <t xml:space="preserve">  3.3756</t>
  </si>
  <si>
    <t xml:space="preserve">  1.0031</t>
  </si>
  <si>
    <t xml:space="preserve"> 30.8816</t>
  </si>
  <si>
    <t xml:space="preserve"> 53.9286</t>
  </si>
  <si>
    <t>151.7226</t>
  </si>
  <si>
    <t xml:space="preserve">  3.7853</t>
  </si>
  <si>
    <t xml:space="preserve"> 88.5953</t>
  </si>
  <si>
    <t xml:space="preserve"> 31.6183</t>
  </si>
  <si>
    <t xml:space="preserve">  5.0808</t>
  </si>
  <si>
    <t xml:space="preserve">  1.0272</t>
  </si>
  <si>
    <t xml:space="preserve"> 28.0062</t>
  </si>
  <si>
    <t xml:space="preserve"> 68.0789</t>
  </si>
  <si>
    <t xml:space="preserve"> 50.3277</t>
  </si>
  <si>
    <t xml:space="preserve">  3.2230</t>
  </si>
  <si>
    <t>224.4574</t>
  </si>
  <si>
    <t>113.0315</t>
  </si>
  <si>
    <t xml:space="preserve">  4.2875</t>
  </si>
  <si>
    <t xml:space="preserve">  1.0465</t>
  </si>
  <si>
    <t xml:space="preserve"> 74.0458</t>
  </si>
  <si>
    <t xml:space="preserve"> 99.1855</t>
  </si>
  <si>
    <t>391.8541</t>
  </si>
  <si>
    <t xml:space="preserve">  3.5743</t>
  </si>
  <si>
    <t xml:space="preserve"> 21.7017</t>
  </si>
  <si>
    <t xml:space="preserve"> 54.3146</t>
  </si>
  <si>
    <t xml:space="preserve">  5.1108</t>
  </si>
  <si>
    <t xml:space="preserve">  1.0167</t>
  </si>
  <si>
    <t xml:space="preserve"> 65.5671</t>
  </si>
  <si>
    <t xml:space="preserve"> 78.8426</t>
  </si>
  <si>
    <t>301.2809</t>
  </si>
  <si>
    <t xml:space="preserve">  3.7461</t>
  </si>
  <si>
    <t>315.6321</t>
  </si>
  <si>
    <t xml:space="preserve"> 28.6989</t>
  </si>
  <si>
    <t xml:space="preserve">  3.5977</t>
  </si>
  <si>
    <t xml:space="preserve">  1.0596</t>
  </si>
  <si>
    <t xml:space="preserve"> 62.4625</t>
  </si>
  <si>
    <t xml:space="preserve"> 89.3540</t>
  </si>
  <si>
    <t>368.7540</t>
  </si>
  <si>
    <t xml:space="preserve">  3.8705</t>
  </si>
  <si>
    <t>356.0475</t>
  </si>
  <si>
    <t>183.2631</t>
  </si>
  <si>
    <t xml:space="preserve">  2.8546</t>
  </si>
  <si>
    <t xml:space="preserve">  0.9924</t>
  </si>
  <si>
    <t xml:space="preserve"> 69.1527</t>
  </si>
  <si>
    <t xml:space="preserve"> 63.0299</t>
  </si>
  <si>
    <t xml:space="preserve"> 71.5332</t>
  </si>
  <si>
    <t xml:space="preserve">  3.9441</t>
  </si>
  <si>
    <t>374.8348</t>
  </si>
  <si>
    <t>108.8665</t>
  </si>
  <si>
    <t xml:space="preserve">  4.5051</t>
  </si>
  <si>
    <t xml:space="preserve">  1.0102</t>
  </si>
  <si>
    <t xml:space="preserve"> 12.8257</t>
  </si>
  <si>
    <t xml:space="preserve"> 64.8086</t>
  </si>
  <si>
    <t>282.1057</t>
  </si>
  <si>
    <t xml:space="preserve">  2.9940</t>
  </si>
  <si>
    <t>395.9687</t>
  </si>
  <si>
    <t>186.4551</t>
  </si>
  <si>
    <t xml:space="preserve">  1.0229</t>
  </si>
  <si>
    <t xml:space="preserve"> 40.3117</t>
  </si>
  <si>
    <t xml:space="preserve"> 69.8871</t>
  </si>
  <si>
    <t>252.1761</t>
  </si>
  <si>
    <t xml:space="preserve">  3.0360</t>
  </si>
  <si>
    <t>193.9789</t>
  </si>
  <si>
    <t>159.5358</t>
  </si>
  <si>
    <t xml:space="preserve">  5.9519</t>
  </si>
  <si>
    <t xml:space="preserve">  0.9901</t>
  </si>
  <si>
    <t xml:space="preserve"> 50.2057</t>
  </si>
  <si>
    <t xml:space="preserve"> 52.3324</t>
  </si>
  <si>
    <t xml:space="preserve"> 25.6922</t>
  </si>
  <si>
    <t xml:space="preserve">  3.9236</t>
  </si>
  <si>
    <t>117.7542</t>
  </si>
  <si>
    <t xml:space="preserve"> 26.2355</t>
  </si>
  <si>
    <t xml:space="preserve">  5.7614</t>
  </si>
  <si>
    <t xml:space="preserve">  1.0426</t>
  </si>
  <si>
    <t xml:space="preserve"> 29.9307</t>
  </si>
  <si>
    <t xml:space="preserve"> 83.6603</t>
  </si>
  <si>
    <t>129.4509</t>
  </si>
  <si>
    <t xml:space="preserve">  3.5477</t>
  </si>
  <si>
    <t xml:space="preserve"> 67.0914</t>
  </si>
  <si>
    <t>152.8834</t>
  </si>
  <si>
    <t xml:space="preserve">  4.1504</t>
  </si>
  <si>
    <t xml:space="preserve">  1.0243</t>
  </si>
  <si>
    <t>35 DOEs</t>
  </si>
  <si>
    <t>comp1.solid.sp1/1000000</t>
  </si>
  <si>
    <t>(N/m^2) Displacement magnitude (mm)</t>
  </si>
  <si>
    <t>(N/m^2) 2500 (m^3)</t>
  </si>
  <si>
    <t>% Model:</t>
  </si>
  <si>
    <t>UntitledFinal1.mph</t>
  </si>
  <si>
    <t>% Version:</t>
  </si>
  <si>
    <t>COMSOL 6.2.0.415</t>
  </si>
  <si>
    <t>% Date:</t>
  </si>
  <si>
    <t>Jun 11 2025, 12:57</t>
  </si>
  <si>
    <t>% Table:</t>
  </si>
  <si>
    <t>Evaluation Group 1 -</t>
  </si>
  <si>
    <t>comp1.solid.sp1/1000000 (N/m^2)</t>
  </si>
  <si>
    <t>Displacement magnitude (mm)</t>
  </si>
  <si>
    <t>UntitledFinalLosDomain1.mph</t>
  </si>
  <si>
    <t>Jun 12 2025, 12:27</t>
  </si>
  <si>
    <t>UntitledFinalLosDomainPlotjes.mph</t>
  </si>
  <si>
    <t xml:space="preserve">  0.0000   0.7705   0.9595   0.0000   1.0000   0.7093   0.0000   1.0229</t>
  </si>
  <si>
    <t>% Version:            COMSOL 6.2.</t>
  </si>
  <si>
    <t>% Table:              Evaluation</t>
  </si>
  <si>
    <t>Group 1 -</t>
  </si>
  <si>
    <t>% comp1.solid.sp1/1000000 (N/m^2)</t>
  </si>
  <si>
    <t>% Hglass2 (mm)</t>
  </si>
  <si>
    <t>comp1.solid.sp1/1000000000 (N/m^2)</t>
  </si>
  <si>
    <t>comp1.solid.disp/100</t>
  </si>
  <si>
    <t>(mm) comp1.solid.sp1/1000000 (N/m^2)</t>
  </si>
  <si>
    <t>Jun 18 2025, 12:09</t>
  </si>
  <si>
    <t>% Model:              FinalLosDom</t>
  </si>
  <si>
    <t>ainCopy.mph</t>
  </si>
  <si>
    <t>% Date:               Jun 18 2025</t>
  </si>
  <si>
    <t>, 16:41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</si>
</sst>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11" fontId="0" fillId="0" borderId="0" xfId="0" applyNumberFormat="1"/>
    <xf numFmtId="3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1" fontId="4" fillId="0" borderId="0" xfId="0" applyNumberFormat="1" applyFont="1"/>
    <xf numFmtId="0" fontId="1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2" fontId="0" fillId="0" borderId="0" xfId="0" applyNumberFormat="1"/>
    <xf numFmtId="49" fontId="1" fillId="0" borderId="0" xfId="0" applyNumberFormat="1" applyFont="1"/>
    <xf numFmtId="49" fontId="5" fillId="0" borderId="0" xfId="0" applyNumberFormat="1" applyFont="1"/>
    <xf numFmtId="0" fontId="5" fillId="0" borderId="0" xfId="0" applyFont="1"/>
    <xf numFmtId="49" fontId="2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139"/>
  <sheetViews>
    <sheetView topLeftCell="A18" workbookViewId="0">
      <selection activeCell="A34" sqref="A34:B41"/>
    </sheetView>
  </sheetViews>
  <sheetFormatPr defaultColWidth="12.6640625" defaultRowHeight="15.75" customHeight="1" x14ac:dyDescent="0.25"/>
  <cols>
    <col min="1" max="1" width="13.33203125" bestFit="1" customWidth="1"/>
    <col min="2" max="4" width="12.77734375" bestFit="1" customWidth="1"/>
    <col min="5" max="5" width="14.33203125" bestFit="1" customWidth="1"/>
    <col min="6" max="8" width="13.33203125" bestFit="1" customWidth="1"/>
    <col min="9" max="9" width="14.33203125" bestFit="1" customWidth="1"/>
    <col min="10" max="10" width="13.33203125" bestFit="1" customWidth="1"/>
    <col min="11" max="12" width="12.77734375" bestFit="1" customWidth="1"/>
  </cols>
  <sheetData>
    <row r="1" spans="1:71" ht="13.2" x14ac:dyDescent="0.25">
      <c r="A1" s="1" t="s">
        <v>3</v>
      </c>
      <c r="B1" s="19">
        <v>19.6051</v>
      </c>
      <c r="C1" s="19">
        <v>24.361499999999999</v>
      </c>
      <c r="D1" s="6" t="s">
        <v>52</v>
      </c>
      <c r="E1" s="6" t="s">
        <v>60</v>
      </c>
      <c r="F1" s="6" t="s">
        <v>68</v>
      </c>
      <c r="G1" s="6" t="s">
        <v>76</v>
      </c>
      <c r="H1" s="6" t="s">
        <v>84</v>
      </c>
      <c r="I1" s="6" t="s">
        <v>92</v>
      </c>
      <c r="J1" s="6" t="s">
        <v>100</v>
      </c>
      <c r="K1" s="6" t="s">
        <v>108</v>
      </c>
      <c r="L1" s="6" t="s">
        <v>116</v>
      </c>
      <c r="M1" s="6" t="s">
        <v>124</v>
      </c>
      <c r="N1" s="6" t="s">
        <v>132</v>
      </c>
      <c r="O1" s="6" t="s">
        <v>140</v>
      </c>
      <c r="P1" s="6" t="s">
        <v>148</v>
      </c>
      <c r="Q1" s="6" t="s">
        <v>156</v>
      </c>
      <c r="R1" s="6" t="s">
        <v>163</v>
      </c>
      <c r="S1" s="6" t="s">
        <v>171</v>
      </c>
      <c r="T1" s="6" t="s">
        <v>179</v>
      </c>
      <c r="U1" s="6" t="s">
        <v>187</v>
      </c>
      <c r="V1" s="6" t="s">
        <v>195</v>
      </c>
      <c r="W1" s="6" t="s">
        <v>203</v>
      </c>
      <c r="X1" s="6" t="s">
        <v>211</v>
      </c>
      <c r="Y1" s="6" t="s">
        <v>219</v>
      </c>
      <c r="Z1" s="6" t="s">
        <v>227</v>
      </c>
      <c r="AA1" s="6" t="s">
        <v>235</v>
      </c>
      <c r="AB1" s="6" t="s">
        <v>243</v>
      </c>
      <c r="AC1" s="6" t="s">
        <v>251</v>
      </c>
      <c r="AD1" s="6" t="s">
        <v>259</v>
      </c>
      <c r="AE1" s="6" t="s">
        <v>267</v>
      </c>
      <c r="AF1" s="6" t="s">
        <v>275</v>
      </c>
      <c r="AG1" s="6" t="s">
        <v>283</v>
      </c>
      <c r="AH1" s="6" t="s">
        <v>291</v>
      </c>
      <c r="AI1" s="6" t="s">
        <v>299</v>
      </c>
      <c r="AJ1" s="6" t="s">
        <v>307</v>
      </c>
      <c r="AK1" s="6" t="s">
        <v>315</v>
      </c>
      <c r="AL1" s="6" t="s">
        <v>323</v>
      </c>
      <c r="AM1" s="6" t="s">
        <v>331</v>
      </c>
      <c r="AN1" s="6" t="s">
        <v>339</v>
      </c>
      <c r="AO1" s="6" t="s">
        <v>347</v>
      </c>
      <c r="AP1" s="6" t="s">
        <v>355</v>
      </c>
      <c r="AQ1" s="6" t="s">
        <v>363</v>
      </c>
      <c r="AR1" s="6" t="s">
        <v>371</v>
      </c>
      <c r="AS1" s="6" t="s">
        <v>378</v>
      </c>
      <c r="AT1" s="6" t="s">
        <v>386</v>
      </c>
      <c r="AU1" s="6" t="s">
        <v>394</v>
      </c>
      <c r="AV1" s="6" t="s">
        <v>402</v>
      </c>
      <c r="AW1" s="6" t="s">
        <v>410</v>
      </c>
      <c r="AX1" s="6" t="s">
        <v>418</v>
      </c>
      <c r="AY1" s="6" t="s">
        <v>426</v>
      </c>
      <c r="AZ1" s="6" t="s">
        <v>434</v>
      </c>
      <c r="BA1" s="6" t="s">
        <v>442</v>
      </c>
      <c r="BB1" s="6" t="s">
        <v>450</v>
      </c>
      <c r="BC1" s="6" t="s">
        <v>458</v>
      </c>
      <c r="BD1" s="6" t="s">
        <v>466</v>
      </c>
      <c r="BE1" s="6" t="s">
        <v>474</v>
      </c>
      <c r="BF1" s="18" t="s">
        <v>482</v>
      </c>
      <c r="BG1" s="18" t="s">
        <v>490</v>
      </c>
      <c r="BH1" s="18" t="s">
        <v>498</v>
      </c>
      <c r="BI1" s="18" t="s">
        <v>506</v>
      </c>
      <c r="BJ1" s="18" t="s">
        <v>514</v>
      </c>
      <c r="BK1" s="18" t="s">
        <v>522</v>
      </c>
      <c r="BL1" s="18" t="s">
        <v>530</v>
      </c>
      <c r="BM1" s="18" t="s">
        <v>538</v>
      </c>
      <c r="BN1" s="18" t="s">
        <v>546</v>
      </c>
      <c r="BO1" s="18" t="s">
        <v>554</v>
      </c>
      <c r="BP1" s="18" t="s">
        <v>562</v>
      </c>
      <c r="BQ1" s="18" t="s">
        <v>569</v>
      </c>
      <c r="BR1" s="18" t="s">
        <v>577</v>
      </c>
      <c r="BS1" s="18" t="s">
        <v>585</v>
      </c>
    </row>
    <row r="2" spans="1:71" ht="13.2" x14ac:dyDescent="0.25">
      <c r="A2" s="1" t="s">
        <v>4</v>
      </c>
      <c r="B2" s="20">
        <v>77.8917</v>
      </c>
      <c r="C2" s="20">
        <v>90.383200000000002</v>
      </c>
      <c r="D2" s="6" t="s">
        <v>53</v>
      </c>
      <c r="E2" s="6" t="s">
        <v>61</v>
      </c>
      <c r="F2" s="6" t="s">
        <v>69</v>
      </c>
      <c r="G2" s="6" t="s">
        <v>77</v>
      </c>
      <c r="H2" s="6" t="s">
        <v>85</v>
      </c>
      <c r="I2" s="6" t="s">
        <v>93</v>
      </c>
      <c r="J2" s="6" t="s">
        <v>101</v>
      </c>
      <c r="K2" s="6" t="s">
        <v>109</v>
      </c>
      <c r="L2" s="6" t="s">
        <v>117</v>
      </c>
      <c r="M2" s="6" t="s">
        <v>125</v>
      </c>
      <c r="N2" s="6" t="s">
        <v>133</v>
      </c>
      <c r="O2" s="6" t="s">
        <v>141</v>
      </c>
      <c r="P2" s="6" t="s">
        <v>149</v>
      </c>
      <c r="Q2" s="6" t="s">
        <v>157</v>
      </c>
      <c r="R2" s="6" t="s">
        <v>164</v>
      </c>
      <c r="S2" s="6" t="s">
        <v>172</v>
      </c>
      <c r="T2" s="6" t="s">
        <v>180</v>
      </c>
      <c r="U2" s="6" t="s">
        <v>188</v>
      </c>
      <c r="V2" s="6" t="s">
        <v>196</v>
      </c>
      <c r="W2" s="6" t="s">
        <v>204</v>
      </c>
      <c r="X2" s="6" t="s">
        <v>212</v>
      </c>
      <c r="Y2" s="6" t="s">
        <v>220</v>
      </c>
      <c r="Z2" s="6" t="s">
        <v>228</v>
      </c>
      <c r="AA2" s="6" t="s">
        <v>236</v>
      </c>
      <c r="AB2" s="6" t="s">
        <v>244</v>
      </c>
      <c r="AC2" s="6" t="s">
        <v>252</v>
      </c>
      <c r="AD2" s="6" t="s">
        <v>260</v>
      </c>
      <c r="AE2" s="6" t="s">
        <v>268</v>
      </c>
      <c r="AF2" s="6" t="s">
        <v>276</v>
      </c>
      <c r="AG2" s="6" t="s">
        <v>284</v>
      </c>
      <c r="AH2" s="6" t="s">
        <v>292</v>
      </c>
      <c r="AI2" s="6" t="s">
        <v>300</v>
      </c>
      <c r="AJ2" s="6" t="s">
        <v>308</v>
      </c>
      <c r="AK2" s="6" t="s">
        <v>316</v>
      </c>
      <c r="AL2" s="6" t="s">
        <v>324</v>
      </c>
      <c r="AM2" s="6" t="s">
        <v>332</v>
      </c>
      <c r="AN2" s="6" t="s">
        <v>340</v>
      </c>
      <c r="AO2" s="6" t="s">
        <v>348</v>
      </c>
      <c r="AP2" s="6" t="s">
        <v>356</v>
      </c>
      <c r="AQ2" s="6" t="s">
        <v>364</v>
      </c>
      <c r="AR2" s="6" t="s">
        <v>372</v>
      </c>
      <c r="AS2" s="6" t="s">
        <v>379</v>
      </c>
      <c r="AT2" s="6" t="s">
        <v>387</v>
      </c>
      <c r="AU2" s="6" t="s">
        <v>395</v>
      </c>
      <c r="AV2" s="6" t="s">
        <v>403</v>
      </c>
      <c r="AW2" s="6" t="s">
        <v>411</v>
      </c>
      <c r="AX2" s="6" t="s">
        <v>419</v>
      </c>
      <c r="AY2" s="6" t="s">
        <v>427</v>
      </c>
      <c r="AZ2" s="6" t="s">
        <v>435</v>
      </c>
      <c r="BA2" s="6" t="s">
        <v>443</v>
      </c>
      <c r="BB2" s="6" t="s">
        <v>451</v>
      </c>
      <c r="BC2" s="6" t="s">
        <v>459</v>
      </c>
      <c r="BD2" s="6" t="s">
        <v>467</v>
      </c>
      <c r="BE2" s="6" t="s">
        <v>475</v>
      </c>
      <c r="BF2" s="18" t="s">
        <v>483</v>
      </c>
      <c r="BG2" s="18" t="s">
        <v>491</v>
      </c>
      <c r="BH2" s="18" t="s">
        <v>499</v>
      </c>
      <c r="BI2" s="18" t="s">
        <v>507</v>
      </c>
      <c r="BJ2" s="18" t="s">
        <v>515</v>
      </c>
      <c r="BK2" s="18" t="s">
        <v>523</v>
      </c>
      <c r="BL2" s="18" t="s">
        <v>531</v>
      </c>
      <c r="BM2" s="18" t="s">
        <v>539</v>
      </c>
      <c r="BN2" s="18" t="s">
        <v>547</v>
      </c>
      <c r="BO2" s="18" t="s">
        <v>555</v>
      </c>
      <c r="BP2" s="18" t="s">
        <v>563</v>
      </c>
      <c r="BQ2" s="18" t="s">
        <v>570</v>
      </c>
      <c r="BR2" s="18" t="s">
        <v>578</v>
      </c>
      <c r="BS2" s="18" t="s">
        <v>586</v>
      </c>
    </row>
    <row r="3" spans="1:71" ht="13.2" x14ac:dyDescent="0.25">
      <c r="A3" s="1" t="s">
        <v>5</v>
      </c>
      <c r="B3" s="6" t="s">
        <v>40</v>
      </c>
      <c r="C3" s="6" t="s">
        <v>46</v>
      </c>
      <c r="D3" s="6" t="s">
        <v>54</v>
      </c>
      <c r="E3" s="6" t="s">
        <v>62</v>
      </c>
      <c r="F3" s="6" t="s">
        <v>70</v>
      </c>
      <c r="G3" s="6" t="s">
        <v>78</v>
      </c>
      <c r="H3" s="6" t="s">
        <v>86</v>
      </c>
      <c r="I3" s="6" t="s">
        <v>94</v>
      </c>
      <c r="J3" s="6" t="s">
        <v>102</v>
      </c>
      <c r="K3" s="6" t="s">
        <v>110</v>
      </c>
      <c r="L3" s="6" t="s">
        <v>118</v>
      </c>
      <c r="M3" s="6" t="s">
        <v>126</v>
      </c>
      <c r="N3" s="6" t="s">
        <v>134</v>
      </c>
      <c r="O3" s="6" t="s">
        <v>142</v>
      </c>
      <c r="P3" s="6" t="s">
        <v>150</v>
      </c>
      <c r="Q3" s="6" t="s">
        <v>158</v>
      </c>
      <c r="R3" s="6" t="s">
        <v>165</v>
      </c>
      <c r="S3" s="6" t="s">
        <v>173</v>
      </c>
      <c r="T3" s="6" t="s">
        <v>181</v>
      </c>
      <c r="U3" s="6" t="s">
        <v>189</v>
      </c>
      <c r="V3" s="6" t="s">
        <v>197</v>
      </c>
      <c r="W3" s="6" t="s">
        <v>205</v>
      </c>
      <c r="X3" s="6" t="s">
        <v>213</v>
      </c>
      <c r="Y3" s="6" t="s">
        <v>221</v>
      </c>
      <c r="Z3" s="6" t="s">
        <v>229</v>
      </c>
      <c r="AA3" s="6" t="s">
        <v>237</v>
      </c>
      <c r="AB3" s="6" t="s">
        <v>245</v>
      </c>
      <c r="AC3" s="6" t="s">
        <v>253</v>
      </c>
      <c r="AD3" s="6" t="s">
        <v>261</v>
      </c>
      <c r="AE3" s="6" t="s">
        <v>269</v>
      </c>
      <c r="AF3" s="6" t="s">
        <v>277</v>
      </c>
      <c r="AG3" s="6" t="s">
        <v>285</v>
      </c>
      <c r="AH3" s="6" t="s">
        <v>293</v>
      </c>
      <c r="AI3" s="6" t="s">
        <v>301</v>
      </c>
      <c r="AJ3" s="6" t="s">
        <v>309</v>
      </c>
      <c r="AK3" s="6" t="s">
        <v>317</v>
      </c>
      <c r="AL3" s="6" t="s">
        <v>325</v>
      </c>
      <c r="AM3" s="6" t="s">
        <v>333</v>
      </c>
      <c r="AN3" s="6" t="s">
        <v>341</v>
      </c>
      <c r="AO3" s="6" t="s">
        <v>349</v>
      </c>
      <c r="AP3" s="6" t="s">
        <v>357</v>
      </c>
      <c r="AQ3" s="6" t="s">
        <v>365</v>
      </c>
      <c r="AR3" s="6" t="s">
        <v>373</v>
      </c>
      <c r="AS3" s="6" t="s">
        <v>380</v>
      </c>
      <c r="AT3" s="6" t="s">
        <v>388</v>
      </c>
      <c r="AU3" s="6" t="s">
        <v>396</v>
      </c>
      <c r="AV3" s="6" t="s">
        <v>404</v>
      </c>
      <c r="AW3" s="6" t="s">
        <v>412</v>
      </c>
      <c r="AX3" s="6" t="s">
        <v>420</v>
      </c>
      <c r="AY3" s="6" t="s">
        <v>428</v>
      </c>
      <c r="AZ3" s="6" t="s">
        <v>436</v>
      </c>
      <c r="BA3" s="6" t="s">
        <v>444</v>
      </c>
      <c r="BB3" s="6" t="s">
        <v>452</v>
      </c>
      <c r="BC3" s="6" t="s">
        <v>460</v>
      </c>
      <c r="BD3" s="6" t="s">
        <v>468</v>
      </c>
      <c r="BE3" s="6" t="s">
        <v>476</v>
      </c>
      <c r="BF3" s="18" t="s">
        <v>484</v>
      </c>
      <c r="BG3" s="18" t="s">
        <v>492</v>
      </c>
      <c r="BH3" s="18" t="s">
        <v>500</v>
      </c>
      <c r="BI3" s="18" t="s">
        <v>508</v>
      </c>
      <c r="BJ3" s="18" t="s">
        <v>516</v>
      </c>
      <c r="BK3" s="18" t="s">
        <v>524</v>
      </c>
      <c r="BL3" s="18" t="s">
        <v>532</v>
      </c>
      <c r="BM3" s="18" t="s">
        <v>540</v>
      </c>
      <c r="BN3" s="18" t="s">
        <v>548</v>
      </c>
      <c r="BO3" s="18" t="s">
        <v>556</v>
      </c>
      <c r="BP3" s="18" t="s">
        <v>564</v>
      </c>
      <c r="BQ3" s="18" t="s">
        <v>571</v>
      </c>
      <c r="BR3" s="18" t="s">
        <v>579</v>
      </c>
      <c r="BS3" s="18" t="s">
        <v>587</v>
      </c>
    </row>
    <row r="4" spans="1:71" ht="13.2" x14ac:dyDescent="0.25">
      <c r="A4" s="1" t="s">
        <v>6</v>
      </c>
      <c r="B4" s="6" t="s">
        <v>41</v>
      </c>
      <c r="C4" s="6" t="s">
        <v>47</v>
      </c>
      <c r="D4" s="6" t="s">
        <v>55</v>
      </c>
      <c r="E4" s="6" t="s">
        <v>63</v>
      </c>
      <c r="F4" s="6" t="s">
        <v>71</v>
      </c>
      <c r="G4" s="6" t="s">
        <v>79</v>
      </c>
      <c r="H4" s="6" t="s">
        <v>87</v>
      </c>
      <c r="I4" s="6" t="s">
        <v>95</v>
      </c>
      <c r="J4" s="6" t="s">
        <v>103</v>
      </c>
      <c r="K4" s="6" t="s">
        <v>111</v>
      </c>
      <c r="L4" s="6" t="s">
        <v>119</v>
      </c>
      <c r="M4" s="6" t="s">
        <v>127</v>
      </c>
      <c r="N4" s="6" t="s">
        <v>135</v>
      </c>
      <c r="O4" s="6" t="s">
        <v>143</v>
      </c>
      <c r="P4" s="6" t="s">
        <v>151</v>
      </c>
      <c r="Q4" s="6" t="s">
        <v>159</v>
      </c>
      <c r="R4" s="6" t="s">
        <v>166</v>
      </c>
      <c r="S4" s="6" t="s">
        <v>174</v>
      </c>
      <c r="T4" s="6" t="s">
        <v>182</v>
      </c>
      <c r="U4" s="6" t="s">
        <v>190</v>
      </c>
      <c r="V4" s="6" t="s">
        <v>198</v>
      </c>
      <c r="W4" s="6" t="s">
        <v>206</v>
      </c>
      <c r="X4" s="6" t="s">
        <v>214</v>
      </c>
      <c r="Y4" s="6" t="s">
        <v>222</v>
      </c>
      <c r="Z4" s="6" t="s">
        <v>230</v>
      </c>
      <c r="AA4" s="6" t="s">
        <v>238</v>
      </c>
      <c r="AB4" s="6" t="s">
        <v>246</v>
      </c>
      <c r="AC4" s="6" t="s">
        <v>254</v>
      </c>
      <c r="AD4" s="6" t="s">
        <v>262</v>
      </c>
      <c r="AE4" s="6" t="s">
        <v>270</v>
      </c>
      <c r="AF4" s="6" t="s">
        <v>278</v>
      </c>
      <c r="AG4" s="6" t="s">
        <v>286</v>
      </c>
      <c r="AH4" s="6" t="s">
        <v>294</v>
      </c>
      <c r="AI4" s="6" t="s">
        <v>302</v>
      </c>
      <c r="AJ4" s="6" t="s">
        <v>310</v>
      </c>
      <c r="AK4" s="6" t="s">
        <v>318</v>
      </c>
      <c r="AL4" s="6" t="s">
        <v>326</v>
      </c>
      <c r="AM4" s="6" t="s">
        <v>334</v>
      </c>
      <c r="AN4" s="6" t="s">
        <v>342</v>
      </c>
      <c r="AO4" s="6" t="s">
        <v>350</v>
      </c>
      <c r="AP4" s="6" t="s">
        <v>358</v>
      </c>
      <c r="AQ4" s="6" t="s">
        <v>366</v>
      </c>
      <c r="AR4" s="6" t="s">
        <v>374</v>
      </c>
      <c r="AS4" s="6" t="s">
        <v>381</v>
      </c>
      <c r="AT4" s="6" t="s">
        <v>389</v>
      </c>
      <c r="AU4" s="6" t="s">
        <v>397</v>
      </c>
      <c r="AV4" s="6" t="s">
        <v>405</v>
      </c>
      <c r="AW4" s="6" t="s">
        <v>413</v>
      </c>
      <c r="AX4" s="6" t="s">
        <v>421</v>
      </c>
      <c r="AY4" s="6" t="s">
        <v>429</v>
      </c>
      <c r="AZ4" s="6" t="s">
        <v>437</v>
      </c>
      <c r="BA4" s="6" t="s">
        <v>445</v>
      </c>
      <c r="BB4" s="6" t="s">
        <v>453</v>
      </c>
      <c r="BC4" s="6" t="s">
        <v>461</v>
      </c>
      <c r="BD4" s="6" t="s">
        <v>469</v>
      </c>
      <c r="BE4" s="6" t="s">
        <v>477</v>
      </c>
      <c r="BF4" s="18" t="s">
        <v>485</v>
      </c>
      <c r="BG4" s="18" t="s">
        <v>493</v>
      </c>
      <c r="BH4" s="18" t="s">
        <v>501</v>
      </c>
      <c r="BI4" s="18" t="s">
        <v>509</v>
      </c>
      <c r="BJ4" s="18" t="s">
        <v>517</v>
      </c>
      <c r="BK4" s="18" t="s">
        <v>525</v>
      </c>
      <c r="BL4" s="18" t="s">
        <v>533</v>
      </c>
      <c r="BM4" s="18" t="s">
        <v>541</v>
      </c>
      <c r="BN4" s="18" t="s">
        <v>549</v>
      </c>
      <c r="BO4" s="18" t="s">
        <v>557</v>
      </c>
      <c r="BP4" s="18" t="s">
        <v>565</v>
      </c>
      <c r="BQ4" s="18" t="s">
        <v>572</v>
      </c>
      <c r="BR4" s="18" t="s">
        <v>580</v>
      </c>
      <c r="BS4" s="18" t="s">
        <v>588</v>
      </c>
    </row>
    <row r="5" spans="1:71" ht="13.2" x14ac:dyDescent="0.25">
      <c r="A5" s="1" t="s">
        <v>7</v>
      </c>
      <c r="B5" s="6" t="s">
        <v>42</v>
      </c>
      <c r="C5" s="6" t="s">
        <v>48</v>
      </c>
      <c r="D5" s="6" t="s">
        <v>56</v>
      </c>
      <c r="E5" s="6" t="s">
        <v>64</v>
      </c>
      <c r="F5" s="6" t="s">
        <v>72</v>
      </c>
      <c r="G5" s="6" t="s">
        <v>80</v>
      </c>
      <c r="H5" s="6" t="s">
        <v>88</v>
      </c>
      <c r="I5" s="6" t="s">
        <v>96</v>
      </c>
      <c r="J5" s="6" t="s">
        <v>104</v>
      </c>
      <c r="K5" s="6" t="s">
        <v>112</v>
      </c>
      <c r="L5" s="6" t="s">
        <v>120</v>
      </c>
      <c r="M5" s="6" t="s">
        <v>128</v>
      </c>
      <c r="N5" s="6" t="s">
        <v>136</v>
      </c>
      <c r="O5" s="6" t="s">
        <v>144</v>
      </c>
      <c r="P5" s="6" t="s">
        <v>152</v>
      </c>
      <c r="Q5" s="6" t="s">
        <v>160</v>
      </c>
      <c r="R5" s="6" t="s">
        <v>167</v>
      </c>
      <c r="S5" s="6" t="s">
        <v>175</v>
      </c>
      <c r="T5" s="6" t="s">
        <v>183</v>
      </c>
      <c r="U5" s="6" t="s">
        <v>191</v>
      </c>
      <c r="V5" s="6" t="s">
        <v>199</v>
      </c>
      <c r="W5" s="6" t="s">
        <v>207</v>
      </c>
      <c r="X5" s="6" t="s">
        <v>215</v>
      </c>
      <c r="Y5" s="6" t="s">
        <v>223</v>
      </c>
      <c r="Z5" s="6" t="s">
        <v>231</v>
      </c>
      <c r="AA5" s="6" t="s">
        <v>239</v>
      </c>
      <c r="AB5" s="6" t="s">
        <v>247</v>
      </c>
      <c r="AC5" s="6" t="s">
        <v>255</v>
      </c>
      <c r="AD5" s="6" t="s">
        <v>263</v>
      </c>
      <c r="AE5" s="6" t="s">
        <v>271</v>
      </c>
      <c r="AF5" s="6" t="s">
        <v>279</v>
      </c>
      <c r="AG5" s="6" t="s">
        <v>287</v>
      </c>
      <c r="AH5" s="6" t="s">
        <v>295</v>
      </c>
      <c r="AI5" s="6" t="s">
        <v>303</v>
      </c>
      <c r="AJ5" s="6" t="s">
        <v>311</v>
      </c>
      <c r="AK5" s="6" t="s">
        <v>319</v>
      </c>
      <c r="AL5" s="6" t="s">
        <v>327</v>
      </c>
      <c r="AM5" s="6" t="s">
        <v>335</v>
      </c>
      <c r="AN5" s="6" t="s">
        <v>343</v>
      </c>
      <c r="AO5" s="6" t="s">
        <v>351</v>
      </c>
      <c r="AP5" s="6" t="s">
        <v>359</v>
      </c>
      <c r="AQ5" s="6" t="s">
        <v>367</v>
      </c>
      <c r="AR5" s="6" t="s">
        <v>375</v>
      </c>
      <c r="AS5" s="6" t="s">
        <v>382</v>
      </c>
      <c r="AT5" s="6" t="s">
        <v>390</v>
      </c>
      <c r="AU5" s="6" t="s">
        <v>398</v>
      </c>
      <c r="AV5" s="6" t="s">
        <v>406</v>
      </c>
      <c r="AW5" s="6" t="s">
        <v>414</v>
      </c>
      <c r="AX5" s="6" t="s">
        <v>422</v>
      </c>
      <c r="AY5" s="6" t="s">
        <v>430</v>
      </c>
      <c r="AZ5" s="6" t="s">
        <v>438</v>
      </c>
      <c r="BA5" s="6" t="s">
        <v>446</v>
      </c>
      <c r="BB5" s="6" t="s">
        <v>454</v>
      </c>
      <c r="BC5" s="6" t="s">
        <v>462</v>
      </c>
      <c r="BD5" s="6" t="s">
        <v>470</v>
      </c>
      <c r="BE5" s="6" t="s">
        <v>478</v>
      </c>
      <c r="BF5" s="18" t="s">
        <v>486</v>
      </c>
      <c r="BG5" s="18" t="s">
        <v>494</v>
      </c>
      <c r="BH5" s="18" t="s">
        <v>502</v>
      </c>
      <c r="BI5" s="18" t="s">
        <v>510</v>
      </c>
      <c r="BJ5" s="18" t="s">
        <v>518</v>
      </c>
      <c r="BK5" s="18" t="s">
        <v>526</v>
      </c>
      <c r="BL5" s="18" t="s">
        <v>534</v>
      </c>
      <c r="BM5" s="18" t="s">
        <v>542</v>
      </c>
      <c r="BN5" s="18" t="s">
        <v>550</v>
      </c>
      <c r="BO5" s="18" t="s">
        <v>558</v>
      </c>
      <c r="BP5" s="18" t="s">
        <v>566</v>
      </c>
      <c r="BQ5" s="18" t="s">
        <v>573</v>
      </c>
      <c r="BR5" s="18" t="s">
        <v>581</v>
      </c>
      <c r="BS5" s="18" t="s">
        <v>589</v>
      </c>
    </row>
    <row r="6" spans="1:71" ht="13.2" x14ac:dyDescent="0.25">
      <c r="A6" s="1" t="s">
        <v>8</v>
      </c>
      <c r="B6" s="6" t="s">
        <v>43</v>
      </c>
      <c r="C6" s="6" t="s">
        <v>49</v>
      </c>
      <c r="D6" s="6" t="s">
        <v>57</v>
      </c>
      <c r="E6" s="6" t="s">
        <v>65</v>
      </c>
      <c r="F6" s="6" t="s">
        <v>73</v>
      </c>
      <c r="G6" s="6" t="s">
        <v>81</v>
      </c>
      <c r="H6" s="6" t="s">
        <v>89</v>
      </c>
      <c r="I6" s="6" t="s">
        <v>97</v>
      </c>
      <c r="J6" s="6" t="s">
        <v>105</v>
      </c>
      <c r="K6" s="6" t="s">
        <v>113</v>
      </c>
      <c r="L6" s="6" t="s">
        <v>121</v>
      </c>
      <c r="M6" s="6" t="s">
        <v>129</v>
      </c>
      <c r="N6" s="6" t="s">
        <v>137</v>
      </c>
      <c r="O6" s="6" t="s">
        <v>145</v>
      </c>
      <c r="P6" s="6" t="s">
        <v>153</v>
      </c>
      <c r="Q6" s="6" t="s">
        <v>161</v>
      </c>
      <c r="R6" s="6" t="s">
        <v>168</v>
      </c>
      <c r="S6" s="6" t="s">
        <v>176</v>
      </c>
      <c r="T6" s="6" t="s">
        <v>184</v>
      </c>
      <c r="U6" s="6" t="s">
        <v>192</v>
      </c>
      <c r="V6" s="6" t="s">
        <v>200</v>
      </c>
      <c r="W6" s="6" t="s">
        <v>208</v>
      </c>
      <c r="X6" s="6" t="s">
        <v>216</v>
      </c>
      <c r="Y6" s="6" t="s">
        <v>224</v>
      </c>
      <c r="Z6" s="6" t="s">
        <v>232</v>
      </c>
      <c r="AA6" s="6" t="s">
        <v>240</v>
      </c>
      <c r="AB6" s="6" t="s">
        <v>248</v>
      </c>
      <c r="AC6" s="6" t="s">
        <v>256</v>
      </c>
      <c r="AD6" s="6" t="s">
        <v>264</v>
      </c>
      <c r="AE6" s="6" t="s">
        <v>272</v>
      </c>
      <c r="AF6" s="6" t="s">
        <v>280</v>
      </c>
      <c r="AG6" s="6" t="s">
        <v>288</v>
      </c>
      <c r="AH6" s="6" t="s">
        <v>296</v>
      </c>
      <c r="AI6" s="6" t="s">
        <v>304</v>
      </c>
      <c r="AJ6" s="6" t="s">
        <v>312</v>
      </c>
      <c r="AK6" s="6" t="s">
        <v>320</v>
      </c>
      <c r="AL6" s="6" t="s">
        <v>328</v>
      </c>
      <c r="AM6" s="6" t="s">
        <v>336</v>
      </c>
      <c r="AN6" s="6" t="s">
        <v>344</v>
      </c>
      <c r="AO6" s="6" t="s">
        <v>352</v>
      </c>
      <c r="AP6" s="6" t="s">
        <v>360</v>
      </c>
      <c r="AQ6" s="6" t="s">
        <v>368</v>
      </c>
      <c r="AR6" s="6" t="s">
        <v>376</v>
      </c>
      <c r="AS6" s="6" t="s">
        <v>383</v>
      </c>
      <c r="AT6" s="6" t="s">
        <v>391</v>
      </c>
      <c r="AU6" s="6" t="s">
        <v>399</v>
      </c>
      <c r="AV6" s="6" t="s">
        <v>407</v>
      </c>
      <c r="AW6" s="6" t="s">
        <v>415</v>
      </c>
      <c r="AX6" s="6" t="s">
        <v>423</v>
      </c>
      <c r="AY6" s="6" t="s">
        <v>431</v>
      </c>
      <c r="AZ6" s="6" t="s">
        <v>439</v>
      </c>
      <c r="BA6" s="6" t="s">
        <v>447</v>
      </c>
      <c r="BB6" s="6" t="s">
        <v>455</v>
      </c>
      <c r="BC6" s="6" t="s">
        <v>463</v>
      </c>
      <c r="BD6" s="6" t="s">
        <v>471</v>
      </c>
      <c r="BE6" s="6" t="s">
        <v>479</v>
      </c>
      <c r="BF6" s="18" t="s">
        <v>487</v>
      </c>
      <c r="BG6" s="18" t="s">
        <v>495</v>
      </c>
      <c r="BH6" s="18" t="s">
        <v>503</v>
      </c>
      <c r="BI6" s="18" t="s">
        <v>511</v>
      </c>
      <c r="BJ6" s="18" t="s">
        <v>519</v>
      </c>
      <c r="BK6" s="18" t="s">
        <v>527</v>
      </c>
      <c r="BL6" s="18" t="s">
        <v>535</v>
      </c>
      <c r="BM6" s="18" t="s">
        <v>543</v>
      </c>
      <c r="BN6" s="18" t="s">
        <v>551</v>
      </c>
      <c r="BO6" s="18" t="s">
        <v>559</v>
      </c>
      <c r="BP6" s="18" t="s">
        <v>567</v>
      </c>
      <c r="BQ6" s="18" t="s">
        <v>574</v>
      </c>
      <c r="BR6" s="18" t="s">
        <v>582</v>
      </c>
      <c r="BS6" s="18" t="s">
        <v>590</v>
      </c>
    </row>
    <row r="7" spans="1:71" ht="13.2" x14ac:dyDescent="0.25">
      <c r="A7" s="1" t="s">
        <v>9</v>
      </c>
      <c r="B7" s="6" t="s">
        <v>44</v>
      </c>
      <c r="C7" s="6" t="s">
        <v>50</v>
      </c>
      <c r="D7" s="6" t="s">
        <v>58</v>
      </c>
      <c r="E7" s="6" t="s">
        <v>66</v>
      </c>
      <c r="F7" s="6" t="s">
        <v>74</v>
      </c>
      <c r="G7" s="6" t="s">
        <v>82</v>
      </c>
      <c r="H7" s="6" t="s">
        <v>90</v>
      </c>
      <c r="I7" s="6" t="s">
        <v>98</v>
      </c>
      <c r="J7" s="6" t="s">
        <v>106</v>
      </c>
      <c r="K7" s="6" t="s">
        <v>114</v>
      </c>
      <c r="L7" s="6" t="s">
        <v>122</v>
      </c>
      <c r="M7" s="6" t="s">
        <v>130</v>
      </c>
      <c r="N7" s="6" t="s">
        <v>138</v>
      </c>
      <c r="O7" s="6" t="s">
        <v>146</v>
      </c>
      <c r="P7" s="6" t="s">
        <v>154</v>
      </c>
      <c r="Q7" s="6" t="s">
        <v>162</v>
      </c>
      <c r="R7" s="6" t="s">
        <v>169</v>
      </c>
      <c r="S7" s="6" t="s">
        <v>177</v>
      </c>
      <c r="T7" s="6" t="s">
        <v>185</v>
      </c>
      <c r="U7" s="6" t="s">
        <v>193</v>
      </c>
      <c r="V7" s="6" t="s">
        <v>201</v>
      </c>
      <c r="W7" s="6" t="s">
        <v>209</v>
      </c>
      <c r="X7" s="6" t="s">
        <v>217</v>
      </c>
      <c r="Y7" s="6" t="s">
        <v>225</v>
      </c>
      <c r="Z7" s="6" t="s">
        <v>233</v>
      </c>
      <c r="AA7" s="6" t="s">
        <v>241</v>
      </c>
      <c r="AB7" s="6" t="s">
        <v>249</v>
      </c>
      <c r="AC7" s="6" t="s">
        <v>257</v>
      </c>
      <c r="AD7" s="6" t="s">
        <v>265</v>
      </c>
      <c r="AE7" s="6" t="s">
        <v>273</v>
      </c>
      <c r="AF7" s="6" t="s">
        <v>281</v>
      </c>
      <c r="AG7" s="6" t="s">
        <v>289</v>
      </c>
      <c r="AH7" s="6" t="s">
        <v>297</v>
      </c>
      <c r="AI7" s="6" t="s">
        <v>305</v>
      </c>
      <c r="AJ7" s="6" t="s">
        <v>313</v>
      </c>
      <c r="AK7" s="6" t="s">
        <v>321</v>
      </c>
      <c r="AL7" s="6" t="s">
        <v>329</v>
      </c>
      <c r="AM7" s="6" t="s">
        <v>337</v>
      </c>
      <c r="AN7" s="6" t="s">
        <v>345</v>
      </c>
      <c r="AO7" s="6" t="s">
        <v>353</v>
      </c>
      <c r="AP7" s="6" t="s">
        <v>361</v>
      </c>
      <c r="AQ7" s="6" t="s">
        <v>369</v>
      </c>
      <c r="AR7" s="6" t="s">
        <v>377</v>
      </c>
      <c r="AS7" s="6" t="s">
        <v>384</v>
      </c>
      <c r="AT7" s="6" t="s">
        <v>392</v>
      </c>
      <c r="AU7" s="6" t="s">
        <v>400</v>
      </c>
      <c r="AV7" s="6" t="s">
        <v>408</v>
      </c>
      <c r="AW7" s="6" t="s">
        <v>416</v>
      </c>
      <c r="AX7" s="6" t="s">
        <v>424</v>
      </c>
      <c r="AY7" s="6" t="s">
        <v>432</v>
      </c>
      <c r="AZ7" s="6" t="s">
        <v>440</v>
      </c>
      <c r="BA7" s="6" t="s">
        <v>448</v>
      </c>
      <c r="BB7" s="6" t="s">
        <v>456</v>
      </c>
      <c r="BC7" s="6" t="s">
        <v>464</v>
      </c>
      <c r="BD7" s="6" t="s">
        <v>472</v>
      </c>
      <c r="BE7" s="6" t="s">
        <v>480</v>
      </c>
      <c r="BF7" s="18" t="s">
        <v>488</v>
      </c>
      <c r="BG7" s="18" t="s">
        <v>496</v>
      </c>
      <c r="BH7" s="18" t="s">
        <v>504</v>
      </c>
      <c r="BI7" s="18" t="s">
        <v>512</v>
      </c>
      <c r="BJ7" s="18" t="s">
        <v>520</v>
      </c>
      <c r="BK7" s="18" t="s">
        <v>528</v>
      </c>
      <c r="BL7" s="18" t="s">
        <v>536</v>
      </c>
      <c r="BM7" s="18" t="s">
        <v>544</v>
      </c>
      <c r="BN7" s="18" t="s">
        <v>552</v>
      </c>
      <c r="BO7" s="18" t="s">
        <v>560</v>
      </c>
      <c r="BP7" s="18" t="s">
        <v>24</v>
      </c>
      <c r="BQ7" s="18" t="s">
        <v>575</v>
      </c>
      <c r="BR7" s="18" t="s">
        <v>583</v>
      </c>
      <c r="BS7" s="18" t="s">
        <v>591</v>
      </c>
    </row>
    <row r="8" spans="1:71" ht="13.2" x14ac:dyDescent="0.25">
      <c r="A8" s="1" t="s">
        <v>2</v>
      </c>
      <c r="B8" s="6" t="s">
        <v>45</v>
      </c>
      <c r="C8" s="6" t="s">
        <v>51</v>
      </c>
      <c r="D8" s="6" t="s">
        <v>59</v>
      </c>
      <c r="E8" s="6" t="s">
        <v>67</v>
      </c>
      <c r="F8" s="6" t="s">
        <v>75</v>
      </c>
      <c r="G8" s="6" t="s">
        <v>83</v>
      </c>
      <c r="H8" s="6" t="s">
        <v>91</v>
      </c>
      <c r="I8" s="6" t="s">
        <v>99</v>
      </c>
      <c r="J8" s="6" t="s">
        <v>107</v>
      </c>
      <c r="K8" s="6" t="s">
        <v>115</v>
      </c>
      <c r="L8" s="6" t="s">
        <v>123</v>
      </c>
      <c r="M8" s="6" t="s">
        <v>131</v>
      </c>
      <c r="N8" s="6" t="s">
        <v>139</v>
      </c>
      <c r="O8" s="6" t="s">
        <v>147</v>
      </c>
      <c r="P8" s="6" t="s">
        <v>155</v>
      </c>
      <c r="Q8" s="6" t="s">
        <v>26</v>
      </c>
      <c r="R8" s="6" t="s">
        <v>170</v>
      </c>
      <c r="S8" s="6" t="s">
        <v>178</v>
      </c>
      <c r="T8" s="6" t="s">
        <v>186</v>
      </c>
      <c r="U8" s="6" t="s">
        <v>194</v>
      </c>
      <c r="V8" s="6" t="s">
        <v>202</v>
      </c>
      <c r="W8" s="6" t="s">
        <v>210</v>
      </c>
      <c r="X8" s="6" t="s">
        <v>218</v>
      </c>
      <c r="Y8" s="6" t="s">
        <v>226</v>
      </c>
      <c r="Z8" s="6" t="s">
        <v>234</v>
      </c>
      <c r="AA8" s="6" t="s">
        <v>242</v>
      </c>
      <c r="AB8" s="6" t="s">
        <v>250</v>
      </c>
      <c r="AC8" s="6" t="s">
        <v>258</v>
      </c>
      <c r="AD8" s="6" t="s">
        <v>266</v>
      </c>
      <c r="AE8" s="6" t="s">
        <v>274</v>
      </c>
      <c r="AF8" s="6" t="s">
        <v>282</v>
      </c>
      <c r="AG8" s="6" t="s">
        <v>290</v>
      </c>
      <c r="AH8" s="6" t="s">
        <v>298</v>
      </c>
      <c r="AI8" s="6" t="s">
        <v>306</v>
      </c>
      <c r="AJ8" s="6" t="s">
        <v>314</v>
      </c>
      <c r="AK8" s="6" t="s">
        <v>322</v>
      </c>
      <c r="AL8" s="6" t="s">
        <v>330</v>
      </c>
      <c r="AM8" s="6" t="s">
        <v>338</v>
      </c>
      <c r="AN8" s="6" t="s">
        <v>346</v>
      </c>
      <c r="AO8" s="6" t="s">
        <v>354</v>
      </c>
      <c r="AP8" s="6" t="s">
        <v>362</v>
      </c>
      <c r="AQ8" s="6" t="s">
        <v>370</v>
      </c>
      <c r="AR8" s="6" t="s">
        <v>25</v>
      </c>
      <c r="AS8" s="6" t="s">
        <v>385</v>
      </c>
      <c r="AT8" s="6" t="s">
        <v>393</v>
      </c>
      <c r="AU8" s="6" t="s">
        <v>401</v>
      </c>
      <c r="AV8" s="6" t="s">
        <v>409</v>
      </c>
      <c r="AW8" s="6" t="s">
        <v>417</v>
      </c>
      <c r="AX8" s="6" t="s">
        <v>425</v>
      </c>
      <c r="AY8" s="6" t="s">
        <v>433</v>
      </c>
      <c r="AZ8" s="6" t="s">
        <v>441</v>
      </c>
      <c r="BA8" s="6" t="s">
        <v>449</v>
      </c>
      <c r="BB8" s="6" t="s">
        <v>457</v>
      </c>
      <c r="BC8" s="6" t="s">
        <v>465</v>
      </c>
      <c r="BD8" s="6" t="s">
        <v>473</v>
      </c>
      <c r="BE8" s="6" t="s">
        <v>481</v>
      </c>
      <c r="BF8" s="18" t="s">
        <v>489</v>
      </c>
      <c r="BG8" s="18" t="s">
        <v>497</v>
      </c>
      <c r="BH8" s="18" t="s">
        <v>505</v>
      </c>
      <c r="BI8" s="18" t="s">
        <v>513</v>
      </c>
      <c r="BJ8" s="18" t="s">
        <v>521</v>
      </c>
      <c r="BK8" s="18" t="s">
        <v>529</v>
      </c>
      <c r="BL8" s="18" t="s">
        <v>537</v>
      </c>
      <c r="BM8" s="18" t="s">
        <v>545</v>
      </c>
      <c r="BN8" s="18" t="s">
        <v>553</v>
      </c>
      <c r="BO8" s="18" t="s">
        <v>561</v>
      </c>
      <c r="BP8" s="18" t="s">
        <v>568</v>
      </c>
      <c r="BQ8" s="18" t="s">
        <v>576</v>
      </c>
      <c r="BR8" s="18" t="s">
        <v>584</v>
      </c>
      <c r="BS8" s="18" t="s">
        <v>592</v>
      </c>
    </row>
    <row r="9" spans="1:71" ht="13.2" x14ac:dyDescent="0.25">
      <c r="A9" s="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71" ht="13.2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71" ht="13.2" x14ac:dyDescent="0.25">
      <c r="A11" s="9" t="s">
        <v>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71" ht="13.2" x14ac:dyDescent="0.25">
      <c r="A12" s="1" t="s">
        <v>3</v>
      </c>
      <c r="B12" s="10" t="str">
        <f t="shared" ref="B12:B19" si="0">CONCATENATE(B1,",",C1,",",D1,",",E1,",",F1,",",G1,",",H1,",",I1,",",J1,",",K1,",",L1,",",M1,",",N1,",",O1,",",P1,",",Q1,",",R1,",",S1,",",T1,",",U1)</f>
        <v>19.6051,24.3615, 16.6102, 52.6998, 26.3056, 89.1329, 15.4614, 12.4302, 61.2875, 81.6530, 32.4683, 22.8923, 37.3723, 27.5990, 57.1967, 89.9067, 66.6850, 18.1781, 45.6717, 15.0289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71" ht="13.2" x14ac:dyDescent="0.25">
      <c r="A13" s="15" t="s">
        <v>4</v>
      </c>
      <c r="B13" s="10" t="str">
        <f t="shared" si="0"/>
        <v>77.8917,90.3832, 53.5034, 81.8084, 44.3691, 88.6772, 45.7414, 72.3758, 60.9636, 86.1213, 66.7909, 66.0525, 91.4721, 58.6805, 64.2334, 96.2911, 36.0634, 97.2492, 47.3696, 75.4825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71" ht="13.2" x14ac:dyDescent="0.25">
      <c r="A14" s="15" t="s">
        <v>5</v>
      </c>
      <c r="B14" s="10" t="str">
        <f t="shared" si="0"/>
        <v>172.9925,240.6034, 90.2980, 34.8997,159.3899, 95.8305,321.2199,309.4806,277.9278, 31.9366,  6.0122,202.4134, 86.1096,431.4204,453.1110, 79.5335,331.2272,389.7039,222.3557,383.6136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71" ht="13.2" x14ac:dyDescent="0.25">
      <c r="A15" s="15" t="s">
        <v>6</v>
      </c>
      <c r="B15" s="10" t="str">
        <f t="shared" si="0"/>
        <v xml:space="preserve">  3.0425,  3.6907,  3.0624,  3.8975,  3.7723,  3.2091,  3.3883,  3.6416,  3.8181,  3.5560,  3.5338,  3.1299,  3.3598,  3.6671,  3.8602,  3.6945,  2.8236,  3.6273,  3.3348,  3.3303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71" ht="13.2" x14ac:dyDescent="0.25">
      <c r="A16" s="15" t="s">
        <v>7</v>
      </c>
      <c r="B16" s="10" t="str">
        <f t="shared" si="0"/>
        <v>188.9927,251.0160,332.8577,213.4764,104.6817,167.5609,154.0094,386.5631,263.8522,289.3386,299.3773,122.4359,200.4289,224.1125, 97.6661,233.7413,287.3936,147.1642,352.5132,306.0418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6" ht="13.2" x14ac:dyDescent="0.25">
      <c r="A17" s="15" t="s">
        <v>8</v>
      </c>
      <c r="B17" s="10" t="str">
        <f t="shared" si="0"/>
        <v>125.7621,140.5682,162.0165, 35.4237,150.0978,129.6103, 53.0637,177.6503,143.3971,114.0082,182.5029,148.6339,118.7311,169.7246,132.8211,137.1111,154.8147, 87.9779, 67.4025,138.8581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6" ht="13.2" x14ac:dyDescent="0.25">
      <c r="A18" s="15" t="s">
        <v>9</v>
      </c>
      <c r="B18" s="10" t="str">
        <f t="shared" si="0"/>
        <v xml:space="preserve">  5.1778,  4.9687,  4.6773,  3.4071,  5.4750,  3.4565,  4.0851,  5.6709,  5.6162,  4.1718,  3.8330,  4.8727,  5.8217,  5.7716,  4.8273,  3.9379,  5.5869,  4.3717,  5.6998,  2.8932</v>
      </c>
    </row>
    <row r="19" spans="1:16" ht="13.2" x14ac:dyDescent="0.25">
      <c r="A19" s="15" t="s">
        <v>2</v>
      </c>
      <c r="B19" s="10" t="str">
        <f t="shared" si="0"/>
        <v xml:space="preserve">  0.9863,  1.0369,  1.0490,  1.0577,  0.9884,  1.0198,  1.0297,  1.0386,  1.0405,  1.0364,  1.0433,  1.0127,  1.0281,  0.9959,  0.9886,  1.0585,  1.0093,  1.0306,  1.0551,  1.0001</v>
      </c>
    </row>
    <row r="20" spans="1:16" ht="13.2" x14ac:dyDescent="0.25">
      <c r="A20" s="1"/>
      <c r="B20" s="2"/>
    </row>
    <row r="22" spans="1:16" ht="15.75" customHeight="1" x14ac:dyDescent="0.25">
      <c r="A22" s="7" t="s">
        <v>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6" ht="15.75" customHeight="1" x14ac:dyDescent="0.25">
      <c r="A23" s="1" t="s">
        <v>3</v>
      </c>
      <c r="B23" s="2" t="str">
        <f t="shared" ref="B23:B30" si="1">CONCATENATE(B1,",",C1,",",D1,",",E1,",",F1,",",G1,",",H1,",",I1,",",J1,",",K1,",",L1,",",M1,",",N1,",",O1,",",P1)</f>
        <v>19.6051,24.3615, 16.6102, 52.6998, 26.3056, 89.1329, 15.4614, 12.4302, 61.2875, 81.6530, 32.4683, 22.8923, 37.3723, 27.5990, 57.1967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6" ht="15.75" customHeight="1" x14ac:dyDescent="0.25">
      <c r="A24" s="1" t="s">
        <v>4</v>
      </c>
      <c r="B24" s="2" t="str">
        <f t="shared" si="1"/>
        <v>77.8917,90.3832, 53.5034, 81.8084, 44.3691, 88.6772, 45.7414, 72.3758, 60.9636, 86.1213, 66.7909, 66.0525, 91.4721, 58.6805, 64.2334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5"/>
      <c r="O24" s="4"/>
      <c r="P24" s="4"/>
    </row>
    <row r="25" spans="1:16" ht="15.75" customHeight="1" x14ac:dyDescent="0.25">
      <c r="A25" s="1" t="s">
        <v>5</v>
      </c>
      <c r="B25" s="2" t="str">
        <f t="shared" si="1"/>
        <v>172.9925,240.6034, 90.2980, 34.8997,159.3899, 95.8305,321.2199,309.4806,277.9278, 31.9366,  6.0122,202.4134, 86.1096,431.4204,453.1110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4"/>
      <c r="P25" s="4"/>
    </row>
    <row r="26" spans="1:16" ht="15.75" customHeight="1" x14ac:dyDescent="0.25">
      <c r="A26" s="1" t="s">
        <v>6</v>
      </c>
      <c r="B26" s="2" t="str">
        <f t="shared" si="1"/>
        <v xml:space="preserve">  3.0425,  3.6907,  3.0624,  3.8975,  3.7723,  3.2091,  3.3883,  3.6416,  3.8181,  3.5560,  3.5338,  3.1299,  3.3598,  3.6671,  3.8602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4"/>
      <c r="P26" s="4"/>
    </row>
    <row r="27" spans="1:16" ht="15.75" customHeight="1" x14ac:dyDescent="0.25">
      <c r="A27" s="1" t="s">
        <v>7</v>
      </c>
      <c r="B27" s="2" t="str">
        <f t="shared" si="1"/>
        <v>188.9927,251.0160,332.8577,213.4764,104.6817,167.5609,154.0094,386.5631,263.8522,289.3386,299.3773,122.4359,200.4289,224.1125, 97.6661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4"/>
      <c r="P27" s="4"/>
    </row>
    <row r="28" spans="1:16" ht="15.75" customHeight="1" x14ac:dyDescent="0.25">
      <c r="A28" s="1" t="s">
        <v>8</v>
      </c>
      <c r="B28" s="2" t="str">
        <f t="shared" si="1"/>
        <v>125.7621,140.5682,162.0165, 35.4237,150.0978,129.6103, 53.0637,177.6503,143.3971,114.0082,182.5029,148.6339,118.7311,169.7246,132.8211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5"/>
      <c r="O28" s="4"/>
      <c r="P28" s="4"/>
    </row>
    <row r="29" spans="1:16" ht="15.75" customHeight="1" x14ac:dyDescent="0.25">
      <c r="A29" s="1" t="s">
        <v>9</v>
      </c>
      <c r="B29" s="2" t="str">
        <f t="shared" si="1"/>
        <v xml:space="preserve">  5.1778,  4.9687,  4.6773,  3.4071,  5.4750,  3.4565,  4.0851,  5.6709,  5.6162,  4.1718,  3.8330,  4.8727,  5.8217,  5.7716,  4.8273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5"/>
      <c r="O29" s="4"/>
      <c r="P29" s="4"/>
    </row>
    <row r="30" spans="1:16" ht="15.75" customHeight="1" x14ac:dyDescent="0.25">
      <c r="A30" s="1" t="s">
        <v>2</v>
      </c>
      <c r="B30" s="2" t="str">
        <f t="shared" si="1"/>
        <v xml:space="preserve">  0.9863,  1.0369,  1.0490,  1.0577,  0.9884,  1.0198,  1.0297,  1.0386,  1.0405,  1.0364,  1.0433,  1.0127,  1.0281,  0.9959,  0.9886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5"/>
      <c r="O30" s="4"/>
      <c r="P30" s="4"/>
    </row>
    <row r="31" spans="1:16" ht="15.75" customHeight="1" x14ac:dyDescent="0.25">
      <c r="A31" s="1"/>
      <c r="B31" s="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5"/>
      <c r="O31" s="4"/>
      <c r="P31" s="4"/>
    </row>
    <row r="32" spans="1:16" ht="15.75" customHeight="1" x14ac:dyDescent="0.25">
      <c r="A32" s="1"/>
      <c r="B32" s="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5"/>
      <c r="O32" s="4"/>
      <c r="P32" s="4"/>
    </row>
    <row r="33" spans="1:33" ht="15.75" customHeight="1" x14ac:dyDescent="0.25">
      <c r="A33" s="6" t="s">
        <v>593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5"/>
      <c r="O33" s="4"/>
      <c r="P33" s="4"/>
    </row>
    <row r="34" spans="1:33" ht="15.75" customHeight="1" x14ac:dyDescent="0.25">
      <c r="A34" s="1" t="s">
        <v>3</v>
      </c>
      <c r="B34" s="2" t="str">
        <f>CONCATENATE(AJ1,",",AK1,",",AL1,",",AM1,",",AN1,",",AO1,",",AP1,",",AQ1,",",AR1,",",AS1,",",AT1,",",AU1,",",AV1,",",AW1,",",AX1,",",AY1,",",AZ1,",",BA1,",",BB1,",",BC1,",",BD1,",",BE1,",",BF1,",",BG1,",",BH1,",",BI1,",",BJ1,",",BK1,",",BL1,",",BM1,",",BN1,",",BO1,",",BP1,",",BQ1,",",BR1,",",BS1)</f>
        <v xml:space="preserve"> 21.3994, 75.9938, 68.4087, 84.3532, 47.0959, 78.8165, 84.6896, 33.7186, 60.1005, 98.6450, 57.8221, 36.4197, 64.7937, 42.4133, 80.2459, 47.8870, 54.0850, 71.8795, 97.0060, 34.8784, 85.8895, 78.0452, 95.3881, 10.7536, 41.7454, 71.3751, 30.8816, 28.0062, 74.0458, 65.5671, 62.4625, 69.1527, 12.8257, 40.3117, 50.2057, 29.9307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5"/>
      <c r="O34" s="4"/>
      <c r="P34" s="4"/>
    </row>
    <row r="35" spans="1:33" ht="15.75" customHeight="1" x14ac:dyDescent="0.25">
      <c r="A35" s="1" t="s">
        <v>4</v>
      </c>
      <c r="B35" s="2" t="str">
        <f t="shared" ref="B35:B41" si="2">CONCATENATE(AJ2,",",AK2,",",AL2,",",AM2,",",AN2,",",AO2,",",AP2,",",AQ2,",",AR2,",",AS2,",",AT2,",",AU2,",",AV2,",",AW2,",",AX2,",",AY2,",",AZ2,",",BA2,",",BB2,",",BC2,",",BD2,",",BE2,",",BF2,",",BG2,",",BH2,",",BI2,",",BJ2,",",BK2,",",BL2,",",BM2,",",BN2,",",BO2,",",BP2,",",BQ2,",",BR2,",",BS2)</f>
        <v xml:space="preserve"> 55.8184, 46.5784, 57.3774, 42.8552, 93.0989, 41.9247, 95.6242, 61.9131, 37.9706, 57.1534, 82.8414, 84.9044, 69.0144, 77.0998, 94.2711, 39.3840, 55.2445, 37.6046, 48.6251, 79.6825, 80.9911, 92.1963, 71.0479, 39.6717, 94.9788, 85.2873, 53.9286, 68.0789, 99.1855, 78.8426, 89.3540, 63.0299, 64.8086, 69.8871, 52.3324, 83.6603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5"/>
      <c r="O35" s="4"/>
      <c r="P35" s="4"/>
    </row>
    <row r="36" spans="1:33" ht="15.75" customHeight="1" x14ac:dyDescent="0.25">
      <c r="A36" s="1" t="s">
        <v>5</v>
      </c>
      <c r="B36" s="2" t="str">
        <f t="shared" si="2"/>
        <v>361.3307,416.1397,270.2720, 56.0990,246.8340, 17.5818,122.8855,260.9051,418.1479,336.9861,167.5992,294.4561,136.3278,444.8816,461.3946,356.7565,115.1162,154.9495, 64.1119,312.8489,371.2035,404.4689,198.0151,230.4606, 46.2434,400.3164,151.7226, 50.3277,391.8541,301.2809,368.7540, 71.5332,282.1057,252.1761, 25.6922,129.4509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5"/>
      <c r="O36" s="4"/>
      <c r="P36" s="4"/>
    </row>
    <row r="37" spans="1:33" ht="15.75" customHeight="1" x14ac:dyDescent="0.25">
      <c r="A37" s="1" t="s">
        <v>6</v>
      </c>
      <c r="B37" s="2" t="str">
        <f t="shared" si="2"/>
        <v xml:space="preserve">  3.2794,  3.7962,  2.9473,  2.8508,  2.8901,  2.9859,  3.1061,  3.0810,  2.8128,  3.4459,  2.9131,  2.9645,  3.5991,  3.8353,  3.9800,  3.5168,  3.9984,  3.4802,  3.4211,  3.1560,  3.2845,  3.3710,  2.8716,  3.8829,  2.8635,  3.3090,  3.7853,  3.2230,  3.5743,  3.7461,  3.8705,  3.9441,  2.9940,  3.0360,  3.9236,  3.5477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5"/>
      <c r="O37" s="4"/>
      <c r="P37" s="4"/>
    </row>
    <row r="38" spans="1:33" ht="15.75" customHeight="1" x14ac:dyDescent="0.25">
      <c r="A38" s="1" t="s">
        <v>7</v>
      </c>
      <c r="B38" s="2" t="str">
        <f t="shared" si="2"/>
        <v xml:space="preserve"> 37.0683,116.5506,345.4311, 26.8142,359.5743, 55.6271,268.4561,181.7215,110.0112,239.5325, 83.2482,275.9485,249.4294, 41.8752, 51.9529, 92.0165, 35.2393,160.5251,341.3857,259.0168,208.0036,367.2338, 62.7186,373.3666, 71.5773,206.2077, 88.5953,224.4574, 21.7017,315.6321,356.0475,374.8348,395.9687,193.9789,117.7542, 67.0914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5"/>
      <c r="O38" s="4"/>
      <c r="P38" s="4"/>
    </row>
    <row r="39" spans="1:33" ht="15.75" customHeight="1" x14ac:dyDescent="0.25">
      <c r="A39" s="1" t="s">
        <v>8</v>
      </c>
      <c r="B39" s="2" t="str">
        <f t="shared" si="2"/>
        <v xml:space="preserve"> 70.5048, 81.0249,104.3607, 43.3368,124.1064,157.7879, 68.0877,166.1938, 33.1988, 95.5482, 24.5836, 61.0288, 20.2775, 59.7464, 49.3239, 79.6437, 56.9124, 45.7745,146.1304,173.9744,180.3291, 64.8708,122.0401, 91.1893,130.8836, 75.2300, 31.6183,113.0315, 54.3146, 28.6989,183.2631,108.8665,186.4551,159.5358, 26.2355,152.8834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5"/>
      <c r="O39" s="4"/>
      <c r="P39" s="4"/>
    </row>
    <row r="40" spans="1:33" ht="15.75" customHeight="1" x14ac:dyDescent="0.25">
      <c r="A40" s="1" t="s">
        <v>9</v>
      </c>
      <c r="B40" s="2" t="str">
        <f t="shared" si="2"/>
        <v xml:space="preserve">  5.9858,  5.8981,  5.5131,  5.3113,  3.1988,  4.0671,  3.3083,  2.8254,  3.7712,  5.1496,  4.9128,  4.6234,  4.3096,  3.7212,  4.4434,  5.3844,  5.4365,  4.7826,  5.3495,  5.0135,  3.0467,  4.4640,  4.0138,  3.0270,  3.0965,  3.3756,  5.0808,  4.2875,  5.1108,  3.5977,  2.8546,  4.5051,  3.6744,  5.9519,  5.7614,  4.1504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5"/>
      <c r="O40" s="4"/>
      <c r="P40" s="4"/>
      <c r="Q40" s="3"/>
      <c r="R40" s="3"/>
      <c r="S40" s="3"/>
      <c r="T40" s="3"/>
    </row>
    <row r="41" spans="1:33" ht="15.75" customHeight="1" x14ac:dyDescent="0.25">
      <c r="A41" s="1" t="s">
        <v>2</v>
      </c>
      <c r="B41" s="2" t="str">
        <f t="shared" si="2"/>
        <v xml:space="preserve">  1.0460,  1.0039,  1.0187,  1.0249,  0.9912,  1.0215,  1.0355,  1.0017,  1.0476,  1.0562,  1.0502,  1.0217,  1.0082,  1.0442,  1.0055,  1.0546,  1.0337,  1.0314,  0.9983,  0.9935,  1.0065,  1.0507,  1.0519,  1.0396,  1.0417,  1.0031,  1.0272,  1.0465,  1.0167,  1.0596,  0.9924,  1.0102,  1.0229,  0.9901,  1.0426,  1.0243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5"/>
      <c r="O41" s="4"/>
      <c r="P41" s="4"/>
      <c r="Q41" s="3"/>
      <c r="R41" s="3"/>
      <c r="S41" s="3"/>
      <c r="T41" s="3"/>
    </row>
    <row r="42" spans="1:33" ht="15.75" customHeight="1" x14ac:dyDescent="0.25">
      <c r="A42" s="1"/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5"/>
      <c r="O42" s="4"/>
      <c r="P42" s="4"/>
      <c r="Q42" s="3"/>
      <c r="R42" s="3"/>
      <c r="S42" s="3"/>
      <c r="T42" s="3"/>
    </row>
    <row r="43" spans="1:33" ht="15.75" customHeight="1" x14ac:dyDescent="0.25">
      <c r="A43" s="1"/>
      <c r="B43" s="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5"/>
      <c r="O43" s="4"/>
      <c r="P43" s="4"/>
      <c r="Q43" s="3"/>
      <c r="R43" s="3"/>
      <c r="S43" s="3"/>
      <c r="T43" s="3"/>
    </row>
    <row r="44" spans="1:33" ht="15.75" customHeight="1" x14ac:dyDescent="0.25">
      <c r="A44" s="12"/>
      <c r="B44" s="1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5"/>
      <c r="O44" s="4"/>
      <c r="P44" s="4"/>
      <c r="Q44" s="3"/>
      <c r="R44" s="3"/>
      <c r="S44" s="3"/>
      <c r="T44" s="3"/>
    </row>
    <row r="45" spans="1:33" ht="15.75" customHeight="1" x14ac:dyDescent="0.25">
      <c r="A45" s="12">
        <v>19.6051</v>
      </c>
      <c r="B45" s="13">
        <v>77.8917</v>
      </c>
      <c r="C45" s="6" t="s">
        <v>40</v>
      </c>
      <c r="D45" s="6" t="s">
        <v>41</v>
      </c>
      <c r="E45" s="6" t="s">
        <v>42</v>
      </c>
      <c r="F45" s="6" t="s">
        <v>43</v>
      </c>
      <c r="G45" s="6" t="s">
        <v>44</v>
      </c>
      <c r="H45" s="6" t="s">
        <v>45</v>
      </c>
      <c r="I45" s="6"/>
      <c r="J45" s="6"/>
      <c r="K45" s="6"/>
      <c r="L45" s="6"/>
      <c r="M45" s="6"/>
      <c r="N45" s="5"/>
      <c r="O45" s="4"/>
      <c r="P45" s="4"/>
      <c r="Q45" s="3"/>
      <c r="R45" s="3"/>
      <c r="S45" s="3"/>
      <c r="T45" s="3"/>
    </row>
    <row r="46" spans="1:33" ht="15.75" customHeight="1" x14ac:dyDescent="0.25">
      <c r="A46" s="12">
        <v>24.361499999999999</v>
      </c>
      <c r="B46" s="13">
        <v>90.383200000000002</v>
      </c>
      <c r="C46" s="6" t="s">
        <v>46</v>
      </c>
      <c r="D46" s="6" t="s">
        <v>47</v>
      </c>
      <c r="E46" s="6" t="s">
        <v>48</v>
      </c>
      <c r="F46" s="6" t="s">
        <v>49</v>
      </c>
      <c r="G46" s="6" t="s">
        <v>50</v>
      </c>
      <c r="H46" s="6" t="s">
        <v>51</v>
      </c>
      <c r="I46" s="6"/>
      <c r="J46" s="6"/>
      <c r="K46" s="6"/>
      <c r="L46" s="6"/>
      <c r="M46" s="6"/>
      <c r="N46" s="5"/>
      <c r="O46" s="4"/>
      <c r="P46" s="4"/>
      <c r="Q46" s="3"/>
      <c r="R46" s="3"/>
      <c r="S46" s="3"/>
      <c r="T46" s="3"/>
    </row>
    <row r="47" spans="1:33" ht="15.75" customHeight="1" x14ac:dyDescent="0.25">
      <c r="A47" s="6" t="s">
        <v>52</v>
      </c>
      <c r="B47" s="6" t="s">
        <v>53</v>
      </c>
      <c r="C47" s="6" t="s">
        <v>54</v>
      </c>
      <c r="D47" s="6" t="s">
        <v>55</v>
      </c>
      <c r="E47" s="6" t="s">
        <v>56</v>
      </c>
      <c r="F47" s="6" t="s">
        <v>57</v>
      </c>
      <c r="G47" s="6" t="s">
        <v>58</v>
      </c>
      <c r="H47" s="6" t="s">
        <v>59</v>
      </c>
      <c r="I47" s="6"/>
      <c r="J47" s="6"/>
      <c r="K47" s="6"/>
      <c r="L47" s="6"/>
      <c r="M47" s="6"/>
      <c r="N47" s="5"/>
      <c r="O47" s="4"/>
      <c r="P47" s="4"/>
      <c r="Q47" s="3"/>
      <c r="R47" s="3"/>
      <c r="S47" s="3"/>
      <c r="T47" s="3"/>
    </row>
    <row r="48" spans="1:33" ht="15.75" customHeight="1" x14ac:dyDescent="0.25">
      <c r="A48" s="6" t="s">
        <v>60</v>
      </c>
      <c r="B48" s="6" t="s">
        <v>61</v>
      </c>
      <c r="C48" s="6" t="s">
        <v>62</v>
      </c>
      <c r="D48" s="6" t="s">
        <v>63</v>
      </c>
      <c r="E48" s="6" t="s">
        <v>64</v>
      </c>
      <c r="F48" s="6" t="s">
        <v>65</v>
      </c>
      <c r="G48" s="6" t="s">
        <v>66</v>
      </c>
      <c r="H48" s="6" t="s">
        <v>67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43" ht="15.75" customHeight="1" x14ac:dyDescent="0.25">
      <c r="A49" s="6" t="s">
        <v>68</v>
      </c>
      <c r="B49" s="6" t="s">
        <v>69</v>
      </c>
      <c r="C49" s="6" t="s">
        <v>70</v>
      </c>
      <c r="D49" s="6" t="s">
        <v>71</v>
      </c>
      <c r="E49" s="6" t="s">
        <v>72</v>
      </c>
      <c r="F49" s="6" t="s">
        <v>73</v>
      </c>
      <c r="G49" s="6" t="s">
        <v>74</v>
      </c>
      <c r="H49" s="6" t="s">
        <v>75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 ht="15.75" customHeight="1" x14ac:dyDescent="0.25">
      <c r="A50" s="6" t="s">
        <v>76</v>
      </c>
      <c r="B50" s="6" t="s">
        <v>77</v>
      </c>
      <c r="C50" s="6" t="s">
        <v>78</v>
      </c>
      <c r="D50" s="6" t="s">
        <v>79</v>
      </c>
      <c r="E50" s="6" t="s">
        <v>80</v>
      </c>
      <c r="F50" s="6" t="s">
        <v>81</v>
      </c>
      <c r="G50" s="6" t="s">
        <v>82</v>
      </c>
      <c r="H50" s="6" t="s">
        <v>83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ht="15.75" customHeight="1" x14ac:dyDescent="0.25">
      <c r="A51" s="6" t="s">
        <v>84</v>
      </c>
      <c r="B51" s="6" t="s">
        <v>85</v>
      </c>
      <c r="C51" s="6" t="s">
        <v>86</v>
      </c>
      <c r="D51" s="6" t="s">
        <v>87</v>
      </c>
      <c r="E51" s="6" t="s">
        <v>88</v>
      </c>
      <c r="F51" s="6" t="s">
        <v>89</v>
      </c>
      <c r="G51" s="6" t="s">
        <v>90</v>
      </c>
      <c r="H51" s="6" t="s">
        <v>91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 ht="15.75" customHeight="1" x14ac:dyDescent="0.25">
      <c r="A52" s="6" t="s">
        <v>92</v>
      </c>
      <c r="B52" s="6" t="s">
        <v>93</v>
      </c>
      <c r="C52" s="6" t="s">
        <v>94</v>
      </c>
      <c r="D52" s="6" t="s">
        <v>95</v>
      </c>
      <c r="E52" s="6" t="s">
        <v>96</v>
      </c>
      <c r="F52" s="6" t="s">
        <v>97</v>
      </c>
      <c r="G52" s="6" t="s">
        <v>98</v>
      </c>
      <c r="H52" s="6" t="s">
        <v>99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ht="15.75" customHeight="1" x14ac:dyDescent="0.25">
      <c r="A53" s="6" t="s">
        <v>100</v>
      </c>
      <c r="B53" s="6" t="s">
        <v>101</v>
      </c>
      <c r="C53" s="6" t="s">
        <v>102</v>
      </c>
      <c r="D53" s="6" t="s">
        <v>103</v>
      </c>
      <c r="E53" s="6" t="s">
        <v>104</v>
      </c>
      <c r="F53" s="6" t="s">
        <v>105</v>
      </c>
      <c r="G53" s="6" t="s">
        <v>106</v>
      </c>
      <c r="H53" s="6" t="s">
        <v>107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:43" ht="15.75" customHeight="1" x14ac:dyDescent="0.25">
      <c r="A54" s="6" t="s">
        <v>108</v>
      </c>
      <c r="B54" s="6" t="s">
        <v>109</v>
      </c>
      <c r="C54" s="6" t="s">
        <v>110</v>
      </c>
      <c r="D54" s="6" t="s">
        <v>111</v>
      </c>
      <c r="E54" s="6" t="s">
        <v>112</v>
      </c>
      <c r="F54" s="6" t="s">
        <v>113</v>
      </c>
      <c r="G54" s="6" t="s">
        <v>114</v>
      </c>
      <c r="H54" s="6" t="s">
        <v>115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ht="15.75" customHeight="1" x14ac:dyDescent="0.25">
      <c r="A55" s="6" t="s">
        <v>116</v>
      </c>
      <c r="B55" s="6" t="s">
        <v>117</v>
      </c>
      <c r="C55" s="6" t="s">
        <v>118</v>
      </c>
      <c r="D55" s="6" t="s">
        <v>119</v>
      </c>
      <c r="E55" s="6" t="s">
        <v>120</v>
      </c>
      <c r="F55" s="6" t="s">
        <v>121</v>
      </c>
      <c r="G55" s="6" t="s">
        <v>122</v>
      </c>
      <c r="H55" s="6" t="s">
        <v>123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spans="1:43" ht="15.75" customHeight="1" x14ac:dyDescent="0.25">
      <c r="A56" s="6" t="s">
        <v>124</v>
      </c>
      <c r="B56" s="6" t="s">
        <v>125</v>
      </c>
      <c r="C56" s="6" t="s">
        <v>126</v>
      </c>
      <c r="D56" s="6" t="s">
        <v>127</v>
      </c>
      <c r="E56" s="6" t="s">
        <v>128</v>
      </c>
      <c r="F56" s="6" t="s">
        <v>129</v>
      </c>
      <c r="G56" s="6" t="s">
        <v>130</v>
      </c>
      <c r="H56" s="6" t="s">
        <v>131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ht="15.75" customHeight="1" x14ac:dyDescent="0.25">
      <c r="A57" s="6" t="s">
        <v>132</v>
      </c>
      <c r="B57" s="6" t="s">
        <v>133</v>
      </c>
      <c r="C57" s="6" t="s">
        <v>134</v>
      </c>
      <c r="D57" s="6" t="s">
        <v>135</v>
      </c>
      <c r="E57" s="6" t="s">
        <v>136</v>
      </c>
      <c r="F57" s="6" t="s">
        <v>137</v>
      </c>
      <c r="G57" s="6" t="s">
        <v>138</v>
      </c>
      <c r="H57" s="6" t="s">
        <v>139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ht="15.75" customHeight="1" x14ac:dyDescent="0.25">
      <c r="A58" s="6" t="s">
        <v>140</v>
      </c>
      <c r="B58" s="6" t="s">
        <v>141</v>
      </c>
      <c r="C58" s="6" t="s">
        <v>142</v>
      </c>
      <c r="D58" s="6" t="s">
        <v>143</v>
      </c>
      <c r="E58" s="6" t="s">
        <v>144</v>
      </c>
      <c r="F58" s="6" t="s">
        <v>145</v>
      </c>
      <c r="G58" s="6" t="s">
        <v>146</v>
      </c>
      <c r="H58" s="6" t="s">
        <v>147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ht="15.75" customHeight="1" x14ac:dyDescent="0.25">
      <c r="A59" s="6" t="s">
        <v>148</v>
      </c>
      <c r="B59" s="6" t="s">
        <v>149</v>
      </c>
      <c r="C59" s="6" t="s">
        <v>150</v>
      </c>
      <c r="D59" s="6" t="s">
        <v>151</v>
      </c>
      <c r="E59" s="6" t="s">
        <v>152</v>
      </c>
      <c r="F59" s="6" t="s">
        <v>153</v>
      </c>
      <c r="G59" s="6" t="s">
        <v>154</v>
      </c>
      <c r="H59" s="6" t="s">
        <v>155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ht="15.75" customHeight="1" x14ac:dyDescent="0.25">
      <c r="A60" s="6" t="s">
        <v>156</v>
      </c>
      <c r="B60" s="6" t="s">
        <v>157</v>
      </c>
      <c r="C60" s="6" t="s">
        <v>158</v>
      </c>
      <c r="D60" s="6" t="s">
        <v>159</v>
      </c>
      <c r="E60" s="6" t="s">
        <v>160</v>
      </c>
      <c r="F60" s="6" t="s">
        <v>161</v>
      </c>
      <c r="G60" s="6" t="s">
        <v>162</v>
      </c>
      <c r="H60" s="6" t="s">
        <v>26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ht="15.75" customHeight="1" x14ac:dyDescent="0.25">
      <c r="A61" s="6" t="s">
        <v>163</v>
      </c>
      <c r="B61" s="6" t="s">
        <v>164</v>
      </c>
      <c r="C61" s="6" t="s">
        <v>165</v>
      </c>
      <c r="D61" s="6" t="s">
        <v>166</v>
      </c>
      <c r="E61" s="6" t="s">
        <v>167</v>
      </c>
      <c r="F61" s="6" t="s">
        <v>168</v>
      </c>
      <c r="G61" s="6" t="s">
        <v>169</v>
      </c>
      <c r="H61" s="6" t="s">
        <v>170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ht="15.75" customHeight="1" x14ac:dyDescent="0.25">
      <c r="A62" s="6" t="s">
        <v>171</v>
      </c>
      <c r="B62" s="6" t="s">
        <v>172</v>
      </c>
      <c r="C62" s="6" t="s">
        <v>173</v>
      </c>
      <c r="D62" s="6" t="s">
        <v>174</v>
      </c>
      <c r="E62" s="6" t="s">
        <v>175</v>
      </c>
      <c r="F62" s="6" t="s">
        <v>176</v>
      </c>
      <c r="G62" s="6" t="s">
        <v>177</v>
      </c>
      <c r="H62" s="6" t="s">
        <v>178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ht="15.75" customHeight="1" x14ac:dyDescent="0.25">
      <c r="A63" s="6" t="s">
        <v>179</v>
      </c>
      <c r="B63" s="6" t="s">
        <v>180</v>
      </c>
      <c r="C63" s="6" t="s">
        <v>181</v>
      </c>
      <c r="D63" s="6" t="s">
        <v>182</v>
      </c>
      <c r="E63" s="6" t="s">
        <v>183</v>
      </c>
      <c r="F63" s="6" t="s">
        <v>184</v>
      </c>
      <c r="G63" s="6" t="s">
        <v>185</v>
      </c>
      <c r="H63" s="6" t="s">
        <v>186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ht="15.75" customHeight="1" x14ac:dyDescent="0.25">
      <c r="A64" s="6" t="s">
        <v>187</v>
      </c>
      <c r="B64" s="6" t="s">
        <v>188</v>
      </c>
      <c r="C64" s="6" t="s">
        <v>189</v>
      </c>
      <c r="D64" s="6" t="s">
        <v>190</v>
      </c>
      <c r="E64" s="6" t="s">
        <v>191</v>
      </c>
      <c r="F64" s="6" t="s">
        <v>192</v>
      </c>
      <c r="G64" s="6" t="s">
        <v>193</v>
      </c>
      <c r="H64" s="6" t="s">
        <v>194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ht="15.75" customHeight="1" x14ac:dyDescent="0.25">
      <c r="A65" s="6" t="s">
        <v>195</v>
      </c>
      <c r="B65" s="6" t="s">
        <v>196</v>
      </c>
      <c r="C65" s="6" t="s">
        <v>197</v>
      </c>
      <c r="D65" s="6" t="s">
        <v>198</v>
      </c>
      <c r="E65" s="6" t="s">
        <v>199</v>
      </c>
      <c r="F65" s="6" t="s">
        <v>200</v>
      </c>
      <c r="G65" s="6" t="s">
        <v>201</v>
      </c>
      <c r="H65" s="6" t="s">
        <v>202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ht="15.75" customHeight="1" x14ac:dyDescent="0.25">
      <c r="A66" s="6" t="s">
        <v>203</v>
      </c>
      <c r="B66" s="6" t="s">
        <v>204</v>
      </c>
      <c r="C66" s="6" t="s">
        <v>205</v>
      </c>
      <c r="D66" s="6" t="s">
        <v>206</v>
      </c>
      <c r="E66" s="6" t="s">
        <v>207</v>
      </c>
      <c r="F66" s="6" t="s">
        <v>208</v>
      </c>
      <c r="G66" s="6" t="s">
        <v>209</v>
      </c>
      <c r="H66" s="6" t="s">
        <v>210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ht="15.75" customHeight="1" x14ac:dyDescent="0.25">
      <c r="A67" s="6" t="s">
        <v>211</v>
      </c>
      <c r="B67" s="6" t="s">
        <v>212</v>
      </c>
      <c r="C67" s="6" t="s">
        <v>213</v>
      </c>
      <c r="D67" s="6" t="s">
        <v>214</v>
      </c>
      <c r="E67" s="6" t="s">
        <v>215</v>
      </c>
      <c r="F67" s="6" t="s">
        <v>216</v>
      </c>
      <c r="G67" s="6" t="s">
        <v>217</v>
      </c>
      <c r="H67" s="6" t="s">
        <v>218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ht="15.75" customHeight="1" x14ac:dyDescent="0.25">
      <c r="A68" s="6" t="s">
        <v>219</v>
      </c>
      <c r="B68" s="6" t="s">
        <v>220</v>
      </c>
      <c r="C68" s="6" t="s">
        <v>221</v>
      </c>
      <c r="D68" s="6" t="s">
        <v>222</v>
      </c>
      <c r="E68" s="6" t="s">
        <v>223</v>
      </c>
      <c r="F68" s="6" t="s">
        <v>224</v>
      </c>
      <c r="G68" s="6" t="s">
        <v>225</v>
      </c>
      <c r="H68" s="6" t="s">
        <v>226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ht="15.75" customHeight="1" x14ac:dyDescent="0.25">
      <c r="A69" s="6" t="s">
        <v>227</v>
      </c>
      <c r="B69" s="6" t="s">
        <v>228</v>
      </c>
      <c r="C69" s="6" t="s">
        <v>229</v>
      </c>
      <c r="D69" s="6" t="s">
        <v>230</v>
      </c>
      <c r="E69" s="6" t="s">
        <v>231</v>
      </c>
      <c r="F69" s="6" t="s">
        <v>232</v>
      </c>
      <c r="G69" s="6" t="s">
        <v>233</v>
      </c>
      <c r="H69" s="6" t="s">
        <v>234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 ht="15.75" customHeight="1" x14ac:dyDescent="0.25">
      <c r="A70" s="6" t="s">
        <v>235</v>
      </c>
      <c r="B70" s="6" t="s">
        <v>236</v>
      </c>
      <c r="C70" s="6" t="s">
        <v>237</v>
      </c>
      <c r="D70" s="6" t="s">
        <v>238</v>
      </c>
      <c r="E70" s="6" t="s">
        <v>239</v>
      </c>
      <c r="F70" s="6" t="s">
        <v>240</v>
      </c>
      <c r="G70" s="6" t="s">
        <v>241</v>
      </c>
      <c r="H70" s="6" t="s">
        <v>242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 ht="15.75" customHeight="1" x14ac:dyDescent="0.25">
      <c r="A71" s="6" t="s">
        <v>243</v>
      </c>
      <c r="B71" s="6" t="s">
        <v>244</v>
      </c>
      <c r="C71" s="6" t="s">
        <v>245</v>
      </c>
      <c r="D71" s="6" t="s">
        <v>246</v>
      </c>
      <c r="E71" s="6" t="s">
        <v>247</v>
      </c>
      <c r="F71" s="6" t="s">
        <v>248</v>
      </c>
      <c r="G71" s="6" t="s">
        <v>249</v>
      </c>
      <c r="H71" s="6" t="s">
        <v>250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 ht="15.75" customHeight="1" x14ac:dyDescent="0.25">
      <c r="A72" s="6" t="s">
        <v>251</v>
      </c>
      <c r="B72" s="6" t="s">
        <v>252</v>
      </c>
      <c r="C72" s="6" t="s">
        <v>253</v>
      </c>
      <c r="D72" s="6" t="s">
        <v>254</v>
      </c>
      <c r="E72" s="6" t="s">
        <v>255</v>
      </c>
      <c r="F72" s="6" t="s">
        <v>256</v>
      </c>
      <c r="G72" s="6" t="s">
        <v>257</v>
      </c>
      <c r="H72" s="6" t="s">
        <v>258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ht="15.75" customHeight="1" x14ac:dyDescent="0.25">
      <c r="A73" s="6" t="s">
        <v>259</v>
      </c>
      <c r="B73" s="6" t="s">
        <v>260</v>
      </c>
      <c r="C73" s="6" t="s">
        <v>261</v>
      </c>
      <c r="D73" s="6" t="s">
        <v>262</v>
      </c>
      <c r="E73" s="6" t="s">
        <v>263</v>
      </c>
      <c r="F73" s="6" t="s">
        <v>264</v>
      </c>
      <c r="G73" s="6" t="s">
        <v>265</v>
      </c>
      <c r="H73" s="6" t="s">
        <v>266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 ht="15.75" customHeight="1" x14ac:dyDescent="0.25">
      <c r="A74" s="6" t="s">
        <v>267</v>
      </c>
      <c r="B74" s="6" t="s">
        <v>268</v>
      </c>
      <c r="C74" s="6" t="s">
        <v>269</v>
      </c>
      <c r="D74" s="6" t="s">
        <v>270</v>
      </c>
      <c r="E74" s="6" t="s">
        <v>271</v>
      </c>
      <c r="F74" s="6" t="s">
        <v>272</v>
      </c>
      <c r="G74" s="6" t="s">
        <v>273</v>
      </c>
      <c r="H74" s="6" t="s">
        <v>274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ht="15.75" customHeight="1" x14ac:dyDescent="0.25">
      <c r="A75" s="6" t="s">
        <v>275</v>
      </c>
      <c r="B75" s="6" t="s">
        <v>276</v>
      </c>
      <c r="C75" s="6" t="s">
        <v>277</v>
      </c>
      <c r="D75" s="6" t="s">
        <v>278</v>
      </c>
      <c r="E75" s="6" t="s">
        <v>279</v>
      </c>
      <c r="F75" s="6" t="s">
        <v>280</v>
      </c>
      <c r="G75" s="6" t="s">
        <v>281</v>
      </c>
      <c r="H75" s="6" t="s">
        <v>282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 ht="15.75" customHeight="1" x14ac:dyDescent="0.25">
      <c r="A76" s="6" t="s">
        <v>283</v>
      </c>
      <c r="B76" s="6" t="s">
        <v>284</v>
      </c>
      <c r="C76" s="6" t="s">
        <v>285</v>
      </c>
      <c r="D76" s="6" t="s">
        <v>286</v>
      </c>
      <c r="E76" s="6" t="s">
        <v>287</v>
      </c>
      <c r="F76" s="6" t="s">
        <v>288</v>
      </c>
      <c r="G76" s="6" t="s">
        <v>289</v>
      </c>
      <c r="H76" s="6" t="s">
        <v>290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 ht="15.75" customHeight="1" x14ac:dyDescent="0.25">
      <c r="A77" s="6" t="s">
        <v>291</v>
      </c>
      <c r="B77" s="6" t="s">
        <v>292</v>
      </c>
      <c r="C77" s="6" t="s">
        <v>293</v>
      </c>
      <c r="D77" s="6" t="s">
        <v>294</v>
      </c>
      <c r="E77" s="6" t="s">
        <v>295</v>
      </c>
      <c r="F77" s="6" t="s">
        <v>296</v>
      </c>
      <c r="G77" s="6" t="s">
        <v>297</v>
      </c>
      <c r="H77" s="6" t="s">
        <v>298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 ht="15.75" customHeight="1" x14ac:dyDescent="0.25">
      <c r="A78" s="6" t="s">
        <v>299</v>
      </c>
      <c r="B78" s="6" t="s">
        <v>300</v>
      </c>
      <c r="C78" s="6" t="s">
        <v>301</v>
      </c>
      <c r="D78" s="6" t="s">
        <v>302</v>
      </c>
      <c r="E78" s="6" t="s">
        <v>303</v>
      </c>
      <c r="F78" s="6" t="s">
        <v>304</v>
      </c>
      <c r="G78" s="6" t="s">
        <v>305</v>
      </c>
      <c r="H78" s="6" t="s">
        <v>306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 ht="15.75" customHeight="1" x14ac:dyDescent="0.25">
      <c r="A79" s="6" t="s">
        <v>307</v>
      </c>
      <c r="B79" s="6" t="s">
        <v>308</v>
      </c>
      <c r="C79" s="6" t="s">
        <v>309</v>
      </c>
      <c r="D79" s="6" t="s">
        <v>310</v>
      </c>
      <c r="E79" s="6" t="s">
        <v>311</v>
      </c>
      <c r="F79" s="6" t="s">
        <v>312</v>
      </c>
      <c r="G79" s="6" t="s">
        <v>313</v>
      </c>
      <c r="H79" s="6" t="s">
        <v>314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ht="15.75" customHeight="1" x14ac:dyDescent="0.25">
      <c r="A80" s="6" t="s">
        <v>315</v>
      </c>
      <c r="B80" s="6" t="s">
        <v>316</v>
      </c>
      <c r="C80" s="6" t="s">
        <v>317</v>
      </c>
      <c r="D80" s="6" t="s">
        <v>318</v>
      </c>
      <c r="E80" s="6" t="s">
        <v>319</v>
      </c>
      <c r="F80" s="6" t="s">
        <v>320</v>
      </c>
      <c r="G80" s="6" t="s">
        <v>321</v>
      </c>
      <c r="H80" s="6" t="s">
        <v>322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ht="15.75" customHeight="1" x14ac:dyDescent="0.25">
      <c r="A81" s="6" t="s">
        <v>323</v>
      </c>
      <c r="B81" s="6" t="s">
        <v>324</v>
      </c>
      <c r="C81" s="6" t="s">
        <v>325</v>
      </c>
      <c r="D81" s="6" t="s">
        <v>326</v>
      </c>
      <c r="E81" s="6" t="s">
        <v>327</v>
      </c>
      <c r="F81" s="6" t="s">
        <v>328</v>
      </c>
      <c r="G81" s="6" t="s">
        <v>329</v>
      </c>
      <c r="H81" s="6" t="s">
        <v>330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ht="15.75" customHeight="1" x14ac:dyDescent="0.25">
      <c r="A82" s="6" t="s">
        <v>331</v>
      </c>
      <c r="B82" s="6" t="s">
        <v>332</v>
      </c>
      <c r="C82" s="6" t="s">
        <v>333</v>
      </c>
      <c r="D82" s="6" t="s">
        <v>334</v>
      </c>
      <c r="E82" s="6" t="s">
        <v>335</v>
      </c>
      <c r="F82" s="6" t="s">
        <v>336</v>
      </c>
      <c r="G82" s="6" t="s">
        <v>337</v>
      </c>
      <c r="H82" s="6" t="s">
        <v>338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ht="15.75" customHeight="1" x14ac:dyDescent="0.25">
      <c r="A83" s="6" t="s">
        <v>339</v>
      </c>
      <c r="B83" s="6" t="s">
        <v>340</v>
      </c>
      <c r="C83" s="6" t="s">
        <v>341</v>
      </c>
      <c r="D83" s="6" t="s">
        <v>342</v>
      </c>
      <c r="E83" s="6" t="s">
        <v>343</v>
      </c>
      <c r="F83" s="6" t="s">
        <v>344</v>
      </c>
      <c r="G83" s="6" t="s">
        <v>345</v>
      </c>
      <c r="H83" s="6" t="s">
        <v>346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ht="15.75" customHeight="1" x14ac:dyDescent="0.25">
      <c r="A84" s="6" t="s">
        <v>347</v>
      </c>
      <c r="B84" s="6" t="s">
        <v>348</v>
      </c>
      <c r="C84" s="6" t="s">
        <v>349</v>
      </c>
      <c r="D84" s="6" t="s">
        <v>350</v>
      </c>
      <c r="E84" s="6" t="s">
        <v>351</v>
      </c>
      <c r="F84" s="6" t="s">
        <v>352</v>
      </c>
      <c r="G84" s="6" t="s">
        <v>353</v>
      </c>
      <c r="H84" s="6" t="s">
        <v>354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ht="15.75" customHeight="1" x14ac:dyDescent="0.25">
      <c r="A85" s="6" t="s">
        <v>355</v>
      </c>
      <c r="B85" s="6" t="s">
        <v>356</v>
      </c>
      <c r="C85" s="6" t="s">
        <v>357</v>
      </c>
      <c r="D85" s="6" t="s">
        <v>358</v>
      </c>
      <c r="E85" s="6" t="s">
        <v>359</v>
      </c>
      <c r="F85" s="6" t="s">
        <v>360</v>
      </c>
      <c r="G85" s="6" t="s">
        <v>361</v>
      </c>
      <c r="H85" s="6" t="s">
        <v>362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ht="15.75" customHeight="1" x14ac:dyDescent="0.25">
      <c r="A86" s="6" t="s">
        <v>363</v>
      </c>
      <c r="B86" s="6" t="s">
        <v>364</v>
      </c>
      <c r="C86" s="6" t="s">
        <v>365</v>
      </c>
      <c r="D86" s="6" t="s">
        <v>366</v>
      </c>
      <c r="E86" s="6" t="s">
        <v>367</v>
      </c>
      <c r="F86" s="6" t="s">
        <v>368</v>
      </c>
      <c r="G86" s="6" t="s">
        <v>369</v>
      </c>
      <c r="H86" s="6" t="s">
        <v>370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ht="15.75" customHeight="1" x14ac:dyDescent="0.25">
      <c r="A87" s="6" t="s">
        <v>371</v>
      </c>
      <c r="B87" s="6" t="s">
        <v>372</v>
      </c>
      <c r="C87" s="6" t="s">
        <v>373</v>
      </c>
      <c r="D87" s="6" t="s">
        <v>374</v>
      </c>
      <c r="E87" s="6" t="s">
        <v>375</v>
      </c>
      <c r="F87" s="6" t="s">
        <v>376</v>
      </c>
      <c r="G87" s="6" t="s">
        <v>377</v>
      </c>
      <c r="H87" s="6" t="s">
        <v>25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 ht="15.75" customHeight="1" x14ac:dyDescent="0.25">
      <c r="A88" s="6" t="s">
        <v>378</v>
      </c>
      <c r="B88" s="6" t="s">
        <v>379</v>
      </c>
      <c r="C88" s="6" t="s">
        <v>380</v>
      </c>
      <c r="D88" s="6" t="s">
        <v>381</v>
      </c>
      <c r="E88" s="6" t="s">
        <v>382</v>
      </c>
      <c r="F88" s="6" t="s">
        <v>383</v>
      </c>
      <c r="G88" s="6" t="s">
        <v>384</v>
      </c>
      <c r="H88" s="6" t="s">
        <v>385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 ht="15.75" customHeight="1" x14ac:dyDescent="0.25">
      <c r="A89" s="6" t="s">
        <v>386</v>
      </c>
      <c r="B89" s="6" t="s">
        <v>387</v>
      </c>
      <c r="C89" s="6" t="s">
        <v>388</v>
      </c>
      <c r="D89" s="6" t="s">
        <v>389</v>
      </c>
      <c r="E89" s="6" t="s">
        <v>390</v>
      </c>
      <c r="F89" s="6" t="s">
        <v>391</v>
      </c>
      <c r="G89" s="6" t="s">
        <v>392</v>
      </c>
      <c r="H89" s="6" t="s">
        <v>393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spans="1:43" ht="15.75" customHeight="1" x14ac:dyDescent="0.25">
      <c r="A90" s="6" t="s">
        <v>394</v>
      </c>
      <c r="B90" s="6" t="s">
        <v>395</v>
      </c>
      <c r="C90" s="6" t="s">
        <v>396</v>
      </c>
      <c r="D90" s="6" t="s">
        <v>397</v>
      </c>
      <c r="E90" s="6" t="s">
        <v>398</v>
      </c>
      <c r="F90" s="6" t="s">
        <v>399</v>
      </c>
      <c r="G90" s="6" t="s">
        <v>400</v>
      </c>
      <c r="H90" s="6" t="s">
        <v>401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 spans="1:43" ht="15.75" customHeight="1" x14ac:dyDescent="0.25">
      <c r="A91" s="6" t="s">
        <v>402</v>
      </c>
      <c r="B91" s="6" t="s">
        <v>403</v>
      </c>
      <c r="C91" s="6" t="s">
        <v>404</v>
      </c>
      <c r="D91" s="6" t="s">
        <v>405</v>
      </c>
      <c r="E91" s="6" t="s">
        <v>406</v>
      </c>
      <c r="F91" s="6" t="s">
        <v>407</v>
      </c>
      <c r="G91" s="6" t="s">
        <v>408</v>
      </c>
      <c r="H91" s="6" t="s">
        <v>409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spans="1:43" ht="15.75" customHeight="1" x14ac:dyDescent="0.25">
      <c r="A92" s="6" t="s">
        <v>410</v>
      </c>
      <c r="B92" s="6" t="s">
        <v>411</v>
      </c>
      <c r="C92" s="6" t="s">
        <v>412</v>
      </c>
      <c r="D92" s="6" t="s">
        <v>413</v>
      </c>
      <c r="E92" s="6" t="s">
        <v>414</v>
      </c>
      <c r="F92" s="6" t="s">
        <v>415</v>
      </c>
      <c r="G92" s="6" t="s">
        <v>416</v>
      </c>
      <c r="H92" s="6" t="s">
        <v>417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ht="15.75" customHeight="1" x14ac:dyDescent="0.25">
      <c r="A93" s="6" t="s">
        <v>418</v>
      </c>
      <c r="B93" s="6" t="s">
        <v>419</v>
      </c>
      <c r="C93" s="6" t="s">
        <v>420</v>
      </c>
      <c r="D93" s="6" t="s">
        <v>421</v>
      </c>
      <c r="E93" s="6" t="s">
        <v>422</v>
      </c>
      <c r="F93" s="6" t="s">
        <v>423</v>
      </c>
      <c r="G93" s="6" t="s">
        <v>424</v>
      </c>
      <c r="H93" s="6" t="s">
        <v>425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 ht="15.75" customHeight="1" x14ac:dyDescent="0.25">
      <c r="A94" s="6" t="s">
        <v>426</v>
      </c>
      <c r="B94" s="6" t="s">
        <v>427</v>
      </c>
      <c r="C94" s="6" t="s">
        <v>428</v>
      </c>
      <c r="D94" s="6" t="s">
        <v>429</v>
      </c>
      <c r="E94" s="6" t="s">
        <v>430</v>
      </c>
      <c r="F94" s="6" t="s">
        <v>431</v>
      </c>
      <c r="G94" s="6" t="s">
        <v>432</v>
      </c>
      <c r="H94" s="6" t="s">
        <v>433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3" ht="15.75" customHeight="1" x14ac:dyDescent="0.25">
      <c r="A95" s="6" t="s">
        <v>434</v>
      </c>
      <c r="B95" s="6" t="s">
        <v>435</v>
      </c>
      <c r="C95" s="6" t="s">
        <v>436</v>
      </c>
      <c r="D95" s="6" t="s">
        <v>437</v>
      </c>
      <c r="E95" s="6" t="s">
        <v>438</v>
      </c>
      <c r="F95" s="6" t="s">
        <v>439</v>
      </c>
      <c r="G95" s="6" t="s">
        <v>440</v>
      </c>
      <c r="H95" s="6" t="s">
        <v>441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 ht="15.75" customHeight="1" x14ac:dyDescent="0.25">
      <c r="A96" s="6" t="s">
        <v>442</v>
      </c>
      <c r="B96" s="6" t="s">
        <v>443</v>
      </c>
      <c r="C96" s="6" t="s">
        <v>444</v>
      </c>
      <c r="D96" s="6" t="s">
        <v>445</v>
      </c>
      <c r="E96" s="6" t="s">
        <v>446</v>
      </c>
      <c r="F96" s="6" t="s">
        <v>447</v>
      </c>
      <c r="G96" s="6" t="s">
        <v>448</v>
      </c>
      <c r="H96" s="6" t="s">
        <v>449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ht="15.75" customHeight="1" x14ac:dyDescent="0.25">
      <c r="A97" s="6" t="s">
        <v>450</v>
      </c>
      <c r="B97" s="6" t="s">
        <v>451</v>
      </c>
      <c r="C97" s="6" t="s">
        <v>452</v>
      </c>
      <c r="D97" s="6" t="s">
        <v>453</v>
      </c>
      <c r="E97" s="6" t="s">
        <v>454</v>
      </c>
      <c r="F97" s="6" t="s">
        <v>455</v>
      </c>
      <c r="G97" s="6" t="s">
        <v>456</v>
      </c>
      <c r="H97" s="6" t="s">
        <v>457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ht="15.75" customHeight="1" x14ac:dyDescent="0.25">
      <c r="A98" s="6" t="s">
        <v>458</v>
      </c>
      <c r="B98" s="6" t="s">
        <v>459</v>
      </c>
      <c r="C98" s="6" t="s">
        <v>460</v>
      </c>
      <c r="D98" s="6" t="s">
        <v>461</v>
      </c>
      <c r="E98" s="6" t="s">
        <v>462</v>
      </c>
      <c r="F98" s="6" t="s">
        <v>463</v>
      </c>
      <c r="G98" s="6" t="s">
        <v>464</v>
      </c>
      <c r="H98" s="6" t="s">
        <v>465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ht="15.75" customHeight="1" x14ac:dyDescent="0.25">
      <c r="A99" s="6" t="s">
        <v>466</v>
      </c>
      <c r="B99" s="6" t="s">
        <v>467</v>
      </c>
      <c r="C99" s="6" t="s">
        <v>468</v>
      </c>
      <c r="D99" s="6" t="s">
        <v>469</v>
      </c>
      <c r="E99" s="6" t="s">
        <v>470</v>
      </c>
      <c r="F99" s="6" t="s">
        <v>471</v>
      </c>
      <c r="G99" s="6" t="s">
        <v>472</v>
      </c>
      <c r="H99" s="6" t="s">
        <v>473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ht="15.75" customHeight="1" x14ac:dyDescent="0.25">
      <c r="A100" s="6" t="s">
        <v>474</v>
      </c>
      <c r="B100" s="6" t="s">
        <v>475</v>
      </c>
      <c r="C100" s="6" t="s">
        <v>476</v>
      </c>
      <c r="D100" s="6" t="s">
        <v>477</v>
      </c>
      <c r="E100" s="6" t="s">
        <v>478</v>
      </c>
      <c r="F100" s="6" t="s">
        <v>479</v>
      </c>
      <c r="G100" s="6" t="s">
        <v>480</v>
      </c>
      <c r="H100" s="6" t="s">
        <v>481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ht="13.2" x14ac:dyDescent="0.25">
      <c r="A101" s="18" t="s">
        <v>482</v>
      </c>
      <c r="B101" s="18" t="s">
        <v>483</v>
      </c>
      <c r="C101" s="18" t="s">
        <v>484</v>
      </c>
      <c r="D101" s="18" t="s">
        <v>485</v>
      </c>
      <c r="E101" s="18" t="s">
        <v>486</v>
      </c>
      <c r="F101" s="18" t="s">
        <v>487</v>
      </c>
      <c r="G101" s="18" t="s">
        <v>488</v>
      </c>
      <c r="H101" s="18" t="s">
        <v>489</v>
      </c>
      <c r="I101" s="10"/>
      <c r="J101" s="10"/>
      <c r="K101" s="10"/>
      <c r="L101" s="10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ht="13.2" x14ac:dyDescent="0.25">
      <c r="A102" s="18" t="s">
        <v>490</v>
      </c>
      <c r="B102" s="18" t="s">
        <v>491</v>
      </c>
      <c r="C102" s="18" t="s">
        <v>492</v>
      </c>
      <c r="D102" s="18" t="s">
        <v>493</v>
      </c>
      <c r="E102" s="18" t="s">
        <v>494</v>
      </c>
      <c r="F102" s="18" t="s">
        <v>495</v>
      </c>
      <c r="G102" s="18" t="s">
        <v>496</v>
      </c>
      <c r="H102" s="18" t="s">
        <v>497</v>
      </c>
      <c r="I102" s="10"/>
      <c r="J102" s="10"/>
      <c r="K102" s="10"/>
      <c r="L102" s="10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ht="13.2" x14ac:dyDescent="0.25">
      <c r="A103" s="18" t="s">
        <v>498</v>
      </c>
      <c r="B103" s="18" t="s">
        <v>499</v>
      </c>
      <c r="C103" s="18" t="s">
        <v>500</v>
      </c>
      <c r="D103" s="18" t="s">
        <v>501</v>
      </c>
      <c r="E103" s="18" t="s">
        <v>502</v>
      </c>
      <c r="F103" s="18" t="s">
        <v>503</v>
      </c>
      <c r="G103" s="18" t="s">
        <v>504</v>
      </c>
      <c r="H103" s="18" t="s">
        <v>505</v>
      </c>
      <c r="I103" s="10"/>
      <c r="J103" s="10"/>
      <c r="K103" s="10"/>
      <c r="L103" s="10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ht="13.2" x14ac:dyDescent="0.25">
      <c r="A104" s="18" t="s">
        <v>506</v>
      </c>
      <c r="B104" s="18" t="s">
        <v>507</v>
      </c>
      <c r="C104" s="18" t="s">
        <v>508</v>
      </c>
      <c r="D104" s="18" t="s">
        <v>509</v>
      </c>
      <c r="E104" s="18" t="s">
        <v>510</v>
      </c>
      <c r="F104" s="18" t="s">
        <v>511</v>
      </c>
      <c r="G104" s="18" t="s">
        <v>512</v>
      </c>
      <c r="H104" s="18" t="s">
        <v>513</v>
      </c>
      <c r="I104" s="10"/>
      <c r="J104" s="10"/>
      <c r="K104" s="10"/>
      <c r="L104" s="10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ht="13.2" x14ac:dyDescent="0.25">
      <c r="A105" s="18" t="s">
        <v>514</v>
      </c>
      <c r="B105" s="18" t="s">
        <v>515</v>
      </c>
      <c r="C105" s="18" t="s">
        <v>516</v>
      </c>
      <c r="D105" s="18" t="s">
        <v>517</v>
      </c>
      <c r="E105" s="18" t="s">
        <v>518</v>
      </c>
      <c r="F105" s="18" t="s">
        <v>519</v>
      </c>
      <c r="G105" s="18" t="s">
        <v>520</v>
      </c>
      <c r="H105" s="18" t="s">
        <v>521</v>
      </c>
      <c r="I105" s="10"/>
      <c r="J105" s="10"/>
      <c r="K105" s="10"/>
      <c r="L105" s="10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ht="13.2" x14ac:dyDescent="0.25">
      <c r="A106" s="18" t="s">
        <v>522</v>
      </c>
      <c r="B106" s="18" t="s">
        <v>523</v>
      </c>
      <c r="C106" s="18" t="s">
        <v>524</v>
      </c>
      <c r="D106" s="18" t="s">
        <v>525</v>
      </c>
      <c r="E106" s="18" t="s">
        <v>526</v>
      </c>
      <c r="F106" s="18" t="s">
        <v>527</v>
      </c>
      <c r="G106" s="18" t="s">
        <v>528</v>
      </c>
      <c r="H106" s="18" t="s">
        <v>529</v>
      </c>
      <c r="I106" s="10"/>
      <c r="J106" s="10"/>
      <c r="K106" s="10"/>
      <c r="L106" s="10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ht="13.2" x14ac:dyDescent="0.25">
      <c r="A107" s="18" t="s">
        <v>530</v>
      </c>
      <c r="B107" s="18" t="s">
        <v>531</v>
      </c>
      <c r="C107" s="18" t="s">
        <v>532</v>
      </c>
      <c r="D107" s="18" t="s">
        <v>533</v>
      </c>
      <c r="E107" s="18" t="s">
        <v>534</v>
      </c>
      <c r="F107" s="18" t="s">
        <v>535</v>
      </c>
      <c r="G107" s="18" t="s">
        <v>536</v>
      </c>
      <c r="H107" s="18" t="s">
        <v>537</v>
      </c>
      <c r="I107" s="10"/>
      <c r="J107" s="10"/>
      <c r="K107" s="10"/>
      <c r="L107" s="10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ht="13.2" x14ac:dyDescent="0.25">
      <c r="A108" s="18" t="s">
        <v>538</v>
      </c>
      <c r="B108" s="18" t="s">
        <v>539</v>
      </c>
      <c r="C108" s="18" t="s">
        <v>540</v>
      </c>
      <c r="D108" s="18" t="s">
        <v>541</v>
      </c>
      <c r="E108" s="18" t="s">
        <v>542</v>
      </c>
      <c r="F108" s="18" t="s">
        <v>543</v>
      </c>
      <c r="G108" s="18" t="s">
        <v>544</v>
      </c>
      <c r="H108" s="18" t="s">
        <v>545</v>
      </c>
      <c r="I108" s="10"/>
      <c r="J108" s="10"/>
      <c r="K108" s="10"/>
      <c r="L108" s="10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ht="13.2" x14ac:dyDescent="0.25">
      <c r="A109" s="18" t="s">
        <v>546</v>
      </c>
      <c r="B109" s="18" t="s">
        <v>547</v>
      </c>
      <c r="C109" s="18" t="s">
        <v>548</v>
      </c>
      <c r="D109" s="18" t="s">
        <v>549</v>
      </c>
      <c r="E109" s="18" t="s">
        <v>550</v>
      </c>
      <c r="F109" s="18" t="s">
        <v>551</v>
      </c>
      <c r="G109" s="18" t="s">
        <v>552</v>
      </c>
      <c r="H109" s="18" t="s">
        <v>553</v>
      </c>
      <c r="I109" s="10"/>
      <c r="J109" s="10"/>
      <c r="K109" s="10"/>
      <c r="L109" s="10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ht="13.2" x14ac:dyDescent="0.25">
      <c r="A110" s="18" t="s">
        <v>554</v>
      </c>
      <c r="B110" s="18" t="s">
        <v>555</v>
      </c>
      <c r="C110" s="18" t="s">
        <v>556</v>
      </c>
      <c r="D110" s="18" t="s">
        <v>557</v>
      </c>
      <c r="E110" s="18" t="s">
        <v>558</v>
      </c>
      <c r="F110" s="18" t="s">
        <v>559</v>
      </c>
      <c r="G110" s="18" t="s">
        <v>560</v>
      </c>
      <c r="H110" s="18" t="s">
        <v>561</v>
      </c>
      <c r="I110" s="10"/>
      <c r="J110" s="10"/>
      <c r="K110" s="10"/>
      <c r="L110" s="10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ht="13.2" x14ac:dyDescent="0.25">
      <c r="A111" s="18" t="s">
        <v>562</v>
      </c>
      <c r="B111" s="18" t="s">
        <v>563</v>
      </c>
      <c r="C111" s="18" t="s">
        <v>564</v>
      </c>
      <c r="D111" s="18" t="s">
        <v>565</v>
      </c>
      <c r="E111" s="18" t="s">
        <v>566</v>
      </c>
      <c r="F111" s="18" t="s">
        <v>567</v>
      </c>
      <c r="G111" s="18" t="s">
        <v>24</v>
      </c>
      <c r="H111" s="18" t="s">
        <v>568</v>
      </c>
      <c r="I111" s="10"/>
      <c r="J111" s="10"/>
      <c r="K111" s="10"/>
      <c r="L111" s="10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ht="13.2" x14ac:dyDescent="0.25">
      <c r="A112" s="18" t="s">
        <v>569</v>
      </c>
      <c r="B112" s="18" t="s">
        <v>570</v>
      </c>
      <c r="C112" s="18" t="s">
        <v>571</v>
      </c>
      <c r="D112" s="18" t="s">
        <v>572</v>
      </c>
      <c r="E112" s="18" t="s">
        <v>573</v>
      </c>
      <c r="F112" s="18" t="s">
        <v>574</v>
      </c>
      <c r="G112" s="18" t="s">
        <v>575</v>
      </c>
      <c r="H112" s="18" t="s">
        <v>576</v>
      </c>
      <c r="I112" s="10"/>
      <c r="J112" s="10"/>
      <c r="K112" s="10"/>
      <c r="L112" s="10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ht="13.2" x14ac:dyDescent="0.25">
      <c r="A113" s="18" t="s">
        <v>577</v>
      </c>
      <c r="B113" s="18" t="s">
        <v>578</v>
      </c>
      <c r="C113" s="18" t="s">
        <v>579</v>
      </c>
      <c r="D113" s="18" t="s">
        <v>580</v>
      </c>
      <c r="E113" s="18" t="s">
        <v>581</v>
      </c>
      <c r="F113" s="18" t="s">
        <v>582</v>
      </c>
      <c r="G113" s="18" t="s">
        <v>583</v>
      </c>
      <c r="H113" s="18" t="s">
        <v>584</v>
      </c>
      <c r="I113" s="10"/>
      <c r="J113" s="10"/>
      <c r="K113" s="10"/>
      <c r="L113" s="10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ht="13.2" x14ac:dyDescent="0.25">
      <c r="A114" s="18" t="s">
        <v>585</v>
      </c>
      <c r="B114" s="18" t="s">
        <v>586</v>
      </c>
      <c r="C114" s="18" t="s">
        <v>587</v>
      </c>
      <c r="D114" s="18" t="s">
        <v>588</v>
      </c>
      <c r="E114" s="18" t="s">
        <v>589</v>
      </c>
      <c r="F114" s="18" t="s">
        <v>590</v>
      </c>
      <c r="G114" s="18" t="s">
        <v>591</v>
      </c>
      <c r="H114" s="18" t="s">
        <v>592</v>
      </c>
      <c r="I114" s="10"/>
      <c r="J114" s="10"/>
      <c r="K114" s="10"/>
      <c r="L114" s="10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547-5FBD-4D31-AAF6-C80C9C3F9A4C}">
  <dimension ref="A1:H6"/>
  <sheetViews>
    <sheetView tabSelected="1" workbookViewId="0">
      <selection activeCell="A6" sqref="A6:H6"/>
    </sheetView>
  </sheetViews>
  <sheetFormatPr defaultRowHeight="13.2" x14ac:dyDescent="0.25"/>
  <cols>
    <col min="1" max="6" width="8.88671875" customWidth="1"/>
  </cols>
  <sheetData>
    <row r="1" spans="1:8" x14ac:dyDescent="0.25">
      <c r="A1" t="s">
        <v>620</v>
      </c>
      <c r="B1" t="s">
        <v>621</v>
      </c>
    </row>
    <row r="2" spans="1:8" x14ac:dyDescent="0.25">
      <c r="A2" t="s">
        <v>611</v>
      </c>
      <c r="B2">
        <v>0.41499999999999998</v>
      </c>
    </row>
    <row r="3" spans="1:8" x14ac:dyDescent="0.25">
      <c r="A3" t="s">
        <v>622</v>
      </c>
      <c r="B3" t="s">
        <v>623</v>
      </c>
    </row>
    <row r="4" spans="1:8" x14ac:dyDescent="0.25">
      <c r="A4" t="s">
        <v>612</v>
      </c>
      <c r="B4" t="s">
        <v>613</v>
      </c>
    </row>
    <row r="5" spans="1:8" x14ac:dyDescent="0.25">
      <c r="A5" t="s">
        <v>614</v>
      </c>
      <c r="B5" t="s">
        <v>606</v>
      </c>
      <c r="C5" t="s">
        <v>605</v>
      </c>
      <c r="D5" t="s">
        <v>21</v>
      </c>
      <c r="E5" t="s">
        <v>21</v>
      </c>
      <c r="F5" t="s">
        <v>22</v>
      </c>
      <c r="G5" t="s">
        <v>23</v>
      </c>
      <c r="H5" t="s">
        <v>23</v>
      </c>
    </row>
    <row r="6" spans="1:8" x14ac:dyDescent="0.25">
      <c r="A6">
        <v>151.838611542189</v>
      </c>
      <c r="B6">
        <v>62.151300067176898</v>
      </c>
      <c r="C6">
        <v>166.04838051068899</v>
      </c>
      <c r="D6">
        <v>4.69006680365686</v>
      </c>
      <c r="E6">
        <v>5.8348154507764498</v>
      </c>
      <c r="F6">
        <v>1.9387899996033998E-2</v>
      </c>
      <c r="G6">
        <v>0.69288547952889901</v>
      </c>
      <c r="H6">
        <v>3.0686019242563901E-2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C389-EC43-46A7-9467-F15E8F90E1B4}">
  <dimension ref="A1:M147"/>
  <sheetViews>
    <sheetView workbookViewId="0">
      <selection activeCell="F3" sqref="F3"/>
    </sheetView>
  </sheetViews>
  <sheetFormatPr defaultRowHeight="13.2" x14ac:dyDescent="0.25"/>
  <sheetData>
    <row r="1" spans="1:13" x14ac:dyDescent="0.25">
      <c r="A1" s="12">
        <v>19.6051</v>
      </c>
      <c r="B1" s="13">
        <v>77.8917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</row>
    <row r="2" spans="1:13" x14ac:dyDescent="0.25">
      <c r="A2" s="12">
        <v>24.361499999999999</v>
      </c>
      <c r="B2" s="13">
        <v>90.383200000000002</v>
      </c>
      <c r="C2" s="6" t="s">
        <v>46</v>
      </c>
      <c r="D2" s="6" t="s">
        <v>47</v>
      </c>
      <c r="E2" s="6" t="s">
        <v>48</v>
      </c>
      <c r="F2" s="6" t="s">
        <v>49</v>
      </c>
      <c r="G2" s="6" t="s">
        <v>50</v>
      </c>
      <c r="H2" s="6" t="s">
        <v>51</v>
      </c>
    </row>
    <row r="3" spans="1:13" x14ac:dyDescent="0.25">
      <c r="A3" s="6" t="s">
        <v>52</v>
      </c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</row>
    <row r="4" spans="1:13" x14ac:dyDescent="0.25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65</v>
      </c>
      <c r="G4" s="6" t="s">
        <v>66</v>
      </c>
      <c r="H4" s="6" t="s">
        <v>67</v>
      </c>
    </row>
    <row r="5" spans="1:13" x14ac:dyDescent="0.25">
      <c r="A5" s="6" t="s">
        <v>68</v>
      </c>
      <c r="B5" s="6" t="s">
        <v>69</v>
      </c>
      <c r="C5" s="6" t="s">
        <v>70</v>
      </c>
      <c r="D5" s="6" t="s">
        <v>71</v>
      </c>
      <c r="E5" s="6" t="s">
        <v>72</v>
      </c>
      <c r="F5" s="6" t="s">
        <v>73</v>
      </c>
      <c r="G5" s="6" t="s">
        <v>74</v>
      </c>
      <c r="H5" s="6" t="s">
        <v>75</v>
      </c>
    </row>
    <row r="6" spans="1:13" x14ac:dyDescent="0.25">
      <c r="A6" s="6" t="s">
        <v>76</v>
      </c>
      <c r="B6" s="6" t="s">
        <v>77</v>
      </c>
      <c r="C6" s="6" t="s">
        <v>78</v>
      </c>
      <c r="D6" s="6" t="s">
        <v>79</v>
      </c>
      <c r="E6" s="6" t="s">
        <v>80</v>
      </c>
      <c r="F6" s="6" t="s">
        <v>81</v>
      </c>
      <c r="G6" s="6" t="s">
        <v>82</v>
      </c>
      <c r="H6" s="6" t="s">
        <v>83</v>
      </c>
    </row>
    <row r="7" spans="1:13" x14ac:dyDescent="0.25">
      <c r="A7" s="6" t="s">
        <v>84</v>
      </c>
      <c r="B7" s="6" t="s">
        <v>85</v>
      </c>
      <c r="C7" s="6" t="s">
        <v>86</v>
      </c>
      <c r="D7" s="6" t="s">
        <v>87</v>
      </c>
      <c r="E7" s="6" t="s">
        <v>88</v>
      </c>
      <c r="F7" s="6" t="s">
        <v>89</v>
      </c>
      <c r="G7" s="6" t="s">
        <v>90</v>
      </c>
      <c r="H7" s="6" t="s">
        <v>91</v>
      </c>
    </row>
    <row r="8" spans="1:13" x14ac:dyDescent="0.25">
      <c r="A8" s="6" t="s">
        <v>92</v>
      </c>
      <c r="B8" s="6" t="s">
        <v>93</v>
      </c>
      <c r="C8" s="6" t="s">
        <v>94</v>
      </c>
      <c r="D8" s="6" t="s">
        <v>95</v>
      </c>
      <c r="E8" s="6" t="s">
        <v>96</v>
      </c>
      <c r="F8" s="6" t="s">
        <v>97</v>
      </c>
      <c r="G8" s="6" t="s">
        <v>98</v>
      </c>
      <c r="H8" s="6" t="s">
        <v>99</v>
      </c>
      <c r="L8" s="16" t="s">
        <v>27</v>
      </c>
      <c r="M8" s="17"/>
    </row>
    <row r="9" spans="1:13" x14ac:dyDescent="0.25">
      <c r="A9" s="6" t="s">
        <v>100</v>
      </c>
      <c r="B9" s="6" t="s">
        <v>101</v>
      </c>
      <c r="C9" s="6" t="s">
        <v>102</v>
      </c>
      <c r="D9" s="6" t="s">
        <v>103</v>
      </c>
      <c r="E9" s="6" t="s">
        <v>104</v>
      </c>
      <c r="F9" s="6" t="s">
        <v>105</v>
      </c>
      <c r="G9" s="6" t="s">
        <v>106</v>
      </c>
      <c r="H9" s="6" t="s">
        <v>107</v>
      </c>
      <c r="L9" s="17">
        <v>10</v>
      </c>
      <c r="M9" s="17">
        <v>100</v>
      </c>
    </row>
    <row r="10" spans="1:13" x14ac:dyDescent="0.25">
      <c r="A10" s="6" t="s">
        <v>108</v>
      </c>
      <c r="B10" s="6" t="s">
        <v>109</v>
      </c>
      <c r="C10" s="6" t="s">
        <v>110</v>
      </c>
      <c r="D10" s="6" t="s">
        <v>111</v>
      </c>
      <c r="E10" s="6" t="s">
        <v>112</v>
      </c>
      <c r="F10" s="6" t="s">
        <v>113</v>
      </c>
      <c r="G10" s="6" t="s">
        <v>114</v>
      </c>
      <c r="H10" s="6" t="s">
        <v>115</v>
      </c>
      <c r="L10" s="17">
        <v>35</v>
      </c>
      <c r="M10" s="17">
        <v>100</v>
      </c>
    </row>
    <row r="11" spans="1:13" x14ac:dyDescent="0.25">
      <c r="A11" s="6" t="s">
        <v>116</v>
      </c>
      <c r="B11" s="6" t="s">
        <v>117</v>
      </c>
      <c r="C11" s="6" t="s">
        <v>118</v>
      </c>
      <c r="D11" s="6" t="s">
        <v>119</v>
      </c>
      <c r="E11" s="6" t="s">
        <v>120</v>
      </c>
      <c r="F11" s="6" t="s">
        <v>121</v>
      </c>
      <c r="G11" s="6" t="s">
        <v>122</v>
      </c>
      <c r="H11" s="6" t="s">
        <v>123</v>
      </c>
      <c r="L11" s="17">
        <v>0</v>
      </c>
      <c r="M11" s="17">
        <v>464</v>
      </c>
    </row>
    <row r="12" spans="1:13" x14ac:dyDescent="0.25">
      <c r="A12" s="6" t="s">
        <v>124</v>
      </c>
      <c r="B12" s="6" t="s">
        <v>125</v>
      </c>
      <c r="C12" s="6" t="s">
        <v>126</v>
      </c>
      <c r="D12" s="6" t="s">
        <v>127</v>
      </c>
      <c r="E12" s="6" t="s">
        <v>128</v>
      </c>
      <c r="F12" s="6" t="s">
        <v>129</v>
      </c>
      <c r="G12" s="6" t="s">
        <v>130</v>
      </c>
      <c r="H12" s="6" t="s">
        <v>131</v>
      </c>
      <c r="L12" s="17">
        <v>2.8</v>
      </c>
      <c r="M12" s="17">
        <v>4</v>
      </c>
    </row>
    <row r="13" spans="1:13" x14ac:dyDescent="0.25">
      <c r="A13" s="6" t="s">
        <v>132</v>
      </c>
      <c r="B13" s="6" t="s">
        <v>133</v>
      </c>
      <c r="C13" s="6" t="s">
        <v>134</v>
      </c>
      <c r="D13" s="6" t="s">
        <v>135</v>
      </c>
      <c r="E13" s="6" t="s">
        <v>136</v>
      </c>
      <c r="F13" s="6" t="s">
        <v>137</v>
      </c>
      <c r="G13" s="6" t="s">
        <v>138</v>
      </c>
      <c r="H13" s="6" t="s">
        <v>139</v>
      </c>
      <c r="L13" s="17">
        <v>10</v>
      </c>
      <c r="M13" s="17">
        <v>396</v>
      </c>
    </row>
    <row r="14" spans="1:13" x14ac:dyDescent="0.25">
      <c r="A14" s="6" t="s">
        <v>140</v>
      </c>
      <c r="B14" s="6" t="s">
        <v>141</v>
      </c>
      <c r="C14" s="6" t="s">
        <v>142</v>
      </c>
      <c r="D14" s="6" t="s">
        <v>143</v>
      </c>
      <c r="E14" s="6" t="s">
        <v>144</v>
      </c>
      <c r="F14" s="6" t="s">
        <v>145</v>
      </c>
      <c r="G14" s="6" t="s">
        <v>146</v>
      </c>
      <c r="H14" s="6" t="s">
        <v>147</v>
      </c>
      <c r="L14" s="17">
        <v>10</v>
      </c>
      <c r="M14" s="17">
        <v>188</v>
      </c>
    </row>
    <row r="15" spans="1:13" x14ac:dyDescent="0.25">
      <c r="A15" s="6" t="s">
        <v>148</v>
      </c>
      <c r="B15" s="6" t="s">
        <v>149</v>
      </c>
      <c r="C15" s="6" t="s">
        <v>150</v>
      </c>
      <c r="D15" s="6" t="s">
        <v>151</v>
      </c>
      <c r="E15" s="6" t="s">
        <v>152</v>
      </c>
      <c r="F15" s="6" t="s">
        <v>153</v>
      </c>
      <c r="G15" s="6" t="s">
        <v>154</v>
      </c>
      <c r="H15" s="6" t="s">
        <v>155</v>
      </c>
      <c r="L15" s="17">
        <v>2.8</v>
      </c>
      <c r="M15" s="17">
        <v>6</v>
      </c>
    </row>
    <row r="16" spans="1:13" x14ac:dyDescent="0.25">
      <c r="A16" s="6" t="s">
        <v>156</v>
      </c>
      <c r="B16" s="6" t="s">
        <v>157</v>
      </c>
      <c r="C16" s="6" t="s">
        <v>158</v>
      </c>
      <c r="D16" s="6" t="s">
        <v>159</v>
      </c>
      <c r="E16" s="6" t="s">
        <v>160</v>
      </c>
      <c r="F16" s="6" t="s">
        <v>161</v>
      </c>
      <c r="G16" s="6" t="s">
        <v>162</v>
      </c>
      <c r="H16" s="6" t="s">
        <v>26</v>
      </c>
    </row>
    <row r="17" spans="1:8" x14ac:dyDescent="0.25">
      <c r="A17" s="6" t="s">
        <v>163</v>
      </c>
      <c r="B17" s="6" t="s">
        <v>164</v>
      </c>
      <c r="C17" s="6" t="s">
        <v>165</v>
      </c>
      <c r="D17" s="6" t="s">
        <v>166</v>
      </c>
      <c r="E17" s="6" t="s">
        <v>167</v>
      </c>
      <c r="F17" s="6" t="s">
        <v>168</v>
      </c>
      <c r="G17" s="6" t="s">
        <v>169</v>
      </c>
      <c r="H17" s="6" t="s">
        <v>170</v>
      </c>
    </row>
    <row r="18" spans="1:8" x14ac:dyDescent="0.25">
      <c r="A18" s="6" t="s">
        <v>171</v>
      </c>
      <c r="B18" s="6" t="s">
        <v>172</v>
      </c>
      <c r="C18" s="6" t="s">
        <v>173</v>
      </c>
      <c r="D18" s="6" t="s">
        <v>174</v>
      </c>
      <c r="E18" s="6" t="s">
        <v>175</v>
      </c>
      <c r="F18" s="6" t="s">
        <v>176</v>
      </c>
      <c r="G18" s="6" t="s">
        <v>177</v>
      </c>
      <c r="H18" s="6" t="s">
        <v>178</v>
      </c>
    </row>
    <row r="19" spans="1:8" x14ac:dyDescent="0.25">
      <c r="A19" s="6" t="s">
        <v>179</v>
      </c>
      <c r="B19" s="6" t="s">
        <v>180</v>
      </c>
      <c r="C19" s="6" t="s">
        <v>181</v>
      </c>
      <c r="D19" s="6" t="s">
        <v>182</v>
      </c>
      <c r="E19" s="6" t="s">
        <v>183</v>
      </c>
      <c r="F19" s="6" t="s">
        <v>184</v>
      </c>
      <c r="G19" s="6" t="s">
        <v>185</v>
      </c>
      <c r="H19" s="6" t="s">
        <v>186</v>
      </c>
    </row>
    <row r="20" spans="1:8" x14ac:dyDescent="0.25">
      <c r="A20" s="6" t="s">
        <v>187</v>
      </c>
      <c r="B20" s="6" t="s">
        <v>188</v>
      </c>
      <c r="C20" s="6" t="s">
        <v>189</v>
      </c>
      <c r="D20" s="6" t="s">
        <v>190</v>
      </c>
      <c r="E20" s="6" t="s">
        <v>191</v>
      </c>
      <c r="F20" s="6" t="s">
        <v>192</v>
      </c>
      <c r="G20" s="6" t="s">
        <v>193</v>
      </c>
      <c r="H20" s="6" t="s">
        <v>194</v>
      </c>
    </row>
    <row r="21" spans="1:8" x14ac:dyDescent="0.25">
      <c r="A21" s="6" t="s">
        <v>195</v>
      </c>
      <c r="B21" s="6" t="s">
        <v>196</v>
      </c>
      <c r="C21" s="6" t="s">
        <v>197</v>
      </c>
      <c r="D21" s="6" t="s">
        <v>198</v>
      </c>
      <c r="E21" s="6" t="s">
        <v>199</v>
      </c>
      <c r="F21" s="6" t="s">
        <v>200</v>
      </c>
      <c r="G21" s="6" t="s">
        <v>201</v>
      </c>
      <c r="H21" s="6" t="s">
        <v>202</v>
      </c>
    </row>
    <row r="22" spans="1:8" x14ac:dyDescent="0.25">
      <c r="A22" s="6" t="s">
        <v>203</v>
      </c>
      <c r="B22" s="6" t="s">
        <v>204</v>
      </c>
      <c r="C22" s="6" t="s">
        <v>205</v>
      </c>
      <c r="D22" s="6" t="s">
        <v>206</v>
      </c>
      <c r="E22" s="6" t="s">
        <v>207</v>
      </c>
      <c r="F22" s="6" t="s">
        <v>208</v>
      </c>
      <c r="G22" s="6" t="s">
        <v>209</v>
      </c>
      <c r="H22" s="6" t="s">
        <v>210</v>
      </c>
    </row>
    <row r="23" spans="1:8" x14ac:dyDescent="0.25">
      <c r="A23" s="6" t="s">
        <v>211</v>
      </c>
      <c r="B23" s="6" t="s">
        <v>212</v>
      </c>
      <c r="C23" s="6" t="s">
        <v>213</v>
      </c>
      <c r="D23" s="6" t="s">
        <v>214</v>
      </c>
      <c r="E23" s="6" t="s">
        <v>215</v>
      </c>
      <c r="F23" s="6" t="s">
        <v>216</v>
      </c>
      <c r="G23" s="6" t="s">
        <v>217</v>
      </c>
      <c r="H23" s="6" t="s">
        <v>218</v>
      </c>
    </row>
    <row r="24" spans="1:8" x14ac:dyDescent="0.25">
      <c r="A24" s="6" t="s">
        <v>219</v>
      </c>
      <c r="B24" s="6" t="s">
        <v>220</v>
      </c>
      <c r="C24" s="6" t="s">
        <v>221</v>
      </c>
      <c r="D24" s="6" t="s">
        <v>222</v>
      </c>
      <c r="E24" s="6" t="s">
        <v>223</v>
      </c>
      <c r="F24" s="6" t="s">
        <v>224</v>
      </c>
      <c r="G24" s="6" t="s">
        <v>225</v>
      </c>
      <c r="H24" s="6" t="s">
        <v>226</v>
      </c>
    </row>
    <row r="25" spans="1:8" x14ac:dyDescent="0.25">
      <c r="A25" s="6" t="s">
        <v>227</v>
      </c>
      <c r="B25" s="6" t="s">
        <v>228</v>
      </c>
      <c r="C25" s="6" t="s">
        <v>229</v>
      </c>
      <c r="D25" s="6" t="s">
        <v>230</v>
      </c>
      <c r="E25" s="6" t="s">
        <v>231</v>
      </c>
      <c r="F25" s="6" t="s">
        <v>232</v>
      </c>
      <c r="G25" s="6" t="s">
        <v>233</v>
      </c>
      <c r="H25" s="6" t="s">
        <v>234</v>
      </c>
    </row>
    <row r="26" spans="1:8" x14ac:dyDescent="0.25">
      <c r="A26" s="6" t="s">
        <v>235</v>
      </c>
      <c r="B26" s="6" t="s">
        <v>236</v>
      </c>
      <c r="C26" s="6" t="s">
        <v>237</v>
      </c>
      <c r="D26" s="6" t="s">
        <v>238</v>
      </c>
      <c r="E26" s="6" t="s">
        <v>239</v>
      </c>
      <c r="F26" s="6" t="s">
        <v>240</v>
      </c>
      <c r="G26" s="6" t="s">
        <v>241</v>
      </c>
      <c r="H26" s="6" t="s">
        <v>242</v>
      </c>
    </row>
    <row r="27" spans="1:8" x14ac:dyDescent="0.25">
      <c r="A27" s="6" t="s">
        <v>243</v>
      </c>
      <c r="B27" s="6" t="s">
        <v>244</v>
      </c>
      <c r="C27" s="6" t="s">
        <v>245</v>
      </c>
      <c r="D27" s="6" t="s">
        <v>246</v>
      </c>
      <c r="E27" s="6" t="s">
        <v>247</v>
      </c>
      <c r="F27" s="6" t="s">
        <v>248</v>
      </c>
      <c r="G27" s="6" t="s">
        <v>249</v>
      </c>
      <c r="H27" s="6" t="s">
        <v>250</v>
      </c>
    </row>
    <row r="28" spans="1:8" x14ac:dyDescent="0.25">
      <c r="A28" s="6" t="s">
        <v>251</v>
      </c>
      <c r="B28" s="6" t="s">
        <v>252</v>
      </c>
      <c r="C28" s="6" t="s">
        <v>253</v>
      </c>
      <c r="D28" s="6" t="s">
        <v>254</v>
      </c>
      <c r="E28" s="6" t="s">
        <v>255</v>
      </c>
      <c r="F28" s="6" t="s">
        <v>256</v>
      </c>
      <c r="G28" s="6" t="s">
        <v>257</v>
      </c>
      <c r="H28" s="6" t="s">
        <v>258</v>
      </c>
    </row>
    <row r="29" spans="1:8" x14ac:dyDescent="0.25">
      <c r="A29" s="6" t="s">
        <v>259</v>
      </c>
      <c r="B29" s="6" t="s">
        <v>260</v>
      </c>
      <c r="C29" s="6" t="s">
        <v>261</v>
      </c>
      <c r="D29" s="6" t="s">
        <v>262</v>
      </c>
      <c r="E29" s="6" t="s">
        <v>263</v>
      </c>
      <c r="F29" s="6" t="s">
        <v>264</v>
      </c>
      <c r="G29" s="6" t="s">
        <v>265</v>
      </c>
      <c r="H29" s="6" t="s">
        <v>266</v>
      </c>
    </row>
    <row r="30" spans="1:8" x14ac:dyDescent="0.25">
      <c r="A30" s="6" t="s">
        <v>267</v>
      </c>
      <c r="B30" s="6" t="s">
        <v>268</v>
      </c>
      <c r="C30" s="6" t="s">
        <v>269</v>
      </c>
      <c r="D30" s="6" t="s">
        <v>270</v>
      </c>
      <c r="E30" s="6" t="s">
        <v>271</v>
      </c>
      <c r="F30" s="6" t="s">
        <v>272</v>
      </c>
      <c r="G30" s="6" t="s">
        <v>273</v>
      </c>
      <c r="H30" s="6" t="s">
        <v>274</v>
      </c>
    </row>
    <row r="31" spans="1:8" x14ac:dyDescent="0.25">
      <c r="A31" s="6" t="s">
        <v>275</v>
      </c>
      <c r="B31" s="6" t="s">
        <v>276</v>
      </c>
      <c r="C31" s="6" t="s">
        <v>277</v>
      </c>
      <c r="D31" s="6" t="s">
        <v>278</v>
      </c>
      <c r="E31" s="6" t="s">
        <v>279</v>
      </c>
      <c r="F31" s="6" t="s">
        <v>280</v>
      </c>
      <c r="G31" s="6" t="s">
        <v>281</v>
      </c>
      <c r="H31" s="6" t="s">
        <v>282</v>
      </c>
    </row>
    <row r="32" spans="1:8" x14ac:dyDescent="0.25">
      <c r="A32" s="6" t="s">
        <v>283</v>
      </c>
      <c r="B32" s="6" t="s">
        <v>284</v>
      </c>
      <c r="C32" s="6" t="s">
        <v>285</v>
      </c>
      <c r="D32" s="6" t="s">
        <v>286</v>
      </c>
      <c r="E32" s="6" t="s">
        <v>287</v>
      </c>
      <c r="F32" s="6" t="s">
        <v>288</v>
      </c>
      <c r="G32" s="6" t="s">
        <v>289</v>
      </c>
      <c r="H32" s="6" t="s">
        <v>290</v>
      </c>
    </row>
    <row r="33" spans="1:8" x14ac:dyDescent="0.25">
      <c r="A33" s="6" t="s">
        <v>291</v>
      </c>
      <c r="B33" s="6" t="s">
        <v>292</v>
      </c>
      <c r="C33" s="6" t="s">
        <v>293</v>
      </c>
      <c r="D33" s="6" t="s">
        <v>294</v>
      </c>
      <c r="E33" s="6" t="s">
        <v>295</v>
      </c>
      <c r="F33" s="6" t="s">
        <v>296</v>
      </c>
      <c r="G33" s="6" t="s">
        <v>297</v>
      </c>
      <c r="H33" s="6" t="s">
        <v>298</v>
      </c>
    </row>
    <row r="34" spans="1:8" x14ac:dyDescent="0.25">
      <c r="A34" s="6" t="s">
        <v>299</v>
      </c>
      <c r="B34" s="6" t="s">
        <v>300</v>
      </c>
      <c r="C34" s="6" t="s">
        <v>301</v>
      </c>
      <c r="D34" s="6" t="s">
        <v>302</v>
      </c>
      <c r="E34" s="6" t="s">
        <v>303</v>
      </c>
      <c r="F34" s="6" t="s">
        <v>304</v>
      </c>
      <c r="G34" s="6" t="s">
        <v>305</v>
      </c>
      <c r="H34" s="6" t="s">
        <v>306</v>
      </c>
    </row>
    <row r="35" spans="1:8" x14ac:dyDescent="0.25">
      <c r="A35" s="6" t="s">
        <v>307</v>
      </c>
      <c r="B35" s="6" t="s">
        <v>308</v>
      </c>
      <c r="C35" s="6" t="s">
        <v>309</v>
      </c>
      <c r="D35" s="6" t="s">
        <v>310</v>
      </c>
      <c r="E35" s="6" t="s">
        <v>311</v>
      </c>
      <c r="F35" s="6" t="s">
        <v>312</v>
      </c>
      <c r="G35" s="6" t="s">
        <v>313</v>
      </c>
      <c r="H35" s="6" t="s">
        <v>314</v>
      </c>
    </row>
    <row r="36" spans="1:8" x14ac:dyDescent="0.25">
      <c r="A36" s="6" t="s">
        <v>315</v>
      </c>
      <c r="B36" s="6" t="s">
        <v>316</v>
      </c>
      <c r="C36" s="6" t="s">
        <v>317</v>
      </c>
      <c r="D36" s="6" t="s">
        <v>318</v>
      </c>
      <c r="E36" s="6" t="s">
        <v>319</v>
      </c>
      <c r="F36" s="6" t="s">
        <v>320</v>
      </c>
      <c r="G36" s="6" t="s">
        <v>321</v>
      </c>
      <c r="H36" s="6" t="s">
        <v>322</v>
      </c>
    </row>
    <row r="37" spans="1:8" x14ac:dyDescent="0.25">
      <c r="A37" s="6" t="s">
        <v>323</v>
      </c>
      <c r="B37" s="6" t="s">
        <v>324</v>
      </c>
      <c r="C37" s="6" t="s">
        <v>325</v>
      </c>
      <c r="D37" s="6" t="s">
        <v>326</v>
      </c>
      <c r="E37" s="6" t="s">
        <v>327</v>
      </c>
      <c r="F37" s="6" t="s">
        <v>328</v>
      </c>
      <c r="G37" s="6" t="s">
        <v>329</v>
      </c>
      <c r="H37" s="6" t="s">
        <v>330</v>
      </c>
    </row>
    <row r="38" spans="1:8" x14ac:dyDescent="0.25">
      <c r="A38" s="6" t="s">
        <v>331</v>
      </c>
      <c r="B38" s="6" t="s">
        <v>332</v>
      </c>
      <c r="C38" s="6" t="s">
        <v>333</v>
      </c>
      <c r="D38" s="6" t="s">
        <v>334</v>
      </c>
      <c r="E38" s="6" t="s">
        <v>335</v>
      </c>
      <c r="F38" s="6" t="s">
        <v>336</v>
      </c>
      <c r="G38" s="6" t="s">
        <v>337</v>
      </c>
      <c r="H38" s="6" t="s">
        <v>338</v>
      </c>
    </row>
    <row r="39" spans="1:8" x14ac:dyDescent="0.25">
      <c r="A39" s="6" t="s">
        <v>339</v>
      </c>
      <c r="B39" s="6" t="s">
        <v>340</v>
      </c>
      <c r="C39" s="6" t="s">
        <v>341</v>
      </c>
      <c r="D39" s="6" t="s">
        <v>342</v>
      </c>
      <c r="E39" s="6" t="s">
        <v>343</v>
      </c>
      <c r="F39" s="6" t="s">
        <v>344</v>
      </c>
      <c r="G39" s="6" t="s">
        <v>345</v>
      </c>
      <c r="H39" s="6" t="s">
        <v>346</v>
      </c>
    </row>
    <row r="40" spans="1:8" x14ac:dyDescent="0.25">
      <c r="A40" s="6" t="s">
        <v>347</v>
      </c>
      <c r="B40" s="6" t="s">
        <v>348</v>
      </c>
      <c r="C40" s="6" t="s">
        <v>349</v>
      </c>
      <c r="D40" s="6" t="s">
        <v>350</v>
      </c>
      <c r="E40" s="6" t="s">
        <v>351</v>
      </c>
      <c r="F40" s="6" t="s">
        <v>352</v>
      </c>
      <c r="G40" s="6" t="s">
        <v>353</v>
      </c>
      <c r="H40" s="6" t="s">
        <v>354</v>
      </c>
    </row>
    <row r="41" spans="1:8" x14ac:dyDescent="0.25">
      <c r="A41" s="6" t="s">
        <v>355</v>
      </c>
      <c r="B41" s="6" t="s">
        <v>356</v>
      </c>
      <c r="C41" s="6" t="s">
        <v>357</v>
      </c>
      <c r="D41" s="6" t="s">
        <v>358</v>
      </c>
      <c r="E41" s="6" t="s">
        <v>359</v>
      </c>
      <c r="F41" s="6" t="s">
        <v>360</v>
      </c>
      <c r="G41" s="6" t="s">
        <v>361</v>
      </c>
      <c r="H41" s="6" t="s">
        <v>362</v>
      </c>
    </row>
    <row r="42" spans="1:8" x14ac:dyDescent="0.25">
      <c r="A42" s="6" t="s">
        <v>363</v>
      </c>
      <c r="B42" s="6" t="s">
        <v>364</v>
      </c>
      <c r="C42" s="6" t="s">
        <v>365</v>
      </c>
      <c r="D42" s="6" t="s">
        <v>366</v>
      </c>
      <c r="E42" s="6" t="s">
        <v>367</v>
      </c>
      <c r="F42" s="6" t="s">
        <v>368</v>
      </c>
      <c r="G42" s="6" t="s">
        <v>369</v>
      </c>
      <c r="H42" s="6" t="s">
        <v>370</v>
      </c>
    </row>
    <row r="43" spans="1:8" x14ac:dyDescent="0.25">
      <c r="A43" s="6" t="s">
        <v>371</v>
      </c>
      <c r="B43" s="6" t="s">
        <v>372</v>
      </c>
      <c r="C43" s="6" t="s">
        <v>373</v>
      </c>
      <c r="D43" s="6" t="s">
        <v>374</v>
      </c>
      <c r="E43" s="6" t="s">
        <v>375</v>
      </c>
      <c r="F43" s="6" t="s">
        <v>376</v>
      </c>
      <c r="G43" s="6" t="s">
        <v>377</v>
      </c>
      <c r="H43" s="6" t="s">
        <v>25</v>
      </c>
    </row>
    <row r="44" spans="1:8" x14ac:dyDescent="0.25">
      <c r="A44" s="6" t="s">
        <v>378</v>
      </c>
      <c r="B44" s="6" t="s">
        <v>379</v>
      </c>
      <c r="C44" s="6" t="s">
        <v>380</v>
      </c>
      <c r="D44" s="6" t="s">
        <v>381</v>
      </c>
      <c r="E44" s="6" t="s">
        <v>382</v>
      </c>
      <c r="F44" s="6" t="s">
        <v>383</v>
      </c>
      <c r="G44" s="6" t="s">
        <v>384</v>
      </c>
      <c r="H44" s="6" t="s">
        <v>385</v>
      </c>
    </row>
    <row r="45" spans="1:8" x14ac:dyDescent="0.25">
      <c r="A45" s="6" t="s">
        <v>386</v>
      </c>
      <c r="B45" s="6" t="s">
        <v>387</v>
      </c>
      <c r="C45" s="6" t="s">
        <v>388</v>
      </c>
      <c r="D45" s="6" t="s">
        <v>389</v>
      </c>
      <c r="E45" s="6" t="s">
        <v>390</v>
      </c>
      <c r="F45" s="6" t="s">
        <v>391</v>
      </c>
      <c r="G45" s="6" t="s">
        <v>392</v>
      </c>
      <c r="H45" s="6" t="s">
        <v>393</v>
      </c>
    </row>
    <row r="46" spans="1:8" x14ac:dyDescent="0.25">
      <c r="A46" s="6" t="s">
        <v>394</v>
      </c>
      <c r="B46" s="6" t="s">
        <v>395</v>
      </c>
      <c r="C46" s="6" t="s">
        <v>396</v>
      </c>
      <c r="D46" s="6" t="s">
        <v>397</v>
      </c>
      <c r="E46" s="6" t="s">
        <v>398</v>
      </c>
      <c r="F46" s="6" t="s">
        <v>399</v>
      </c>
      <c r="G46" s="6" t="s">
        <v>400</v>
      </c>
      <c r="H46" s="6" t="s">
        <v>401</v>
      </c>
    </row>
    <row r="47" spans="1:8" x14ac:dyDescent="0.25">
      <c r="A47" s="6" t="s">
        <v>402</v>
      </c>
      <c r="B47" s="6" t="s">
        <v>403</v>
      </c>
      <c r="C47" s="6" t="s">
        <v>404</v>
      </c>
      <c r="D47" s="6" t="s">
        <v>405</v>
      </c>
      <c r="E47" s="6" t="s">
        <v>406</v>
      </c>
      <c r="F47" s="6" t="s">
        <v>407</v>
      </c>
      <c r="G47" s="6" t="s">
        <v>408</v>
      </c>
      <c r="H47" s="6" t="s">
        <v>409</v>
      </c>
    </row>
    <row r="48" spans="1:8" x14ac:dyDescent="0.25">
      <c r="A48" s="6" t="s">
        <v>410</v>
      </c>
      <c r="B48" s="6" t="s">
        <v>411</v>
      </c>
      <c r="C48" s="6" t="s">
        <v>412</v>
      </c>
      <c r="D48" s="6" t="s">
        <v>413</v>
      </c>
      <c r="E48" s="6" t="s">
        <v>414</v>
      </c>
      <c r="F48" s="6" t="s">
        <v>415</v>
      </c>
      <c r="G48" s="6" t="s">
        <v>416</v>
      </c>
      <c r="H48" s="6" t="s">
        <v>417</v>
      </c>
    </row>
    <row r="49" spans="1:8" x14ac:dyDescent="0.25">
      <c r="A49" s="6" t="s">
        <v>418</v>
      </c>
      <c r="B49" s="6" t="s">
        <v>419</v>
      </c>
      <c r="C49" s="6" t="s">
        <v>420</v>
      </c>
      <c r="D49" s="6" t="s">
        <v>421</v>
      </c>
      <c r="E49" s="6" t="s">
        <v>422</v>
      </c>
      <c r="F49" s="6" t="s">
        <v>423</v>
      </c>
      <c r="G49" s="6" t="s">
        <v>424</v>
      </c>
      <c r="H49" s="6" t="s">
        <v>425</v>
      </c>
    </row>
    <row r="50" spans="1:8" x14ac:dyDescent="0.25">
      <c r="A50" s="6" t="s">
        <v>426</v>
      </c>
      <c r="B50" s="6" t="s">
        <v>427</v>
      </c>
      <c r="C50" s="6" t="s">
        <v>428</v>
      </c>
      <c r="D50" s="6" t="s">
        <v>429</v>
      </c>
      <c r="E50" s="6" t="s">
        <v>430</v>
      </c>
      <c r="F50" s="6" t="s">
        <v>431</v>
      </c>
      <c r="G50" s="6" t="s">
        <v>432</v>
      </c>
      <c r="H50" s="6" t="s">
        <v>433</v>
      </c>
    </row>
    <row r="51" spans="1:8" x14ac:dyDescent="0.25">
      <c r="A51" s="6" t="s">
        <v>434</v>
      </c>
      <c r="B51" s="6" t="s">
        <v>435</v>
      </c>
      <c r="C51" s="6" t="s">
        <v>436</v>
      </c>
      <c r="D51" s="6" t="s">
        <v>437</v>
      </c>
      <c r="E51" s="6" t="s">
        <v>438</v>
      </c>
      <c r="F51" s="6" t="s">
        <v>439</v>
      </c>
      <c r="G51" s="6" t="s">
        <v>440</v>
      </c>
      <c r="H51" s="6" t="s">
        <v>441</v>
      </c>
    </row>
    <row r="52" spans="1:8" x14ac:dyDescent="0.25">
      <c r="A52" s="6" t="s">
        <v>442</v>
      </c>
      <c r="B52" s="6" t="s">
        <v>443</v>
      </c>
      <c r="C52" s="6" t="s">
        <v>444</v>
      </c>
      <c r="D52" s="6" t="s">
        <v>445</v>
      </c>
      <c r="E52" s="6" t="s">
        <v>446</v>
      </c>
      <c r="F52" s="6" t="s">
        <v>447</v>
      </c>
      <c r="G52" s="6" t="s">
        <v>448</v>
      </c>
      <c r="H52" s="6" t="s">
        <v>449</v>
      </c>
    </row>
    <row r="53" spans="1:8" x14ac:dyDescent="0.25">
      <c r="A53" s="6" t="s">
        <v>450</v>
      </c>
      <c r="B53" s="6" t="s">
        <v>451</v>
      </c>
      <c r="C53" s="6" t="s">
        <v>452</v>
      </c>
      <c r="D53" s="6" t="s">
        <v>453</v>
      </c>
      <c r="E53" s="6" t="s">
        <v>454</v>
      </c>
      <c r="F53" s="6" t="s">
        <v>455</v>
      </c>
      <c r="G53" s="6" t="s">
        <v>456</v>
      </c>
      <c r="H53" s="6" t="s">
        <v>457</v>
      </c>
    </row>
    <row r="54" spans="1:8" x14ac:dyDescent="0.25">
      <c r="A54" s="6" t="s">
        <v>458</v>
      </c>
      <c r="B54" s="6" t="s">
        <v>459</v>
      </c>
      <c r="C54" s="6" t="s">
        <v>460</v>
      </c>
      <c r="D54" s="6" t="s">
        <v>461</v>
      </c>
      <c r="E54" s="6" t="s">
        <v>462</v>
      </c>
      <c r="F54" s="6" t="s">
        <v>463</v>
      </c>
      <c r="G54" s="6" t="s">
        <v>464</v>
      </c>
      <c r="H54" s="6" t="s">
        <v>465</v>
      </c>
    </row>
    <row r="55" spans="1:8" x14ac:dyDescent="0.25">
      <c r="A55" s="6" t="s">
        <v>466</v>
      </c>
      <c r="B55" s="6" t="s">
        <v>467</v>
      </c>
      <c r="C55" s="6" t="s">
        <v>468</v>
      </c>
      <c r="D55" s="6" t="s">
        <v>469</v>
      </c>
      <c r="E55" s="6" t="s">
        <v>470</v>
      </c>
      <c r="F55" s="6" t="s">
        <v>471</v>
      </c>
      <c r="G55" s="6" t="s">
        <v>472</v>
      </c>
      <c r="H55" s="6" t="s">
        <v>473</v>
      </c>
    </row>
    <row r="56" spans="1:8" x14ac:dyDescent="0.25">
      <c r="A56" s="6" t="s">
        <v>474</v>
      </c>
      <c r="B56" s="6" t="s">
        <v>475</v>
      </c>
      <c r="C56" s="6" t="s">
        <v>476</v>
      </c>
      <c r="D56" s="6" t="s">
        <v>477</v>
      </c>
      <c r="E56" s="6" t="s">
        <v>478</v>
      </c>
      <c r="F56" s="6" t="s">
        <v>479</v>
      </c>
      <c r="G56" s="6" t="s">
        <v>480</v>
      </c>
      <c r="H56" s="6" t="s">
        <v>481</v>
      </c>
    </row>
    <row r="57" spans="1:8" x14ac:dyDescent="0.25">
      <c r="A57" s="6" t="s">
        <v>482</v>
      </c>
      <c r="B57" s="6" t="s">
        <v>483</v>
      </c>
      <c r="C57" s="6" t="s">
        <v>484</v>
      </c>
      <c r="D57" s="6" t="s">
        <v>485</v>
      </c>
      <c r="E57" s="6" t="s">
        <v>486</v>
      </c>
      <c r="F57" s="6" t="s">
        <v>487</v>
      </c>
      <c r="G57" s="6" t="s">
        <v>488</v>
      </c>
      <c r="H57" s="6" t="s">
        <v>489</v>
      </c>
    </row>
    <row r="58" spans="1:8" x14ac:dyDescent="0.25">
      <c r="A58" s="6" t="s">
        <v>490</v>
      </c>
      <c r="B58" s="6" t="s">
        <v>491</v>
      </c>
      <c r="C58" s="6" t="s">
        <v>492</v>
      </c>
      <c r="D58" s="6" t="s">
        <v>493</v>
      </c>
      <c r="E58" s="6" t="s">
        <v>494</v>
      </c>
      <c r="F58" s="6" t="s">
        <v>495</v>
      </c>
      <c r="G58" s="6" t="s">
        <v>496</v>
      </c>
      <c r="H58" s="6" t="s">
        <v>497</v>
      </c>
    </row>
    <row r="59" spans="1:8" x14ac:dyDescent="0.25">
      <c r="A59" s="6" t="s">
        <v>498</v>
      </c>
      <c r="B59" s="6" t="s">
        <v>499</v>
      </c>
      <c r="C59" s="6" t="s">
        <v>500</v>
      </c>
      <c r="D59" s="6" t="s">
        <v>501</v>
      </c>
      <c r="E59" s="6" t="s">
        <v>502</v>
      </c>
      <c r="F59" s="6" t="s">
        <v>503</v>
      </c>
      <c r="G59" s="6" t="s">
        <v>504</v>
      </c>
      <c r="H59" s="6" t="s">
        <v>505</v>
      </c>
    </row>
    <row r="60" spans="1:8" x14ac:dyDescent="0.25">
      <c r="A60" s="6" t="s">
        <v>506</v>
      </c>
      <c r="B60" s="6" t="s">
        <v>507</v>
      </c>
      <c r="C60" s="6" t="s">
        <v>508</v>
      </c>
      <c r="D60" s="6" t="s">
        <v>509</v>
      </c>
      <c r="E60" s="6" t="s">
        <v>510</v>
      </c>
      <c r="F60" s="6" t="s">
        <v>511</v>
      </c>
      <c r="G60" s="6" t="s">
        <v>512</v>
      </c>
      <c r="H60" s="6" t="s">
        <v>513</v>
      </c>
    </row>
    <row r="61" spans="1:8" x14ac:dyDescent="0.25">
      <c r="A61" s="6" t="s">
        <v>514</v>
      </c>
      <c r="B61" s="6" t="s">
        <v>515</v>
      </c>
      <c r="C61" s="6" t="s">
        <v>516</v>
      </c>
      <c r="D61" s="6" t="s">
        <v>517</v>
      </c>
      <c r="E61" s="6" t="s">
        <v>518</v>
      </c>
      <c r="F61" s="6" t="s">
        <v>519</v>
      </c>
      <c r="G61" s="6" t="s">
        <v>520</v>
      </c>
      <c r="H61" s="6" t="s">
        <v>521</v>
      </c>
    </row>
    <row r="62" spans="1:8" x14ac:dyDescent="0.25">
      <c r="A62" s="6" t="s">
        <v>522</v>
      </c>
      <c r="B62" s="6" t="s">
        <v>523</v>
      </c>
      <c r="C62" s="6" t="s">
        <v>524</v>
      </c>
      <c r="D62" s="6" t="s">
        <v>525</v>
      </c>
      <c r="E62" s="6" t="s">
        <v>526</v>
      </c>
      <c r="F62" s="6" t="s">
        <v>527</v>
      </c>
      <c r="G62" s="6" t="s">
        <v>528</v>
      </c>
      <c r="H62" s="6" t="s">
        <v>529</v>
      </c>
    </row>
    <row r="63" spans="1:8" x14ac:dyDescent="0.25">
      <c r="A63" s="6" t="s">
        <v>530</v>
      </c>
      <c r="B63" s="6" t="s">
        <v>531</v>
      </c>
      <c r="C63" s="6" t="s">
        <v>532</v>
      </c>
      <c r="D63" s="6" t="s">
        <v>533</v>
      </c>
      <c r="E63" s="6" t="s">
        <v>534</v>
      </c>
      <c r="F63" s="6" t="s">
        <v>535</v>
      </c>
      <c r="G63" s="6" t="s">
        <v>536</v>
      </c>
      <c r="H63" s="6" t="s">
        <v>537</v>
      </c>
    </row>
    <row r="64" spans="1:8" x14ac:dyDescent="0.25">
      <c r="A64" s="6" t="s">
        <v>538</v>
      </c>
      <c r="B64" s="6" t="s">
        <v>539</v>
      </c>
      <c r="C64" s="6" t="s">
        <v>540</v>
      </c>
      <c r="D64" s="6" t="s">
        <v>541</v>
      </c>
      <c r="E64" s="6" t="s">
        <v>542</v>
      </c>
      <c r="F64" s="6" t="s">
        <v>543</v>
      </c>
      <c r="G64" s="6" t="s">
        <v>544</v>
      </c>
      <c r="H64" s="6" t="s">
        <v>545</v>
      </c>
    </row>
    <row r="65" spans="1:9" x14ac:dyDescent="0.25">
      <c r="A65" s="6" t="s">
        <v>546</v>
      </c>
      <c r="B65" s="6" t="s">
        <v>547</v>
      </c>
      <c r="C65" s="6" t="s">
        <v>548</v>
      </c>
      <c r="D65" s="6" t="s">
        <v>549</v>
      </c>
      <c r="E65" s="6" t="s">
        <v>550</v>
      </c>
      <c r="F65" s="6" t="s">
        <v>551</v>
      </c>
      <c r="G65" s="6" t="s">
        <v>552</v>
      </c>
      <c r="H65" s="6" t="s">
        <v>553</v>
      </c>
    </row>
    <row r="66" spans="1:9" x14ac:dyDescent="0.25">
      <c r="A66" s="6" t="s">
        <v>554</v>
      </c>
      <c r="B66" s="6" t="s">
        <v>555</v>
      </c>
      <c r="C66" s="6" t="s">
        <v>556</v>
      </c>
      <c r="D66" s="6" t="s">
        <v>557</v>
      </c>
      <c r="E66" s="6" t="s">
        <v>558</v>
      </c>
      <c r="F66" s="6" t="s">
        <v>559</v>
      </c>
      <c r="G66" s="6" t="s">
        <v>560</v>
      </c>
      <c r="H66" s="6" t="s">
        <v>561</v>
      </c>
    </row>
    <row r="67" spans="1:9" x14ac:dyDescent="0.25">
      <c r="A67" s="6" t="s">
        <v>562</v>
      </c>
      <c r="B67" s="6" t="s">
        <v>563</v>
      </c>
      <c r="C67" s="6" t="s">
        <v>564</v>
      </c>
      <c r="D67" s="6" t="s">
        <v>565</v>
      </c>
      <c r="E67" s="6" t="s">
        <v>566</v>
      </c>
      <c r="F67" s="6" t="s">
        <v>567</v>
      </c>
      <c r="G67" s="6" t="s">
        <v>24</v>
      </c>
      <c r="H67" s="6" t="s">
        <v>568</v>
      </c>
    </row>
    <row r="68" spans="1:9" x14ac:dyDescent="0.25">
      <c r="A68" s="6" t="s">
        <v>569</v>
      </c>
      <c r="B68" s="6" t="s">
        <v>570</v>
      </c>
      <c r="C68" s="6" t="s">
        <v>571</v>
      </c>
      <c r="D68" s="6" t="s">
        <v>572</v>
      </c>
      <c r="E68" s="6" t="s">
        <v>573</v>
      </c>
      <c r="F68" s="6" t="s">
        <v>574</v>
      </c>
      <c r="G68" s="6" t="s">
        <v>575</v>
      </c>
      <c r="H68" s="6" t="s">
        <v>576</v>
      </c>
    </row>
    <row r="69" spans="1:9" x14ac:dyDescent="0.25">
      <c r="A69" s="6" t="s">
        <v>577</v>
      </c>
      <c r="B69" s="6" t="s">
        <v>578</v>
      </c>
      <c r="C69" s="6" t="s">
        <v>579</v>
      </c>
      <c r="D69" s="6" t="s">
        <v>580</v>
      </c>
      <c r="E69" s="6" t="s">
        <v>581</v>
      </c>
      <c r="F69" s="6" t="s">
        <v>582</v>
      </c>
      <c r="G69" s="6" t="s">
        <v>583</v>
      </c>
      <c r="H69" s="6" t="s">
        <v>584</v>
      </c>
    </row>
    <row r="70" spans="1:9" x14ac:dyDescent="0.25">
      <c r="A70" s="6" t="s">
        <v>585</v>
      </c>
      <c r="B70" s="6" t="s">
        <v>586</v>
      </c>
      <c r="C70" s="6" t="s">
        <v>587</v>
      </c>
      <c r="D70" s="6" t="s">
        <v>588</v>
      </c>
      <c r="E70" s="6" t="s">
        <v>589</v>
      </c>
      <c r="F70" s="6" t="s">
        <v>590</v>
      </c>
      <c r="G70" s="6" t="s">
        <v>591</v>
      </c>
      <c r="H70" s="6" t="s">
        <v>592</v>
      </c>
    </row>
    <row r="71" spans="1:9" x14ac:dyDescent="0.25">
      <c r="A71" s="6"/>
      <c r="B71" s="6"/>
      <c r="C71" s="6"/>
      <c r="D71" s="6"/>
      <c r="E71" s="6"/>
      <c r="F71" s="6"/>
      <c r="G71" s="6"/>
      <c r="H71" s="6"/>
    </row>
    <row r="72" spans="1:9" x14ac:dyDescent="0.25">
      <c r="H72" s="6"/>
    </row>
    <row r="73" spans="1:9" x14ac:dyDescent="0.25">
      <c r="H73" s="6"/>
    </row>
    <row r="74" spans="1:9" x14ac:dyDescent="0.25">
      <c r="H74" s="6"/>
    </row>
    <row r="75" spans="1:9" x14ac:dyDescent="0.25">
      <c r="H75" s="6"/>
    </row>
    <row r="76" spans="1:9" x14ac:dyDescent="0.25">
      <c r="H76" s="6"/>
    </row>
    <row r="77" spans="1:9" x14ac:dyDescent="0.25">
      <c r="A77" s="6"/>
      <c r="B77" s="6"/>
      <c r="C77" s="6"/>
      <c r="D77" s="6"/>
      <c r="E77" s="6"/>
      <c r="F77" s="6"/>
      <c r="G77" s="6"/>
      <c r="H77" s="6"/>
    </row>
    <row r="78" spans="1:9" x14ac:dyDescent="0.25">
      <c r="A78" s="4">
        <f>(A1-10)/90</f>
        <v>0.10672333333333334</v>
      </c>
      <c r="B78" s="4">
        <f>(B1-35)/(100-35)</f>
        <v>0.65987230769230765</v>
      </c>
      <c r="C78" s="4">
        <f>C1/464</f>
        <v>0.37282866379310348</v>
      </c>
      <c r="D78" s="4">
        <f>(D1-2.8)/(4-2.8)</f>
        <v>0.20208333333333345</v>
      </c>
      <c r="E78" s="4">
        <f>(E1-10)/(396-10)</f>
        <v>0.4637116580310881</v>
      </c>
      <c r="F78" s="4">
        <f>(F1-10)/(188-10)</f>
        <v>0.65034887640449446</v>
      </c>
      <c r="G78" s="4">
        <f>(G1-2.8)/(6-2.8)</f>
        <v>0.74306250000000018</v>
      </c>
      <c r="H78" s="14" t="str">
        <f>H1</f>
        <v xml:space="preserve">  0.9863</v>
      </c>
      <c r="I78" s="14"/>
    </row>
    <row r="79" spans="1:9" x14ac:dyDescent="0.25">
      <c r="A79" s="4">
        <f t="shared" ref="A79:A142" si="0">(A2-10)/90</f>
        <v>0.15957222222222223</v>
      </c>
      <c r="B79" s="4">
        <f t="shared" ref="B79:B142" si="1">(B2-35)/(100-35)</f>
        <v>0.85204923076923078</v>
      </c>
      <c r="C79" s="4">
        <f t="shared" ref="C79:C142" si="2">C2/464</f>
        <v>0.5185418103448276</v>
      </c>
      <c r="D79" s="4">
        <f t="shared" ref="D79:D142" si="3">(D2-2.8)/(4-2.8)</f>
        <v>0.74225000000000008</v>
      </c>
      <c r="E79" s="4">
        <f t="shared" ref="E79:E142" si="4">(E2-10)/(396-10)</f>
        <v>0.62439378238341969</v>
      </c>
      <c r="F79" s="4">
        <f t="shared" ref="F79:F142" si="5">(F2-10)/(188-10)</f>
        <v>0.73352921348314604</v>
      </c>
      <c r="G79" s="4">
        <f t="shared" ref="G79:G142" si="6">(G2-2.8)/(6-2.8)</f>
        <v>0.67771875000000004</v>
      </c>
      <c r="H79" s="14" t="str">
        <f t="shared" ref="H79:H142" si="7">H2</f>
        <v xml:space="preserve">  1.0369</v>
      </c>
      <c r="I79" s="14"/>
    </row>
    <row r="80" spans="1:9" x14ac:dyDescent="0.25">
      <c r="A80" s="4">
        <f t="shared" si="0"/>
        <v>7.344666666666666E-2</v>
      </c>
      <c r="B80" s="4">
        <f t="shared" si="1"/>
        <v>0.28466769230769229</v>
      </c>
      <c r="C80" s="4">
        <f t="shared" si="2"/>
        <v>0.19460775862068966</v>
      </c>
      <c r="D80" s="4">
        <f t="shared" si="3"/>
        <v>0.21866666666666662</v>
      </c>
      <c r="E80" s="4">
        <f t="shared" si="4"/>
        <v>0.8364189119170985</v>
      </c>
      <c r="F80" s="4">
        <f t="shared" si="5"/>
        <v>0.85402528089887642</v>
      </c>
      <c r="G80" s="4">
        <f t="shared" si="6"/>
        <v>0.58665624999999999</v>
      </c>
      <c r="H80" s="14" t="str">
        <f t="shared" si="7"/>
        <v xml:space="preserve">  1.0490</v>
      </c>
      <c r="I80" s="14"/>
    </row>
    <row r="81" spans="1:9" x14ac:dyDescent="0.25">
      <c r="A81" s="4">
        <f t="shared" si="0"/>
        <v>0.47444222222222227</v>
      </c>
      <c r="B81" s="4">
        <f t="shared" si="1"/>
        <v>0.72012923076923085</v>
      </c>
      <c r="C81" s="4">
        <f t="shared" si="2"/>
        <v>7.5214870689655183E-2</v>
      </c>
      <c r="D81" s="4">
        <f t="shared" si="3"/>
        <v>0.9145833333333333</v>
      </c>
      <c r="E81" s="4">
        <f t="shared" si="4"/>
        <v>0.52714093264248707</v>
      </c>
      <c r="F81" s="4">
        <f t="shared" si="5"/>
        <v>0.14282977528089885</v>
      </c>
      <c r="G81" s="4">
        <f t="shared" si="6"/>
        <v>0.18971874999999999</v>
      </c>
      <c r="H81" s="14" t="str">
        <f t="shared" si="7"/>
        <v xml:space="preserve">  1.0577</v>
      </c>
      <c r="I81" s="14"/>
    </row>
    <row r="82" spans="1:9" x14ac:dyDescent="0.25">
      <c r="A82" s="4">
        <f t="shared" si="0"/>
        <v>0.18117333333333333</v>
      </c>
      <c r="B82" s="4">
        <f t="shared" si="1"/>
        <v>0.14414000000000005</v>
      </c>
      <c r="C82" s="4">
        <f t="shared" si="2"/>
        <v>0.34351271551724138</v>
      </c>
      <c r="D82" s="4">
        <f t="shared" si="3"/>
        <v>0.81025000000000003</v>
      </c>
      <c r="E82" s="4">
        <f t="shared" si="4"/>
        <v>0.24528937823834199</v>
      </c>
      <c r="F82" s="4">
        <f t="shared" si="5"/>
        <v>0.78706629213483148</v>
      </c>
      <c r="G82" s="4">
        <f t="shared" si="6"/>
        <v>0.83593749999999989</v>
      </c>
      <c r="H82" s="14" t="str">
        <f t="shared" si="7"/>
        <v xml:space="preserve">  0.9884</v>
      </c>
      <c r="I82" s="14"/>
    </row>
    <row r="83" spans="1:9" x14ac:dyDescent="0.25">
      <c r="A83" s="4">
        <f t="shared" si="0"/>
        <v>0.87925444444444456</v>
      </c>
      <c r="B83" s="4">
        <f t="shared" si="1"/>
        <v>0.82580307692307686</v>
      </c>
      <c r="C83" s="4">
        <f t="shared" si="2"/>
        <v>0.20653125</v>
      </c>
      <c r="D83" s="4">
        <f t="shared" si="3"/>
        <v>0.34091666666666665</v>
      </c>
      <c r="E83" s="4">
        <f t="shared" si="4"/>
        <v>0.40818886010362693</v>
      </c>
      <c r="F83" s="4">
        <f t="shared" si="5"/>
        <v>0.6719679775280899</v>
      </c>
      <c r="G83" s="4">
        <f t="shared" si="6"/>
        <v>0.2051562500000001</v>
      </c>
      <c r="H83" s="14" t="str">
        <f t="shared" si="7"/>
        <v xml:space="preserve">  1.0198</v>
      </c>
      <c r="I83" s="14"/>
    </row>
    <row r="84" spans="1:9" x14ac:dyDescent="0.25">
      <c r="A84" s="4">
        <f t="shared" si="0"/>
        <v>6.0682222222222214E-2</v>
      </c>
      <c r="B84" s="4">
        <f t="shared" si="1"/>
        <v>0.16525230769230767</v>
      </c>
      <c r="C84" s="4">
        <f t="shared" si="2"/>
        <v>0.69228426724137926</v>
      </c>
      <c r="D84" s="4">
        <f t="shared" si="3"/>
        <v>0.49025000000000013</v>
      </c>
      <c r="E84" s="4">
        <f t="shared" si="4"/>
        <v>0.37308134715025909</v>
      </c>
      <c r="F84" s="4">
        <f t="shared" si="5"/>
        <v>0.24193089887640448</v>
      </c>
      <c r="G84" s="4">
        <f t="shared" si="6"/>
        <v>0.40159374999999997</v>
      </c>
      <c r="H84" s="14" t="str">
        <f t="shared" si="7"/>
        <v xml:space="preserve">  1.0297</v>
      </c>
      <c r="I84" s="14"/>
    </row>
    <row r="85" spans="1:9" x14ac:dyDescent="0.25">
      <c r="A85" s="4">
        <f t="shared" si="0"/>
        <v>2.7002222222222212E-2</v>
      </c>
      <c r="B85" s="4">
        <f t="shared" si="1"/>
        <v>0.57501230769230771</v>
      </c>
      <c r="C85" s="4">
        <f t="shared" si="2"/>
        <v>0.66698405172413788</v>
      </c>
      <c r="D85" s="4">
        <f t="shared" si="3"/>
        <v>0.70133333333333336</v>
      </c>
      <c r="E85" s="4">
        <f t="shared" si="4"/>
        <v>0.97555207253886012</v>
      </c>
      <c r="F85" s="4">
        <f t="shared" si="5"/>
        <v>0.94185561797752804</v>
      </c>
      <c r="G85" s="4">
        <f t="shared" si="6"/>
        <v>0.89715624999999988</v>
      </c>
      <c r="H85" s="14" t="str">
        <f t="shared" si="7"/>
        <v xml:space="preserve">  1.0386</v>
      </c>
      <c r="I85" s="14"/>
    </row>
    <row r="86" spans="1:9" x14ac:dyDescent="0.25">
      <c r="A86" s="4">
        <f t="shared" si="0"/>
        <v>0.56986111111111115</v>
      </c>
      <c r="B86" s="4">
        <f t="shared" si="1"/>
        <v>0.39944000000000002</v>
      </c>
      <c r="C86" s="4">
        <f t="shared" si="2"/>
        <v>0.59898232758620684</v>
      </c>
      <c r="D86" s="4">
        <f t="shared" si="3"/>
        <v>0.8484166666666666</v>
      </c>
      <c r="E86" s="4">
        <f t="shared" si="4"/>
        <v>0.65764818652849732</v>
      </c>
      <c r="F86" s="4">
        <f t="shared" si="5"/>
        <v>0.74942191011235948</v>
      </c>
      <c r="G86" s="4">
        <f t="shared" si="6"/>
        <v>0.88006250000000008</v>
      </c>
      <c r="H86" s="14" t="str">
        <f t="shared" si="7"/>
        <v xml:space="preserve">  1.0405</v>
      </c>
      <c r="I86" s="14"/>
    </row>
    <row r="87" spans="1:9" x14ac:dyDescent="0.25">
      <c r="A87" s="4">
        <f t="shared" si="0"/>
        <v>0.79614444444444454</v>
      </c>
      <c r="B87" s="4">
        <f t="shared" si="1"/>
        <v>0.78648153846153857</v>
      </c>
      <c r="C87" s="4">
        <f t="shared" si="2"/>
        <v>6.8828879310344829E-2</v>
      </c>
      <c r="D87" s="4">
        <f t="shared" si="3"/>
        <v>0.63000000000000012</v>
      </c>
      <c r="E87" s="4">
        <f t="shared" si="4"/>
        <v>0.72367512953367874</v>
      </c>
      <c r="F87" s="4">
        <f t="shared" si="5"/>
        <v>0.58431573033707862</v>
      </c>
      <c r="G87" s="4">
        <f t="shared" si="6"/>
        <v>0.42868750000000011</v>
      </c>
      <c r="H87" s="14" t="str">
        <f t="shared" si="7"/>
        <v xml:space="preserve">  1.0364</v>
      </c>
      <c r="I87" s="14"/>
    </row>
    <row r="88" spans="1:9" x14ac:dyDescent="0.25">
      <c r="A88" s="4">
        <f t="shared" si="0"/>
        <v>0.24964777777777777</v>
      </c>
      <c r="B88" s="4">
        <f t="shared" si="1"/>
        <v>0.48909076923076911</v>
      </c>
      <c r="C88" s="4">
        <f t="shared" si="2"/>
        <v>1.2957327586206897E-2</v>
      </c>
      <c r="D88" s="4">
        <f t="shared" si="3"/>
        <v>0.61149999999999993</v>
      </c>
      <c r="E88" s="4">
        <f t="shared" si="4"/>
        <v>0.74968212435233161</v>
      </c>
      <c r="F88" s="4">
        <f t="shared" si="5"/>
        <v>0.96911741573033716</v>
      </c>
      <c r="G88" s="4">
        <f t="shared" si="6"/>
        <v>0.32281250000000011</v>
      </c>
      <c r="H88" s="14" t="str">
        <f t="shared" si="7"/>
        <v xml:space="preserve">  1.0433</v>
      </c>
      <c r="I88" s="14"/>
    </row>
    <row r="89" spans="1:9" x14ac:dyDescent="0.25">
      <c r="A89" s="4">
        <f t="shared" si="0"/>
        <v>0.14324777777777775</v>
      </c>
      <c r="B89" s="4">
        <f t="shared" si="1"/>
        <v>0.47773076923076913</v>
      </c>
      <c r="C89" s="4">
        <f t="shared" si="2"/>
        <v>0.43623577586206896</v>
      </c>
      <c r="D89" s="4">
        <f t="shared" si="3"/>
        <v>0.27491666666666686</v>
      </c>
      <c r="E89" s="4">
        <f t="shared" si="4"/>
        <v>0.29128471502590675</v>
      </c>
      <c r="F89" s="4">
        <f t="shared" si="5"/>
        <v>0.7788421348314607</v>
      </c>
      <c r="G89" s="4">
        <f t="shared" si="6"/>
        <v>0.64771875000000001</v>
      </c>
      <c r="H89" s="14" t="str">
        <f t="shared" si="7"/>
        <v xml:space="preserve">  1.0127</v>
      </c>
      <c r="I89" s="14"/>
    </row>
    <row r="90" spans="1:9" x14ac:dyDescent="0.25">
      <c r="A90" s="4">
        <f t="shared" si="0"/>
        <v>0.30413666666666672</v>
      </c>
      <c r="B90" s="4">
        <f t="shared" si="1"/>
        <v>0.8688015384615384</v>
      </c>
      <c r="C90" s="4">
        <f t="shared" si="2"/>
        <v>0.18558103448275862</v>
      </c>
      <c r="D90" s="4">
        <f t="shared" si="3"/>
        <v>0.46649999999999997</v>
      </c>
      <c r="E90" s="4">
        <f t="shared" si="4"/>
        <v>0.49333911917098444</v>
      </c>
      <c r="F90" s="4">
        <f t="shared" si="5"/>
        <v>0.61084887640449437</v>
      </c>
      <c r="G90" s="4">
        <f t="shared" si="6"/>
        <v>0.94428124999999996</v>
      </c>
      <c r="H90" s="14" t="str">
        <f t="shared" si="7"/>
        <v xml:space="preserve">  1.0281</v>
      </c>
      <c r="I90" s="14"/>
    </row>
    <row r="91" spans="1:9" x14ac:dyDescent="0.25">
      <c r="A91" s="4">
        <f t="shared" si="0"/>
        <v>0.19554444444444444</v>
      </c>
      <c r="B91" s="4">
        <f t="shared" si="1"/>
        <v>0.36431538461538465</v>
      </c>
      <c r="C91" s="4">
        <f t="shared" si="2"/>
        <v>0.92978534482758612</v>
      </c>
      <c r="D91" s="4">
        <f t="shared" si="3"/>
        <v>0.72258333333333336</v>
      </c>
      <c r="E91" s="4">
        <f t="shared" si="4"/>
        <v>0.55469559585492234</v>
      </c>
      <c r="F91" s="4">
        <f t="shared" si="5"/>
        <v>0.89732921348314609</v>
      </c>
      <c r="G91" s="4">
        <f t="shared" si="6"/>
        <v>0.92862500000000014</v>
      </c>
      <c r="H91" s="14" t="str">
        <f t="shared" si="7"/>
        <v xml:space="preserve">  0.9959</v>
      </c>
      <c r="I91" s="14"/>
    </row>
    <row r="92" spans="1:9" x14ac:dyDescent="0.25">
      <c r="A92" s="4">
        <f t="shared" si="0"/>
        <v>0.52440777777777781</v>
      </c>
      <c r="B92" s="4">
        <f t="shared" si="1"/>
        <v>0.44974461538461541</v>
      </c>
      <c r="C92" s="4">
        <f t="shared" si="2"/>
        <v>0.97653232758620689</v>
      </c>
      <c r="D92" s="4">
        <f t="shared" si="3"/>
        <v>0.88349999999999984</v>
      </c>
      <c r="E92" s="4">
        <f t="shared" si="4"/>
        <v>0.22711424870466321</v>
      </c>
      <c r="F92" s="4">
        <f t="shared" si="5"/>
        <v>0.69000617977528089</v>
      </c>
      <c r="G92" s="4">
        <f t="shared" si="6"/>
        <v>0.6335312500000001</v>
      </c>
      <c r="H92" s="14" t="str">
        <f t="shared" si="7"/>
        <v xml:space="preserve">  0.9886</v>
      </c>
      <c r="I92" s="14"/>
    </row>
    <row r="93" spans="1:9" x14ac:dyDescent="0.25">
      <c r="A93" s="4">
        <f t="shared" si="0"/>
        <v>0.88785222222222226</v>
      </c>
      <c r="B93" s="4">
        <f t="shared" si="1"/>
        <v>0.94294</v>
      </c>
      <c r="C93" s="4">
        <f t="shared" si="2"/>
        <v>0.17140840517241379</v>
      </c>
      <c r="D93" s="4">
        <f t="shared" si="3"/>
        <v>0.74541666666666684</v>
      </c>
      <c r="E93" s="4">
        <f t="shared" si="4"/>
        <v>0.57964067357512949</v>
      </c>
      <c r="F93" s="4">
        <f t="shared" si="5"/>
        <v>0.71410730337078643</v>
      </c>
      <c r="G93" s="4">
        <f t="shared" si="6"/>
        <v>0.35559375000000004</v>
      </c>
      <c r="H93" s="14" t="str">
        <f t="shared" si="7"/>
        <v xml:space="preserve">  1.0585</v>
      </c>
      <c r="I93" s="14"/>
    </row>
    <row r="94" spans="1:9" x14ac:dyDescent="0.25">
      <c r="A94" s="4">
        <f t="shared" si="0"/>
        <v>0.62983333333333336</v>
      </c>
      <c r="B94" s="4">
        <f t="shared" si="1"/>
        <v>1.6360000000000024E-2</v>
      </c>
      <c r="C94" s="4">
        <f t="shared" si="2"/>
        <v>0.71385172413793097</v>
      </c>
      <c r="D94" s="4">
        <f t="shared" si="3"/>
        <v>1.9666666666666718E-2</v>
      </c>
      <c r="E94" s="4">
        <f t="shared" si="4"/>
        <v>0.71863626943005177</v>
      </c>
      <c r="F94" s="4">
        <f t="shared" si="5"/>
        <v>0.81356573033707857</v>
      </c>
      <c r="G94" s="4">
        <f t="shared" si="6"/>
        <v>0.87090624999999999</v>
      </c>
      <c r="H94" s="14" t="str">
        <f t="shared" si="7"/>
        <v xml:space="preserve">  1.0093</v>
      </c>
      <c r="I94" s="14"/>
    </row>
    <row r="95" spans="1:9" x14ac:dyDescent="0.25">
      <c r="A95" s="4">
        <f t="shared" si="0"/>
        <v>9.0867777777777783E-2</v>
      </c>
      <c r="B95" s="4">
        <f t="shared" si="1"/>
        <v>0.95767999999999998</v>
      </c>
      <c r="C95" s="4">
        <f t="shared" si="2"/>
        <v>0.83987909482758616</v>
      </c>
      <c r="D95" s="4">
        <f t="shared" si="3"/>
        <v>0.68941666666666668</v>
      </c>
      <c r="E95" s="4">
        <f t="shared" si="4"/>
        <v>0.35534766839378235</v>
      </c>
      <c r="F95" s="4">
        <f t="shared" si="5"/>
        <v>0.43807808988764046</v>
      </c>
      <c r="G95" s="4">
        <f t="shared" si="6"/>
        <v>0.49115624999999996</v>
      </c>
      <c r="H95" s="14" t="str">
        <f t="shared" si="7"/>
        <v xml:space="preserve">  1.0306</v>
      </c>
      <c r="I95" s="14"/>
    </row>
    <row r="96" spans="1:9" x14ac:dyDescent="0.25">
      <c r="A96" s="4">
        <f t="shared" si="0"/>
        <v>0.39635222222222222</v>
      </c>
      <c r="B96" s="4">
        <f t="shared" si="1"/>
        <v>0.19030153846153844</v>
      </c>
      <c r="C96" s="4">
        <f t="shared" si="2"/>
        <v>0.47921487068965518</v>
      </c>
      <c r="D96" s="4">
        <f t="shared" si="3"/>
        <v>0.44566666666666671</v>
      </c>
      <c r="E96" s="4">
        <f t="shared" si="4"/>
        <v>0.88733989637305699</v>
      </c>
      <c r="F96" s="4">
        <f t="shared" si="5"/>
        <v>0.32248595505617977</v>
      </c>
      <c r="G96" s="4">
        <f t="shared" si="6"/>
        <v>0.90618749999999992</v>
      </c>
      <c r="H96" s="14" t="str">
        <f t="shared" si="7"/>
        <v xml:space="preserve">  1.0551</v>
      </c>
      <c r="I96" s="14"/>
    </row>
    <row r="97" spans="1:9" x14ac:dyDescent="0.25">
      <c r="A97" s="4">
        <f t="shared" si="0"/>
        <v>5.5876666666666672E-2</v>
      </c>
      <c r="B97" s="4">
        <f t="shared" si="1"/>
        <v>0.62280769230769228</v>
      </c>
      <c r="C97" s="4">
        <f t="shared" si="2"/>
        <v>0.82675344827586206</v>
      </c>
      <c r="D97" s="4">
        <f t="shared" si="3"/>
        <v>0.44191666666666657</v>
      </c>
      <c r="E97" s="4">
        <f t="shared" si="4"/>
        <v>0.76694766839378248</v>
      </c>
      <c r="F97" s="4">
        <f t="shared" si="5"/>
        <v>0.72392191011235962</v>
      </c>
      <c r="G97" s="4">
        <f t="shared" si="6"/>
        <v>2.9125000000000123E-2</v>
      </c>
      <c r="H97" s="14" t="str">
        <f t="shared" si="7"/>
        <v xml:space="preserve">  1.0001</v>
      </c>
      <c r="I97" s="14"/>
    </row>
    <row r="98" spans="1:9" x14ac:dyDescent="0.25">
      <c r="A98" s="4">
        <f t="shared" si="0"/>
        <v>0.50231111111111104</v>
      </c>
      <c r="B98" s="4">
        <f t="shared" si="1"/>
        <v>0.55807230769230765</v>
      </c>
      <c r="C98" s="4">
        <f t="shared" si="2"/>
        <v>0.95701939655172419</v>
      </c>
      <c r="D98" s="4">
        <f t="shared" si="3"/>
        <v>0.10066666666666667</v>
      </c>
      <c r="E98" s="4">
        <f t="shared" si="4"/>
        <v>0.30771865284974098</v>
      </c>
      <c r="F98" s="4">
        <f t="shared" si="5"/>
        <v>0.91372022471910119</v>
      </c>
      <c r="G98" s="4">
        <f t="shared" si="6"/>
        <v>0.54646875000000006</v>
      </c>
      <c r="H98" s="14" t="str">
        <f t="shared" si="7"/>
        <v xml:space="preserve">  1.0003</v>
      </c>
    </row>
    <row r="99" spans="1:9" x14ac:dyDescent="0.25">
      <c r="A99" s="4">
        <f t="shared" si="0"/>
        <v>0.43450444444444447</v>
      </c>
      <c r="B99" s="4">
        <f t="shared" si="1"/>
        <v>0.63600769230769238</v>
      </c>
      <c r="C99" s="4">
        <f t="shared" si="2"/>
        <v>0.4038989224137931</v>
      </c>
      <c r="D99" s="4">
        <f t="shared" si="3"/>
        <v>0.77858333333333352</v>
      </c>
      <c r="E99" s="4">
        <f t="shared" si="4"/>
        <v>0.42189922279792746</v>
      </c>
      <c r="F99" s="4">
        <f t="shared" si="5"/>
        <v>0.52000730337078649</v>
      </c>
      <c r="G99" s="4">
        <f t="shared" si="6"/>
        <v>0.76196874999999997</v>
      </c>
      <c r="H99" s="14" t="str">
        <f t="shared" si="7"/>
        <v xml:space="preserve">  1.0120</v>
      </c>
    </row>
    <row r="100" spans="1:9" x14ac:dyDescent="0.25">
      <c r="A100" s="4">
        <f t="shared" si="0"/>
        <v>0.98645555555555564</v>
      </c>
      <c r="B100" s="4">
        <f t="shared" si="1"/>
        <v>0.38240307692307696</v>
      </c>
      <c r="C100" s="4">
        <f t="shared" si="2"/>
        <v>0.62351271551724141</v>
      </c>
      <c r="D100" s="4">
        <f t="shared" si="3"/>
        <v>0.26066666666666677</v>
      </c>
      <c r="E100" s="4">
        <f t="shared" si="4"/>
        <v>0.32734507772020727</v>
      </c>
      <c r="F100" s="4">
        <f t="shared" si="5"/>
        <v>0.16673426966292135</v>
      </c>
      <c r="G100" s="4">
        <f t="shared" si="6"/>
        <v>0.13537500000000008</v>
      </c>
      <c r="H100" s="14" t="str">
        <f t="shared" si="7"/>
        <v xml:space="preserve">  1.0535</v>
      </c>
    </row>
    <row r="101" spans="1:9" x14ac:dyDescent="0.25">
      <c r="A101" s="4">
        <f t="shared" si="0"/>
        <v>0.81341333333333332</v>
      </c>
      <c r="B101" s="4">
        <f t="shared" si="1"/>
        <v>0.59433846153846159</v>
      </c>
      <c r="C101" s="4">
        <f t="shared" si="2"/>
        <v>0.44599353448275864</v>
      </c>
      <c r="D101" s="4">
        <f t="shared" si="3"/>
        <v>0.17508333333333345</v>
      </c>
      <c r="E101" s="4">
        <f t="shared" si="4"/>
        <v>0.80751450777202072</v>
      </c>
      <c r="F101" s="4">
        <f t="shared" si="5"/>
        <v>0.60757191011235956</v>
      </c>
      <c r="G101" s="4">
        <f t="shared" si="6"/>
        <v>0.36771875000000009</v>
      </c>
      <c r="H101" s="14" t="str">
        <f t="shared" si="7"/>
        <v xml:space="preserve">  1.0150</v>
      </c>
    </row>
    <row r="102" spans="1:9" x14ac:dyDescent="0.25">
      <c r="A102" s="4">
        <f t="shared" si="0"/>
        <v>0.46307666666666669</v>
      </c>
      <c r="B102" s="4">
        <f t="shared" si="1"/>
        <v>0.80421384615384617</v>
      </c>
      <c r="C102" s="4">
        <f t="shared" si="2"/>
        <v>2.2333405172413792E-2</v>
      </c>
      <c r="D102" s="4">
        <f t="shared" si="3"/>
        <v>0.30241666666666683</v>
      </c>
      <c r="E102" s="4">
        <f t="shared" si="4"/>
        <v>0.78357642487046641</v>
      </c>
      <c r="F102" s="4">
        <f t="shared" si="5"/>
        <v>0.40914887640449443</v>
      </c>
      <c r="G102" s="4">
        <f t="shared" si="6"/>
        <v>0.1434062500000001</v>
      </c>
      <c r="H102" s="14" t="str">
        <f t="shared" si="7"/>
        <v xml:space="preserve">  1.0067</v>
      </c>
    </row>
    <row r="103" spans="1:9" x14ac:dyDescent="0.25">
      <c r="A103" s="4">
        <f t="shared" si="0"/>
        <v>0.86735555555555555</v>
      </c>
      <c r="B103" s="4">
        <f t="shared" si="1"/>
        <v>6.306153846153852E-3</v>
      </c>
      <c r="C103" s="4">
        <f t="shared" si="2"/>
        <v>0.3080491379310345</v>
      </c>
      <c r="D103" s="4">
        <f t="shared" si="3"/>
        <v>0.32633333333333359</v>
      </c>
      <c r="E103" s="4">
        <f t="shared" si="4"/>
        <v>0.3743880829015544</v>
      </c>
      <c r="F103" s="4">
        <f t="shared" si="5"/>
        <v>0.48978314606741569</v>
      </c>
      <c r="G103" s="4">
        <f t="shared" si="6"/>
        <v>0.33512500000000001</v>
      </c>
      <c r="H103" s="14" t="str">
        <f t="shared" si="7"/>
        <v xml:space="preserve">  0.9980</v>
      </c>
    </row>
    <row r="104" spans="1:9" x14ac:dyDescent="0.25">
      <c r="A104" s="4">
        <f t="shared" si="0"/>
        <v>0.13103222222222222</v>
      </c>
      <c r="B104" s="4">
        <f t="shared" si="1"/>
        <v>8.9190769230769282E-2</v>
      </c>
      <c r="C104" s="4">
        <f t="shared" si="2"/>
        <v>0.51358275862068969</v>
      </c>
      <c r="D104" s="4">
        <f t="shared" si="3"/>
        <v>0.55058333333333354</v>
      </c>
      <c r="E104" s="4">
        <f t="shared" si="4"/>
        <v>0.69534766839378237</v>
      </c>
      <c r="F104" s="4">
        <f t="shared" si="5"/>
        <v>0.88735505617977528</v>
      </c>
      <c r="G104" s="4">
        <f t="shared" si="6"/>
        <v>0.45671875000000001</v>
      </c>
      <c r="H104" s="14" t="str">
        <f t="shared" si="7"/>
        <v xml:space="preserve">  1.0156</v>
      </c>
    </row>
    <row r="105" spans="1:9" x14ac:dyDescent="0.25">
      <c r="A105" s="4">
        <f t="shared" si="0"/>
        <v>0.38298555555555552</v>
      </c>
      <c r="B105" s="4">
        <f t="shared" si="1"/>
        <v>0.97149384615384604</v>
      </c>
      <c r="C105" s="4">
        <f t="shared" si="2"/>
        <v>0.39929094827586203</v>
      </c>
      <c r="D105" s="4">
        <f t="shared" si="3"/>
        <v>0.57691666666666686</v>
      </c>
      <c r="E105" s="4">
        <f t="shared" si="4"/>
        <v>0.96720777202072539</v>
      </c>
      <c r="F105" s="4">
        <f t="shared" si="5"/>
        <v>0.50880786516853937</v>
      </c>
      <c r="G105" s="4">
        <f t="shared" si="6"/>
        <v>0.57578125000000002</v>
      </c>
      <c r="H105" s="14" t="str">
        <f t="shared" si="7"/>
        <v xml:space="preserve">  1.0134</v>
      </c>
    </row>
    <row r="106" spans="1:9" x14ac:dyDescent="0.25">
      <c r="A106" s="4">
        <f t="shared" si="0"/>
        <v>0.92225000000000001</v>
      </c>
      <c r="B106" s="4">
        <f t="shared" si="1"/>
        <v>0.60053692307692297</v>
      </c>
      <c r="C106" s="4">
        <f t="shared" si="2"/>
        <v>0.22727004310344828</v>
      </c>
      <c r="D106" s="4">
        <f t="shared" si="3"/>
        <v>0.35808333333333325</v>
      </c>
      <c r="E106" s="4">
        <f t="shared" si="4"/>
        <v>0.82540906735751285</v>
      </c>
      <c r="F106" s="4">
        <f t="shared" si="5"/>
        <v>0.46644157303370787</v>
      </c>
      <c r="G106" s="4">
        <f t="shared" si="6"/>
        <v>4.9718750000000006E-2</v>
      </c>
      <c r="H106" s="14" t="str">
        <f t="shared" si="7"/>
        <v xml:space="preserve">  0.9963</v>
      </c>
    </row>
    <row r="107" spans="1:9" x14ac:dyDescent="0.25">
      <c r="A107" s="4">
        <f t="shared" si="0"/>
        <v>0.9086655555555555</v>
      </c>
      <c r="B107" s="4">
        <f t="shared" si="1"/>
        <v>0.22092769230769235</v>
      </c>
      <c r="C107" s="4">
        <f t="shared" si="2"/>
        <v>0.92008512931034492</v>
      </c>
      <c r="D107" s="4">
        <f t="shared" si="3"/>
        <v>0.37375000000000003</v>
      </c>
      <c r="E107" s="4">
        <f t="shared" si="4"/>
        <v>0.74469455958549213</v>
      </c>
      <c r="F107" s="4">
        <f t="shared" si="5"/>
        <v>0.42425842696629212</v>
      </c>
      <c r="G107" s="4">
        <f t="shared" si="6"/>
        <v>0.61343749999999997</v>
      </c>
      <c r="H107" s="14" t="str">
        <f t="shared" si="7"/>
        <v xml:space="preserve">  1.0175</v>
      </c>
    </row>
    <row r="108" spans="1:9" x14ac:dyDescent="0.25">
      <c r="A108" s="4">
        <f t="shared" si="0"/>
        <v>0.71676333333333342</v>
      </c>
      <c r="B108" s="4">
        <f t="shared" si="1"/>
        <v>0.41480153846153844</v>
      </c>
      <c r="C108" s="4">
        <f t="shared" si="2"/>
        <v>0.73941314655172408</v>
      </c>
      <c r="D108" s="4">
        <f t="shared" si="3"/>
        <v>0.50150000000000017</v>
      </c>
      <c r="E108" s="4">
        <f t="shared" si="4"/>
        <v>0.17031191709844559</v>
      </c>
      <c r="F108" s="4">
        <f t="shared" si="5"/>
        <v>0.20796685393258424</v>
      </c>
      <c r="G108" s="4">
        <f t="shared" si="6"/>
        <v>0.25871875</v>
      </c>
      <c r="H108" s="14" t="str">
        <f t="shared" si="7"/>
        <v xml:space="preserve">  0.9948</v>
      </c>
    </row>
    <row r="109" spans="1:9" x14ac:dyDescent="0.25">
      <c r="A109" s="4">
        <f t="shared" si="0"/>
        <v>0.59033000000000002</v>
      </c>
      <c r="B109" s="4">
        <f t="shared" si="1"/>
        <v>0.14120461538461537</v>
      </c>
      <c r="C109" s="4">
        <f t="shared" si="2"/>
        <v>0.74512327586206895</v>
      </c>
      <c r="D109" s="4">
        <f t="shared" si="3"/>
        <v>0.67741666666666656</v>
      </c>
      <c r="E109" s="4">
        <f t="shared" si="4"/>
        <v>0.33488031088082904</v>
      </c>
      <c r="F109" s="4">
        <f t="shared" si="5"/>
        <v>0.35607359550561801</v>
      </c>
      <c r="G109" s="4">
        <f t="shared" si="6"/>
        <v>0.22384375000000012</v>
      </c>
      <c r="H109" s="14" t="str">
        <f t="shared" si="7"/>
        <v xml:space="preserve">  1.0325</v>
      </c>
    </row>
    <row r="110" spans="1:9" x14ac:dyDescent="0.25">
      <c r="A110" s="4">
        <f t="shared" si="0"/>
        <v>0.32560555555555554</v>
      </c>
      <c r="B110" s="4">
        <f t="shared" si="1"/>
        <v>0.25640769230769228</v>
      </c>
      <c r="C110" s="4">
        <f t="shared" si="2"/>
        <v>0.23061120689655173</v>
      </c>
      <c r="D110" s="4">
        <f t="shared" si="3"/>
        <v>0.96308333333333351</v>
      </c>
      <c r="E110" s="4">
        <f t="shared" si="4"/>
        <v>0.59998341968911917</v>
      </c>
      <c r="F110" s="4">
        <f t="shared" si="5"/>
        <v>0.15879831460674157</v>
      </c>
      <c r="G110" s="4">
        <f t="shared" si="6"/>
        <v>0.23956250000000012</v>
      </c>
      <c r="H110" s="14" t="str">
        <f t="shared" si="7"/>
        <v xml:space="preserve">  0.9857</v>
      </c>
    </row>
    <row r="111" spans="1:9" x14ac:dyDescent="0.25">
      <c r="A111" s="4">
        <f t="shared" si="0"/>
        <v>0.93831333333333333</v>
      </c>
      <c r="B111" s="4">
        <f t="shared" si="1"/>
        <v>0.23850923076923083</v>
      </c>
      <c r="C111" s="4">
        <f t="shared" si="2"/>
        <v>0.45766271551724141</v>
      </c>
      <c r="D111" s="4">
        <f t="shared" si="3"/>
        <v>0.75925000000000009</v>
      </c>
      <c r="E111" s="4">
        <f t="shared" si="4"/>
        <v>0.4416282383419689</v>
      </c>
      <c r="F111" s="4">
        <f t="shared" si="5"/>
        <v>0.54926797752808987</v>
      </c>
      <c r="G111" s="4">
        <f t="shared" si="6"/>
        <v>0.11265625000000001</v>
      </c>
      <c r="H111" s="14" t="str">
        <f t="shared" si="7"/>
        <v xml:space="preserve">  1.0262</v>
      </c>
    </row>
    <row r="112" spans="1:9" x14ac:dyDescent="0.25">
      <c r="A112" s="4">
        <f t="shared" si="0"/>
        <v>0.12665999999999999</v>
      </c>
      <c r="B112" s="4">
        <f t="shared" si="1"/>
        <v>0.32028307692307689</v>
      </c>
      <c r="C112" s="4">
        <f t="shared" si="2"/>
        <v>0.77872995689655167</v>
      </c>
      <c r="D112" s="4">
        <f t="shared" si="3"/>
        <v>0.39949999999999997</v>
      </c>
      <c r="E112" s="4">
        <f t="shared" si="4"/>
        <v>7.0125129533678762E-2</v>
      </c>
      <c r="F112" s="4">
        <f t="shared" si="5"/>
        <v>0.33991460674157303</v>
      </c>
      <c r="G112" s="4">
        <f t="shared" si="6"/>
        <v>0.99556250000000013</v>
      </c>
      <c r="H112" s="14" t="str">
        <f t="shared" si="7"/>
        <v xml:space="preserve">  1.0460</v>
      </c>
    </row>
    <row r="113" spans="1:8" x14ac:dyDescent="0.25">
      <c r="A113" s="4">
        <f t="shared" si="0"/>
        <v>0.73326444444444439</v>
      </c>
      <c r="B113" s="4">
        <f t="shared" si="1"/>
        <v>0.17812923076923079</v>
      </c>
      <c r="C113" s="4">
        <f t="shared" si="2"/>
        <v>0.89685280172413795</v>
      </c>
      <c r="D113" s="4">
        <f t="shared" si="3"/>
        <v>0.8301666666666665</v>
      </c>
      <c r="E113" s="4">
        <f t="shared" si="4"/>
        <v>0.27603782383419689</v>
      </c>
      <c r="F113" s="4">
        <f t="shared" si="5"/>
        <v>0.39901629213483147</v>
      </c>
      <c r="G113" s="4">
        <f t="shared" si="6"/>
        <v>0.96815625000000016</v>
      </c>
      <c r="H113" s="14" t="str">
        <f t="shared" si="7"/>
        <v xml:space="preserve">  1.0039</v>
      </c>
    </row>
    <row r="114" spans="1:8" x14ac:dyDescent="0.25">
      <c r="A114" s="4">
        <f t="shared" si="0"/>
        <v>0.64898555555555548</v>
      </c>
      <c r="B114" s="4">
        <f t="shared" si="1"/>
        <v>0.34426769230769233</v>
      </c>
      <c r="C114" s="4">
        <f t="shared" si="2"/>
        <v>0.58248275862068966</v>
      </c>
      <c r="D114" s="4">
        <f t="shared" si="3"/>
        <v>0.12274999999999997</v>
      </c>
      <c r="E114" s="4">
        <f t="shared" si="4"/>
        <v>0.86899248704663212</v>
      </c>
      <c r="F114" s="4">
        <f t="shared" si="5"/>
        <v>0.53011629213483147</v>
      </c>
      <c r="G114" s="4">
        <f t="shared" si="6"/>
        <v>0.8478437499999999</v>
      </c>
      <c r="H114" s="14" t="str">
        <f t="shared" si="7"/>
        <v xml:space="preserve">  1.0187</v>
      </c>
    </row>
    <row r="115" spans="1:8" x14ac:dyDescent="0.25">
      <c r="A115" s="4">
        <f t="shared" si="0"/>
        <v>0.8261466666666667</v>
      </c>
      <c r="B115" s="4">
        <f t="shared" si="1"/>
        <v>0.12084923076923082</v>
      </c>
      <c r="C115" s="4">
        <f t="shared" si="2"/>
        <v>0.12090301724137931</v>
      </c>
      <c r="D115" s="4">
        <f t="shared" si="3"/>
        <v>4.2333333333333473E-2</v>
      </c>
      <c r="E115" s="4">
        <f t="shared" si="4"/>
        <v>4.3560103626943007E-2</v>
      </c>
      <c r="F115" s="4">
        <f t="shared" si="5"/>
        <v>0.18728539325842694</v>
      </c>
      <c r="G115" s="4">
        <f t="shared" si="6"/>
        <v>0.7847812500000001</v>
      </c>
      <c r="H115" s="14" t="str">
        <f t="shared" si="7"/>
        <v xml:space="preserve">  1.0249</v>
      </c>
    </row>
    <row r="116" spans="1:8" x14ac:dyDescent="0.25">
      <c r="A116" s="4">
        <f t="shared" si="0"/>
        <v>0.41217666666666669</v>
      </c>
      <c r="B116" s="4">
        <f t="shared" si="1"/>
        <v>0.89382923076923082</v>
      </c>
      <c r="C116" s="4">
        <f t="shared" si="2"/>
        <v>0.53196982758620692</v>
      </c>
      <c r="D116" s="4">
        <f t="shared" si="3"/>
        <v>7.5083333333333377E-2</v>
      </c>
      <c r="E116" s="4">
        <f t="shared" si="4"/>
        <v>0.90563290155440412</v>
      </c>
      <c r="F116" s="4">
        <f t="shared" si="5"/>
        <v>0.64104719101123597</v>
      </c>
      <c r="G116" s="4">
        <f t="shared" si="6"/>
        <v>0.12462500000000001</v>
      </c>
      <c r="H116" s="14" t="str">
        <f t="shared" si="7"/>
        <v xml:space="preserve">  0.9912</v>
      </c>
    </row>
    <row r="117" spans="1:8" x14ac:dyDescent="0.25">
      <c r="A117" s="4">
        <f t="shared" si="0"/>
        <v>0.7646277777777778</v>
      </c>
      <c r="B117" s="4">
        <f t="shared" si="1"/>
        <v>0.10653384615384617</v>
      </c>
      <c r="C117" s="4">
        <f t="shared" si="2"/>
        <v>3.7891810344827588E-2</v>
      </c>
      <c r="D117" s="4">
        <f t="shared" si="3"/>
        <v>0.15491666666666679</v>
      </c>
      <c r="E117" s="4">
        <f t="shared" si="4"/>
        <v>0.11820492227979275</v>
      </c>
      <c r="F117" s="4">
        <f t="shared" si="5"/>
        <v>0.83026910112359553</v>
      </c>
      <c r="G117" s="4">
        <f t="shared" si="6"/>
        <v>0.39596875000000004</v>
      </c>
      <c r="H117" s="14" t="str">
        <f t="shared" si="7"/>
        <v xml:space="preserve">  1.0215</v>
      </c>
    </row>
    <row r="118" spans="1:8" x14ac:dyDescent="0.25">
      <c r="A118" s="4">
        <f t="shared" si="0"/>
        <v>0.82988444444444442</v>
      </c>
      <c r="B118" s="4">
        <f t="shared" si="1"/>
        <v>0.93268000000000006</v>
      </c>
      <c r="C118" s="4">
        <f t="shared" si="2"/>
        <v>0.26483943965517243</v>
      </c>
      <c r="D118" s="4">
        <f t="shared" si="3"/>
        <v>0.2550833333333335</v>
      </c>
      <c r="E118" s="4">
        <f t="shared" si="4"/>
        <v>0.66957538860103627</v>
      </c>
      <c r="F118" s="4">
        <f t="shared" si="5"/>
        <v>0.32633539325842698</v>
      </c>
      <c r="G118" s="4">
        <f t="shared" si="6"/>
        <v>0.15884375000000006</v>
      </c>
      <c r="H118" s="14" t="str">
        <f t="shared" si="7"/>
        <v xml:space="preserve">  1.0355</v>
      </c>
    </row>
    <row r="119" spans="1:8" x14ac:dyDescent="0.25">
      <c r="A119" s="4">
        <f t="shared" si="0"/>
        <v>0.26354</v>
      </c>
      <c r="B119" s="4">
        <f t="shared" si="1"/>
        <v>0.41404769230769228</v>
      </c>
      <c r="C119" s="4">
        <f t="shared" si="2"/>
        <v>0.56229547413793102</v>
      </c>
      <c r="D119" s="4">
        <f t="shared" si="3"/>
        <v>0.23416666666666675</v>
      </c>
      <c r="E119" s="4">
        <f t="shared" si="4"/>
        <v>0.44487435233160622</v>
      </c>
      <c r="F119" s="4">
        <f t="shared" si="5"/>
        <v>0.87749325842696635</v>
      </c>
      <c r="G119" s="4">
        <f t="shared" si="6"/>
        <v>7.9375000000000973E-3</v>
      </c>
      <c r="H119" s="14" t="str">
        <f t="shared" si="7"/>
        <v xml:space="preserve">  1.0017</v>
      </c>
    </row>
    <row r="120" spans="1:8" x14ac:dyDescent="0.25">
      <c r="A120" s="4">
        <f t="shared" si="0"/>
        <v>0.55667222222222223</v>
      </c>
      <c r="B120" s="4">
        <f t="shared" si="1"/>
        <v>4.5701538461538425E-2</v>
      </c>
      <c r="C120" s="4">
        <f t="shared" si="2"/>
        <v>0.90118081896551727</v>
      </c>
      <c r="D120" s="4">
        <f t="shared" si="3"/>
        <v>1.066666666666697E-2</v>
      </c>
      <c r="E120" s="4">
        <f t="shared" si="4"/>
        <v>0.25909637305699484</v>
      </c>
      <c r="F120" s="4">
        <f t="shared" si="5"/>
        <v>0.13033033707865169</v>
      </c>
      <c r="G120" s="4">
        <f t="shared" si="6"/>
        <v>0.30349999999999999</v>
      </c>
      <c r="H120" s="14" t="str">
        <f t="shared" si="7"/>
        <v xml:space="preserve">  1.0476</v>
      </c>
    </row>
    <row r="121" spans="1:8" x14ac:dyDescent="0.25">
      <c r="A121" s="4">
        <f t="shared" si="0"/>
        <v>0.9849444444444444</v>
      </c>
      <c r="B121" s="4">
        <f t="shared" si="1"/>
        <v>0.34082153846153845</v>
      </c>
      <c r="C121" s="4">
        <f t="shared" si="2"/>
        <v>0.72626314655172419</v>
      </c>
      <c r="D121" s="4">
        <f t="shared" si="3"/>
        <v>0.53825000000000001</v>
      </c>
      <c r="E121" s="4">
        <f t="shared" si="4"/>
        <v>0.59464378238341964</v>
      </c>
      <c r="F121" s="4">
        <f t="shared" si="5"/>
        <v>0.48060786516853932</v>
      </c>
      <c r="G121" s="4">
        <f t="shared" si="6"/>
        <v>0.73425000000000018</v>
      </c>
      <c r="H121" s="14" t="str">
        <f t="shared" si="7"/>
        <v xml:space="preserve">  1.0562</v>
      </c>
    </row>
    <row r="122" spans="1:8" x14ac:dyDescent="0.25">
      <c r="A122" s="4">
        <f t="shared" si="0"/>
        <v>0.5313566666666667</v>
      </c>
      <c r="B122" s="4">
        <f t="shared" si="1"/>
        <v>0.73602153846153839</v>
      </c>
      <c r="C122" s="4">
        <f t="shared" si="2"/>
        <v>0.36120517241379307</v>
      </c>
      <c r="D122" s="4">
        <f t="shared" si="3"/>
        <v>9.4250000000000153E-2</v>
      </c>
      <c r="E122" s="4">
        <f t="shared" si="4"/>
        <v>0.1897621761658031</v>
      </c>
      <c r="F122" s="4">
        <f t="shared" si="5"/>
        <v>8.1930337078651688E-2</v>
      </c>
      <c r="G122" s="4">
        <f t="shared" si="6"/>
        <v>0.66025</v>
      </c>
      <c r="H122" s="14" t="str">
        <f t="shared" si="7"/>
        <v xml:space="preserve">  1.0502</v>
      </c>
    </row>
    <row r="123" spans="1:8" x14ac:dyDescent="0.25">
      <c r="A123" s="4">
        <f t="shared" si="0"/>
        <v>0.29355222222222221</v>
      </c>
      <c r="B123" s="4">
        <f t="shared" si="1"/>
        <v>0.76775999999999989</v>
      </c>
      <c r="C123" s="4">
        <f t="shared" si="2"/>
        <v>0.6346036637931034</v>
      </c>
      <c r="D123" s="4">
        <f t="shared" si="3"/>
        <v>0.13708333333333358</v>
      </c>
      <c r="E123" s="4">
        <f t="shared" si="4"/>
        <v>0.6889857512953369</v>
      </c>
      <c r="F123" s="4">
        <f t="shared" si="5"/>
        <v>0.28667865168539325</v>
      </c>
      <c r="G123" s="4">
        <f t="shared" si="6"/>
        <v>0.56981250000000006</v>
      </c>
      <c r="H123" s="14" t="str">
        <f t="shared" si="7"/>
        <v xml:space="preserve">  1.0217</v>
      </c>
    </row>
    <row r="124" spans="1:8" x14ac:dyDescent="0.25">
      <c r="A124" s="4">
        <f t="shared" si="0"/>
        <v>0.60881888888888891</v>
      </c>
      <c r="B124" s="4">
        <f t="shared" si="1"/>
        <v>0.52329846153846149</v>
      </c>
      <c r="C124" s="4">
        <f t="shared" si="2"/>
        <v>0.29380991379310345</v>
      </c>
      <c r="D124" s="4">
        <f t="shared" si="3"/>
        <v>0.66591666666666671</v>
      </c>
      <c r="E124" s="4">
        <f t="shared" si="4"/>
        <v>0.62028341968911915</v>
      </c>
      <c r="F124" s="4">
        <f t="shared" si="5"/>
        <v>5.7738764044943817E-2</v>
      </c>
      <c r="G124" s="4">
        <f t="shared" si="6"/>
        <v>0.47174999999999995</v>
      </c>
      <c r="H124" s="14" t="str">
        <f t="shared" si="7"/>
        <v xml:space="preserve">  1.0082</v>
      </c>
    </row>
    <row r="125" spans="1:8" x14ac:dyDescent="0.25">
      <c r="A125" s="4">
        <f t="shared" si="0"/>
        <v>0.36014777777777779</v>
      </c>
      <c r="B125" s="4">
        <f t="shared" si="1"/>
        <v>0.64768923076923079</v>
      </c>
      <c r="C125" s="4">
        <f t="shared" si="2"/>
        <v>0.95879655172413791</v>
      </c>
      <c r="D125" s="4">
        <f t="shared" si="3"/>
        <v>0.86275000000000013</v>
      </c>
      <c r="E125" s="4">
        <f t="shared" si="4"/>
        <v>8.257823834196891E-2</v>
      </c>
      <c r="F125" s="4">
        <f t="shared" si="5"/>
        <v>0.27947415730337077</v>
      </c>
      <c r="G125" s="4">
        <f t="shared" si="6"/>
        <v>0.28787500000000005</v>
      </c>
      <c r="H125" s="14" t="str">
        <f t="shared" si="7"/>
        <v xml:space="preserve">  1.0442</v>
      </c>
    </row>
    <row r="126" spans="1:8" x14ac:dyDescent="0.25">
      <c r="A126" s="4">
        <f t="shared" si="0"/>
        <v>0.78051000000000004</v>
      </c>
      <c r="B126" s="4">
        <f t="shared" si="1"/>
        <v>0.911863076923077</v>
      </c>
      <c r="C126" s="4">
        <f t="shared" si="2"/>
        <v>0.99438491379310345</v>
      </c>
      <c r="D126" s="4">
        <f t="shared" si="3"/>
        <v>0.98333333333333328</v>
      </c>
      <c r="E126" s="4">
        <f t="shared" si="4"/>
        <v>0.10868626943005182</v>
      </c>
      <c r="F126" s="4">
        <f t="shared" si="5"/>
        <v>0.22092078651685396</v>
      </c>
      <c r="G126" s="4">
        <f t="shared" si="6"/>
        <v>0.51356249999999992</v>
      </c>
      <c r="H126" s="14" t="str">
        <f t="shared" si="7"/>
        <v xml:space="preserve">  1.0055</v>
      </c>
    </row>
    <row r="127" spans="1:8" x14ac:dyDescent="0.25">
      <c r="A127" s="4">
        <f t="shared" si="0"/>
        <v>0.42096666666666666</v>
      </c>
      <c r="B127" s="4">
        <f t="shared" si="1"/>
        <v>6.744615384615385E-2</v>
      </c>
      <c r="C127" s="4">
        <f t="shared" si="2"/>
        <v>0.7688717672413794</v>
      </c>
      <c r="D127" s="4">
        <f t="shared" si="3"/>
        <v>0.59733333333333338</v>
      </c>
      <c r="E127" s="4">
        <f t="shared" si="4"/>
        <v>0.21247797927461137</v>
      </c>
      <c r="F127" s="4">
        <f t="shared" si="5"/>
        <v>0.3912567415730337</v>
      </c>
      <c r="G127" s="4">
        <f t="shared" si="6"/>
        <v>0.80762500000000015</v>
      </c>
      <c r="H127" s="14" t="str">
        <f t="shared" si="7"/>
        <v xml:space="preserve">  1.0546</v>
      </c>
    </row>
    <row r="128" spans="1:8" x14ac:dyDescent="0.25">
      <c r="A128" s="4">
        <f t="shared" si="0"/>
        <v>0.48983333333333334</v>
      </c>
      <c r="B128" s="4">
        <f t="shared" si="1"/>
        <v>0.31145384615384619</v>
      </c>
      <c r="C128" s="4">
        <f t="shared" si="2"/>
        <v>0.24809525862068968</v>
      </c>
      <c r="D128" s="4">
        <f t="shared" si="3"/>
        <v>0.99866666666666681</v>
      </c>
      <c r="E128" s="4">
        <f t="shared" si="4"/>
        <v>6.5386787564766846E-2</v>
      </c>
      <c r="F128" s="4">
        <f t="shared" si="5"/>
        <v>0.26355280898876404</v>
      </c>
      <c r="G128" s="4">
        <f t="shared" si="6"/>
        <v>0.82390624999999995</v>
      </c>
      <c r="H128" s="14" t="str">
        <f t="shared" si="7"/>
        <v xml:space="preserve">  1.0337</v>
      </c>
    </row>
    <row r="129" spans="1:8" x14ac:dyDescent="0.25">
      <c r="A129" s="4">
        <f t="shared" si="0"/>
        <v>0.68754999999999988</v>
      </c>
      <c r="B129" s="4">
        <f t="shared" si="1"/>
        <v>4.0070769230769195E-2</v>
      </c>
      <c r="C129" s="4">
        <f t="shared" si="2"/>
        <v>0.33394288793103449</v>
      </c>
      <c r="D129" s="4">
        <f t="shared" si="3"/>
        <v>0.56683333333333341</v>
      </c>
      <c r="E129" s="4">
        <f t="shared" si="4"/>
        <v>0.38996139896373061</v>
      </c>
      <c r="F129" s="4">
        <f t="shared" si="5"/>
        <v>0.20098033707865171</v>
      </c>
      <c r="G129" s="4">
        <f t="shared" si="6"/>
        <v>0.61956250000000013</v>
      </c>
      <c r="H129" s="14" t="str">
        <f t="shared" si="7"/>
        <v xml:space="preserve">  1.0314</v>
      </c>
    </row>
    <row r="130" spans="1:8" x14ac:dyDescent="0.25">
      <c r="A130" s="4">
        <f t="shared" si="0"/>
        <v>0.96673333333333333</v>
      </c>
      <c r="B130" s="4">
        <f t="shared" si="1"/>
        <v>0.20961692307692312</v>
      </c>
      <c r="C130" s="4">
        <f t="shared" si="2"/>
        <v>0.13817219827586208</v>
      </c>
      <c r="D130" s="4">
        <f t="shared" si="3"/>
        <v>0.5175833333333334</v>
      </c>
      <c r="E130" s="4">
        <f t="shared" si="4"/>
        <v>0.85851217616580311</v>
      </c>
      <c r="F130" s="4">
        <f t="shared" si="5"/>
        <v>0.76477752808988764</v>
      </c>
      <c r="G130" s="4">
        <f t="shared" si="6"/>
        <v>0.79671875000000003</v>
      </c>
      <c r="H130" s="14" t="str">
        <f t="shared" si="7"/>
        <v xml:space="preserve">  0.9983</v>
      </c>
    </row>
    <row r="131" spans="1:8" x14ac:dyDescent="0.25">
      <c r="A131" s="4">
        <f t="shared" si="0"/>
        <v>0.27642666666666665</v>
      </c>
      <c r="B131" s="4">
        <f t="shared" si="1"/>
        <v>0.68742307692307703</v>
      </c>
      <c r="C131" s="4">
        <f t="shared" si="2"/>
        <v>0.67424331896551726</v>
      </c>
      <c r="D131" s="4">
        <f t="shared" si="3"/>
        <v>0.29666666666666691</v>
      </c>
      <c r="E131" s="4">
        <f t="shared" si="4"/>
        <v>0.64512124352331601</v>
      </c>
      <c r="F131" s="4">
        <f t="shared" si="5"/>
        <v>0.92120449438202245</v>
      </c>
      <c r="G131" s="4">
        <f t="shared" si="6"/>
        <v>0.69171874999999994</v>
      </c>
      <c r="H131" s="14" t="str">
        <f t="shared" si="7"/>
        <v xml:space="preserve">  0.9935</v>
      </c>
    </row>
    <row r="132" spans="1:8" x14ac:dyDescent="0.25">
      <c r="A132" s="4">
        <f t="shared" si="0"/>
        <v>0.84321666666666661</v>
      </c>
      <c r="B132" s="4">
        <f t="shared" si="1"/>
        <v>0.7075553846153847</v>
      </c>
      <c r="C132" s="4">
        <f t="shared" si="2"/>
        <v>0.80000754310344835</v>
      </c>
      <c r="D132" s="4">
        <f t="shared" si="3"/>
        <v>0.40375000000000005</v>
      </c>
      <c r="E132" s="4">
        <f t="shared" si="4"/>
        <v>0.51296269430051811</v>
      </c>
      <c r="F132" s="4">
        <f t="shared" si="5"/>
        <v>0.95690505617977539</v>
      </c>
      <c r="G132" s="4">
        <f t="shared" si="6"/>
        <v>7.7093750000000044E-2</v>
      </c>
      <c r="H132" s="14" t="str">
        <f t="shared" si="7"/>
        <v xml:space="preserve">  1.0065</v>
      </c>
    </row>
    <row r="133" spans="1:8" x14ac:dyDescent="0.25">
      <c r="A133" s="4">
        <f t="shared" si="0"/>
        <v>0.75605777777777772</v>
      </c>
      <c r="B133" s="4">
        <f t="shared" si="1"/>
        <v>0.87994307692307683</v>
      </c>
      <c r="C133" s="4">
        <f t="shared" si="2"/>
        <v>0.87170021551724142</v>
      </c>
      <c r="D133" s="4">
        <f t="shared" si="3"/>
        <v>0.47583333333333339</v>
      </c>
      <c r="E133" s="4">
        <f t="shared" si="4"/>
        <v>0.92547616580310876</v>
      </c>
      <c r="F133" s="4">
        <f t="shared" si="5"/>
        <v>0.30826292134831462</v>
      </c>
      <c r="G133" s="4">
        <f t="shared" si="6"/>
        <v>0.52000000000000013</v>
      </c>
      <c r="H133" s="14" t="str">
        <f t="shared" si="7"/>
        <v xml:space="preserve">  1.0507</v>
      </c>
    </row>
    <row r="134" spans="1:8" x14ac:dyDescent="0.25">
      <c r="A134" s="4">
        <f t="shared" si="0"/>
        <v>0.94875666666666658</v>
      </c>
      <c r="B134" s="4">
        <f t="shared" si="1"/>
        <v>0.55458307692307685</v>
      </c>
      <c r="C134" s="4">
        <f t="shared" si="2"/>
        <v>0.42675668103448272</v>
      </c>
      <c r="D134" s="4">
        <f t="shared" si="3"/>
        <v>5.966666666666675E-2</v>
      </c>
      <c r="E134" s="4">
        <f t="shared" si="4"/>
        <v>0.13657668393782385</v>
      </c>
      <c r="F134" s="4">
        <f t="shared" si="5"/>
        <v>0.62943876404494381</v>
      </c>
      <c r="G134" s="4">
        <f t="shared" si="6"/>
        <v>0.3793125</v>
      </c>
      <c r="H134" s="14" t="str">
        <f t="shared" si="7"/>
        <v xml:space="preserve">  1.0519</v>
      </c>
    </row>
    <row r="135" spans="1:8" x14ac:dyDescent="0.25">
      <c r="A135" s="4">
        <f t="shared" si="0"/>
        <v>8.3733333333333385E-3</v>
      </c>
      <c r="B135" s="4">
        <f t="shared" si="1"/>
        <v>7.1872307692307708E-2</v>
      </c>
      <c r="C135" s="4">
        <f t="shared" si="2"/>
        <v>0.4966823275862069</v>
      </c>
      <c r="D135" s="4">
        <f t="shared" si="3"/>
        <v>0.90241666666666653</v>
      </c>
      <c r="E135" s="4">
        <f t="shared" si="4"/>
        <v>0.94136424870466318</v>
      </c>
      <c r="F135" s="4">
        <f t="shared" si="5"/>
        <v>0.45611966292134831</v>
      </c>
      <c r="G135" s="4">
        <f t="shared" si="6"/>
        <v>7.0937500000000098E-2</v>
      </c>
      <c r="H135" s="14" t="str">
        <f t="shared" si="7"/>
        <v xml:space="preserve">  1.0396</v>
      </c>
    </row>
    <row r="136" spans="1:8" x14ac:dyDescent="0.25">
      <c r="A136" s="4">
        <f t="shared" si="0"/>
        <v>0.35272666666666663</v>
      </c>
      <c r="B136" s="4">
        <f t="shared" si="1"/>
        <v>0.92275076923076937</v>
      </c>
      <c r="C136" s="4">
        <f t="shared" si="2"/>
        <v>9.9662500000000001E-2</v>
      </c>
      <c r="D136" s="4">
        <f t="shared" si="3"/>
        <v>5.2916666666666938E-2</v>
      </c>
      <c r="E136" s="4">
        <f t="shared" si="4"/>
        <v>0.15952668393782382</v>
      </c>
      <c r="F136" s="4">
        <f t="shared" si="5"/>
        <v>0.6791213483146068</v>
      </c>
      <c r="G136" s="4">
        <f t="shared" si="6"/>
        <v>9.2656249999999996E-2</v>
      </c>
      <c r="H136" s="14" t="str">
        <f t="shared" si="7"/>
        <v xml:space="preserve">  1.0417</v>
      </c>
    </row>
    <row r="137" spans="1:8" x14ac:dyDescent="0.25">
      <c r="A137" s="4">
        <f t="shared" si="0"/>
        <v>0.68194555555555558</v>
      </c>
      <c r="B137" s="4">
        <f t="shared" si="1"/>
        <v>0.77365076923076925</v>
      </c>
      <c r="C137" s="4">
        <f t="shared" si="2"/>
        <v>0.86275086206896545</v>
      </c>
      <c r="D137" s="4">
        <f t="shared" si="3"/>
        <v>0.42416666666666691</v>
      </c>
      <c r="E137" s="4">
        <f t="shared" si="4"/>
        <v>0.50831010362694296</v>
      </c>
      <c r="F137" s="4">
        <f t="shared" si="5"/>
        <v>0.36646067415730338</v>
      </c>
      <c r="G137" s="4">
        <f t="shared" si="6"/>
        <v>0.17987500000000003</v>
      </c>
      <c r="H137" s="14" t="str">
        <f t="shared" si="7"/>
        <v xml:space="preserve">  1.0031</v>
      </c>
    </row>
    <row r="138" spans="1:8" x14ac:dyDescent="0.25">
      <c r="A138" s="4">
        <f t="shared" si="0"/>
        <v>0.23201777777777777</v>
      </c>
      <c r="B138" s="4">
        <f t="shared" si="1"/>
        <v>0.29120923076923083</v>
      </c>
      <c r="C138" s="4">
        <f t="shared" si="2"/>
        <v>0.32698836206896553</v>
      </c>
      <c r="D138" s="4">
        <f t="shared" si="3"/>
        <v>0.82108333333333328</v>
      </c>
      <c r="E138" s="4">
        <f t="shared" si="4"/>
        <v>0.20361476683937824</v>
      </c>
      <c r="F138" s="4">
        <f t="shared" si="5"/>
        <v>0.12145112359550563</v>
      </c>
      <c r="G138" s="4">
        <f t="shared" si="6"/>
        <v>0.71274999999999999</v>
      </c>
      <c r="H138" s="14" t="str">
        <f t="shared" si="7"/>
        <v xml:space="preserve">  1.0272</v>
      </c>
    </row>
    <row r="139" spans="1:8" x14ac:dyDescent="0.25">
      <c r="A139" s="4">
        <f t="shared" si="0"/>
        <v>0.20006888888888888</v>
      </c>
      <c r="B139" s="4">
        <f t="shared" si="1"/>
        <v>0.5089061538461539</v>
      </c>
      <c r="C139" s="4">
        <f t="shared" si="2"/>
        <v>0.10846487068965517</v>
      </c>
      <c r="D139" s="4">
        <f t="shared" si="3"/>
        <v>0.35249999999999998</v>
      </c>
      <c r="E139" s="4">
        <f t="shared" si="4"/>
        <v>0.55558911917098452</v>
      </c>
      <c r="F139" s="4">
        <f t="shared" si="5"/>
        <v>0.57882865168539321</v>
      </c>
      <c r="G139" s="4">
        <f t="shared" si="6"/>
        <v>0.46484374999999994</v>
      </c>
      <c r="H139" s="14" t="str">
        <f t="shared" si="7"/>
        <v xml:space="preserve">  1.0465</v>
      </c>
    </row>
    <row r="140" spans="1:8" x14ac:dyDescent="0.25">
      <c r="A140" s="4">
        <f t="shared" si="0"/>
        <v>0.71162000000000003</v>
      </c>
      <c r="B140" s="4">
        <f t="shared" si="1"/>
        <v>0.98746923076923088</v>
      </c>
      <c r="C140" s="4">
        <f t="shared" si="2"/>
        <v>0.84451314655172416</v>
      </c>
      <c r="D140" s="4">
        <f t="shared" si="3"/>
        <v>0.6452500000000001</v>
      </c>
      <c r="E140" s="4">
        <f t="shared" si="4"/>
        <v>3.0315284974093262E-2</v>
      </c>
      <c r="F140" s="4">
        <f t="shared" si="5"/>
        <v>0.24895842696629214</v>
      </c>
      <c r="G140" s="4">
        <f t="shared" si="6"/>
        <v>0.72212500000000013</v>
      </c>
      <c r="H140" s="14" t="str">
        <f t="shared" si="7"/>
        <v xml:space="preserve">  1.0167</v>
      </c>
    </row>
    <row r="141" spans="1:8" x14ac:dyDescent="0.25">
      <c r="A141" s="4">
        <f t="shared" si="0"/>
        <v>0.61741222222222214</v>
      </c>
      <c r="B141" s="4">
        <f t="shared" si="1"/>
        <v>0.67450153846153849</v>
      </c>
      <c r="C141" s="4">
        <f t="shared" si="2"/>
        <v>0.64931228448275857</v>
      </c>
      <c r="D141" s="4">
        <f t="shared" si="3"/>
        <v>0.78841666666666688</v>
      </c>
      <c r="E141" s="4">
        <f t="shared" si="4"/>
        <v>0.7917930051813471</v>
      </c>
      <c r="F141" s="4">
        <f t="shared" si="5"/>
        <v>0.10504999999999999</v>
      </c>
      <c r="G141" s="4">
        <f t="shared" si="6"/>
        <v>0.24928125000000009</v>
      </c>
      <c r="H141" s="14" t="str">
        <f t="shared" si="7"/>
        <v xml:space="preserve">  1.0596</v>
      </c>
    </row>
    <row r="142" spans="1:8" x14ac:dyDescent="0.25">
      <c r="A142" s="4">
        <f t="shared" si="0"/>
        <v>0.58291666666666664</v>
      </c>
      <c r="B142" s="4">
        <f t="shared" si="1"/>
        <v>0.83621538461538458</v>
      </c>
      <c r="C142" s="4">
        <f t="shared" si="2"/>
        <v>0.79472844827586209</v>
      </c>
      <c r="D142" s="4">
        <f t="shared" si="3"/>
        <v>0.89208333333333323</v>
      </c>
      <c r="E142" s="4">
        <f t="shared" si="4"/>
        <v>0.89649611398963736</v>
      </c>
      <c r="F142" s="4">
        <f t="shared" si="5"/>
        <v>0.97338820224719103</v>
      </c>
      <c r="G142" s="4">
        <f t="shared" si="6"/>
        <v>1.7062500000000064E-2</v>
      </c>
      <c r="H142" s="14" t="str">
        <f t="shared" si="7"/>
        <v xml:space="preserve">  0.9924</v>
      </c>
    </row>
    <row r="143" spans="1:8" x14ac:dyDescent="0.25">
      <c r="A143" s="4">
        <f t="shared" ref="A143:A147" si="8">(A66-10)/90</f>
        <v>0.65725222222222213</v>
      </c>
      <c r="B143" s="4">
        <f t="shared" ref="B143:B147" si="9">(B66-35)/(100-35)</f>
        <v>0.43122923076923075</v>
      </c>
      <c r="C143" s="4">
        <f t="shared" ref="C143:C147" si="10">C66/464</f>
        <v>0.15416637931034483</v>
      </c>
      <c r="D143" s="4">
        <f t="shared" ref="D143:D147" si="11">(D66-2.8)/(4-2.8)</f>
        <v>0.9534166666666668</v>
      </c>
      <c r="E143" s="4">
        <f t="shared" ref="E143:E147" si="12">(E66-10)/(396-10)</f>
        <v>0.94516787564766835</v>
      </c>
      <c r="F143" s="4">
        <f t="shared" ref="F143:F147" si="13">(F66-10)/(188-10)</f>
        <v>0.55542977528089887</v>
      </c>
      <c r="G143" s="4">
        <f t="shared" ref="G143:G147" si="14">(G66-2.8)/(6-2.8)</f>
        <v>0.53284374999999995</v>
      </c>
      <c r="H143" s="14" t="str">
        <f t="shared" ref="H143:H147" si="15">H66</f>
        <v xml:space="preserve">  1.0102</v>
      </c>
    </row>
    <row r="144" spans="1:8" x14ac:dyDescent="0.25">
      <c r="A144" s="4">
        <f t="shared" si="8"/>
        <v>3.1396666666666663E-2</v>
      </c>
      <c r="B144" s="4">
        <f t="shared" si="9"/>
        <v>0.45859384615384613</v>
      </c>
      <c r="C144" s="4">
        <f t="shared" si="10"/>
        <v>0.60798642241379308</v>
      </c>
      <c r="D144" s="4">
        <f t="shared" si="11"/>
        <v>0.16166666666666696</v>
      </c>
      <c r="E144" s="4">
        <f t="shared" si="12"/>
        <v>0.99991891191709847</v>
      </c>
      <c r="F144" s="4">
        <f t="shared" si="13"/>
        <v>0.99132078651685385</v>
      </c>
      <c r="G144" s="4">
        <f t="shared" si="14"/>
        <v>0.27324999999999999</v>
      </c>
      <c r="H144" s="14" t="str">
        <f t="shared" si="15"/>
        <v xml:space="preserve">  1.0229</v>
      </c>
    </row>
    <row r="145" spans="1:8" x14ac:dyDescent="0.25">
      <c r="A145" s="4">
        <f t="shared" si="8"/>
        <v>0.33679666666666669</v>
      </c>
      <c r="B145" s="4">
        <f t="shared" si="9"/>
        <v>0.53672461538461547</v>
      </c>
      <c r="C145" s="4">
        <f t="shared" si="10"/>
        <v>0.54348297413793101</v>
      </c>
      <c r="D145" s="4">
        <f t="shared" si="11"/>
        <v>0.19666666666666682</v>
      </c>
      <c r="E145" s="4">
        <f t="shared" si="12"/>
        <v>0.47662927461139898</v>
      </c>
      <c r="F145" s="4">
        <f t="shared" si="13"/>
        <v>0.84008876404494381</v>
      </c>
      <c r="G145" s="4">
        <f t="shared" si="14"/>
        <v>0.98496875000000006</v>
      </c>
      <c r="H145" s="14" t="str">
        <f t="shared" si="15"/>
        <v xml:space="preserve">  0.9901</v>
      </c>
    </row>
    <row r="146" spans="1:8" x14ac:dyDescent="0.25">
      <c r="A146" s="4">
        <f t="shared" si="8"/>
        <v>0.44673000000000002</v>
      </c>
      <c r="B146" s="4">
        <f t="shared" si="9"/>
        <v>0.26665230769230769</v>
      </c>
      <c r="C146" s="4">
        <f t="shared" si="10"/>
        <v>5.5371120689655169E-2</v>
      </c>
      <c r="D146" s="4">
        <f t="shared" si="11"/>
        <v>0.93633333333333335</v>
      </c>
      <c r="E146" s="4">
        <f t="shared" si="12"/>
        <v>0.27915595854922282</v>
      </c>
      <c r="F146" s="4">
        <f t="shared" si="13"/>
        <v>9.1210674157303356E-2</v>
      </c>
      <c r="G146" s="4">
        <f t="shared" si="14"/>
        <v>0.92543750000000002</v>
      </c>
      <c r="H146" s="14" t="str">
        <f t="shared" si="15"/>
        <v xml:space="preserve">  1.0426</v>
      </c>
    </row>
    <row r="147" spans="1:8" x14ac:dyDescent="0.25">
      <c r="A147" s="4">
        <f t="shared" si="8"/>
        <v>0.22145222222222224</v>
      </c>
      <c r="B147" s="4">
        <f t="shared" si="9"/>
        <v>0.74862000000000006</v>
      </c>
      <c r="C147" s="4">
        <f t="shared" si="10"/>
        <v>0.27898900862068965</v>
      </c>
      <c r="D147" s="4">
        <f t="shared" si="11"/>
        <v>0.62308333333333332</v>
      </c>
      <c r="E147" s="4">
        <f t="shared" si="12"/>
        <v>0.14790518134715025</v>
      </c>
      <c r="F147" s="4">
        <f t="shared" si="13"/>
        <v>0.80271573033707866</v>
      </c>
      <c r="G147" s="4">
        <f t="shared" si="14"/>
        <v>0.42200000000000015</v>
      </c>
      <c r="H147" s="14" t="str">
        <f t="shared" si="15"/>
        <v xml:space="preserve">  1.0243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27"/>
  <sheetViews>
    <sheetView topLeftCell="A30" workbookViewId="0">
      <selection activeCell="A35" sqref="A35:I35"/>
    </sheetView>
  </sheetViews>
  <sheetFormatPr defaultColWidth="12.6640625" defaultRowHeight="15.75" customHeight="1" x14ac:dyDescent="0.25"/>
  <cols>
    <col min="1" max="1" width="16.21875" customWidth="1"/>
    <col min="2" max="2" width="15" customWidth="1"/>
    <col min="3" max="3" width="12.33203125" customWidth="1"/>
  </cols>
  <sheetData>
    <row r="1" spans="1:27" ht="15.75" customHeight="1" x14ac:dyDescent="0.25">
      <c r="A1" s="6">
        <v>47.680599999999998</v>
      </c>
      <c r="B1" s="6">
        <v>76.610900000000001</v>
      </c>
      <c r="C1" s="6">
        <v>354.4264</v>
      </c>
      <c r="D1" s="6">
        <v>2.3003</v>
      </c>
      <c r="E1" s="6">
        <v>139.48580000000001</v>
      </c>
      <c r="F1" s="6">
        <v>186.56909999999999</v>
      </c>
      <c r="G1" s="6">
        <v>384.2645</v>
      </c>
      <c r="H1" s="6">
        <v>142.54990000000001</v>
      </c>
      <c r="I1" s="6">
        <v>3.5924999999999998</v>
      </c>
      <c r="J1" s="6">
        <v>1.2634000000000001</v>
      </c>
      <c r="K1" s="6">
        <v>1.0885</v>
      </c>
      <c r="L1" s="6">
        <v>0.99880000000000002</v>
      </c>
      <c r="M1" s="6">
        <v>1.0043</v>
      </c>
      <c r="N1" s="6">
        <v>0.96009999999999995</v>
      </c>
      <c r="O1" s="8">
        <v>237450767.67120799</v>
      </c>
      <c r="P1" s="6">
        <v>88.502017666193794</v>
      </c>
      <c r="Q1" s="8">
        <v>341474960.53732699</v>
      </c>
      <c r="R1" s="6">
        <v>6.0175676786166203</v>
      </c>
      <c r="S1" s="6">
        <v>3.8530292906434802</v>
      </c>
      <c r="T1" s="6">
        <v>0.150927743251144</v>
      </c>
      <c r="U1" s="6">
        <v>0.95825035906557299</v>
      </c>
      <c r="V1" s="6">
        <v>5.2255286482321701E-2</v>
      </c>
      <c r="W1" s="6"/>
      <c r="X1" s="6"/>
      <c r="Y1" s="6"/>
      <c r="Z1" s="6"/>
      <c r="AA1" s="6"/>
    </row>
    <row r="2" spans="1:27" ht="15.75" customHeight="1" x14ac:dyDescent="0.25">
      <c r="A2" s="6">
        <v>35.042099999999998</v>
      </c>
      <c r="B2" s="6">
        <v>49.6511</v>
      </c>
      <c r="C2" s="6">
        <v>83.135900000000007</v>
      </c>
      <c r="D2" s="6">
        <v>2.1387</v>
      </c>
      <c r="E2" s="6">
        <v>237.4091</v>
      </c>
      <c r="F2" s="6">
        <v>103.25190000000001</v>
      </c>
      <c r="G2" s="6">
        <v>162.98089999999999</v>
      </c>
      <c r="H2" s="6">
        <v>148.48050000000001</v>
      </c>
      <c r="I2" s="6">
        <v>3.3852000000000002</v>
      </c>
      <c r="J2" s="6">
        <v>0.78900000000000003</v>
      </c>
      <c r="K2" s="6">
        <v>1.0762</v>
      </c>
      <c r="L2" s="6">
        <v>0.99760000000000004</v>
      </c>
      <c r="M2" s="6">
        <v>0.99729999999999996</v>
      </c>
      <c r="N2" s="6">
        <v>0.97050000000000003</v>
      </c>
      <c r="O2" s="8">
        <v>232886426.45212901</v>
      </c>
      <c r="P2" s="6">
        <v>74.699454429920195</v>
      </c>
      <c r="Q2" s="8">
        <v>186062196.567341</v>
      </c>
      <c r="R2" s="6">
        <v>5.6703235785986603</v>
      </c>
      <c r="S2" s="6">
        <v>3.58233632073116</v>
      </c>
      <c r="T2" s="6">
        <v>0.150927722312582</v>
      </c>
      <c r="U2" s="6">
        <v>0.77678625001651103</v>
      </c>
      <c r="V2" s="6">
        <v>2.86351705370569E-2</v>
      </c>
      <c r="W2" s="6"/>
      <c r="X2" s="6"/>
      <c r="Y2" s="6"/>
      <c r="Z2" s="6"/>
      <c r="AA2" s="6"/>
    </row>
    <row r="3" spans="1:27" ht="15.75" customHeight="1" x14ac:dyDescent="0.25">
      <c r="A3" s="6">
        <v>30.102499999999999</v>
      </c>
      <c r="B3" s="6">
        <v>79.287899999999993</v>
      </c>
      <c r="C3" s="6">
        <v>331.06889999999999</v>
      </c>
      <c r="D3" s="6">
        <v>2.4693999999999998</v>
      </c>
      <c r="E3" s="6">
        <v>305.60590000000002</v>
      </c>
      <c r="F3" s="6">
        <v>81.970100000000002</v>
      </c>
      <c r="G3" s="6">
        <v>72.259399999999999</v>
      </c>
      <c r="H3" s="6">
        <v>92.695599999999999</v>
      </c>
      <c r="I3" s="6">
        <v>2.7086000000000001</v>
      </c>
      <c r="J3" s="6">
        <v>1.0689</v>
      </c>
      <c r="K3" s="6">
        <v>0.98870000000000002</v>
      </c>
      <c r="L3" s="6">
        <v>0.99629999999999996</v>
      </c>
      <c r="M3" s="6">
        <v>0.99809999999999999</v>
      </c>
      <c r="N3" s="6">
        <v>1.0199</v>
      </c>
      <c r="O3" s="8">
        <v>398986648.35588002</v>
      </c>
      <c r="P3" s="6">
        <v>142.282557373054</v>
      </c>
      <c r="Q3" s="8">
        <v>521218774.61286998</v>
      </c>
      <c r="R3" s="6">
        <v>4.5369644852645798</v>
      </c>
      <c r="S3" s="6">
        <v>4.13628523356412</v>
      </c>
      <c r="T3" s="6">
        <v>0.15092774325421199</v>
      </c>
      <c r="U3" s="6">
        <v>0.70443160277648298</v>
      </c>
      <c r="V3" s="6">
        <v>4.2332991559589202E-2</v>
      </c>
      <c r="W3" s="6"/>
      <c r="X3" s="6"/>
      <c r="Y3" s="6"/>
      <c r="Z3" s="6"/>
      <c r="AA3" s="6"/>
    </row>
    <row r="4" spans="1:27" ht="15.75" customHeight="1" x14ac:dyDescent="0.25">
      <c r="A4" s="6">
        <v>24.517900000000001</v>
      </c>
      <c r="B4" s="6">
        <v>37.535699999999999</v>
      </c>
      <c r="C4" s="6">
        <v>53.014600000000002</v>
      </c>
      <c r="D4" s="6">
        <v>3.4125000000000001</v>
      </c>
      <c r="E4" s="6">
        <v>53.888800000000003</v>
      </c>
      <c r="F4" s="6">
        <v>21.550899999999999</v>
      </c>
      <c r="G4" s="6">
        <v>340.27760000000001</v>
      </c>
      <c r="H4" s="6">
        <v>161.90209999999999</v>
      </c>
      <c r="I4" s="6">
        <v>3.1577000000000002</v>
      </c>
      <c r="J4" s="6">
        <v>1.1938</v>
      </c>
      <c r="K4" s="6">
        <v>1.0419</v>
      </c>
      <c r="L4" s="6">
        <v>1.0005999999999999</v>
      </c>
      <c r="M4" s="6">
        <v>1.0028999999999999</v>
      </c>
      <c r="N4" s="6">
        <v>1.0287999999999999</v>
      </c>
      <c r="O4" s="8">
        <v>535273219.01605099</v>
      </c>
      <c r="P4" s="6">
        <v>110.930975855882</v>
      </c>
      <c r="Q4" s="8">
        <v>303859245.61951101</v>
      </c>
      <c r="R4" s="6">
        <v>5.2892429273872397</v>
      </c>
      <c r="S4" s="6">
        <v>5.71605259732869</v>
      </c>
      <c r="T4" s="6">
        <v>0.150927743249541</v>
      </c>
      <c r="U4" s="6">
        <v>0.63529209793608998</v>
      </c>
      <c r="V4" s="6">
        <v>1.87662155076114E-2</v>
      </c>
      <c r="W4" s="6"/>
      <c r="X4" s="6"/>
      <c r="Y4" s="6"/>
      <c r="Z4" s="6"/>
      <c r="AA4" s="6"/>
    </row>
    <row r="5" spans="1:27" ht="15.75" customHeight="1" x14ac:dyDescent="0.25">
      <c r="A5" s="6">
        <v>56.655299999999997</v>
      </c>
      <c r="B5" s="6">
        <v>61.577599999999997</v>
      </c>
      <c r="C5" s="6">
        <v>110.1712</v>
      </c>
      <c r="D5" s="6">
        <v>2.0196000000000001</v>
      </c>
      <c r="E5" s="6">
        <v>67.754599999999996</v>
      </c>
      <c r="F5" s="6">
        <v>164.8586</v>
      </c>
      <c r="G5" s="6">
        <v>135.14189999999999</v>
      </c>
      <c r="H5" s="6">
        <v>73.975200000000001</v>
      </c>
      <c r="I5" s="6">
        <v>3.2797000000000001</v>
      </c>
      <c r="J5" s="6">
        <v>1.1189</v>
      </c>
      <c r="K5" s="6">
        <v>1.0101</v>
      </c>
      <c r="L5" s="6">
        <v>0.999</v>
      </c>
      <c r="M5" s="6">
        <v>1.0017</v>
      </c>
      <c r="N5" s="6">
        <v>0.99690000000000001</v>
      </c>
      <c r="O5" s="8">
        <v>243180645.127269</v>
      </c>
      <c r="P5" s="6">
        <v>76.549185158097799</v>
      </c>
      <c r="Q5" s="8">
        <v>301473391.00931501</v>
      </c>
      <c r="R5" s="6">
        <v>5.4936026547031203</v>
      </c>
      <c r="S5" s="6">
        <v>3.38283425338751</v>
      </c>
      <c r="T5" s="6">
        <v>0.150927743249132</v>
      </c>
      <c r="U5" s="6">
        <v>1.0810353149129699</v>
      </c>
      <c r="V5" s="6">
        <v>4.6181648511684201E-2</v>
      </c>
      <c r="W5" s="6"/>
      <c r="X5" s="6"/>
      <c r="Y5" s="6"/>
      <c r="Z5" s="6"/>
      <c r="AA5" s="6"/>
    </row>
    <row r="6" spans="1:27" ht="15.75" customHeight="1" x14ac:dyDescent="0.25">
      <c r="A6" s="6">
        <v>51.859299999999998</v>
      </c>
      <c r="B6" s="6">
        <v>52.055500000000002</v>
      </c>
      <c r="C6" s="6">
        <v>114.0578</v>
      </c>
      <c r="D6" s="6">
        <v>3.8489</v>
      </c>
      <c r="E6" s="6">
        <v>339.32619999999997</v>
      </c>
      <c r="F6" s="6">
        <v>91.148799999999994</v>
      </c>
      <c r="G6" s="6">
        <v>176.8424</v>
      </c>
      <c r="H6" s="6">
        <v>132.3706</v>
      </c>
      <c r="I6" s="6">
        <v>3.726</v>
      </c>
      <c r="J6" s="6">
        <v>0.71940000000000004</v>
      </c>
      <c r="K6" s="6">
        <v>1.0459000000000001</v>
      </c>
      <c r="L6" s="6">
        <v>0.99490000000000001</v>
      </c>
      <c r="M6" s="6">
        <v>0.99790000000000001</v>
      </c>
      <c r="N6" s="6">
        <v>0.98580000000000001</v>
      </c>
      <c r="O6" s="8">
        <v>94095868.040214702</v>
      </c>
      <c r="P6" s="6">
        <v>31.239702144891801</v>
      </c>
      <c r="Q6" s="8">
        <v>111994763.70664801</v>
      </c>
      <c r="R6" s="6">
        <v>6.2411907558545403</v>
      </c>
      <c r="S6" s="6">
        <v>6.4470569840114802</v>
      </c>
      <c r="T6" s="6">
        <v>0.15092774325024</v>
      </c>
      <c r="U6" s="6">
        <v>1.0293307893016199</v>
      </c>
      <c r="V6" s="6">
        <v>3.7977584639650099E-2</v>
      </c>
      <c r="W6" s="6"/>
      <c r="X6" s="6"/>
      <c r="Y6" s="6"/>
      <c r="Z6" s="6"/>
      <c r="AA6" s="6"/>
    </row>
    <row r="7" spans="1:27" ht="15.75" customHeight="1" x14ac:dyDescent="0.25">
      <c r="A7" s="6">
        <v>17.387799999999999</v>
      </c>
      <c r="B7" s="6">
        <v>90.560699999999997</v>
      </c>
      <c r="C7" s="6">
        <v>56.1541</v>
      </c>
      <c r="D7" s="6">
        <v>3.4632000000000001</v>
      </c>
      <c r="E7" s="6">
        <v>377.07119999999998</v>
      </c>
      <c r="F7" s="6">
        <v>147.9468</v>
      </c>
      <c r="G7" s="6">
        <v>10.1844</v>
      </c>
      <c r="H7" s="6">
        <v>128.54900000000001</v>
      </c>
      <c r="I7" s="6">
        <v>3.9820999999999902</v>
      </c>
      <c r="J7" s="6">
        <v>0.94610000000000005</v>
      </c>
      <c r="K7" s="6">
        <v>1.0833999999999999</v>
      </c>
      <c r="L7" s="6">
        <v>1.0047999999999999</v>
      </c>
      <c r="M7" s="6">
        <v>0.99990000000000001</v>
      </c>
      <c r="N7" s="6">
        <v>1.0023</v>
      </c>
      <c r="O7" s="8">
        <v>401984009.19708002</v>
      </c>
      <c r="P7" s="6">
        <v>90.653954289674502</v>
      </c>
      <c r="Q7" s="8">
        <v>248681283.68364701</v>
      </c>
      <c r="R7" s="6">
        <v>6.6701787019980303</v>
      </c>
      <c r="S7" s="6">
        <v>5.8009785310440298</v>
      </c>
      <c r="T7" s="6">
        <v>0.15092774327844</v>
      </c>
      <c r="U7" s="6">
        <v>0.540610511919554</v>
      </c>
      <c r="V7" s="6">
        <v>4.0688078361646597E-2</v>
      </c>
      <c r="W7" s="6"/>
      <c r="X7" s="6"/>
      <c r="Y7" s="6"/>
      <c r="Z7" s="6"/>
      <c r="AA7" s="6"/>
    </row>
    <row r="8" spans="1:27" ht="15.75" customHeight="1" x14ac:dyDescent="0.25">
      <c r="A8" s="6">
        <v>14.126300000000001</v>
      </c>
      <c r="B8" s="6">
        <v>60.183500000000002</v>
      </c>
      <c r="C8" s="6">
        <v>446.75729999999999</v>
      </c>
      <c r="D8" s="6">
        <v>2.3803000000000001</v>
      </c>
      <c r="E8" s="6">
        <v>74.447100000000006</v>
      </c>
      <c r="F8" s="6">
        <v>123.7799</v>
      </c>
      <c r="G8" s="6">
        <v>253.3141</v>
      </c>
      <c r="H8" s="6">
        <v>118.82550000000001</v>
      </c>
      <c r="I8" s="6">
        <v>3.4672000000000001</v>
      </c>
      <c r="J8" s="6">
        <v>0.93489999999999995</v>
      </c>
      <c r="K8" s="6">
        <v>0.90910000000000002</v>
      </c>
      <c r="L8" s="6">
        <v>1.0051000000000001</v>
      </c>
      <c r="M8" s="6">
        <v>1.0044</v>
      </c>
      <c r="N8" s="6">
        <v>0.95420000000000005</v>
      </c>
      <c r="O8" s="8">
        <v>608444515.05348396</v>
      </c>
      <c r="P8" s="6">
        <v>219.354787027041</v>
      </c>
      <c r="Q8" s="8">
        <v>517850622.82092899</v>
      </c>
      <c r="R8" s="6">
        <v>5.8076801174012402</v>
      </c>
      <c r="S8" s="6">
        <v>3.98703559264237</v>
      </c>
      <c r="T8" s="6">
        <v>0.150927743251768</v>
      </c>
      <c r="U8" s="6">
        <v>0.483110004535167</v>
      </c>
      <c r="V8" s="6">
        <v>2.4671001975609001E-2</v>
      </c>
      <c r="W8" s="6"/>
      <c r="X8" s="6"/>
      <c r="Y8" s="6"/>
      <c r="Z8" s="6"/>
      <c r="AA8" s="6"/>
    </row>
    <row r="9" spans="1:27" ht="15.75" customHeight="1" x14ac:dyDescent="0.25">
      <c r="A9" s="6">
        <v>10.286099999999999</v>
      </c>
      <c r="B9" s="6">
        <v>92.403300000000002</v>
      </c>
      <c r="C9" s="6">
        <v>177.99930000000001</v>
      </c>
      <c r="D9" s="6">
        <v>2.6038999999999999</v>
      </c>
      <c r="E9" s="6">
        <v>128.51599999999999</v>
      </c>
      <c r="F9" s="6">
        <v>110.9635</v>
      </c>
      <c r="G9" s="6">
        <v>222.71039999999999</v>
      </c>
      <c r="H9" s="6">
        <v>166.93270000000001</v>
      </c>
      <c r="I9" s="6">
        <v>2.8397999999999999</v>
      </c>
      <c r="J9" s="6">
        <v>1.1776</v>
      </c>
      <c r="K9" s="6">
        <v>0.9758</v>
      </c>
      <c r="L9" s="6">
        <v>1.0026999999999999</v>
      </c>
      <c r="M9" s="6">
        <v>1.0005999999999999</v>
      </c>
      <c r="N9" s="6">
        <v>0.96179999999999999</v>
      </c>
      <c r="O9" s="8">
        <v>828084249.55896103</v>
      </c>
      <c r="P9" s="6">
        <v>274.60420579183398</v>
      </c>
      <c r="Q9" s="8">
        <v>1004141829.4150701</v>
      </c>
      <c r="R9" s="6">
        <v>4.7567349472975096</v>
      </c>
      <c r="S9" s="6">
        <v>4.3615833941763302</v>
      </c>
      <c r="T9" s="6">
        <v>0.15092774325104</v>
      </c>
      <c r="U9" s="6">
        <v>0.42589906617647799</v>
      </c>
      <c r="V9" s="6">
        <v>3.4702400972409002E-2</v>
      </c>
      <c r="W9" s="6"/>
      <c r="X9" s="6"/>
      <c r="Y9" s="6"/>
      <c r="Z9" s="6"/>
      <c r="AA9" s="6"/>
    </row>
    <row r="10" spans="1:27" ht="15.75" customHeight="1" x14ac:dyDescent="0.25">
      <c r="A10" s="6">
        <v>58.218299999999999</v>
      </c>
      <c r="B10" s="6">
        <v>55.2194</v>
      </c>
      <c r="C10" s="6">
        <v>150.30609999999999</v>
      </c>
      <c r="D10" s="6">
        <v>2.1655000000000002</v>
      </c>
      <c r="E10" s="6">
        <v>295.8193</v>
      </c>
      <c r="F10" s="6">
        <v>63.272199999999998</v>
      </c>
      <c r="G10" s="6">
        <v>96.433199999999999</v>
      </c>
      <c r="H10" s="6">
        <v>184.38720000000001</v>
      </c>
      <c r="I10" s="6">
        <v>2.2719999999999998</v>
      </c>
      <c r="J10" s="6">
        <v>1.2785</v>
      </c>
      <c r="K10" s="6">
        <v>1.0011000000000001</v>
      </c>
      <c r="L10" s="6">
        <v>0.99960000000000004</v>
      </c>
      <c r="M10" s="6">
        <v>0.99580000000000002</v>
      </c>
      <c r="N10" s="6">
        <v>1.0445</v>
      </c>
      <c r="O10" s="8">
        <v>376293721.20017803</v>
      </c>
      <c r="P10" s="6">
        <v>117.86311201473799</v>
      </c>
      <c r="Q10" s="8">
        <v>411917818.76342398</v>
      </c>
      <c r="R10" s="6">
        <v>3.80562454217077</v>
      </c>
      <c r="S10" s="6">
        <v>3.6272278553366002</v>
      </c>
      <c r="T10" s="6">
        <v>0.15092774325139499</v>
      </c>
      <c r="U10" s="6">
        <v>1.0970339427537199</v>
      </c>
      <c r="V10" s="6">
        <v>4.1726781772531002E-2</v>
      </c>
      <c r="W10" s="6"/>
      <c r="X10" s="6"/>
      <c r="Y10" s="6"/>
      <c r="Z10" s="6"/>
      <c r="AA10" s="6"/>
    </row>
    <row r="11" spans="1:27" ht="15.75" customHeight="1" x14ac:dyDescent="0.25">
      <c r="A11" s="6">
        <v>26.822800000000001</v>
      </c>
      <c r="B11" s="6">
        <v>41.826300000000003</v>
      </c>
      <c r="C11" s="6">
        <v>343.64769999999999</v>
      </c>
      <c r="D11" s="6">
        <v>2.5106999999999999</v>
      </c>
      <c r="E11" s="6">
        <v>276.12810000000002</v>
      </c>
      <c r="F11" s="6">
        <v>39.1248</v>
      </c>
      <c r="G11" s="6">
        <v>322.18279999999999</v>
      </c>
      <c r="H11" s="6">
        <v>40.856900000000003</v>
      </c>
      <c r="I11" s="6">
        <v>2.464</v>
      </c>
      <c r="J11" s="6">
        <v>0.87229999999999996</v>
      </c>
      <c r="K11" s="6">
        <v>0.93589999999999995</v>
      </c>
      <c r="L11" s="6">
        <v>1.0036</v>
      </c>
      <c r="M11" s="6">
        <v>1.0006999999999999</v>
      </c>
      <c r="N11" s="6">
        <v>1.0012000000000001</v>
      </c>
      <c r="O11" s="8">
        <v>397810130.580203</v>
      </c>
      <c r="P11" s="6">
        <v>139.84292044523201</v>
      </c>
      <c r="Q11" s="8">
        <v>627721901.87633705</v>
      </c>
      <c r="R11" s="6">
        <v>4.1272399131503104</v>
      </c>
      <c r="S11" s="6">
        <v>4.2054660501811298</v>
      </c>
      <c r="T11" s="6">
        <v>0.150927753503002</v>
      </c>
      <c r="U11" s="6">
        <v>0.65657623270846499</v>
      </c>
      <c r="V11" s="6">
        <v>2.11516735817317E-2</v>
      </c>
      <c r="W11" s="6"/>
      <c r="X11" s="6"/>
      <c r="Y11" s="6"/>
      <c r="Z11" s="6"/>
      <c r="AA11" s="6"/>
    </row>
    <row r="12" spans="1:27" ht="15.75" customHeight="1" x14ac:dyDescent="0.25">
      <c r="A12" s="6">
        <v>33.674799999999998</v>
      </c>
      <c r="B12" s="6">
        <v>88.7988</v>
      </c>
      <c r="C12" s="6">
        <v>195.44290000000001</v>
      </c>
      <c r="D12" s="6">
        <v>3.3393000000000002</v>
      </c>
      <c r="E12" s="6">
        <v>168.4503</v>
      </c>
      <c r="F12" s="6">
        <v>16.275400000000001</v>
      </c>
      <c r="G12" s="6">
        <v>228.64259999999999</v>
      </c>
      <c r="H12" s="6">
        <v>14.062200000000001</v>
      </c>
      <c r="I12" s="6">
        <v>3.669</v>
      </c>
      <c r="J12" s="6">
        <v>1.2307999999999999</v>
      </c>
      <c r="K12" s="6">
        <v>0.98429999999999995</v>
      </c>
      <c r="L12" s="6">
        <v>1.0039</v>
      </c>
      <c r="M12" s="6">
        <v>0.99929999999999997</v>
      </c>
      <c r="N12" s="6">
        <v>1.0266</v>
      </c>
      <c r="O12" s="8">
        <v>282625030.98653603</v>
      </c>
      <c r="P12" s="6">
        <v>88.603609668476096</v>
      </c>
      <c r="Q12" s="8">
        <v>436812191.97651601</v>
      </c>
      <c r="R12" s="6">
        <v>6.1457112615656504</v>
      </c>
      <c r="S12" s="6">
        <v>5.5934363680819503</v>
      </c>
      <c r="T12" s="6">
        <v>0.15092774328001801</v>
      </c>
      <c r="U12" s="6">
        <v>0.76798140617439503</v>
      </c>
      <c r="V12" s="6">
        <v>5.1296894564585901E-2</v>
      </c>
      <c r="W12" s="6"/>
      <c r="X12" s="6"/>
      <c r="Y12" s="6"/>
      <c r="Z12" s="6"/>
      <c r="AA12" s="6"/>
    </row>
    <row r="13" spans="1:27" ht="15.75" customHeight="1" x14ac:dyDescent="0.25">
      <c r="A13" s="6">
        <v>45.6479</v>
      </c>
      <c r="B13" s="6">
        <v>66.101699999999994</v>
      </c>
      <c r="C13" s="6">
        <v>238.1651</v>
      </c>
      <c r="D13" s="6">
        <v>3.2294999999999998</v>
      </c>
      <c r="E13" s="6">
        <v>154.57980000000001</v>
      </c>
      <c r="F13" s="6">
        <v>167.02340000000001</v>
      </c>
      <c r="G13" s="6">
        <v>127.1973</v>
      </c>
      <c r="H13" s="6">
        <v>153.4716</v>
      </c>
      <c r="I13" s="6">
        <v>3.8380999999999998</v>
      </c>
      <c r="J13" s="6">
        <v>0.74590000000000001</v>
      </c>
      <c r="K13" s="6">
        <v>1.0601</v>
      </c>
      <c r="L13" s="6">
        <v>1.0023</v>
      </c>
      <c r="M13" s="6">
        <v>1.0052000000000001</v>
      </c>
      <c r="N13" s="6">
        <v>0.99119999999999997</v>
      </c>
      <c r="O13" s="8">
        <v>123158899.007928</v>
      </c>
      <c r="P13" s="6">
        <v>42.075659288970698</v>
      </c>
      <c r="Q13" s="8">
        <v>160897354.81939399</v>
      </c>
      <c r="R13" s="6">
        <v>6.4289671282388499</v>
      </c>
      <c r="S13" s="6">
        <v>5.4095126503138804</v>
      </c>
      <c r="T13" s="6">
        <v>0.15092774325050201</v>
      </c>
      <c r="U13" s="6">
        <v>0.93783091336706004</v>
      </c>
      <c r="V13" s="6">
        <v>4.4627767744162397E-2</v>
      </c>
      <c r="W13" s="6"/>
      <c r="X13" s="6"/>
      <c r="Y13" s="6"/>
      <c r="Z13" s="6"/>
      <c r="AA13" s="6"/>
    </row>
    <row r="14" spans="1:27" ht="15.75" customHeight="1" x14ac:dyDescent="0.25">
      <c r="A14" s="6">
        <v>18.504899999999999</v>
      </c>
      <c r="B14" s="6">
        <v>56.826599999999999</v>
      </c>
      <c r="C14" s="6">
        <v>276.8621</v>
      </c>
      <c r="D14" s="6">
        <v>2.7444000000000002</v>
      </c>
      <c r="E14" s="6">
        <v>114.2333</v>
      </c>
      <c r="F14" s="6">
        <v>67.479399999999998</v>
      </c>
      <c r="G14" s="6">
        <v>204.5069</v>
      </c>
      <c r="H14" s="6">
        <v>112.14190000000001</v>
      </c>
      <c r="I14" s="6">
        <v>3.2848000000000002</v>
      </c>
      <c r="J14" s="6">
        <v>0.8992</v>
      </c>
      <c r="K14" s="6">
        <v>0.91739999999999999</v>
      </c>
      <c r="L14" s="6">
        <v>0.99529999999999996</v>
      </c>
      <c r="M14" s="6">
        <v>0.99690000000000001</v>
      </c>
      <c r="N14" s="6">
        <v>1.0103</v>
      </c>
      <c r="O14" s="8">
        <v>492949163.58050102</v>
      </c>
      <c r="P14" s="6">
        <v>145.4725330361</v>
      </c>
      <c r="Q14" s="8">
        <v>389627330.177553</v>
      </c>
      <c r="R14" s="6">
        <v>5.5021455231895704</v>
      </c>
      <c r="S14" s="6">
        <v>4.5969320236695896</v>
      </c>
      <c r="T14" s="6">
        <v>0.15092774324998701</v>
      </c>
      <c r="U14" s="6">
        <v>0.54636154419734595</v>
      </c>
      <c r="V14" s="6">
        <v>2.53940578504049E-2</v>
      </c>
      <c r="W14" s="6"/>
      <c r="X14" s="6"/>
      <c r="Y14" s="6"/>
      <c r="Z14" s="6"/>
      <c r="AA14" s="6"/>
    </row>
    <row r="15" spans="1:27" ht="15.75" customHeight="1" x14ac:dyDescent="0.25">
      <c r="A15" s="6">
        <v>12.109400000000001</v>
      </c>
      <c r="B15" s="6">
        <v>66.626800000000003</v>
      </c>
      <c r="C15" s="6">
        <v>25.368500000000001</v>
      </c>
      <c r="D15" s="6">
        <v>3.1677</v>
      </c>
      <c r="E15" s="6">
        <v>91.302099999999996</v>
      </c>
      <c r="F15" s="6">
        <v>137.48500000000001</v>
      </c>
      <c r="G15" s="6">
        <v>106.16419999999999</v>
      </c>
      <c r="H15" s="6">
        <v>27.7697</v>
      </c>
      <c r="I15" s="6">
        <v>2.7444000000000002</v>
      </c>
      <c r="J15" s="6">
        <v>1.1518999999999999</v>
      </c>
      <c r="K15" s="6">
        <v>0.92610000000000003</v>
      </c>
      <c r="L15" s="6">
        <v>0.99560000000000004</v>
      </c>
      <c r="M15" s="6">
        <v>0.99860000000000004</v>
      </c>
      <c r="N15" s="6">
        <v>1.0351999999999999</v>
      </c>
      <c r="O15" s="8">
        <v>891407326.45003295</v>
      </c>
      <c r="P15" s="6">
        <v>173.174801493709</v>
      </c>
      <c r="Q15" s="8">
        <v>593312423.91798902</v>
      </c>
      <c r="R15" s="6">
        <v>4.5969323276461802</v>
      </c>
      <c r="S15" s="6">
        <v>5.3059933180715397</v>
      </c>
      <c r="T15" s="6">
        <v>0.15092774324868</v>
      </c>
      <c r="U15" s="6">
        <v>0.455028299147753</v>
      </c>
      <c r="V15" s="6">
        <v>2.6258772854272298E-2</v>
      </c>
      <c r="W15" s="6"/>
      <c r="X15" s="6"/>
      <c r="Y15" s="6"/>
      <c r="Z15" s="6"/>
      <c r="AA15" s="6"/>
    </row>
    <row r="16" spans="1:27" ht="15.75" customHeight="1" x14ac:dyDescent="0.25">
      <c r="A16" s="6">
        <v>48.683999999999997</v>
      </c>
      <c r="B16" s="6">
        <v>43.8705</v>
      </c>
      <c r="C16" s="6">
        <v>142.70820000000001</v>
      </c>
      <c r="D16" s="6">
        <v>2.7044999999999999</v>
      </c>
      <c r="E16" s="6">
        <v>390.75799999999998</v>
      </c>
      <c r="F16" s="6">
        <v>28.403400000000001</v>
      </c>
      <c r="G16" s="6">
        <v>268.63350000000003</v>
      </c>
      <c r="H16" s="6">
        <v>64.336200000000005</v>
      </c>
      <c r="I16" s="6">
        <v>3.8757000000000001</v>
      </c>
      <c r="J16" s="6">
        <v>1.016</v>
      </c>
      <c r="K16" s="6">
        <v>0.94979999999999998</v>
      </c>
      <c r="L16" s="6">
        <v>0.998</v>
      </c>
      <c r="M16" s="6">
        <v>0.99619999999999997</v>
      </c>
      <c r="N16" s="6">
        <v>1.0141</v>
      </c>
      <c r="O16" s="8">
        <v>159232866.865293</v>
      </c>
      <c r="P16" s="6">
        <v>56.6654952269025</v>
      </c>
      <c r="Q16" s="8">
        <v>172021183.858964</v>
      </c>
      <c r="R16" s="6">
        <v>6.4919502578765096</v>
      </c>
      <c r="S16" s="6">
        <v>4.5300957685849497</v>
      </c>
      <c r="T16" s="6">
        <v>0.150927743248674</v>
      </c>
      <c r="U16" s="6">
        <v>0.97733272388511205</v>
      </c>
      <c r="V16" s="6">
        <v>3.0524268328383598E-2</v>
      </c>
      <c r="W16" s="6"/>
      <c r="X16" s="6"/>
      <c r="Y16" s="6"/>
      <c r="Z16" s="6"/>
      <c r="AA16" s="6"/>
    </row>
    <row r="17" spans="1:27" ht="15.75" customHeight="1" x14ac:dyDescent="0.25">
      <c r="A17" s="6">
        <v>36.912300000000002</v>
      </c>
      <c r="B17" s="6">
        <v>47.055</v>
      </c>
      <c r="C17" s="6">
        <v>436.78449999999998</v>
      </c>
      <c r="D17" s="6">
        <v>3.5754000000000001</v>
      </c>
      <c r="E17" s="6">
        <v>20.7653</v>
      </c>
      <c r="F17" s="6">
        <v>128.74119999999999</v>
      </c>
      <c r="G17" s="6">
        <v>42.953000000000003</v>
      </c>
      <c r="H17" s="6">
        <v>176.001</v>
      </c>
      <c r="I17" s="6">
        <v>2.3763999999999998</v>
      </c>
      <c r="J17" s="6">
        <v>1.0425</v>
      </c>
      <c r="K17" s="6">
        <v>1.0124</v>
      </c>
      <c r="L17" s="6">
        <v>1.0032000000000001</v>
      </c>
      <c r="M17" s="6">
        <v>0.99439999999999995</v>
      </c>
      <c r="N17" s="6">
        <v>1.0402</v>
      </c>
      <c r="O17" s="8">
        <v>307087951.98449099</v>
      </c>
      <c r="P17" s="6">
        <v>93.679568417583496</v>
      </c>
      <c r="Q17" s="8">
        <v>336103347.69402802</v>
      </c>
      <c r="R17" s="6">
        <v>3.9805029009423798</v>
      </c>
      <c r="S17" s="6">
        <v>5.9889236129886099</v>
      </c>
      <c r="T17" s="6">
        <v>0.15092774325108599</v>
      </c>
      <c r="U17" s="6">
        <v>0.80628922738800102</v>
      </c>
      <c r="V17" s="6">
        <v>2.8013804390114801E-2</v>
      </c>
      <c r="W17" s="6"/>
      <c r="X17" s="6"/>
      <c r="Y17" s="6"/>
      <c r="Z17" s="6"/>
      <c r="AA17" s="6"/>
    </row>
    <row r="18" spans="1:27" ht="15.75" customHeight="1" x14ac:dyDescent="0.25">
      <c r="A18" s="6">
        <v>22.8047</v>
      </c>
      <c r="B18" s="6">
        <v>39.836300000000001</v>
      </c>
      <c r="C18" s="6">
        <v>255.92259999999999</v>
      </c>
      <c r="D18" s="6">
        <v>3.9445999999999999</v>
      </c>
      <c r="E18" s="6">
        <v>255.07689999999999</v>
      </c>
      <c r="F18" s="6">
        <v>32.454700000000003</v>
      </c>
      <c r="G18" s="6">
        <v>292.827</v>
      </c>
      <c r="H18" s="6">
        <v>23.5336</v>
      </c>
      <c r="I18" s="6">
        <v>2.6366000000000001</v>
      </c>
      <c r="J18" s="6">
        <v>0.84940000000000004</v>
      </c>
      <c r="K18" s="6">
        <v>0.9597</v>
      </c>
      <c r="L18" s="6">
        <v>1.0012000000000001</v>
      </c>
      <c r="M18" s="6">
        <v>0.99539999999999995</v>
      </c>
      <c r="N18" s="6">
        <v>1.0504</v>
      </c>
      <c r="O18" s="8">
        <v>386138049.94669902</v>
      </c>
      <c r="P18" s="6">
        <v>97.119715209905607</v>
      </c>
      <c r="Q18" s="8">
        <v>317497355.82514</v>
      </c>
      <c r="R18" s="6">
        <v>4.4163587412243697</v>
      </c>
      <c r="S18" s="6">
        <v>6.6073624417626702</v>
      </c>
      <c r="T18" s="6">
        <v>0.150950374658914</v>
      </c>
      <c r="U18" s="6">
        <v>0.61112576886348902</v>
      </c>
      <c r="V18" s="6">
        <v>1.9367183598269701E-2</v>
      </c>
      <c r="W18" s="6"/>
      <c r="X18" s="6"/>
      <c r="Y18" s="6"/>
      <c r="Z18" s="6"/>
      <c r="AA18" s="6"/>
    </row>
    <row r="19" spans="1:27" ht="15.75" customHeight="1" x14ac:dyDescent="0.25">
      <c r="A19" s="6">
        <v>21.530799999999999</v>
      </c>
      <c r="B19" s="6">
        <v>71.096999999999994</v>
      </c>
      <c r="C19" s="6">
        <v>408.29320000000001</v>
      </c>
      <c r="D19" s="6">
        <v>3.7096</v>
      </c>
      <c r="E19" s="6">
        <v>210.5634</v>
      </c>
      <c r="F19" s="6">
        <v>53.090600000000002</v>
      </c>
      <c r="G19" s="6">
        <v>25.789100000000001</v>
      </c>
      <c r="H19" s="6">
        <v>109.3408</v>
      </c>
      <c r="I19" s="6">
        <v>2.0916999999999999</v>
      </c>
      <c r="J19" s="6">
        <v>0.75370000000000004</v>
      </c>
      <c r="K19" s="6">
        <v>1.0284</v>
      </c>
      <c r="L19" s="6">
        <v>1.0002</v>
      </c>
      <c r="M19" s="6">
        <v>0.99490000000000001</v>
      </c>
      <c r="N19" s="6">
        <v>0.98040000000000005</v>
      </c>
      <c r="O19" s="11">
        <v>380152931.31382197</v>
      </c>
      <c r="P19" s="7">
        <v>114.28502321716201</v>
      </c>
      <c r="Q19" s="8">
        <v>498392868.16355199</v>
      </c>
      <c r="R19" s="6">
        <v>3.50360768746242</v>
      </c>
      <c r="S19" s="6">
        <v>6.2137192183166103</v>
      </c>
      <c r="T19" s="6">
        <v>0.15095037481535201</v>
      </c>
      <c r="U19" s="6">
        <v>0.58756167916355795</v>
      </c>
      <c r="V19" s="6">
        <v>3.3382371270808897E-2</v>
      </c>
      <c r="W19" s="6"/>
      <c r="X19" s="6"/>
      <c r="Y19" s="6"/>
      <c r="Z19" s="6"/>
      <c r="AA19" s="6"/>
    </row>
    <row r="20" spans="1:27" ht="15.75" customHeight="1" x14ac:dyDescent="0.25">
      <c r="A20" s="6">
        <v>52.360500000000002</v>
      </c>
      <c r="B20" s="6">
        <v>81.848799999999997</v>
      </c>
      <c r="C20" s="6">
        <v>412.0763</v>
      </c>
      <c r="D20" s="6">
        <v>2.86</v>
      </c>
      <c r="E20" s="6">
        <v>26.5991</v>
      </c>
      <c r="F20" s="6">
        <v>97.367900000000006</v>
      </c>
      <c r="G20" s="6">
        <v>377.69549999999998</v>
      </c>
      <c r="H20" s="6">
        <v>32.290300000000002</v>
      </c>
      <c r="I20" s="6">
        <v>3.0722999999999998</v>
      </c>
      <c r="J20" s="6">
        <v>1.0105999999999999</v>
      </c>
      <c r="K20" s="6">
        <v>0.96970000000000001</v>
      </c>
      <c r="L20" s="6">
        <v>0.99450000000000005</v>
      </c>
      <c r="M20" s="6">
        <v>1.0058</v>
      </c>
      <c r="N20" s="6">
        <v>0.95069999999999999</v>
      </c>
      <c r="O20" s="8">
        <v>179508596.270183</v>
      </c>
      <c r="P20" s="6">
        <v>65.761304590331903</v>
      </c>
      <c r="Q20" s="8">
        <v>271647006.29343301</v>
      </c>
      <c r="R20" s="6">
        <v>5.1461911057834602</v>
      </c>
      <c r="S20" s="6">
        <v>4.7905714449974504</v>
      </c>
      <c r="T20" s="6">
        <v>0.15095038289065901</v>
      </c>
      <c r="U20" s="6">
        <v>1.02475485967365</v>
      </c>
      <c r="V20" s="6">
        <v>5.89568112862741E-2</v>
      </c>
      <c r="W20" s="6"/>
      <c r="X20" s="6"/>
      <c r="Y20" s="6"/>
      <c r="Z20" s="6"/>
      <c r="AA20" s="6"/>
    </row>
    <row r="21" spans="1:27" ht="15.75" customHeight="1" x14ac:dyDescent="0.25">
      <c r="A21" s="6">
        <v>54.423000000000002</v>
      </c>
      <c r="B21" s="6">
        <v>85.5916</v>
      </c>
      <c r="C21" s="6">
        <v>308.68900000000002</v>
      </c>
      <c r="D21" s="6">
        <v>3.6764999999999999</v>
      </c>
      <c r="E21" s="6">
        <v>181.2295</v>
      </c>
      <c r="F21" s="6">
        <v>140.411</v>
      </c>
      <c r="G21" s="6">
        <v>191.94210000000001</v>
      </c>
      <c r="H21" s="6">
        <v>83.678700000000006</v>
      </c>
      <c r="I21" s="6">
        <v>2.9584999999999999</v>
      </c>
      <c r="J21" s="6">
        <v>1.2134</v>
      </c>
      <c r="K21" s="6">
        <v>1.0569999999999999</v>
      </c>
      <c r="L21" s="6">
        <v>0.99670000000000003</v>
      </c>
      <c r="M21" s="6">
        <v>0.99970000000000003</v>
      </c>
      <c r="N21" s="6">
        <v>1.0387</v>
      </c>
      <c r="O21" s="8">
        <v>213702158.268231</v>
      </c>
      <c r="P21" s="6">
        <v>58.9106830317888</v>
      </c>
      <c r="Q21" s="8">
        <v>335387713.61808199</v>
      </c>
      <c r="R21" s="6">
        <v>4.95556702157669</v>
      </c>
      <c r="S21" s="6">
        <v>6.1582733504003704</v>
      </c>
      <c r="T21" s="6">
        <v>0.150950405998064</v>
      </c>
      <c r="U21" s="6">
        <v>1.0589329780535399</v>
      </c>
      <c r="V21" s="6">
        <v>6.3569911076986299E-2</v>
      </c>
      <c r="W21" s="6"/>
      <c r="X21" s="6"/>
      <c r="Y21" s="6"/>
      <c r="Z21" s="6"/>
      <c r="AA21" s="6"/>
    </row>
    <row r="22" spans="1:27" ht="15.75" customHeight="1" x14ac:dyDescent="0.25">
      <c r="A22" s="6">
        <v>40.821899999999999</v>
      </c>
      <c r="B22" s="6">
        <v>73.775099999999995</v>
      </c>
      <c r="C22" s="6">
        <v>222.43899999999999</v>
      </c>
      <c r="D22" s="6">
        <v>2.9975000000000001</v>
      </c>
      <c r="E22" s="6">
        <v>266.57960000000003</v>
      </c>
      <c r="F22" s="6">
        <v>176.31309999999999</v>
      </c>
      <c r="G22" s="6">
        <v>66.9285</v>
      </c>
      <c r="H22" s="6">
        <v>76.853499999999997</v>
      </c>
      <c r="I22" s="6">
        <v>2.0053000000000001</v>
      </c>
      <c r="J22" s="6">
        <v>1.0864</v>
      </c>
      <c r="K22" s="6">
        <v>0.95660000000000001</v>
      </c>
      <c r="L22" s="6">
        <v>1.0054000000000001</v>
      </c>
      <c r="M22" s="6">
        <v>1.0013000000000001</v>
      </c>
      <c r="N22" s="6">
        <v>0.97389999999999999</v>
      </c>
      <c r="O22" s="8">
        <v>267446418.199554</v>
      </c>
      <c r="P22" s="6">
        <v>99.658493642527901</v>
      </c>
      <c r="Q22" s="8">
        <v>449425362.72130001</v>
      </c>
      <c r="R22" s="6">
        <v>3.3588807262111802</v>
      </c>
      <c r="S22" s="6">
        <v>5.0208948125724504</v>
      </c>
      <c r="T22" s="6">
        <v>0.15095037550512599</v>
      </c>
      <c r="U22" s="6">
        <v>0.85487464525259405</v>
      </c>
      <c r="V22" s="6">
        <v>4.5690596868633297E-2</v>
      </c>
      <c r="W22" s="6"/>
      <c r="X22" s="6"/>
      <c r="Y22" s="6"/>
      <c r="Z22" s="6"/>
      <c r="AA22" s="6"/>
    </row>
    <row r="23" spans="1:27" ht="15.75" customHeight="1" x14ac:dyDescent="0.25">
      <c r="A23" s="6">
        <v>39.127499999999998</v>
      </c>
      <c r="B23" s="6">
        <v>99.334100000000007</v>
      </c>
      <c r="C23" s="6">
        <v>376.49</v>
      </c>
      <c r="D23" s="6">
        <v>2.9459</v>
      </c>
      <c r="E23" s="6">
        <v>354.29050000000001</v>
      </c>
      <c r="F23" s="6">
        <v>157.27090000000001</v>
      </c>
      <c r="G23" s="6">
        <v>276.30889999999999</v>
      </c>
      <c r="H23" s="6">
        <v>49.715699999999998</v>
      </c>
      <c r="I23" s="6">
        <v>3.0392000000000001</v>
      </c>
      <c r="J23" s="6">
        <v>0.97560000000000002</v>
      </c>
      <c r="K23" s="6">
        <v>1.0249999999999999</v>
      </c>
      <c r="L23" s="6">
        <v>1.0019</v>
      </c>
      <c r="M23" s="6">
        <v>1.0033000000000001</v>
      </c>
      <c r="N23" s="6">
        <v>0.96750000000000003</v>
      </c>
      <c r="O23" s="8">
        <v>214847269.16682899</v>
      </c>
      <c r="P23" s="6">
        <v>83.546821009126504</v>
      </c>
      <c r="Q23" s="8">
        <v>316363891.19558001</v>
      </c>
      <c r="R23" s="6">
        <v>5.0907459241782398</v>
      </c>
      <c r="S23" s="6">
        <v>4.9344606723604096</v>
      </c>
      <c r="T23" s="6">
        <v>0.15134645773905001</v>
      </c>
      <c r="U23" s="6">
        <v>0.83787386419090004</v>
      </c>
      <c r="V23" s="6">
        <v>6.0946898436293598E-2</v>
      </c>
      <c r="W23" s="6"/>
      <c r="X23" s="6"/>
      <c r="Y23" s="6"/>
      <c r="Z23" s="6"/>
      <c r="AA23" s="6"/>
    </row>
    <row r="24" spans="1:27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6" t="s">
        <v>10</v>
      </c>
      <c r="B35" s="6" t="s">
        <v>11</v>
      </c>
      <c r="C35" s="6" t="s">
        <v>12</v>
      </c>
      <c r="D35" s="6" t="s">
        <v>13</v>
      </c>
      <c r="E35" s="6" t="s">
        <v>14</v>
      </c>
      <c r="F35" s="6" t="s">
        <v>15</v>
      </c>
      <c r="G35" s="6" t="s">
        <v>16</v>
      </c>
      <c r="H35" s="6" t="s">
        <v>17</v>
      </c>
      <c r="I35" s="6" t="s">
        <v>18</v>
      </c>
      <c r="J35" s="6" t="s">
        <v>2</v>
      </c>
      <c r="K35" s="6" t="s">
        <v>19</v>
      </c>
      <c r="L35" s="6" t="s">
        <v>20</v>
      </c>
      <c r="M35" s="6" t="s">
        <v>19</v>
      </c>
      <c r="N35" s="6" t="s">
        <v>21</v>
      </c>
      <c r="O35" s="6" t="s">
        <v>21</v>
      </c>
      <c r="P35" s="6" t="s">
        <v>22</v>
      </c>
      <c r="Q35" s="6" t="s">
        <v>23</v>
      </c>
      <c r="R35" s="6" t="s">
        <v>23</v>
      </c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6">
        <v>77.275599999999997</v>
      </c>
      <c r="B36" s="6">
        <v>41.180399999999999</v>
      </c>
      <c r="C36" s="6">
        <v>32.887599999999999</v>
      </c>
      <c r="D36" s="6">
        <v>3.3433000000000002</v>
      </c>
      <c r="E36" s="6">
        <v>319.26620000000003</v>
      </c>
      <c r="F36" s="6">
        <v>157.10300000000001</v>
      </c>
      <c r="G36" s="6">
        <v>360.17239999999998</v>
      </c>
      <c r="H36" s="6">
        <v>67.609899999999996</v>
      </c>
      <c r="I36" s="6">
        <v>5.7074999999999996</v>
      </c>
      <c r="J36" s="6">
        <v>1.0443</v>
      </c>
      <c r="K36" s="8">
        <v>105.713871031761</v>
      </c>
      <c r="L36" s="6">
        <v>19.451675388991099</v>
      </c>
      <c r="M36" s="8">
        <v>169.46026119206101</v>
      </c>
      <c r="N36" s="6">
        <v>9.5603617271832295</v>
      </c>
      <c r="O36" s="6">
        <v>5.6001376454894896</v>
      </c>
      <c r="P36" s="6">
        <v>1.98403186662197E-2</v>
      </c>
      <c r="Q36" s="6">
        <v>1.4300759771948399</v>
      </c>
      <c r="R36" s="6">
        <v>3.8458140365097197E-2</v>
      </c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6">
        <v>30.043500000000002</v>
      </c>
      <c r="B37" s="6">
        <v>90.706299999999999</v>
      </c>
      <c r="C37" s="6">
        <v>199.03270000000001</v>
      </c>
      <c r="D37" s="6">
        <v>3.0571000000000002</v>
      </c>
      <c r="E37" s="6">
        <v>308.07990000000001</v>
      </c>
      <c r="F37" s="6">
        <v>120.8674</v>
      </c>
      <c r="G37" s="6">
        <v>69.834299999999999</v>
      </c>
      <c r="H37" s="6">
        <v>126.6413</v>
      </c>
      <c r="I37" s="6">
        <v>4.4787999999999997</v>
      </c>
      <c r="J37" s="6">
        <v>0.94830000000000003</v>
      </c>
      <c r="K37" s="8">
        <v>242.11983167622199</v>
      </c>
      <c r="L37" s="6">
        <v>67.705248912585702</v>
      </c>
      <c r="M37" s="8">
        <v>362.63204976210102</v>
      </c>
      <c r="N37" s="6">
        <v>7.5021910377486698</v>
      </c>
      <c r="O37" s="6">
        <v>5.1207296311959301</v>
      </c>
      <c r="P37" s="6">
        <v>1.9585149607200501E-2</v>
      </c>
      <c r="Q37" s="6">
        <v>0.75094819229994803</v>
      </c>
      <c r="R37" s="6">
        <v>4.8894653199990201E-2</v>
      </c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6">
        <v>19.255700000000001</v>
      </c>
      <c r="B38" s="6">
        <v>38.160200000000003</v>
      </c>
      <c r="C38" s="6">
        <v>21.064</v>
      </c>
      <c r="D38" s="6">
        <v>3.8992</v>
      </c>
      <c r="E38" s="6">
        <v>109.4663</v>
      </c>
      <c r="F38" s="6">
        <v>98.468699999999998</v>
      </c>
      <c r="G38" s="6">
        <v>102.29519999999999</v>
      </c>
      <c r="H38" s="6">
        <v>83.172600000000003</v>
      </c>
      <c r="I38" s="6">
        <v>3.2214</v>
      </c>
      <c r="J38" s="6">
        <v>1.0769</v>
      </c>
      <c r="K38" s="8">
        <v>989.54581313843698</v>
      </c>
      <c r="L38" s="6">
        <v>81.554949903329998</v>
      </c>
      <c r="M38" s="8">
        <v>273.63650363888399</v>
      </c>
      <c r="N38" s="6">
        <v>5.3959455645530703</v>
      </c>
      <c r="O38" s="6">
        <v>6.5313140787167203</v>
      </c>
      <c r="P38" s="6">
        <v>1.9823957726381899E-2</v>
      </c>
      <c r="Q38" s="6">
        <v>0.59534132356074199</v>
      </c>
      <c r="R38" s="6">
        <v>1.7107222396049698E-2</v>
      </c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6">
        <v>80.553399999999996</v>
      </c>
      <c r="B39" s="6">
        <v>77.577699999999993</v>
      </c>
      <c r="C39" s="6">
        <v>393.8426</v>
      </c>
      <c r="D39" s="6">
        <v>3.5823999999999998</v>
      </c>
      <c r="E39" s="6">
        <v>21.424399999999999</v>
      </c>
      <c r="F39" s="6">
        <v>57.543500000000002</v>
      </c>
      <c r="G39" s="6">
        <v>336.61430000000001</v>
      </c>
      <c r="H39" s="6">
        <v>142.8826</v>
      </c>
      <c r="I39" s="6">
        <v>5.3236999999999997</v>
      </c>
      <c r="J39" s="6">
        <v>0.93100000000000005</v>
      </c>
      <c r="K39" s="8">
        <v>1443.3069695542099</v>
      </c>
      <c r="L39" s="6">
        <v>20.791921435026101</v>
      </c>
      <c r="M39" s="8">
        <v>128.38382070859899</v>
      </c>
      <c r="N39" s="6">
        <v>8.9174660450458596</v>
      </c>
      <c r="O39" s="6">
        <v>6.00064922248733</v>
      </c>
      <c r="P39" s="6">
        <v>1.95056240478957E-2</v>
      </c>
      <c r="Q39" s="6">
        <v>1.4754318950817999</v>
      </c>
      <c r="R39" s="6">
        <v>7.4418098773205696E-2</v>
      </c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6">
        <v>60.370899999999999</v>
      </c>
      <c r="B40" s="6">
        <v>84.075199999999995</v>
      </c>
      <c r="C40" s="6">
        <v>336.60539999999997</v>
      </c>
      <c r="D40" s="6">
        <v>3.2934999999999999</v>
      </c>
      <c r="E40" s="6">
        <v>194.083</v>
      </c>
      <c r="F40" s="6">
        <v>126.68219999999999</v>
      </c>
      <c r="G40" s="6">
        <v>116.6476</v>
      </c>
      <c r="H40" s="6">
        <v>78.718800000000002</v>
      </c>
      <c r="I40" s="6">
        <v>3.6743999999999999</v>
      </c>
      <c r="J40" s="6">
        <v>0.9667</v>
      </c>
      <c r="K40" s="8">
        <v>187.78950628554199</v>
      </c>
      <c r="L40" s="6">
        <v>40.946642844664801</v>
      </c>
      <c r="M40" s="8">
        <v>266.80104379516803</v>
      </c>
      <c r="N40" s="6">
        <v>6.1547567536809202</v>
      </c>
      <c r="O40" s="6">
        <v>5.5167183021429196</v>
      </c>
      <c r="P40" s="6">
        <v>1.9814158584428501E-2</v>
      </c>
      <c r="Q40" s="6">
        <v>1.1760711294222499</v>
      </c>
      <c r="R40" s="6">
        <v>6.5586573945233206E-2</v>
      </c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6">
        <v>11.793699999999999</v>
      </c>
      <c r="B41" s="6">
        <v>72.296700000000001</v>
      </c>
      <c r="C41" s="6">
        <v>63.144199999999998</v>
      </c>
      <c r="D41" s="6">
        <v>3.2435</v>
      </c>
      <c r="E41" s="6">
        <v>51.952300000000001</v>
      </c>
      <c r="F41" s="6">
        <v>80.224299999999999</v>
      </c>
      <c r="G41" s="6">
        <v>32.484000000000002</v>
      </c>
      <c r="H41" s="6">
        <v>104.5236</v>
      </c>
      <c r="I41" s="6">
        <v>4.6737000000000002</v>
      </c>
      <c r="J41" s="6">
        <v>0.99490000000000001</v>
      </c>
      <c r="K41" s="8">
        <v>455.426647023778</v>
      </c>
      <c r="L41" s="6">
        <v>94.076408412027803</v>
      </c>
      <c r="M41" s="8">
        <v>248.50951833526801</v>
      </c>
      <c r="N41" s="6">
        <v>7.8286640670587104</v>
      </c>
      <c r="O41" s="6">
        <v>5.4329643048859202</v>
      </c>
      <c r="P41" s="6">
        <v>2.0000341536873599E-2</v>
      </c>
      <c r="Q41" s="6">
        <v>0.495406721933497</v>
      </c>
      <c r="R41" s="6">
        <v>2.8507202781816E-2</v>
      </c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6">
        <v>96.446700000000007</v>
      </c>
      <c r="B42" s="6">
        <v>63.859399999999901</v>
      </c>
      <c r="C42" s="6">
        <v>316.91759999999999</v>
      </c>
      <c r="D42" s="6">
        <v>3.1631</v>
      </c>
      <c r="E42" s="6">
        <v>241.7698</v>
      </c>
      <c r="F42" s="6">
        <v>112.9038</v>
      </c>
      <c r="G42" s="6">
        <v>232.54069999999999</v>
      </c>
      <c r="H42" s="6">
        <v>91.304400000000001</v>
      </c>
      <c r="I42" s="6">
        <v>5.5091000000000001</v>
      </c>
      <c r="J42" s="6">
        <v>0.98529999999999995</v>
      </c>
      <c r="K42" s="8">
        <v>100.667715221046</v>
      </c>
      <c r="L42" s="6">
        <v>18.783940951128301</v>
      </c>
      <c r="M42" s="8">
        <v>174.36489539029</v>
      </c>
      <c r="N42" s="6">
        <v>9.2280258552266794</v>
      </c>
      <c r="O42" s="6">
        <v>5.29828821216097</v>
      </c>
      <c r="P42" s="6">
        <v>1.97935707550181E-2</v>
      </c>
      <c r="Q42" s="6">
        <v>1.6986732300343099</v>
      </c>
      <c r="R42" s="6">
        <v>6.9358588538397201E-2</v>
      </c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6">
        <v>46.903700000000001</v>
      </c>
      <c r="B43" s="6">
        <v>99.422200000000004</v>
      </c>
      <c r="C43" s="6">
        <v>271.73349999999999</v>
      </c>
      <c r="D43" s="6">
        <v>3.5164</v>
      </c>
      <c r="E43" s="6">
        <v>173.58779999999999</v>
      </c>
      <c r="F43" s="6">
        <v>167.70599999999999</v>
      </c>
      <c r="G43" s="6">
        <v>310.81420000000003</v>
      </c>
      <c r="H43" s="6">
        <v>41.862400000000001</v>
      </c>
      <c r="I43" s="6">
        <v>5.0263999999999998</v>
      </c>
      <c r="J43" s="6">
        <v>1.0190999999999999</v>
      </c>
      <c r="K43" s="8">
        <v>171.79110572897301</v>
      </c>
      <c r="L43" s="6">
        <v>40.746704925101099</v>
      </c>
      <c r="M43" s="8">
        <v>231.17512133235499</v>
      </c>
      <c r="N43" s="6">
        <v>8.4194647033490604</v>
      </c>
      <c r="O43" s="6">
        <v>5.8900939248704898</v>
      </c>
      <c r="P43" s="6">
        <v>2.0184732610592001E-2</v>
      </c>
      <c r="Q43" s="6">
        <v>0.99668157561984805</v>
      </c>
      <c r="R43" s="6">
        <v>6.7981645361095994E-2</v>
      </c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6">
        <v>54.777000000000001</v>
      </c>
      <c r="B44" s="6">
        <v>65.205200000000005</v>
      </c>
      <c r="C44" s="6">
        <v>413.63499999999999</v>
      </c>
      <c r="D44" s="6">
        <v>3.4439000000000002</v>
      </c>
      <c r="E44" s="6">
        <v>88.639099999999999</v>
      </c>
      <c r="F44" s="6">
        <v>143.63130000000001</v>
      </c>
      <c r="G44" s="6">
        <v>135.39699999999999</v>
      </c>
      <c r="H44" s="6">
        <v>25.665099999999999</v>
      </c>
      <c r="I44" s="6">
        <v>4.8691000000000004</v>
      </c>
      <c r="J44" s="6">
        <v>1.0029999999999999</v>
      </c>
      <c r="K44" s="8">
        <v>172.59436964874101</v>
      </c>
      <c r="L44" s="6">
        <v>37.033057691047397</v>
      </c>
      <c r="M44" s="8">
        <v>204.20486143681299</v>
      </c>
      <c r="N44" s="6">
        <v>8.1559747065631694</v>
      </c>
      <c r="O44" s="6">
        <v>5.7686506270044902</v>
      </c>
      <c r="P44" s="6">
        <v>2.1183186977293302E-2</v>
      </c>
      <c r="Q44" s="6">
        <v>1.10646401152188</v>
      </c>
      <c r="R44" s="6">
        <v>4.8622141358264599E-2</v>
      </c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6">
        <v>58.2256</v>
      </c>
      <c r="B45" s="6">
        <v>74.548100000000005</v>
      </c>
      <c r="C45" s="6">
        <v>292.33710000000002</v>
      </c>
      <c r="D45" s="6">
        <v>3.7608000000000001</v>
      </c>
      <c r="E45" s="6">
        <v>381.73689999999999</v>
      </c>
      <c r="F45" s="6">
        <v>173.68199999999999</v>
      </c>
      <c r="G45" s="6">
        <v>297.07900000000001</v>
      </c>
      <c r="H45" s="6">
        <v>13.5809</v>
      </c>
      <c r="I45" s="6">
        <v>4.3343999999999996</v>
      </c>
      <c r="J45" s="6">
        <v>0.97409999999999997</v>
      </c>
      <c r="K45" s="8">
        <v>164.19512369735</v>
      </c>
      <c r="L45" s="6">
        <v>33.827573794779902</v>
      </c>
      <c r="M45" s="8">
        <v>213.74789169129099</v>
      </c>
      <c r="N45" s="6">
        <v>7.2603095019232802</v>
      </c>
      <c r="O45" s="6">
        <v>6.2994833758045496</v>
      </c>
      <c r="P45" s="6">
        <v>2.2335248476289302E-2</v>
      </c>
      <c r="Q45" s="6">
        <v>1.15371796155267</v>
      </c>
      <c r="R45" s="6">
        <v>5.7539841672818802E-2</v>
      </c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6">
        <v>70.059399999999997</v>
      </c>
      <c r="B46" s="6">
        <v>47.886800000000001</v>
      </c>
      <c r="C46" s="6">
        <v>424.61450000000002</v>
      </c>
      <c r="D46" s="6">
        <v>2.8736999999999999</v>
      </c>
      <c r="E46" s="6">
        <v>288.54860000000002</v>
      </c>
      <c r="F46" s="6">
        <v>185.74160000000001</v>
      </c>
      <c r="G46" s="6">
        <v>277.64690000000002</v>
      </c>
      <c r="H46" s="6">
        <v>165.9333</v>
      </c>
      <c r="I46" s="6">
        <v>3.9003000000000001</v>
      </c>
      <c r="J46" s="6">
        <v>0.94179999999999997</v>
      </c>
      <c r="K46" s="8">
        <v>151.726771860621</v>
      </c>
      <c r="L46" s="6">
        <v>38.449512549936301</v>
      </c>
      <c r="M46" s="8">
        <v>294.869777732996</v>
      </c>
      <c r="N46" s="6">
        <v>6.5331572994173897</v>
      </c>
      <c r="O46" s="6">
        <v>4.81351976452952</v>
      </c>
      <c r="P46" s="6">
        <v>1.9392609476685502E-2</v>
      </c>
      <c r="Q46" s="6">
        <v>1.31179405185941</v>
      </c>
      <c r="R46" s="6">
        <v>4.1039086387187798E-2</v>
      </c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6">
        <v>93.296599999999998</v>
      </c>
      <c r="B47" s="6">
        <v>58.536999999999999</v>
      </c>
      <c r="C47" s="6">
        <v>157.6747</v>
      </c>
      <c r="D47" s="6">
        <v>3.8515000000000001</v>
      </c>
      <c r="E47" s="6">
        <v>358.00259999999997</v>
      </c>
      <c r="F47" s="6">
        <v>142.31970000000001</v>
      </c>
      <c r="G47" s="6">
        <v>166.8998</v>
      </c>
      <c r="H47" s="6">
        <v>46.502899999999997</v>
      </c>
      <c r="I47" s="6">
        <v>4.1691000000000003</v>
      </c>
      <c r="J47" s="6">
        <v>1.0347</v>
      </c>
      <c r="K47" s="8">
        <v>114.946256105323</v>
      </c>
      <c r="L47" s="6">
        <v>23.540346239576401</v>
      </c>
      <c r="M47" s="8">
        <v>231.04257706058999</v>
      </c>
      <c r="N47" s="6">
        <v>6.9834187849090998</v>
      </c>
      <c r="O47" s="6">
        <v>6.4514131169024402</v>
      </c>
      <c r="P47" s="6">
        <v>2.0296846004995001E-2</v>
      </c>
      <c r="Q47" s="6">
        <v>1.64947017671166</v>
      </c>
      <c r="R47" s="6">
        <v>6.1775251926855602E-2</v>
      </c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6">
        <v>41.622199999999999</v>
      </c>
      <c r="B48" s="6">
        <v>54.639400000000002</v>
      </c>
      <c r="C48" s="6">
        <v>123.74120000000001</v>
      </c>
      <c r="D48" s="6">
        <v>3.7191000000000001</v>
      </c>
      <c r="E48" s="6">
        <v>32.687199999999997</v>
      </c>
      <c r="F48" s="6">
        <v>14.0495</v>
      </c>
      <c r="G48" s="6">
        <v>210.66309999999999</v>
      </c>
      <c r="H48" s="6">
        <v>144.08109999999999</v>
      </c>
      <c r="I48" s="6">
        <v>2.9762</v>
      </c>
      <c r="J48" s="6">
        <v>0.96340000000000003</v>
      </c>
      <c r="K48" s="8">
        <v>240.015244577304</v>
      </c>
      <c r="L48" s="6">
        <v>57.153808998111998</v>
      </c>
      <c r="M48" s="8">
        <v>353.51316979176698</v>
      </c>
      <c r="N48" s="6">
        <v>4.9852159461421701</v>
      </c>
      <c r="O48" s="6">
        <v>6.2296320816642998</v>
      </c>
      <c r="P48" s="6">
        <v>1.96741448048511E-2</v>
      </c>
      <c r="Q48" s="6">
        <v>0.90882375595419296</v>
      </c>
      <c r="R48" s="6">
        <v>3.4205495955100897E-2</v>
      </c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6">
        <v>15.6318</v>
      </c>
      <c r="B49" s="6">
        <v>95.6357</v>
      </c>
      <c r="C49" s="6">
        <v>244.92089999999999</v>
      </c>
      <c r="D49" s="6">
        <v>2.9550000000000001</v>
      </c>
      <c r="E49" s="6">
        <v>68.679500000000004</v>
      </c>
      <c r="F49" s="6">
        <v>20.432500000000001</v>
      </c>
      <c r="G49" s="6">
        <v>390.87970000000001</v>
      </c>
      <c r="H49" s="6">
        <v>118.4208</v>
      </c>
      <c r="I49" s="6">
        <v>5.1433999999999997</v>
      </c>
      <c r="J49" s="6">
        <v>1.0116000000000001</v>
      </c>
      <c r="K49" s="8">
        <v>419.74309176612701</v>
      </c>
      <c r="L49" s="6">
        <v>94.340547103298206</v>
      </c>
      <c r="M49" s="8">
        <v>334.919663337815</v>
      </c>
      <c r="N49" s="6">
        <v>8.6154491410617808</v>
      </c>
      <c r="O49" s="6">
        <v>4.9497039426778802</v>
      </c>
      <c r="P49" s="6">
        <v>1.96189454526846E-2</v>
      </c>
      <c r="Q49" s="6">
        <v>0.55100482492634595</v>
      </c>
      <c r="R49" s="6">
        <v>4.0823530847350901E-2</v>
      </c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6">
        <v>65.944699999999997</v>
      </c>
      <c r="B50" s="6">
        <v>49.175699999999999</v>
      </c>
      <c r="C50" s="6">
        <v>105.94750000000001</v>
      </c>
      <c r="D50" s="6">
        <v>3.9771999999999998</v>
      </c>
      <c r="E50" s="6">
        <v>267.72550000000001</v>
      </c>
      <c r="F50" s="6">
        <v>38.150599999999997</v>
      </c>
      <c r="G50" s="6">
        <v>12.609299999999999</v>
      </c>
      <c r="H50" s="6">
        <v>154.9907</v>
      </c>
      <c r="I50" s="6">
        <v>5.9808000000000003</v>
      </c>
      <c r="J50" s="6">
        <v>1.0691999999999999</v>
      </c>
      <c r="K50" s="8">
        <v>199.288999356044</v>
      </c>
      <c r="L50" s="6">
        <v>23.195704718911401</v>
      </c>
      <c r="M50" s="8">
        <v>128.87587141835701</v>
      </c>
      <c r="N50" s="6">
        <v>10.0181610611192</v>
      </c>
      <c r="O50" s="6">
        <v>6.6619703503514698</v>
      </c>
      <c r="P50" s="6">
        <v>1.9917038295311901E-2</v>
      </c>
      <c r="Q50" s="6">
        <v>1.27617887369295</v>
      </c>
      <c r="R50" s="6">
        <v>4.1772934153233597E-2</v>
      </c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6">
        <v>35.654699999999998</v>
      </c>
      <c r="B51" s="6">
        <v>53.385199999999998</v>
      </c>
      <c r="C51" s="6">
        <v>459.93439999999998</v>
      </c>
      <c r="D51" s="6">
        <v>3.1472000000000002</v>
      </c>
      <c r="E51" s="6">
        <v>234.27420000000001</v>
      </c>
      <c r="F51" s="6">
        <v>47.083199999999998</v>
      </c>
      <c r="G51" s="6">
        <v>66.778499999999994</v>
      </c>
      <c r="H51" s="6">
        <v>172.4853</v>
      </c>
      <c r="I51" s="6">
        <v>3.5089000000000001</v>
      </c>
      <c r="J51" s="6">
        <v>0.92200000000000004</v>
      </c>
      <c r="K51" s="8">
        <v>248.84092897146201</v>
      </c>
      <c r="L51" s="6">
        <v>77.750977470223006</v>
      </c>
      <c r="M51" s="8">
        <v>348.82873459752602</v>
      </c>
      <c r="N51" s="6">
        <v>5.8775310147292696</v>
      </c>
      <c r="O51" s="6">
        <v>5.2716536034917203</v>
      </c>
      <c r="P51" s="6">
        <v>1.9595113057141799E-2</v>
      </c>
      <c r="Q51" s="6">
        <v>0.82410229146546998</v>
      </c>
      <c r="R51" s="6">
        <v>3.08229040752897E-2</v>
      </c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6">
        <v>89.847499999999997</v>
      </c>
      <c r="B52" s="6">
        <v>70.046499999999995</v>
      </c>
      <c r="C52" s="6">
        <v>227.51769999999999</v>
      </c>
      <c r="D52" s="6">
        <v>3.677</v>
      </c>
      <c r="E52" s="6">
        <v>348.20209999999997</v>
      </c>
      <c r="F52" s="6">
        <v>34.886899999999997</v>
      </c>
      <c r="G52" s="6">
        <v>155.56540000000001</v>
      </c>
      <c r="H52" s="6">
        <v>28.692599999999999</v>
      </c>
      <c r="I52" s="6">
        <v>3.3</v>
      </c>
      <c r="J52" s="6">
        <v>1.0841000000000001</v>
      </c>
      <c r="K52" s="8">
        <v>172.29477616627301</v>
      </c>
      <c r="L52" s="6">
        <v>32.107357174319603</v>
      </c>
      <c r="M52" s="8">
        <v>212.84193281209801</v>
      </c>
      <c r="N52" s="6">
        <v>5.5276068401704297</v>
      </c>
      <c r="O52" s="6">
        <v>6.1591113535761002</v>
      </c>
      <c r="P52" s="6">
        <v>2.1416971678452499E-2</v>
      </c>
      <c r="Q52" s="6">
        <v>1.5932525505202</v>
      </c>
      <c r="R52" s="6">
        <v>7.1372415131785799E-2</v>
      </c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6">
        <v>37.5105</v>
      </c>
      <c r="B53" s="6">
        <v>81.194800000000001</v>
      </c>
      <c r="C53" s="6">
        <v>78.498999999999995</v>
      </c>
      <c r="D53" s="6">
        <v>3.5781999999999998</v>
      </c>
      <c r="E53" s="6">
        <v>146.8005</v>
      </c>
      <c r="F53" s="6">
        <v>85.2547</v>
      </c>
      <c r="G53" s="6">
        <v>246.9614</v>
      </c>
      <c r="H53" s="6">
        <v>62.819399999999902</v>
      </c>
      <c r="I53" s="6">
        <v>5.6242000000000001</v>
      </c>
      <c r="J53" s="6">
        <v>0.91420000000000001</v>
      </c>
      <c r="K53" s="8">
        <v>169.47068224233601</v>
      </c>
      <c r="L53" s="6">
        <v>37.215022926331301</v>
      </c>
      <c r="M53" s="8">
        <v>143.13577437743101</v>
      </c>
      <c r="N53" s="6">
        <v>9.4208275773664099</v>
      </c>
      <c r="O53" s="6">
        <v>5.9936138666448402</v>
      </c>
      <c r="P53" s="6">
        <v>2.0042516935323201E-2</v>
      </c>
      <c r="Q53" s="6">
        <v>0.868444401825618</v>
      </c>
      <c r="R53" s="6">
        <v>4.9774487112596598E-2</v>
      </c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6">
        <v>84.489400000000003</v>
      </c>
      <c r="B54" s="6">
        <v>42.4</v>
      </c>
      <c r="C54" s="6">
        <v>179.35900000000001</v>
      </c>
      <c r="D54" s="6">
        <v>3.0116999999999998</v>
      </c>
      <c r="E54" s="6">
        <v>144.8133</v>
      </c>
      <c r="F54" s="6">
        <v>64.513000000000005</v>
      </c>
      <c r="G54" s="6">
        <v>350.85730000000001</v>
      </c>
      <c r="H54" s="6">
        <v>185.0104</v>
      </c>
      <c r="I54" s="6">
        <v>4.0732999999999997</v>
      </c>
      <c r="J54" s="6">
        <v>1.0476000000000001</v>
      </c>
      <c r="K54" s="6">
        <v>167.79604506089899</v>
      </c>
      <c r="L54" s="6">
        <v>32.986067510360698</v>
      </c>
      <c r="M54" s="6">
        <v>283.553636191257</v>
      </c>
      <c r="N54" s="6">
        <v>6.82294613782918</v>
      </c>
      <c r="O54" s="6">
        <v>5.0446807116652099</v>
      </c>
      <c r="P54" s="6">
        <v>1.9505646173080898E-2</v>
      </c>
      <c r="Q54" s="6">
        <v>1.5181993555689499</v>
      </c>
      <c r="R54" s="6">
        <v>4.1399462894440402E-2</v>
      </c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6">
        <v>24.328099999999999</v>
      </c>
      <c r="B55" s="6">
        <v>89.343800000000002</v>
      </c>
      <c r="C55" s="6">
        <v>358.21550000000002</v>
      </c>
      <c r="D55" s="6">
        <v>2.84</v>
      </c>
      <c r="E55" s="6">
        <v>219.2758</v>
      </c>
      <c r="F55" s="6">
        <v>106.8231</v>
      </c>
      <c r="G55" s="6">
        <v>195.25649999999999</v>
      </c>
      <c r="H55" s="6">
        <v>116.76139999999999</v>
      </c>
      <c r="I55" s="6">
        <v>2.9371999999999998</v>
      </c>
      <c r="J55" s="6">
        <v>1.0585</v>
      </c>
      <c r="K55" s="6">
        <v>885.21639147771202</v>
      </c>
      <c r="L55" s="6">
        <v>145.97131903330401</v>
      </c>
      <c r="M55" s="6">
        <v>750.49340012774303</v>
      </c>
      <c r="N55" s="6">
        <v>4.9198878293947299</v>
      </c>
      <c r="O55" s="6">
        <v>4.7570691905841898</v>
      </c>
      <c r="P55" s="6">
        <v>1.96741486197036E-2</v>
      </c>
      <c r="Q55" s="6">
        <v>0.65758027361716298</v>
      </c>
      <c r="R55" s="6">
        <v>4.2751231010316797E-2</v>
      </c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6" t="s">
        <v>29</v>
      </c>
      <c r="B57" s="6" t="s">
        <v>30</v>
      </c>
      <c r="C57" s="6" t="s">
        <v>31</v>
      </c>
      <c r="D57" s="6" t="s">
        <v>32</v>
      </c>
      <c r="E57" s="6" t="s">
        <v>33</v>
      </c>
      <c r="F57" s="6" t="s">
        <v>28</v>
      </c>
      <c r="G57" s="6" t="s">
        <v>29</v>
      </c>
      <c r="H57" s="6" t="s">
        <v>34</v>
      </c>
      <c r="I57" s="6" t="s">
        <v>35</v>
      </c>
      <c r="J57" s="6" t="s">
        <v>36</v>
      </c>
      <c r="K57" s="6">
        <v>1506.2327336533399</v>
      </c>
      <c r="L57" s="6">
        <v>211.13971482911401</v>
      </c>
      <c r="M57" s="6">
        <v>679.73434838136905</v>
      </c>
      <c r="N57" s="6">
        <v>5.1853545165206798</v>
      </c>
      <c r="O57" s="6">
        <v>4.6900661475224901</v>
      </c>
      <c r="P57" s="6">
        <v>2.0078421137687E-2</v>
      </c>
      <c r="Q57" s="6">
        <v>0.45566648934571902</v>
      </c>
      <c r="R57" s="6">
        <v>3.0090324270816E-2</v>
      </c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6">
        <v>10</v>
      </c>
      <c r="B58" s="6">
        <v>100</v>
      </c>
      <c r="C58" s="6">
        <v>464</v>
      </c>
      <c r="D58" s="6">
        <v>2.8</v>
      </c>
      <c r="E58" s="6">
        <v>342.11440000000005</v>
      </c>
      <c r="F58" s="6">
        <v>188</v>
      </c>
      <c r="G58" s="6">
        <v>396</v>
      </c>
      <c r="H58" s="6">
        <v>159.50219999999999</v>
      </c>
      <c r="I58" s="6">
        <v>2.8</v>
      </c>
      <c r="J58" s="6">
        <v>1</v>
      </c>
      <c r="K58" s="6">
        <v>808.79543354089401</v>
      </c>
      <c r="L58" s="6">
        <v>290.90062323323201</v>
      </c>
      <c r="M58" s="6">
        <v>1004.47429967138</v>
      </c>
      <c r="N58" s="6">
        <v>4.6900668695496899</v>
      </c>
      <c r="O58" s="6">
        <v>4.6900665677493301</v>
      </c>
      <c r="P58" s="6">
        <v>1.9387632550033899E-2</v>
      </c>
      <c r="Q58" s="6">
        <v>0.453566024400618</v>
      </c>
      <c r="R58" s="6">
        <v>3.6101030378653601E-2</v>
      </c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50E5-5ABC-450A-A3E5-FF96EB9D8F0D}">
  <dimension ref="A1:J21"/>
  <sheetViews>
    <sheetView workbookViewId="0">
      <selection activeCell="J21" sqref="A1:J21"/>
    </sheetView>
  </sheetViews>
  <sheetFormatPr defaultRowHeight="13.2" x14ac:dyDescent="0.25"/>
  <sheetData>
    <row r="1" spans="1:10" x14ac:dyDescent="0.25">
      <c r="A1">
        <v>0.75</v>
      </c>
      <c r="B1">
        <v>0.1</v>
      </c>
      <c r="C1">
        <v>7.0000000000000007E-2</v>
      </c>
      <c r="D1">
        <v>0.45</v>
      </c>
      <c r="E1">
        <v>0.8</v>
      </c>
      <c r="F1">
        <v>0.83</v>
      </c>
      <c r="G1">
        <v>0.91</v>
      </c>
      <c r="H1">
        <v>0.32</v>
      </c>
      <c r="I1">
        <v>0.91</v>
      </c>
      <c r="J1">
        <v>1.0443</v>
      </c>
    </row>
    <row r="2" spans="1:10" x14ac:dyDescent="0.25">
      <c r="A2">
        <v>0.22</v>
      </c>
      <c r="B2">
        <v>0.86</v>
      </c>
      <c r="C2">
        <v>0.43</v>
      </c>
      <c r="D2">
        <v>0.21</v>
      </c>
      <c r="E2">
        <v>0.77</v>
      </c>
      <c r="F2">
        <v>0.62</v>
      </c>
      <c r="G2">
        <v>0.16</v>
      </c>
      <c r="H2">
        <v>0.66</v>
      </c>
      <c r="I2">
        <v>0.52</v>
      </c>
      <c r="J2">
        <v>0.94830000000000003</v>
      </c>
    </row>
    <row r="3" spans="1:10" x14ac:dyDescent="0.25">
      <c r="A3">
        <v>0.1</v>
      </c>
      <c r="B3">
        <v>0.05</v>
      </c>
      <c r="C3">
        <v>0.05</v>
      </c>
      <c r="D3">
        <v>0.92</v>
      </c>
      <c r="E3">
        <v>0.26</v>
      </c>
      <c r="F3">
        <v>0.5</v>
      </c>
      <c r="G3">
        <v>0.24</v>
      </c>
      <c r="H3">
        <v>0.41</v>
      </c>
      <c r="I3">
        <v>0.13</v>
      </c>
      <c r="J3">
        <v>1.0769</v>
      </c>
    </row>
    <row r="4" spans="1:10" x14ac:dyDescent="0.25">
      <c r="A4">
        <v>0.78</v>
      </c>
      <c r="B4">
        <v>0.66</v>
      </c>
      <c r="C4">
        <v>0.85</v>
      </c>
      <c r="D4">
        <v>0.65</v>
      </c>
      <c r="E4">
        <v>0.03</v>
      </c>
      <c r="F4">
        <v>0.27</v>
      </c>
      <c r="G4">
        <v>0.85</v>
      </c>
      <c r="H4">
        <v>0.75</v>
      </c>
      <c r="I4">
        <v>0.79</v>
      </c>
      <c r="J4">
        <v>0.93100000000000005</v>
      </c>
    </row>
    <row r="5" spans="1:10" x14ac:dyDescent="0.25">
      <c r="A5">
        <v>0.56000000000000005</v>
      </c>
      <c r="B5">
        <v>0.76</v>
      </c>
      <c r="C5">
        <v>0.73</v>
      </c>
      <c r="D5">
        <v>0.41</v>
      </c>
      <c r="E5">
        <v>0.48</v>
      </c>
      <c r="F5">
        <v>0.66</v>
      </c>
      <c r="G5">
        <v>0.28000000000000003</v>
      </c>
      <c r="H5">
        <v>0.39</v>
      </c>
      <c r="I5">
        <v>0.27</v>
      </c>
      <c r="J5">
        <v>0.9667</v>
      </c>
    </row>
    <row r="6" spans="1:10" x14ac:dyDescent="0.25">
      <c r="A6">
        <v>0.02</v>
      </c>
      <c r="B6">
        <v>0.56999999999999995</v>
      </c>
      <c r="C6">
        <v>0.14000000000000001</v>
      </c>
      <c r="D6">
        <v>0.37</v>
      </c>
      <c r="E6">
        <v>0.11</v>
      </c>
      <c r="F6">
        <v>0.39</v>
      </c>
      <c r="G6">
        <v>0.06</v>
      </c>
      <c r="H6">
        <v>0.53</v>
      </c>
      <c r="I6">
        <v>0.59</v>
      </c>
      <c r="J6">
        <v>0.99490000000000001</v>
      </c>
    </row>
    <row r="7" spans="1:10" x14ac:dyDescent="0.25">
      <c r="A7">
        <v>0.96</v>
      </c>
      <c r="B7">
        <v>0.44</v>
      </c>
      <c r="C7">
        <v>0.68</v>
      </c>
      <c r="D7">
        <v>0.3</v>
      </c>
      <c r="E7">
        <v>0.6</v>
      </c>
      <c r="F7">
        <v>0.57999999999999996</v>
      </c>
      <c r="G7">
        <v>0.57999999999999996</v>
      </c>
      <c r="H7">
        <v>0.46</v>
      </c>
      <c r="I7">
        <v>0.85</v>
      </c>
      <c r="J7">
        <v>0.98529999999999995</v>
      </c>
    </row>
    <row r="8" spans="1:10" x14ac:dyDescent="0.25">
      <c r="A8">
        <v>0.41</v>
      </c>
      <c r="B8">
        <v>0.99</v>
      </c>
      <c r="C8">
        <v>0.59</v>
      </c>
      <c r="D8">
        <v>0.6</v>
      </c>
      <c r="E8">
        <v>0.42</v>
      </c>
      <c r="F8">
        <v>0.89</v>
      </c>
      <c r="G8">
        <v>0.78</v>
      </c>
      <c r="H8">
        <v>0.18</v>
      </c>
      <c r="I8">
        <v>0.7</v>
      </c>
      <c r="J8">
        <v>1.0190999999999999</v>
      </c>
    </row>
    <row r="9" spans="1:10" x14ac:dyDescent="0.25">
      <c r="A9">
        <v>0.5</v>
      </c>
      <c r="B9">
        <v>0.46</v>
      </c>
      <c r="C9">
        <v>0.89</v>
      </c>
      <c r="D9">
        <v>0.54</v>
      </c>
      <c r="E9">
        <v>0.2</v>
      </c>
      <c r="F9">
        <v>0.75</v>
      </c>
      <c r="G9">
        <v>0.32</v>
      </c>
      <c r="H9">
        <v>0.09</v>
      </c>
      <c r="I9">
        <v>0.65</v>
      </c>
      <c r="J9">
        <v>1.0029999999999999</v>
      </c>
    </row>
    <row r="10" spans="1:10" x14ac:dyDescent="0.25">
      <c r="A10">
        <v>0.54</v>
      </c>
      <c r="B10">
        <v>0.61</v>
      </c>
      <c r="C10">
        <v>0.63</v>
      </c>
      <c r="D10">
        <v>0.8</v>
      </c>
      <c r="E10">
        <v>0.96</v>
      </c>
      <c r="F10">
        <v>0.92</v>
      </c>
      <c r="G10">
        <v>0.74</v>
      </c>
      <c r="H10">
        <v>0.02</v>
      </c>
      <c r="I10">
        <v>0.48</v>
      </c>
      <c r="J10">
        <v>0.97409999999999997</v>
      </c>
    </row>
    <row r="11" spans="1:10" x14ac:dyDescent="0.25">
      <c r="A11">
        <v>0.67</v>
      </c>
      <c r="B11">
        <v>0.2</v>
      </c>
      <c r="C11">
        <v>0.92</v>
      </c>
      <c r="D11">
        <v>0.06</v>
      </c>
      <c r="E11">
        <v>0.72</v>
      </c>
      <c r="F11">
        <v>0.99</v>
      </c>
      <c r="G11">
        <v>0.69</v>
      </c>
      <c r="H11">
        <v>0.88</v>
      </c>
      <c r="I11">
        <v>0.34</v>
      </c>
      <c r="J11">
        <v>0.94179999999999997</v>
      </c>
    </row>
    <row r="12" spans="1:10" x14ac:dyDescent="0.25">
      <c r="A12">
        <v>0.93</v>
      </c>
      <c r="B12">
        <v>0.36</v>
      </c>
      <c r="C12">
        <v>0.34</v>
      </c>
      <c r="D12">
        <v>0.88</v>
      </c>
      <c r="E12">
        <v>0.9</v>
      </c>
      <c r="F12">
        <v>0.74</v>
      </c>
      <c r="G12">
        <v>0.41</v>
      </c>
      <c r="H12">
        <v>0.21</v>
      </c>
      <c r="I12">
        <v>0.43</v>
      </c>
      <c r="J12">
        <v>1.0347</v>
      </c>
    </row>
    <row r="13" spans="1:10" x14ac:dyDescent="0.25">
      <c r="A13">
        <v>0.35</v>
      </c>
      <c r="B13">
        <v>0.3</v>
      </c>
      <c r="C13">
        <v>0.27</v>
      </c>
      <c r="D13">
        <v>0.77</v>
      </c>
      <c r="E13">
        <v>0.06</v>
      </c>
      <c r="F13">
        <v>0.02</v>
      </c>
      <c r="G13">
        <v>0.52</v>
      </c>
      <c r="H13">
        <v>0.75</v>
      </c>
      <c r="I13">
        <v>0.06</v>
      </c>
      <c r="J13">
        <v>0.96340000000000003</v>
      </c>
    </row>
    <row r="14" spans="1:10" x14ac:dyDescent="0.25">
      <c r="A14">
        <v>0.06</v>
      </c>
      <c r="B14">
        <v>0.93</v>
      </c>
      <c r="C14">
        <v>0.53</v>
      </c>
      <c r="D14">
        <v>0.13</v>
      </c>
      <c r="E14">
        <v>0.15</v>
      </c>
      <c r="F14">
        <v>0.06</v>
      </c>
      <c r="G14">
        <v>0.99</v>
      </c>
      <c r="H14">
        <v>0.61</v>
      </c>
      <c r="I14">
        <v>0.73</v>
      </c>
      <c r="J14">
        <v>1.0116000000000001</v>
      </c>
    </row>
    <row r="15" spans="1:10" x14ac:dyDescent="0.25">
      <c r="A15">
        <v>0.62</v>
      </c>
      <c r="B15">
        <v>0.22</v>
      </c>
      <c r="C15">
        <v>0.23</v>
      </c>
      <c r="D15">
        <v>0.98</v>
      </c>
      <c r="E15">
        <v>0.67</v>
      </c>
      <c r="F15">
        <v>0.16</v>
      </c>
      <c r="G15">
        <v>0.01</v>
      </c>
      <c r="H15">
        <v>0.81</v>
      </c>
      <c r="I15">
        <v>0.99</v>
      </c>
      <c r="J15">
        <v>1.0691999999999999</v>
      </c>
    </row>
    <row r="16" spans="1:10" x14ac:dyDescent="0.25">
      <c r="A16">
        <v>0.28999999999999998</v>
      </c>
      <c r="B16">
        <v>0.28000000000000003</v>
      </c>
      <c r="C16">
        <v>0.99</v>
      </c>
      <c r="D16">
        <v>0.28999999999999998</v>
      </c>
      <c r="E16">
        <v>0.57999999999999996</v>
      </c>
      <c r="F16">
        <v>0.21</v>
      </c>
      <c r="G16">
        <v>0.15</v>
      </c>
      <c r="H16">
        <v>0.91</v>
      </c>
      <c r="I16">
        <v>0.22</v>
      </c>
      <c r="J16">
        <v>0.92200000000000004</v>
      </c>
    </row>
    <row r="17" spans="1:10" x14ac:dyDescent="0.25">
      <c r="A17">
        <v>0.89</v>
      </c>
      <c r="B17">
        <v>0.54</v>
      </c>
      <c r="C17">
        <v>0.49</v>
      </c>
      <c r="D17">
        <v>0.73</v>
      </c>
      <c r="E17">
        <v>0.88</v>
      </c>
      <c r="F17">
        <v>0.14000000000000001</v>
      </c>
      <c r="G17">
        <v>0.38</v>
      </c>
      <c r="H17">
        <v>0.11</v>
      </c>
      <c r="I17">
        <v>0.16</v>
      </c>
      <c r="J17">
        <v>1.0841000000000001</v>
      </c>
    </row>
    <row r="18" spans="1:10" x14ac:dyDescent="0.25">
      <c r="A18">
        <v>0.31</v>
      </c>
      <c r="B18">
        <v>0.71</v>
      </c>
      <c r="C18">
        <v>0.17</v>
      </c>
      <c r="D18">
        <v>0.65</v>
      </c>
      <c r="E18">
        <v>0.35</v>
      </c>
      <c r="F18">
        <v>0.42</v>
      </c>
      <c r="G18">
        <v>0.61</v>
      </c>
      <c r="H18">
        <v>0.3</v>
      </c>
      <c r="I18">
        <v>0.88</v>
      </c>
      <c r="J18">
        <v>0.91420000000000001</v>
      </c>
    </row>
    <row r="19" spans="1:10" x14ac:dyDescent="0.25">
      <c r="A19">
        <v>0.83</v>
      </c>
      <c r="B19">
        <v>0.11</v>
      </c>
      <c r="C19">
        <v>0.39</v>
      </c>
      <c r="D19">
        <v>0.18</v>
      </c>
      <c r="E19">
        <v>0.35</v>
      </c>
      <c r="F19">
        <v>0.31</v>
      </c>
      <c r="G19">
        <v>0.88</v>
      </c>
      <c r="H19">
        <v>0.98</v>
      </c>
      <c r="I19">
        <v>0.4</v>
      </c>
      <c r="J19">
        <v>1.0476000000000001</v>
      </c>
    </row>
    <row r="20" spans="1:10" x14ac:dyDescent="0.25">
      <c r="A20">
        <v>0.16</v>
      </c>
      <c r="B20">
        <v>0.84</v>
      </c>
      <c r="C20">
        <v>0.77</v>
      </c>
      <c r="D20">
        <v>0.03</v>
      </c>
      <c r="E20">
        <v>0.54</v>
      </c>
      <c r="F20">
        <v>0.54</v>
      </c>
      <c r="G20">
        <v>0.48</v>
      </c>
      <c r="H20">
        <v>0.6</v>
      </c>
      <c r="I20">
        <v>0.04</v>
      </c>
      <c r="J20">
        <v>1.0585</v>
      </c>
    </row>
    <row r="21" spans="1:10" x14ac:dyDescent="0.25">
      <c r="A21">
        <v>0</v>
      </c>
      <c r="B21">
        <v>0.73540000000000005</v>
      </c>
      <c r="C21">
        <v>0.59640000000000004</v>
      </c>
      <c r="D21">
        <v>0</v>
      </c>
      <c r="E21">
        <v>0.33850000000000002</v>
      </c>
      <c r="F21">
        <v>0.1779</v>
      </c>
      <c r="G21">
        <v>0</v>
      </c>
      <c r="H21">
        <v>1</v>
      </c>
      <c r="I21">
        <v>9.2399999999999996E-2</v>
      </c>
      <c r="J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4501-43E2-4C77-BC20-380D17F82DB8}">
  <dimension ref="A1:J20"/>
  <sheetViews>
    <sheetView workbookViewId="0">
      <selection activeCell="L26" sqref="L26"/>
    </sheetView>
  </sheetViews>
  <sheetFormatPr defaultRowHeight="13.2" x14ac:dyDescent="0.25"/>
  <sheetData>
    <row r="1" spans="1:10" x14ac:dyDescent="0.25">
      <c r="A1">
        <v>1.1435954588522601</v>
      </c>
      <c r="B1">
        <v>-0.73764323607427096</v>
      </c>
      <c r="C1">
        <v>0.31131503681838402</v>
      </c>
      <c r="G1">
        <v>0.31131503681838402</v>
      </c>
      <c r="H1">
        <v>0.19451675390000001</v>
      </c>
      <c r="I1">
        <v>0.106</v>
      </c>
      <c r="J1">
        <v>0.16900000000000001</v>
      </c>
    </row>
    <row r="2" spans="1:10" x14ac:dyDescent="0.25">
      <c r="A2">
        <v>0.75207834725274703</v>
      </c>
      <c r="B2">
        <v>-0.594632294429708</v>
      </c>
      <c r="C2">
        <v>-0.20678145413093399</v>
      </c>
      <c r="G2">
        <v>-0.20678145413093399</v>
      </c>
      <c r="H2">
        <v>0.67705248910000004</v>
      </c>
      <c r="I2">
        <v>0.24199999999999999</v>
      </c>
      <c r="J2">
        <v>0.36299999999999999</v>
      </c>
    </row>
    <row r="3" spans="1:10" x14ac:dyDescent="0.25">
      <c r="A3">
        <v>0.64428634285714304</v>
      </c>
      <c r="B3">
        <v>-0.528174403183024</v>
      </c>
      <c r="C3">
        <v>-0.322198138494039</v>
      </c>
      <c r="G3">
        <v>-0.322198138494039</v>
      </c>
      <c r="H3">
        <v>0.81554949899999996</v>
      </c>
      <c r="I3">
        <v>0.99</v>
      </c>
      <c r="J3">
        <v>0.27400000000000002</v>
      </c>
    </row>
    <row r="4" spans="1:10" x14ac:dyDescent="0.25">
      <c r="A4">
        <v>1.12388814224664</v>
      </c>
      <c r="B4">
        <v>-0.74229741379310299</v>
      </c>
      <c r="C4">
        <v>0.34481187869031998</v>
      </c>
      <c r="G4">
        <v>0.34481187869031998</v>
      </c>
      <c r="H4">
        <v>0.2079192144</v>
      </c>
      <c r="I4">
        <v>1.44</v>
      </c>
      <c r="J4">
        <v>0.128</v>
      </c>
    </row>
    <row r="5" spans="1:10" x14ac:dyDescent="0.25">
      <c r="A5">
        <v>0.68988033186813202</v>
      </c>
      <c r="B5">
        <v>-0.51879675066313002</v>
      </c>
      <c r="C5">
        <v>0.12753601320035499</v>
      </c>
      <c r="G5">
        <v>0.12753601320035499</v>
      </c>
      <c r="H5">
        <v>0.40946642840000003</v>
      </c>
      <c r="I5">
        <v>0.188</v>
      </c>
      <c r="J5">
        <v>0.26700000000000002</v>
      </c>
    </row>
    <row r="6" spans="1:10" x14ac:dyDescent="0.25">
      <c r="A6">
        <v>0.79642437594627602</v>
      </c>
      <c r="B6">
        <v>-0.55172015915119399</v>
      </c>
      <c r="C6">
        <v>-0.39941118679687199</v>
      </c>
      <c r="G6">
        <v>-0.39941118679687199</v>
      </c>
      <c r="H6">
        <v>0.94076408410000001</v>
      </c>
      <c r="I6">
        <v>0.45500000000000002</v>
      </c>
      <c r="J6">
        <v>0.249</v>
      </c>
    </row>
    <row r="7" spans="1:10" x14ac:dyDescent="0.25">
      <c r="A7">
        <v>1.1027243537240501</v>
      </c>
      <c r="B7">
        <v>-0.70654442970822295</v>
      </c>
      <c r="C7">
        <v>0.52067807518944198</v>
      </c>
      <c r="G7">
        <v>0.52067807518944198</v>
      </c>
      <c r="H7">
        <v>0.1878394095</v>
      </c>
      <c r="I7">
        <v>0.10100000000000001</v>
      </c>
      <c r="J7">
        <v>0.17399999999999999</v>
      </c>
    </row>
    <row r="8" spans="1:10" x14ac:dyDescent="0.25">
      <c r="A8">
        <v>0.99042485738705699</v>
      </c>
      <c r="B8">
        <v>-0.65431432360742703</v>
      </c>
      <c r="C8">
        <v>-1.7611747706580302E-2</v>
      </c>
      <c r="G8">
        <v>-1.7611747706580302E-2</v>
      </c>
      <c r="H8">
        <v>0.40746704929999999</v>
      </c>
      <c r="I8">
        <v>0.17199999999999999</v>
      </c>
      <c r="J8">
        <v>0.23100000000000001</v>
      </c>
    </row>
    <row r="9" spans="1:10" x14ac:dyDescent="0.25">
      <c r="A9">
        <v>0.95458701758241804</v>
      </c>
      <c r="B9">
        <v>-0.54468501326259999</v>
      </c>
      <c r="C9">
        <v>7.8120310808134502E-2</v>
      </c>
      <c r="G9">
        <v>7.8120310808134502E-2</v>
      </c>
      <c r="H9">
        <v>0.37033057689999999</v>
      </c>
      <c r="I9">
        <v>0.17299999999999999</v>
      </c>
      <c r="J9">
        <v>0.20399999999999999</v>
      </c>
    </row>
    <row r="10" spans="1:10" x14ac:dyDescent="0.25">
      <c r="A10">
        <v>0.91704016239316199</v>
      </c>
      <c r="B10">
        <v>-0.39907427055702899</v>
      </c>
      <c r="C10">
        <v>0.12863859856207499</v>
      </c>
      <c r="G10">
        <v>0.12863859856207499</v>
      </c>
      <c r="H10">
        <v>0.33827573789999998</v>
      </c>
      <c r="I10">
        <v>0.16400000000000001</v>
      </c>
      <c r="J10">
        <v>0.214</v>
      </c>
    </row>
    <row r="11" spans="1:10" x14ac:dyDescent="0.25">
      <c r="A11">
        <v>0.66374552026861999</v>
      </c>
      <c r="B11">
        <v>-0.55850795755968197</v>
      </c>
      <c r="C11">
        <v>0.227993694487369</v>
      </c>
      <c r="G11">
        <v>0.227993694487369</v>
      </c>
      <c r="H11">
        <v>0.38449512549999998</v>
      </c>
      <c r="I11">
        <v>0.152</v>
      </c>
      <c r="J11">
        <v>0.29499999999999998</v>
      </c>
    </row>
    <row r="12" spans="1:10" x14ac:dyDescent="0.25">
      <c r="A12">
        <v>0.96258207289377296</v>
      </c>
      <c r="B12">
        <v>-0.59879774535809005</v>
      </c>
      <c r="C12">
        <v>0.49106426503319001</v>
      </c>
      <c r="G12">
        <v>0.49106426503319001</v>
      </c>
      <c r="H12">
        <v>0.23540346240000001</v>
      </c>
      <c r="I12">
        <v>0.115</v>
      </c>
      <c r="J12">
        <v>0.23100000000000001</v>
      </c>
    </row>
    <row r="13" spans="1:10" x14ac:dyDescent="0.25">
      <c r="A13">
        <v>0.59764644993895</v>
      </c>
      <c r="B13">
        <v>-0.52441545092838204</v>
      </c>
      <c r="C13">
        <v>-8.0533038765415899E-2</v>
      </c>
      <c r="G13">
        <v>-8.0533038765415899E-2</v>
      </c>
      <c r="H13">
        <v>0.57153809</v>
      </c>
      <c r="I13">
        <v>0.24</v>
      </c>
      <c r="J13">
        <v>0.35399999999999998</v>
      </c>
    </row>
    <row r="14" spans="1:10" x14ac:dyDescent="0.25">
      <c r="A14">
        <v>0.84173057203907198</v>
      </c>
      <c r="B14">
        <v>-0.65402387267904505</v>
      </c>
      <c r="C14">
        <v>-0.36486526429485899</v>
      </c>
      <c r="G14">
        <v>-0.36486526429485899</v>
      </c>
      <c r="H14">
        <v>0.94340547100000005</v>
      </c>
      <c r="I14">
        <v>0.42</v>
      </c>
      <c r="J14">
        <v>0.33500000000000002</v>
      </c>
    </row>
    <row r="15" spans="1:10" x14ac:dyDescent="0.25">
      <c r="A15">
        <v>1.3107659653235699</v>
      </c>
      <c r="B15">
        <v>-0.66837533156498696</v>
      </c>
      <c r="C15">
        <v>0.19915712297816199</v>
      </c>
      <c r="G15">
        <v>0.19915712297816199</v>
      </c>
      <c r="H15">
        <v>0.23195704719999999</v>
      </c>
      <c r="I15">
        <v>0.19900000000000001</v>
      </c>
      <c r="J15">
        <v>0.129</v>
      </c>
    </row>
    <row r="16" spans="1:10" x14ac:dyDescent="0.25">
      <c r="A16">
        <v>0.57886177362637403</v>
      </c>
      <c r="B16">
        <v>-0.50738362068965503</v>
      </c>
      <c r="C16">
        <v>-0.145118183316435</v>
      </c>
      <c r="G16">
        <v>-0.145118183316435</v>
      </c>
      <c r="H16">
        <v>0.77750977470000004</v>
      </c>
      <c r="I16">
        <v>0.249</v>
      </c>
      <c r="J16">
        <v>0.34899999999999998</v>
      </c>
    </row>
    <row r="17" spans="1:10" x14ac:dyDescent="0.25">
      <c r="A17">
        <v>0.74358157899877897</v>
      </c>
      <c r="B17">
        <v>-0.40296087533156499</v>
      </c>
      <c r="C17">
        <v>0.463789648658889</v>
      </c>
      <c r="G17">
        <v>0.463789648658889</v>
      </c>
      <c r="H17">
        <v>0.3210735717</v>
      </c>
      <c r="I17">
        <v>0.17199999999999999</v>
      </c>
      <c r="J17">
        <v>0.21299999999999999</v>
      </c>
    </row>
    <row r="18" spans="1:10" x14ac:dyDescent="0.25">
      <c r="A18">
        <v>1.1074329487179499</v>
      </c>
      <c r="B18">
        <v>-0.72569496021220203</v>
      </c>
      <c r="C18">
        <v>-0.121476348750296</v>
      </c>
      <c r="G18">
        <v>-0.121476348750296</v>
      </c>
      <c r="H18">
        <v>0.37215022930000002</v>
      </c>
      <c r="I18">
        <v>0.16900000000000001</v>
      </c>
      <c r="J18">
        <v>0.14299999999999999</v>
      </c>
    </row>
    <row r="19" spans="1:10" x14ac:dyDescent="0.25">
      <c r="A19">
        <v>0.75261346947496999</v>
      </c>
      <c r="B19">
        <v>-0.57780172413793096</v>
      </c>
      <c r="C19">
        <v>0.38711493289256799</v>
      </c>
      <c r="G19">
        <v>0.38711493289256799</v>
      </c>
      <c r="H19">
        <v>0.3298606751</v>
      </c>
      <c r="I19">
        <v>0.16779604510000001</v>
      </c>
      <c r="J19">
        <v>0.28355363620000001</v>
      </c>
    </row>
    <row r="20" spans="1:10" x14ac:dyDescent="0.25">
      <c r="A20">
        <v>0.380236346031746</v>
      </c>
      <c r="B20">
        <v>-0.43613660477453597</v>
      </c>
      <c r="C20">
        <v>-0.26988145644220701</v>
      </c>
      <c r="G20">
        <v>-0.26988145644220701</v>
      </c>
      <c r="H20">
        <v>1.45971319</v>
      </c>
      <c r="I20">
        <v>0.88521639149999998</v>
      </c>
      <c r="J20">
        <v>0.75049340009999999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28D2-29EA-406E-B576-5B740746C9CE}">
  <dimension ref="A1:P22"/>
  <sheetViews>
    <sheetView workbookViewId="0">
      <selection activeCell="E3" sqref="E3"/>
    </sheetView>
  </sheetViews>
  <sheetFormatPr defaultRowHeight="13.2" x14ac:dyDescent="0.25"/>
  <cols>
    <col min="1" max="1" width="12" customWidth="1"/>
    <col min="2" max="2" width="13.6640625" customWidth="1"/>
    <col min="3" max="3" width="13.5546875" customWidth="1"/>
    <col min="4" max="4" width="14.77734375" customWidth="1"/>
    <col min="5" max="5" width="13.33203125" customWidth="1"/>
    <col min="6" max="6" width="13.21875" customWidth="1"/>
    <col min="7" max="7" width="12.5546875" customWidth="1"/>
    <col min="8" max="8" width="13.109375" customWidth="1"/>
  </cols>
  <sheetData>
    <row r="1" spans="1:16" x14ac:dyDescent="0.25">
      <c r="B1">
        <v>0.18410000000000001</v>
      </c>
      <c r="C1">
        <v>0.40429999999999999</v>
      </c>
      <c r="D1">
        <v>0</v>
      </c>
      <c r="E1">
        <v>0.56950000000000001</v>
      </c>
      <c r="F1">
        <v>1</v>
      </c>
      <c r="G1">
        <v>1</v>
      </c>
      <c r="H1">
        <v>0</v>
      </c>
      <c r="I1">
        <v>1.0232000000000001</v>
      </c>
    </row>
    <row r="2" spans="1:16" x14ac:dyDescent="0.25">
      <c r="A2" s="17" t="s">
        <v>38</v>
      </c>
      <c r="B2" s="6" t="s">
        <v>37</v>
      </c>
      <c r="C2" s="6" t="s">
        <v>11</v>
      </c>
      <c r="D2" s="6" t="s">
        <v>12</v>
      </c>
      <c r="E2" s="6" t="s">
        <v>13</v>
      </c>
      <c r="F2" s="6" t="s">
        <v>16</v>
      </c>
      <c r="G2" s="6" t="s">
        <v>17</v>
      </c>
      <c r="H2" s="6" t="s">
        <v>18</v>
      </c>
      <c r="O2" s="16" t="s">
        <v>27</v>
      </c>
      <c r="P2" s="17"/>
    </row>
    <row r="3" spans="1:16" x14ac:dyDescent="0.25">
      <c r="A3" s="17" t="s">
        <v>39</v>
      </c>
      <c r="B3">
        <f>B1*90+10</f>
        <v>26.569000000000003</v>
      </c>
      <c r="C3">
        <f>C1*(100-35)+35</f>
        <v>61.279499999999999</v>
      </c>
      <c r="D3">
        <f>D1*464</f>
        <v>0</v>
      </c>
      <c r="E3">
        <f>E1*(4-2.8)+2.8</f>
        <v>3.4834000000000001</v>
      </c>
      <c r="F3">
        <f>F1*386+10</f>
        <v>396</v>
      </c>
      <c r="G3">
        <f>G1*178+10</f>
        <v>188</v>
      </c>
      <c r="H3">
        <f>H1*(6-2.8)+2.8</f>
        <v>2.8</v>
      </c>
      <c r="I3">
        <f>I1</f>
        <v>1.0232000000000001</v>
      </c>
      <c r="O3" s="17">
        <v>10</v>
      </c>
      <c r="P3" s="17">
        <v>100</v>
      </c>
    </row>
    <row r="4" spans="1:16" x14ac:dyDescent="0.25">
      <c r="O4" s="17">
        <v>35</v>
      </c>
      <c r="P4" s="17">
        <v>100</v>
      </c>
    </row>
    <row r="5" spans="1:16" x14ac:dyDescent="0.25">
      <c r="O5" s="17">
        <v>0</v>
      </c>
      <c r="P5" s="17">
        <v>464</v>
      </c>
    </row>
    <row r="6" spans="1:16" x14ac:dyDescent="0.25">
      <c r="O6" s="17">
        <v>2.8</v>
      </c>
      <c r="P6" s="17">
        <v>4</v>
      </c>
    </row>
    <row r="7" spans="1:16" x14ac:dyDescent="0.25">
      <c r="O7" s="17">
        <v>10</v>
      </c>
      <c r="P7" s="17">
        <v>396</v>
      </c>
    </row>
    <row r="8" spans="1:16" x14ac:dyDescent="0.25">
      <c r="O8" s="17">
        <v>10</v>
      </c>
      <c r="P8" s="17">
        <v>188</v>
      </c>
    </row>
    <row r="9" spans="1:16" x14ac:dyDescent="0.25">
      <c r="O9" s="17">
        <v>10</v>
      </c>
      <c r="P9" s="17">
        <v>396</v>
      </c>
    </row>
    <row r="10" spans="1:16" x14ac:dyDescent="0.25">
      <c r="O10" s="17">
        <v>10</v>
      </c>
      <c r="P10" s="17">
        <v>188</v>
      </c>
    </row>
    <row r="11" spans="1:16" x14ac:dyDescent="0.25">
      <c r="O11" s="17">
        <v>2.8</v>
      </c>
      <c r="P11" s="17">
        <v>6</v>
      </c>
    </row>
    <row r="12" spans="1:16" x14ac:dyDescent="0.25">
      <c r="B12" t="s">
        <v>610</v>
      </c>
    </row>
    <row r="15" spans="1:16" x14ac:dyDescent="0.25">
      <c r="B15">
        <v>0.1915</v>
      </c>
      <c r="C15">
        <v>0.44519999999999998</v>
      </c>
      <c r="D15">
        <v>0</v>
      </c>
      <c r="E15">
        <v>0.52080000000000004</v>
      </c>
      <c r="F15">
        <v>1</v>
      </c>
      <c r="G15">
        <v>0.9385</v>
      </c>
      <c r="H15">
        <v>0</v>
      </c>
    </row>
    <row r="22" spans="2:9" x14ac:dyDescent="0.25">
      <c r="B22">
        <v>0.18410000000000001</v>
      </c>
      <c r="C22">
        <v>0.40429999999999999</v>
      </c>
      <c r="D22">
        <v>0</v>
      </c>
      <c r="E22">
        <v>0.56950000000000001</v>
      </c>
      <c r="F22">
        <v>1</v>
      </c>
      <c r="G22">
        <v>1</v>
      </c>
      <c r="H22">
        <v>0</v>
      </c>
      <c r="I22">
        <v>1.0232000000000001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7D2C-1330-4890-AE83-B7131B7CD4E0}">
  <dimension ref="A1:P149"/>
  <sheetViews>
    <sheetView topLeftCell="A70" workbookViewId="0">
      <selection activeCell="J6" sqref="J6"/>
    </sheetView>
  </sheetViews>
  <sheetFormatPr defaultRowHeight="13.2" x14ac:dyDescent="0.25"/>
  <sheetData>
    <row r="1" spans="1:16" x14ac:dyDescent="0.25">
      <c r="A1" t="s">
        <v>597</v>
      </c>
      <c r="B1" t="s">
        <v>607</v>
      </c>
    </row>
    <row r="2" spans="1:16" x14ac:dyDescent="0.25">
      <c r="A2" t="s">
        <v>599</v>
      </c>
      <c r="B2" t="s">
        <v>600</v>
      </c>
      <c r="I2" s="8"/>
      <c r="J2" s="8"/>
      <c r="K2" s="8"/>
    </row>
    <row r="3" spans="1:16" x14ac:dyDescent="0.25">
      <c r="A3" t="s">
        <v>601</v>
      </c>
      <c r="B3" t="s">
        <v>608</v>
      </c>
      <c r="I3" s="8"/>
      <c r="J3" s="8"/>
      <c r="K3" s="8"/>
    </row>
    <row r="4" spans="1:16" x14ac:dyDescent="0.25">
      <c r="A4" t="s">
        <v>603</v>
      </c>
      <c r="B4" t="s">
        <v>604</v>
      </c>
      <c r="I4" s="8"/>
      <c r="J4" s="8"/>
      <c r="K4" s="8"/>
    </row>
    <row r="5" spans="1:16" x14ac:dyDescent="0.25">
      <c r="A5" t="s">
        <v>10</v>
      </c>
      <c r="B5" t="s">
        <v>11</v>
      </c>
      <c r="C5" t="s">
        <v>12</v>
      </c>
      <c r="D5" t="s">
        <v>13</v>
      </c>
      <c r="E5" t="s">
        <v>16</v>
      </c>
      <c r="F5" t="s">
        <v>17</v>
      </c>
      <c r="G5" t="s">
        <v>18</v>
      </c>
      <c r="H5" t="s">
        <v>2</v>
      </c>
      <c r="I5" s="8" t="s">
        <v>605</v>
      </c>
      <c r="J5" s="8" t="s">
        <v>606</v>
      </c>
      <c r="K5" s="8" t="s">
        <v>594</v>
      </c>
      <c r="L5" t="s">
        <v>596</v>
      </c>
      <c r="M5" t="s">
        <v>21</v>
      </c>
      <c r="N5" t="s">
        <v>22</v>
      </c>
      <c r="O5" t="s">
        <v>23</v>
      </c>
      <c r="P5" t="s">
        <v>23</v>
      </c>
    </row>
    <row r="6" spans="1:16" x14ac:dyDescent="0.25">
      <c r="A6">
        <v>19.6051</v>
      </c>
      <c r="B6">
        <v>77.8917</v>
      </c>
      <c r="C6">
        <v>172.99250000000001</v>
      </c>
      <c r="D6">
        <v>3.0425</v>
      </c>
      <c r="E6">
        <v>188.99270000000001</v>
      </c>
      <c r="F6">
        <v>125.7621</v>
      </c>
      <c r="G6">
        <v>5.1778000000000004</v>
      </c>
      <c r="H6">
        <v>0.98629999999999995</v>
      </c>
      <c r="I6" s="8">
        <v>410.68990323452499</v>
      </c>
      <c r="J6" s="8">
        <v>78.933270664412404</v>
      </c>
      <c r="K6" s="8">
        <v>468.78835053880499</v>
      </c>
      <c r="L6">
        <v>8.6730718900333095</v>
      </c>
      <c r="M6">
        <v>5.0962734397759597</v>
      </c>
      <c r="N6">
        <v>1.95497668531661E-2</v>
      </c>
      <c r="O6">
        <v>0.60809641881846299</v>
      </c>
      <c r="P6">
        <v>3.5832978176127302E-2</v>
      </c>
    </row>
    <row r="7" spans="1:16" x14ac:dyDescent="0.25">
      <c r="A7">
        <v>24.361499999999999</v>
      </c>
      <c r="B7">
        <v>90.383200000000002</v>
      </c>
      <c r="C7">
        <v>240.60339999999999</v>
      </c>
      <c r="D7">
        <v>3.6907000000000001</v>
      </c>
      <c r="E7">
        <v>251.01599999999999</v>
      </c>
      <c r="F7">
        <v>140.56819999999999</v>
      </c>
      <c r="G7">
        <v>4.9687000000000001</v>
      </c>
      <c r="H7">
        <v>1.0368999999999999</v>
      </c>
      <c r="I7" s="8">
        <v>289.60282188805098</v>
      </c>
      <c r="J7" s="8">
        <v>70.589826982879302</v>
      </c>
      <c r="K7" s="8">
        <v>316.07578217000798</v>
      </c>
      <c r="L7">
        <v>8.3228126816995704</v>
      </c>
      <c r="M7">
        <v>6.1820604397688896</v>
      </c>
      <c r="N7">
        <v>1.9510698752210801E-2</v>
      </c>
      <c r="O7">
        <v>0.67851912080275101</v>
      </c>
      <c r="P7">
        <v>4.5383218374902799E-2</v>
      </c>
    </row>
    <row r="8" spans="1:16" x14ac:dyDescent="0.25">
      <c r="A8">
        <v>16.610199999999999</v>
      </c>
      <c r="B8">
        <v>53.503399999999999</v>
      </c>
      <c r="C8">
        <v>90.298000000000002</v>
      </c>
      <c r="D8">
        <v>3.0623999999999998</v>
      </c>
      <c r="E8">
        <v>332.85770000000002</v>
      </c>
      <c r="F8">
        <v>162.01650000000001</v>
      </c>
      <c r="G8">
        <v>4.6772999999999998</v>
      </c>
      <c r="H8">
        <v>1.0489999999999999</v>
      </c>
      <c r="I8" s="8">
        <v>573.85667408787197</v>
      </c>
      <c r="J8" s="8">
        <v>97.049812593440905</v>
      </c>
      <c r="K8" s="8">
        <v>288.58318289052198</v>
      </c>
      <c r="L8">
        <v>7.8346943836805503</v>
      </c>
      <c r="M8">
        <v>5.1296074895010602</v>
      </c>
      <c r="N8">
        <v>1.9392471097002199E-2</v>
      </c>
      <c r="O8">
        <v>0.56230399402067199</v>
      </c>
      <c r="P8">
        <v>2.3107310717737899E-2</v>
      </c>
    </row>
    <row r="9" spans="1:16" x14ac:dyDescent="0.25">
      <c r="A9">
        <v>52.699800000000003</v>
      </c>
      <c r="B9">
        <v>81.808400000000006</v>
      </c>
      <c r="C9">
        <v>34.899700000000003</v>
      </c>
      <c r="D9">
        <v>3.8975</v>
      </c>
      <c r="E9">
        <v>213.47640000000001</v>
      </c>
      <c r="F9">
        <v>35.423699999999997</v>
      </c>
      <c r="G9">
        <v>3.4070999999999998</v>
      </c>
      <c r="H9">
        <v>1.0577000000000001</v>
      </c>
      <c r="I9" s="8">
        <v>106.162072948095</v>
      </c>
      <c r="J9" s="8">
        <v>37.424007829330598</v>
      </c>
      <c r="K9" s="8">
        <v>187.19010843826601</v>
      </c>
      <c r="L9">
        <v>5.7070078972090004</v>
      </c>
      <c r="M9">
        <v>6.5284666859031804</v>
      </c>
      <c r="N9">
        <v>2.1038578845638901E-2</v>
      </c>
      <c r="O9">
        <v>1.0699093260207899</v>
      </c>
      <c r="P9">
        <v>5.8957998744756102E-2</v>
      </c>
    </row>
    <row r="10" spans="1:16" x14ac:dyDescent="0.25">
      <c r="A10">
        <v>26.305599999999998</v>
      </c>
      <c r="B10">
        <v>44.369100000000003</v>
      </c>
      <c r="C10">
        <v>159.38990000000001</v>
      </c>
      <c r="D10">
        <v>3.7723</v>
      </c>
      <c r="E10">
        <v>104.68170000000001</v>
      </c>
      <c r="F10">
        <v>150.09780000000001</v>
      </c>
      <c r="G10">
        <v>5.4749999999999996</v>
      </c>
      <c r="H10">
        <v>0.98839999999999995</v>
      </c>
      <c r="I10" s="8">
        <v>307.165009364215</v>
      </c>
      <c r="J10" s="8">
        <v>58.298550268719097</v>
      </c>
      <c r="K10" s="8">
        <v>304.62617780109701</v>
      </c>
      <c r="L10">
        <v>9.1709056367873192</v>
      </c>
      <c r="M10">
        <v>6.31874691202328</v>
      </c>
      <c r="N10">
        <v>1.9574940809874201E-2</v>
      </c>
      <c r="O10">
        <v>0.71020538028781999</v>
      </c>
      <c r="P10">
        <v>2.3188577873691201E-2</v>
      </c>
    </row>
    <row r="11" spans="1:16" x14ac:dyDescent="0.25">
      <c r="A11">
        <v>89.132900000000006</v>
      </c>
      <c r="B11">
        <v>88.677199999999999</v>
      </c>
      <c r="C11">
        <v>95.830500000000001</v>
      </c>
      <c r="D11">
        <v>3.2090999999999998</v>
      </c>
      <c r="E11">
        <v>167.5609</v>
      </c>
      <c r="F11">
        <v>129.6103</v>
      </c>
      <c r="G11">
        <v>3.4565000000000001</v>
      </c>
      <c r="H11">
        <v>1.0198</v>
      </c>
      <c r="I11" s="8">
        <v>58.687697837927701</v>
      </c>
      <c r="J11" s="8">
        <v>34.400387398272599</v>
      </c>
      <c r="K11" s="8">
        <v>173.45485504050799</v>
      </c>
      <c r="L11">
        <v>5.7897568189357802</v>
      </c>
      <c r="M11">
        <v>5.3753412957507898</v>
      </c>
      <c r="N11">
        <v>1.9554742493613501E-2</v>
      </c>
      <c r="O11">
        <v>1.5809292326278499</v>
      </c>
      <c r="P11">
        <v>8.9618839353003105E-2</v>
      </c>
    </row>
    <row r="12" spans="1:16" x14ac:dyDescent="0.25">
      <c r="A12">
        <v>15.461399999999999</v>
      </c>
      <c r="B12">
        <v>45.741399999999999</v>
      </c>
      <c r="C12">
        <v>321.2199</v>
      </c>
      <c r="D12">
        <v>3.3883000000000001</v>
      </c>
      <c r="E12">
        <v>154.0094</v>
      </c>
      <c r="F12">
        <v>53.063699999999997</v>
      </c>
      <c r="G12">
        <v>4.0850999999999997</v>
      </c>
      <c r="H12">
        <v>1.0297000000000001</v>
      </c>
      <c r="I12" s="8">
        <v>579.47512031376402</v>
      </c>
      <c r="J12" s="8">
        <v>126.58077414792299</v>
      </c>
      <c r="K12" s="8">
        <v>587.53047091554697</v>
      </c>
      <c r="L12">
        <v>6.8427120840735904</v>
      </c>
      <c r="M12">
        <v>5.6755160930970598</v>
      </c>
      <c r="N12">
        <v>2.0306997713146001E-2</v>
      </c>
      <c r="O12">
        <v>0.54415590043629503</v>
      </c>
      <c r="P12">
        <v>1.9230690603950901E-2</v>
      </c>
    </row>
    <row r="13" spans="1:16" x14ac:dyDescent="0.25">
      <c r="A13">
        <v>12.430199999999999</v>
      </c>
      <c r="B13">
        <v>72.375799999999998</v>
      </c>
      <c r="C13">
        <v>309.48059999999998</v>
      </c>
      <c r="D13">
        <v>3.6415999999999999</v>
      </c>
      <c r="E13">
        <v>386.56310000000002</v>
      </c>
      <c r="F13">
        <v>177.65029999999999</v>
      </c>
      <c r="G13">
        <v>5.6708999999999996</v>
      </c>
      <c r="H13">
        <v>1.0386</v>
      </c>
      <c r="I13" s="8">
        <v>443.036672409836</v>
      </c>
      <c r="J13" s="8">
        <v>84.943439755752806</v>
      </c>
      <c r="K13" s="8">
        <v>450.46464464213</v>
      </c>
      <c r="L13">
        <v>9.4990537892675295</v>
      </c>
      <c r="M13">
        <v>6.0998131954243702</v>
      </c>
      <c r="N13">
        <v>1.9387688206085E-2</v>
      </c>
      <c r="O13">
        <v>0.51432254476532702</v>
      </c>
      <c r="P13">
        <v>2.97294299077859E-2</v>
      </c>
    </row>
    <row r="14" spans="1:16" x14ac:dyDescent="0.25">
      <c r="A14">
        <v>61.287500000000001</v>
      </c>
      <c r="B14">
        <v>60.9636</v>
      </c>
      <c r="C14">
        <v>277.92779999999999</v>
      </c>
      <c r="D14">
        <v>3.8180999999999998</v>
      </c>
      <c r="E14">
        <v>263.85219999999998</v>
      </c>
      <c r="F14">
        <v>143.39709999999999</v>
      </c>
      <c r="G14">
        <v>5.6162000000000001</v>
      </c>
      <c r="H14">
        <v>1.0405</v>
      </c>
      <c r="I14" s="8">
        <v>92.536764167832501</v>
      </c>
      <c r="J14" s="8">
        <v>27.519468854199399</v>
      </c>
      <c r="K14" s="8">
        <v>144.57748307416301</v>
      </c>
      <c r="L14">
        <v>9.4074269260286307</v>
      </c>
      <c r="M14">
        <v>6.3954656197269397</v>
      </c>
      <c r="N14">
        <v>1.95056293137927E-2</v>
      </c>
      <c r="O14">
        <v>1.20655553883495</v>
      </c>
      <c r="P14">
        <v>4.9227941626789597E-2</v>
      </c>
    </row>
    <row r="15" spans="1:16" x14ac:dyDescent="0.25">
      <c r="A15">
        <v>81.653000000000006</v>
      </c>
      <c r="B15">
        <v>86.121300000000005</v>
      </c>
      <c r="C15">
        <v>31.936599999999999</v>
      </c>
      <c r="D15">
        <v>3.556</v>
      </c>
      <c r="E15">
        <v>289.33859999999999</v>
      </c>
      <c r="F15">
        <v>114.0082</v>
      </c>
      <c r="G15">
        <v>4.1718000000000002</v>
      </c>
      <c r="H15">
        <v>1.0364</v>
      </c>
      <c r="I15" s="8">
        <v>44.509684746122097</v>
      </c>
      <c r="J15" s="8">
        <v>25.822894528574199</v>
      </c>
      <c r="K15" s="8">
        <v>129.40561548593701</v>
      </c>
      <c r="L15">
        <v>6.9879415107216998</v>
      </c>
      <c r="M15">
        <v>5.9564268740324797</v>
      </c>
      <c r="N15">
        <v>1.9618806029936299E-2</v>
      </c>
      <c r="O15">
        <v>1.4826255169123801</v>
      </c>
      <c r="P15">
        <v>8.2558882876446901E-2</v>
      </c>
    </row>
    <row r="16" spans="1:16" x14ac:dyDescent="0.25">
      <c r="A16">
        <v>32.468299999999999</v>
      </c>
      <c r="B16">
        <v>66.790899999999993</v>
      </c>
      <c r="C16">
        <v>6.0122</v>
      </c>
      <c r="D16">
        <v>3.5337999999999998</v>
      </c>
      <c r="E16">
        <v>299.37729999999999</v>
      </c>
      <c r="F16">
        <v>182.50290000000001</v>
      </c>
      <c r="G16">
        <v>3.8330000000000002</v>
      </c>
      <c r="H16">
        <v>1.0432999999999999</v>
      </c>
      <c r="I16" s="8">
        <v>112.548809713262</v>
      </c>
      <c r="J16" s="8">
        <v>42.217446240574901</v>
      </c>
      <c r="K16" s="8">
        <v>126.73255768935999</v>
      </c>
      <c r="L16">
        <v>6.4204244119842304</v>
      </c>
      <c r="M16">
        <v>5.9192400814259498</v>
      </c>
      <c r="N16">
        <v>1.9392649615024599E-2</v>
      </c>
      <c r="O16">
        <v>0.78406010608607801</v>
      </c>
      <c r="P16">
        <v>3.7223555366971597E-2</v>
      </c>
    </row>
    <row r="17" spans="1:16" x14ac:dyDescent="0.25">
      <c r="A17">
        <v>22.892299999999999</v>
      </c>
      <c r="B17">
        <v>66.052499999999995</v>
      </c>
      <c r="C17">
        <v>202.4134</v>
      </c>
      <c r="D17">
        <v>3.1299000000000001</v>
      </c>
      <c r="E17">
        <v>122.4359</v>
      </c>
      <c r="F17">
        <v>148.63390000000001</v>
      </c>
      <c r="G17">
        <v>4.8727</v>
      </c>
      <c r="H17">
        <v>1.0126999999999999</v>
      </c>
      <c r="I17" s="8">
        <v>365.58721561471799</v>
      </c>
      <c r="J17" s="8">
        <v>80.983208110589402</v>
      </c>
      <c r="K17" s="8">
        <v>460.14912883398102</v>
      </c>
      <c r="L17">
        <v>8.1620050173870098</v>
      </c>
      <c r="M17">
        <v>5.2426754326035399</v>
      </c>
      <c r="N17">
        <v>1.9569875128052899E-2</v>
      </c>
      <c r="O17">
        <v>0.65306658585607202</v>
      </c>
      <c r="P17">
        <v>3.2028800101830998E-2</v>
      </c>
    </row>
    <row r="18" spans="1:16" x14ac:dyDescent="0.25">
      <c r="A18">
        <v>37.372300000000003</v>
      </c>
      <c r="B18">
        <v>91.472099999999998</v>
      </c>
      <c r="C18">
        <v>86.1096</v>
      </c>
      <c r="D18">
        <v>3.3597999999999999</v>
      </c>
      <c r="E18">
        <v>200.4289</v>
      </c>
      <c r="F18">
        <v>118.7311</v>
      </c>
      <c r="G18">
        <v>5.8216999999999999</v>
      </c>
      <c r="H18">
        <v>1.0281</v>
      </c>
      <c r="I18" s="8">
        <v>217.93509712197201</v>
      </c>
      <c r="J18" s="8">
        <v>41.4806542820793</v>
      </c>
      <c r="K18" s="8">
        <v>175.94087132029699</v>
      </c>
      <c r="L18">
        <v>9.7516558445683899</v>
      </c>
      <c r="M18">
        <v>5.6277764951827596</v>
      </c>
      <c r="N18">
        <v>1.9674239973617801E-2</v>
      </c>
      <c r="O18">
        <v>0.86634167638168003</v>
      </c>
      <c r="P18">
        <v>5.5956793574785203E-2</v>
      </c>
    </row>
    <row r="19" spans="1:16" x14ac:dyDescent="0.25">
      <c r="A19">
        <v>27.599</v>
      </c>
      <c r="B19">
        <v>58.680500000000002</v>
      </c>
      <c r="C19">
        <v>431.42039999999997</v>
      </c>
      <c r="D19">
        <v>3.6671</v>
      </c>
      <c r="E19">
        <v>224.11250000000001</v>
      </c>
      <c r="F19">
        <v>169.72460000000001</v>
      </c>
      <c r="G19">
        <v>5.7716000000000003</v>
      </c>
      <c r="H19">
        <v>0.99590000000000001</v>
      </c>
      <c r="I19" s="8">
        <v>292.30695556286298</v>
      </c>
      <c r="J19" s="8">
        <v>63.709929080854998</v>
      </c>
      <c r="K19" s="8">
        <v>284.09090652037003</v>
      </c>
      <c r="L19">
        <v>9.6677343385635197</v>
      </c>
      <c r="M19">
        <v>6.1425284630205104</v>
      </c>
      <c r="N19">
        <v>1.9420152652776499E-2</v>
      </c>
      <c r="O19">
        <v>0.72986733180821795</v>
      </c>
      <c r="P19">
        <v>3.1373896145857297E-2</v>
      </c>
    </row>
    <row r="20" spans="1:16" x14ac:dyDescent="0.25">
      <c r="A20">
        <v>57.1967</v>
      </c>
      <c r="B20">
        <v>64.233400000000003</v>
      </c>
      <c r="C20">
        <v>453.11099999999999</v>
      </c>
      <c r="D20">
        <v>3.8601999999999999</v>
      </c>
      <c r="E20">
        <v>97.6661</v>
      </c>
      <c r="F20">
        <v>132.8211</v>
      </c>
      <c r="G20">
        <v>4.8273000000000001</v>
      </c>
      <c r="H20">
        <v>0.98860000000000003</v>
      </c>
      <c r="I20" s="8">
        <v>108.29687363790801</v>
      </c>
      <c r="J20" s="8">
        <v>33.581421862824101</v>
      </c>
      <c r="K20" s="8">
        <v>205.52038619007899</v>
      </c>
      <c r="L20">
        <v>8.0859563843653302</v>
      </c>
      <c r="M20">
        <v>6.4659864649099097</v>
      </c>
      <c r="N20">
        <v>1.9579976121122101E-2</v>
      </c>
      <c r="O20">
        <v>1.14336392898469</v>
      </c>
      <c r="P20">
        <v>4.9351183653115499E-2</v>
      </c>
    </row>
    <row r="21" spans="1:16" x14ac:dyDescent="0.25">
      <c r="A21">
        <v>89.906700000000001</v>
      </c>
      <c r="B21">
        <v>96.2911</v>
      </c>
      <c r="C21">
        <v>79.533500000000004</v>
      </c>
      <c r="D21">
        <v>3.6945000000000001</v>
      </c>
      <c r="E21">
        <v>233.7413</v>
      </c>
      <c r="F21">
        <v>137.11109999999999</v>
      </c>
      <c r="G21">
        <v>3.9379</v>
      </c>
      <c r="H21">
        <v>1.0585</v>
      </c>
      <c r="I21" s="8">
        <v>51.778399996684698</v>
      </c>
      <c r="J21" s="8">
        <v>26.859450862899902</v>
      </c>
      <c r="K21" s="8">
        <v>145.11986002236901</v>
      </c>
      <c r="L21">
        <v>6.5961403067776496</v>
      </c>
      <c r="M21">
        <v>6.1884254274325503</v>
      </c>
      <c r="N21">
        <v>1.9544646229275001E-2</v>
      </c>
      <c r="O21">
        <v>1.5987445984816</v>
      </c>
      <c r="P21">
        <v>9.8671033560059504E-2</v>
      </c>
    </row>
    <row r="22" spans="1:16" x14ac:dyDescent="0.25">
      <c r="A22">
        <v>66.685000000000002</v>
      </c>
      <c r="B22">
        <v>36.063400000000001</v>
      </c>
      <c r="C22">
        <v>331.22719999999998</v>
      </c>
      <c r="D22">
        <v>2.8235999999999999</v>
      </c>
      <c r="E22">
        <v>287.39359999999999</v>
      </c>
      <c r="F22">
        <v>154.81469999999999</v>
      </c>
      <c r="G22">
        <v>5.5869</v>
      </c>
      <c r="H22">
        <v>1.0093000000000001</v>
      </c>
      <c r="I22" s="8">
        <v>92.832045202779199</v>
      </c>
      <c r="J22" s="8">
        <v>28.189802990429399</v>
      </c>
      <c r="K22" s="8">
        <v>138.26173355869099</v>
      </c>
      <c r="L22">
        <v>9.3583470903758705</v>
      </c>
      <c r="M22">
        <v>4.7295985803512304</v>
      </c>
      <c r="N22">
        <v>1.9505649330919202E-2</v>
      </c>
      <c r="O22">
        <v>1.2756656982771899</v>
      </c>
      <c r="P22">
        <v>3.0398617121785099E-2</v>
      </c>
    </row>
    <row r="23" spans="1:16" x14ac:dyDescent="0.25">
      <c r="A23">
        <v>18.178100000000001</v>
      </c>
      <c r="B23">
        <v>97.249200000000002</v>
      </c>
      <c r="C23">
        <v>389.70389999999998</v>
      </c>
      <c r="D23">
        <v>3.6273</v>
      </c>
      <c r="E23">
        <v>147.16419999999999</v>
      </c>
      <c r="F23">
        <v>87.977900000000005</v>
      </c>
      <c r="G23">
        <v>4.3716999999999997</v>
      </c>
      <c r="H23">
        <v>1.0306</v>
      </c>
      <c r="I23" s="8">
        <v>406.71254525392698</v>
      </c>
      <c r="J23" s="8">
        <v>106.40824353767201</v>
      </c>
      <c r="K23" s="8">
        <v>603.26270851013999</v>
      </c>
      <c r="L23">
        <v>7.3227899811137496</v>
      </c>
      <c r="M23">
        <v>6.0758601326408597</v>
      </c>
      <c r="N23">
        <v>1.98088400395087E-2</v>
      </c>
      <c r="O23">
        <v>0.58633091096685996</v>
      </c>
      <c r="P23">
        <v>4.3439726728654399E-2</v>
      </c>
    </row>
    <row r="24" spans="1:16" x14ac:dyDescent="0.25">
      <c r="A24">
        <v>45.671700000000001</v>
      </c>
      <c r="B24">
        <v>47.369599999999998</v>
      </c>
      <c r="C24">
        <v>222.35570000000001</v>
      </c>
      <c r="D24">
        <v>3.3348</v>
      </c>
      <c r="E24">
        <v>352.51319999999998</v>
      </c>
      <c r="F24">
        <v>67.402500000000003</v>
      </c>
      <c r="G24">
        <v>5.6997999999999998</v>
      </c>
      <c r="H24">
        <v>1.0550999999999999</v>
      </c>
      <c r="I24" s="8">
        <v>156.64747067998499</v>
      </c>
      <c r="J24" s="8">
        <v>40.244671722636397</v>
      </c>
      <c r="K24" s="8">
        <v>198.850274981388</v>
      </c>
      <c r="L24">
        <v>9.5474636086388092</v>
      </c>
      <c r="M24">
        <v>5.5858994884429096</v>
      </c>
      <c r="N24">
        <v>1.99532033867801E-2</v>
      </c>
      <c r="O24">
        <v>0.98274117755985402</v>
      </c>
      <c r="P24">
        <v>3.2105837972300003E-2</v>
      </c>
    </row>
    <row r="25" spans="1:16" x14ac:dyDescent="0.25">
      <c r="A25">
        <v>15.0289</v>
      </c>
      <c r="B25">
        <v>75.482500000000002</v>
      </c>
      <c r="C25">
        <v>383.61360000000002</v>
      </c>
      <c r="D25">
        <v>3.3302999999999998</v>
      </c>
      <c r="E25">
        <v>306.04180000000002</v>
      </c>
      <c r="F25">
        <v>138.85810000000001</v>
      </c>
      <c r="G25">
        <v>2.8932000000000002</v>
      </c>
      <c r="H25">
        <v>1.0001</v>
      </c>
      <c r="I25" s="8">
        <v>531.57734959716299</v>
      </c>
      <c r="J25" s="8">
        <v>176.396737973678</v>
      </c>
      <c r="K25" s="8">
        <v>929.10081843795297</v>
      </c>
      <c r="L25">
        <v>4.8461843010648904</v>
      </c>
      <c r="M25">
        <v>5.5783611669231599</v>
      </c>
      <c r="N25">
        <v>1.9505629479490399E-2</v>
      </c>
      <c r="O25">
        <v>0.52915945172335699</v>
      </c>
      <c r="P25">
        <v>3.0705923275833599E-2</v>
      </c>
    </row>
    <row r="26" spans="1:16" x14ac:dyDescent="0.25">
      <c r="A26">
        <v>55.207999999999998</v>
      </c>
      <c r="B26">
        <v>71.274699999999996</v>
      </c>
      <c r="C26">
        <v>444.05700000000002</v>
      </c>
      <c r="D26">
        <v>2.9207999999999998</v>
      </c>
      <c r="E26">
        <v>128.77940000000001</v>
      </c>
      <c r="F26">
        <v>172.6422</v>
      </c>
      <c r="G26">
        <v>4.5487000000000002</v>
      </c>
      <c r="H26">
        <v>1.0003</v>
      </c>
      <c r="I26" s="8">
        <v>138.452999220582</v>
      </c>
      <c r="J26" s="8">
        <v>43.040241383452198</v>
      </c>
      <c r="K26" s="8">
        <v>212.04758799527301</v>
      </c>
      <c r="L26">
        <v>7.6192791141992799</v>
      </c>
      <c r="M26">
        <v>4.8924162153260298</v>
      </c>
      <c r="N26">
        <v>1.9440444138085902E-2</v>
      </c>
      <c r="O26">
        <v>1.10657381539162</v>
      </c>
      <c r="P26">
        <v>5.29099367050734E-2</v>
      </c>
    </row>
    <row r="27" spans="1:16" x14ac:dyDescent="0.25">
      <c r="A27">
        <v>49.105400000000003</v>
      </c>
      <c r="B27">
        <v>76.340500000000006</v>
      </c>
      <c r="C27">
        <v>187.4091</v>
      </c>
      <c r="D27">
        <v>3.7343000000000002</v>
      </c>
      <c r="E27">
        <v>172.85310000000001</v>
      </c>
      <c r="F27">
        <v>102.5613</v>
      </c>
      <c r="G27">
        <v>5.2382999999999997</v>
      </c>
      <c r="H27">
        <v>1.012</v>
      </c>
      <c r="I27" s="8">
        <v>134.312134284385</v>
      </c>
      <c r="J27" s="8">
        <v>35.526638040366599</v>
      </c>
      <c r="K27" s="8">
        <v>196.04066943689199</v>
      </c>
      <c r="L27">
        <v>8.7744142230875894</v>
      </c>
      <c r="M27">
        <v>6.2550938408228598</v>
      </c>
      <c r="N27">
        <v>1.96792191938133E-2</v>
      </c>
      <c r="O27">
        <v>1.0308901415224101</v>
      </c>
      <c r="P27">
        <v>5.3826324115553499E-2</v>
      </c>
    </row>
    <row r="28" spans="1:16" x14ac:dyDescent="0.25">
      <c r="A28">
        <v>98.781000000000006</v>
      </c>
      <c r="B28">
        <v>59.856200000000001</v>
      </c>
      <c r="C28">
        <v>289.30990000000003</v>
      </c>
      <c r="D28">
        <v>3.1128</v>
      </c>
      <c r="E28">
        <v>136.3552</v>
      </c>
      <c r="F28">
        <v>39.678699999999999</v>
      </c>
      <c r="G28">
        <v>3.2332000000000001</v>
      </c>
      <c r="H28">
        <v>1.0535000000000001</v>
      </c>
      <c r="I28" s="8">
        <v>73.868763796281002</v>
      </c>
      <c r="J28" s="8">
        <v>37.0030878246166</v>
      </c>
      <c r="K28" s="8">
        <v>256.55933066988598</v>
      </c>
      <c r="L28">
        <v>5.41571149495583</v>
      </c>
      <c r="M28">
        <v>5.2140308969539202</v>
      </c>
      <c r="N28">
        <v>2.0809840710406299E-2</v>
      </c>
      <c r="O28">
        <v>1.71518743577544</v>
      </c>
      <c r="P28">
        <v>6.5014563762845104E-2</v>
      </c>
    </row>
    <row r="29" spans="1:16" x14ac:dyDescent="0.25">
      <c r="A29">
        <v>83.2072</v>
      </c>
      <c r="B29">
        <v>73.632000000000005</v>
      </c>
      <c r="C29">
        <v>206.941</v>
      </c>
      <c r="D29">
        <v>3.0101</v>
      </c>
      <c r="E29">
        <v>321.70060000000001</v>
      </c>
      <c r="F29">
        <v>118.1478</v>
      </c>
      <c r="G29">
        <v>3.9767000000000001</v>
      </c>
      <c r="H29">
        <v>1.0149999999999999</v>
      </c>
      <c r="I29" s="8">
        <v>80.650240542008305</v>
      </c>
      <c r="J29" s="8">
        <v>33.099271772317501</v>
      </c>
      <c r="K29" s="8">
        <v>152.63052948686499</v>
      </c>
      <c r="L29">
        <v>6.6611333902280103</v>
      </c>
      <c r="M29">
        <v>5.04200062607379</v>
      </c>
      <c r="N29">
        <v>1.96187860430562E-2</v>
      </c>
      <c r="O29">
        <v>1.49935725227707</v>
      </c>
      <c r="P29">
        <v>7.1071224990857496E-2</v>
      </c>
    </row>
    <row r="30" spans="1:16" x14ac:dyDescent="0.25">
      <c r="A30">
        <v>51.676900000000003</v>
      </c>
      <c r="B30">
        <v>87.273899999999998</v>
      </c>
      <c r="C30">
        <v>10.3627</v>
      </c>
      <c r="D30">
        <v>3.1629</v>
      </c>
      <c r="E30">
        <v>312.46050000000002</v>
      </c>
      <c r="F30">
        <v>82.828500000000005</v>
      </c>
      <c r="G30">
        <v>3.2589000000000001</v>
      </c>
      <c r="H30">
        <v>1.0066999999999999</v>
      </c>
      <c r="I30" s="8">
        <v>47.737536926056201</v>
      </c>
      <c r="J30" s="8">
        <v>39.088838240625698</v>
      </c>
      <c r="K30" s="8">
        <v>173.10777978149</v>
      </c>
      <c r="L30">
        <v>5.4587610640820099</v>
      </c>
      <c r="M30">
        <v>5.2979523279755902</v>
      </c>
      <c r="N30">
        <v>1.9845093426022701E-2</v>
      </c>
      <c r="O30">
        <v>1.04916471023048</v>
      </c>
      <c r="P30">
        <v>6.1549909495276403E-2</v>
      </c>
    </row>
    <row r="31" spans="1:16" x14ac:dyDescent="0.25">
      <c r="A31">
        <v>88.061999999999998</v>
      </c>
      <c r="B31">
        <v>35.4099</v>
      </c>
      <c r="C31">
        <v>142.9348</v>
      </c>
      <c r="D31">
        <v>3.1916000000000002</v>
      </c>
      <c r="E31">
        <v>154.5138</v>
      </c>
      <c r="F31">
        <v>97.181399999999996</v>
      </c>
      <c r="G31">
        <v>3.8723999999999998</v>
      </c>
      <c r="H31">
        <v>0.998</v>
      </c>
      <c r="I31" s="8">
        <v>50.788803182123701</v>
      </c>
      <c r="J31" s="8">
        <v>30.421405363201501</v>
      </c>
      <c r="K31" s="8">
        <v>134.98466257019501</v>
      </c>
      <c r="L31">
        <v>6.4864225582137598</v>
      </c>
      <c r="M31">
        <v>5.3460271485015598</v>
      </c>
      <c r="N31">
        <v>1.98088127050257E-2</v>
      </c>
      <c r="O31">
        <v>1.56860562238198</v>
      </c>
      <c r="P31">
        <v>3.5593003472591499E-2</v>
      </c>
    </row>
    <row r="32" spans="1:16" x14ac:dyDescent="0.25">
      <c r="A32">
        <v>21.792899999999999</v>
      </c>
      <c r="B32">
        <v>40.797400000000003</v>
      </c>
      <c r="C32">
        <v>238.30240000000001</v>
      </c>
      <c r="D32">
        <v>3.4607000000000001</v>
      </c>
      <c r="E32">
        <v>278.4042</v>
      </c>
      <c r="F32">
        <v>167.94919999999999</v>
      </c>
      <c r="G32">
        <v>4.2614999999999998</v>
      </c>
      <c r="H32">
        <v>1.0156000000000001</v>
      </c>
      <c r="I32" s="8">
        <v>415.29397741190701</v>
      </c>
      <c r="J32" s="8">
        <v>94.950788665534901</v>
      </c>
      <c r="K32" s="8">
        <v>484.95217820451001</v>
      </c>
      <c r="L32">
        <v>7.1381961789414401</v>
      </c>
      <c r="M32">
        <v>5.7967917062727397</v>
      </c>
      <c r="N32">
        <v>1.9392473065966E-2</v>
      </c>
      <c r="O32">
        <v>0.63551735705618195</v>
      </c>
      <c r="P32">
        <v>1.93266439230938E-2</v>
      </c>
    </row>
    <row r="33" spans="1:16" x14ac:dyDescent="0.25">
      <c r="A33">
        <v>44.468699999999998</v>
      </c>
      <c r="B33">
        <v>98.147099999999995</v>
      </c>
      <c r="C33">
        <v>185.27099999999999</v>
      </c>
      <c r="D33">
        <v>3.4923000000000002</v>
      </c>
      <c r="E33">
        <v>383.34219999999999</v>
      </c>
      <c r="F33">
        <v>100.56780000000001</v>
      </c>
      <c r="G33">
        <v>4.6425000000000001</v>
      </c>
      <c r="H33">
        <v>1.0134000000000001</v>
      </c>
      <c r="I33" s="8">
        <v>163.11187107463201</v>
      </c>
      <c r="J33" s="8">
        <v>44.905120234828303</v>
      </c>
      <c r="K33" s="8">
        <v>268.20728790959799</v>
      </c>
      <c r="L33">
        <v>7.7764016065180801</v>
      </c>
      <c r="M33">
        <v>5.8497244413365301</v>
      </c>
      <c r="N33">
        <v>1.9613756743528499E-2</v>
      </c>
      <c r="O33">
        <v>0.95932831589883905</v>
      </c>
      <c r="P33">
        <v>6.4849599833834495E-2</v>
      </c>
    </row>
    <row r="34" spans="1:16" x14ac:dyDescent="0.25">
      <c r="A34">
        <v>93.002499999999998</v>
      </c>
      <c r="B34">
        <v>74.034899999999993</v>
      </c>
      <c r="C34">
        <v>105.4533</v>
      </c>
      <c r="D34">
        <v>3.2296999999999998</v>
      </c>
      <c r="E34">
        <v>328.60789999999997</v>
      </c>
      <c r="F34">
        <v>93.026600000000002</v>
      </c>
      <c r="G34">
        <v>2.9590999999999998</v>
      </c>
      <c r="H34">
        <v>0.99629999999999996</v>
      </c>
      <c r="I34" s="8">
        <v>56.155339267358102</v>
      </c>
      <c r="J34" s="8">
        <v>38.471341752883198</v>
      </c>
      <c r="K34" s="8">
        <v>185.10955188347299</v>
      </c>
      <c r="L34">
        <v>4.9565720644414402</v>
      </c>
      <c r="M34">
        <v>5.4098477372053297</v>
      </c>
      <c r="N34">
        <v>1.97322835289135E-2</v>
      </c>
      <c r="O34">
        <v>1.6323008340084499</v>
      </c>
      <c r="P34">
        <v>7.6855606125278406E-2</v>
      </c>
    </row>
    <row r="35" spans="1:16" x14ac:dyDescent="0.25">
      <c r="A35">
        <v>91.779899999999998</v>
      </c>
      <c r="B35">
        <v>49.360300000000002</v>
      </c>
      <c r="C35">
        <v>426.91950000000003</v>
      </c>
      <c r="D35">
        <v>3.2484999999999999</v>
      </c>
      <c r="E35">
        <v>297.45209999999997</v>
      </c>
      <c r="F35">
        <v>85.518000000000001</v>
      </c>
      <c r="G35">
        <v>4.7629999999999999</v>
      </c>
      <c r="H35">
        <v>1.0175000000000001</v>
      </c>
      <c r="I35" s="8">
        <v>72.962717590361805</v>
      </c>
      <c r="J35" s="8">
        <v>24.342219671317601</v>
      </c>
      <c r="K35" s="8">
        <v>124.994657770044</v>
      </c>
      <c r="L35">
        <v>7.9782487526472101</v>
      </c>
      <c r="M35">
        <v>5.4413398835356697</v>
      </c>
      <c r="N35">
        <v>1.97319454647094E-2</v>
      </c>
      <c r="O35">
        <v>1.6279443667006199</v>
      </c>
      <c r="P35">
        <v>5.14808602798437E-2</v>
      </c>
    </row>
    <row r="36" spans="1:16" x14ac:dyDescent="0.25">
      <c r="A36">
        <v>74.508700000000005</v>
      </c>
      <c r="B36">
        <v>61.9621</v>
      </c>
      <c r="C36">
        <v>343.08769999999998</v>
      </c>
      <c r="D36">
        <v>3.4018000000000002</v>
      </c>
      <c r="E36">
        <v>75.740399999999994</v>
      </c>
      <c r="F36">
        <v>47.018099999999997</v>
      </c>
      <c r="G36">
        <v>3.6278999999999999</v>
      </c>
      <c r="H36">
        <v>0.99480000000000002</v>
      </c>
      <c r="I36" s="8">
        <v>79.235091447710801</v>
      </c>
      <c r="J36" s="8">
        <v>34.415714534611197</v>
      </c>
      <c r="K36" s="8">
        <v>201.03846495721601</v>
      </c>
      <c r="L36">
        <v>6.0768655485943404</v>
      </c>
      <c r="M36">
        <v>5.6981295083566401</v>
      </c>
      <c r="N36">
        <v>2.05912308426946E-2</v>
      </c>
      <c r="O36">
        <v>1.37657112070466</v>
      </c>
      <c r="P36">
        <v>5.5462961804409398E-2</v>
      </c>
    </row>
    <row r="37" spans="1:16" x14ac:dyDescent="0.25">
      <c r="A37">
        <v>63.1297</v>
      </c>
      <c r="B37">
        <v>44.1783</v>
      </c>
      <c r="C37">
        <v>345.73719999999997</v>
      </c>
      <c r="D37">
        <v>3.6128999999999998</v>
      </c>
      <c r="E37">
        <v>139.2638</v>
      </c>
      <c r="F37">
        <v>73.381100000000004</v>
      </c>
      <c r="G37">
        <v>3.5163000000000002</v>
      </c>
      <c r="H37">
        <v>1.0325</v>
      </c>
      <c r="I37" s="8">
        <v>95.675687435438405</v>
      </c>
      <c r="J37" s="8">
        <v>39.986008419577203</v>
      </c>
      <c r="K37" s="8">
        <v>240.86236071930401</v>
      </c>
      <c r="L37">
        <v>5.8899266246533104</v>
      </c>
      <c r="M37">
        <v>6.05173864479021</v>
      </c>
      <c r="N37">
        <v>2.0057918434822901E-2</v>
      </c>
      <c r="O37">
        <v>1.2162561612248901</v>
      </c>
      <c r="P37">
        <v>3.5508175881531302E-2</v>
      </c>
    </row>
    <row r="38" spans="1:16" x14ac:dyDescent="0.25">
      <c r="A38">
        <v>39.304499999999997</v>
      </c>
      <c r="B38">
        <v>51.666499999999999</v>
      </c>
      <c r="C38">
        <v>107.00360000000001</v>
      </c>
      <c r="D38">
        <v>3.9557000000000002</v>
      </c>
      <c r="E38">
        <v>241.59360000000001</v>
      </c>
      <c r="F38">
        <v>38.266100000000002</v>
      </c>
      <c r="G38">
        <v>3.5666000000000002</v>
      </c>
      <c r="H38">
        <v>0.98570000000000002</v>
      </c>
      <c r="I38">
        <v>197.58188444730999</v>
      </c>
      <c r="J38">
        <v>52.569421102439797</v>
      </c>
      <c r="K38">
        <v>329.51714336006103</v>
      </c>
      <c r="L38">
        <v>5.97418315197576</v>
      </c>
      <c r="M38">
        <v>6.62595634441423</v>
      </c>
      <c r="N38">
        <v>2.0789458183961499E-2</v>
      </c>
      <c r="O38">
        <v>0.88190141443395997</v>
      </c>
      <c r="P38">
        <v>3.1720535505009799E-2</v>
      </c>
    </row>
    <row r="39" spans="1:16" x14ac:dyDescent="0.25">
      <c r="A39">
        <v>94.4482</v>
      </c>
      <c r="B39">
        <v>50.503100000000003</v>
      </c>
      <c r="C39">
        <v>212.35550000000001</v>
      </c>
      <c r="D39">
        <v>3.7111000000000001</v>
      </c>
      <c r="E39">
        <v>180.46850000000001</v>
      </c>
      <c r="F39">
        <v>107.7697</v>
      </c>
      <c r="G39">
        <v>3.1604999999999999</v>
      </c>
      <c r="H39">
        <v>1.0262</v>
      </c>
      <c r="I39" s="8">
        <v>56.266940837800703</v>
      </c>
      <c r="J39" s="8">
        <v>30.702625690288599</v>
      </c>
      <c r="K39" s="8">
        <v>238.21617517863601</v>
      </c>
      <c r="L39">
        <v>5.2939331851955496</v>
      </c>
      <c r="M39">
        <v>6.2162315249209996</v>
      </c>
      <c r="N39">
        <v>1.9674149395258099E-2</v>
      </c>
      <c r="O39">
        <v>1.6576075688894401</v>
      </c>
      <c r="P39">
        <v>5.3297999700811199E-2</v>
      </c>
    </row>
    <row r="40" spans="1:16" x14ac:dyDescent="0.25">
      <c r="A40">
        <v>21.3994</v>
      </c>
      <c r="B40">
        <v>55.818399999999997</v>
      </c>
      <c r="C40">
        <v>361.33069999999998</v>
      </c>
      <c r="D40">
        <v>3.2793999999999999</v>
      </c>
      <c r="E40">
        <v>37.068300000000001</v>
      </c>
      <c r="F40">
        <v>70.504800000000003</v>
      </c>
      <c r="G40">
        <v>5.9858000000000002</v>
      </c>
      <c r="H40">
        <v>1.046</v>
      </c>
      <c r="I40" s="8">
        <v>344.47322756843602</v>
      </c>
      <c r="J40" s="8">
        <v>75.103220533710996</v>
      </c>
      <c r="K40" s="8">
        <v>484.93556198946197</v>
      </c>
      <c r="L40">
        <v>10.0265364665887</v>
      </c>
      <c r="M40">
        <v>5.4931000736284297</v>
      </c>
      <c r="N40">
        <v>2.0258084124864701E-2</v>
      </c>
      <c r="O40">
        <v>0.64090484317714902</v>
      </c>
      <c r="P40">
        <v>2.6962161572781598E-2</v>
      </c>
    </row>
    <row r="41" spans="1:16" x14ac:dyDescent="0.25">
      <c r="A41">
        <v>75.993799999999993</v>
      </c>
      <c r="B41">
        <v>46.578400000000002</v>
      </c>
      <c r="C41">
        <v>416.1397</v>
      </c>
      <c r="D41">
        <v>3.7961999999999998</v>
      </c>
      <c r="E41">
        <v>116.5506</v>
      </c>
      <c r="F41">
        <v>81.024900000000002</v>
      </c>
      <c r="G41">
        <v>5.8981000000000003</v>
      </c>
      <c r="H41">
        <v>1.0039</v>
      </c>
      <c r="I41" s="8">
        <v>65.384130698111704</v>
      </c>
      <c r="J41" s="8">
        <v>20.587512874520399</v>
      </c>
      <c r="K41" s="8">
        <v>136.47597659279799</v>
      </c>
      <c r="L41">
        <v>9.8796319520640292</v>
      </c>
      <c r="M41">
        <v>6.3587813336829697</v>
      </c>
      <c r="N41">
        <v>1.9943323380982401E-2</v>
      </c>
      <c r="O41">
        <v>1.4165077804439301</v>
      </c>
      <c r="P41">
        <v>4.3258422439158201E-2</v>
      </c>
    </row>
    <row r="42" spans="1:16" x14ac:dyDescent="0.25">
      <c r="A42">
        <v>68.408699999999996</v>
      </c>
      <c r="B42">
        <v>57.377400000000002</v>
      </c>
      <c r="C42">
        <v>270.27199999999999</v>
      </c>
      <c r="D42">
        <v>2.9472999999999998</v>
      </c>
      <c r="E42">
        <v>345.43110000000001</v>
      </c>
      <c r="F42">
        <v>104.36069999999999</v>
      </c>
      <c r="G42">
        <v>5.5130999999999997</v>
      </c>
      <c r="H42">
        <v>1.0186999999999999</v>
      </c>
      <c r="I42" s="8">
        <v>91.466347575645202</v>
      </c>
      <c r="J42" s="8">
        <v>27.226358204413899</v>
      </c>
      <c r="K42" s="8">
        <v>162.917800020827</v>
      </c>
      <c r="L42">
        <v>9.2347261683300701</v>
      </c>
      <c r="M42">
        <v>4.93680593187581</v>
      </c>
      <c r="N42">
        <v>1.96137353101879E-2</v>
      </c>
      <c r="O42">
        <v>1.3004112500917899</v>
      </c>
      <c r="P42">
        <v>4.9189095001734101E-2</v>
      </c>
    </row>
    <row r="43" spans="1:16" x14ac:dyDescent="0.25">
      <c r="A43">
        <v>84.353200000000001</v>
      </c>
      <c r="B43">
        <v>42.855200000000004</v>
      </c>
      <c r="C43">
        <v>56.098999999999997</v>
      </c>
      <c r="D43">
        <v>2.8508</v>
      </c>
      <c r="E43">
        <v>26.8142</v>
      </c>
      <c r="F43">
        <v>43.336799999999997</v>
      </c>
      <c r="G43">
        <v>5.3113000000000001</v>
      </c>
      <c r="H43">
        <v>1.0248999999999999</v>
      </c>
      <c r="I43" s="8">
        <v>38.719903548111397</v>
      </c>
      <c r="J43" s="8">
        <v>22.722917044012299</v>
      </c>
      <c r="K43" s="8">
        <v>96.505848873764094</v>
      </c>
      <c r="L43">
        <v>8.8966950500859099</v>
      </c>
      <c r="M43">
        <v>4.7751606066837597</v>
      </c>
      <c r="N43">
        <v>2.09978669588929E-2</v>
      </c>
      <c r="O43">
        <v>1.52391891025709</v>
      </c>
      <c r="P43">
        <v>4.21705262233514E-2</v>
      </c>
    </row>
    <row r="44" spans="1:16" x14ac:dyDescent="0.25">
      <c r="A44">
        <v>47.0959</v>
      </c>
      <c r="B44">
        <v>93.0989</v>
      </c>
      <c r="C44">
        <v>246.834</v>
      </c>
      <c r="D44">
        <v>2.8900999999999999</v>
      </c>
      <c r="E44">
        <v>359.57429999999999</v>
      </c>
      <c r="F44">
        <v>124.10639999999999</v>
      </c>
      <c r="G44">
        <v>3.1987999999999999</v>
      </c>
      <c r="H44">
        <v>0.99119999999999997</v>
      </c>
      <c r="I44" s="8">
        <v>155.12818663588499</v>
      </c>
      <c r="J44" s="8">
        <v>65.5658849254215</v>
      </c>
      <c r="K44" s="8">
        <v>285.14680525077699</v>
      </c>
      <c r="L44">
        <v>5.3580887266460504</v>
      </c>
      <c r="M44">
        <v>4.8409906380981296</v>
      </c>
      <c r="N44">
        <v>1.9500791564265499E-2</v>
      </c>
      <c r="O44">
        <v>0.98197641144168202</v>
      </c>
      <c r="P44">
        <v>6.1952437641036598E-2</v>
      </c>
    </row>
    <row r="45" spans="1:16" x14ac:dyDescent="0.25">
      <c r="A45">
        <v>78.816500000000005</v>
      </c>
      <c r="B45">
        <v>41.924700000000001</v>
      </c>
      <c r="C45">
        <v>17.581800000000001</v>
      </c>
      <c r="D45">
        <v>2.9859</v>
      </c>
      <c r="E45">
        <v>55.627099999999999</v>
      </c>
      <c r="F45">
        <v>157.78790000000001</v>
      </c>
      <c r="G45">
        <v>4.0670999999999999</v>
      </c>
      <c r="H45">
        <v>1.0215000000000001</v>
      </c>
      <c r="I45" s="8">
        <v>28.9376186341579</v>
      </c>
      <c r="J45" s="8">
        <v>28.8574284531032</v>
      </c>
      <c r="K45" s="8">
        <v>133.87183085565101</v>
      </c>
      <c r="L45">
        <v>6.8125606432851704</v>
      </c>
      <c r="M45">
        <v>5.0014636392784197</v>
      </c>
      <c r="N45">
        <v>1.9523567140597099E-2</v>
      </c>
      <c r="O45">
        <v>1.4376956772771401</v>
      </c>
      <c r="P45">
        <v>3.8998072416093502E-2</v>
      </c>
    </row>
    <row r="46" spans="1:16" x14ac:dyDescent="0.25">
      <c r="A46">
        <v>84.689599999999999</v>
      </c>
      <c r="B46">
        <v>95.624200000000002</v>
      </c>
      <c r="C46">
        <v>122.88549999999999</v>
      </c>
      <c r="D46">
        <v>3.1061000000000001</v>
      </c>
      <c r="E46">
        <v>268.45609999999999</v>
      </c>
      <c r="F46">
        <v>68.087699999999998</v>
      </c>
      <c r="G46">
        <v>3.3083</v>
      </c>
      <c r="H46">
        <v>1.0355000000000001</v>
      </c>
      <c r="I46" s="8">
        <v>71.750370298511399</v>
      </c>
      <c r="J46" s="8">
        <v>39.152052201829498</v>
      </c>
      <c r="K46" s="8">
        <v>273.628826535879</v>
      </c>
      <c r="L46">
        <v>5.5415099966899097</v>
      </c>
      <c r="M46">
        <v>5.20280783410095</v>
      </c>
      <c r="N46">
        <v>1.9958257986115401E-2</v>
      </c>
      <c r="O46">
        <v>1.5162691163959601</v>
      </c>
      <c r="P46">
        <v>9.3003414481839394E-2</v>
      </c>
    </row>
    <row r="47" spans="1:16" x14ac:dyDescent="0.25">
      <c r="A47">
        <v>33.718600000000002</v>
      </c>
      <c r="B47">
        <v>61.9131</v>
      </c>
      <c r="C47">
        <v>260.9051</v>
      </c>
      <c r="D47">
        <v>3.081</v>
      </c>
      <c r="E47">
        <v>181.72149999999999</v>
      </c>
      <c r="F47">
        <v>166.19380000000001</v>
      </c>
      <c r="G47">
        <v>2.8254000000000001</v>
      </c>
      <c r="H47">
        <v>1.0017</v>
      </c>
      <c r="I47" s="8">
        <v>270.50608503334399</v>
      </c>
      <c r="J47" s="8">
        <v>94.850586234680094</v>
      </c>
      <c r="K47" s="8">
        <v>405.16228095287499</v>
      </c>
      <c r="L47">
        <v>4.7326139091405199</v>
      </c>
      <c r="M47">
        <v>5.1607633216919799</v>
      </c>
      <c r="N47">
        <v>1.9425222798479899E-2</v>
      </c>
      <c r="O47">
        <v>0.79138069450388104</v>
      </c>
      <c r="P47">
        <v>3.4399750889612397E-2</v>
      </c>
    </row>
    <row r="48" spans="1:16" x14ac:dyDescent="0.25">
      <c r="A48">
        <v>60.100499999999997</v>
      </c>
      <c r="B48">
        <v>37.970599999999997</v>
      </c>
      <c r="C48">
        <v>418.14789999999999</v>
      </c>
      <c r="D48">
        <v>2.8128000000000002</v>
      </c>
      <c r="E48">
        <v>110.0112</v>
      </c>
      <c r="F48">
        <v>33.198799999999999</v>
      </c>
      <c r="G48">
        <v>3.7711999999999999</v>
      </c>
      <c r="H48">
        <v>1.0476000000000001</v>
      </c>
      <c r="I48" s="8">
        <v>148.691694505844</v>
      </c>
      <c r="J48" s="8">
        <v>49.599058175345498</v>
      </c>
      <c r="K48" s="8">
        <v>251.57557721018799</v>
      </c>
      <c r="L48">
        <v>6.31690449505746</v>
      </c>
      <c r="M48">
        <v>4.7115071572489899</v>
      </c>
      <c r="N48">
        <v>2.1193184912993698E-2</v>
      </c>
      <c r="O48">
        <v>1.16951825499567</v>
      </c>
      <c r="P48">
        <v>2.9419443886401601E-2</v>
      </c>
    </row>
    <row r="49" spans="1:16" x14ac:dyDescent="0.25">
      <c r="A49">
        <v>98.644999999999996</v>
      </c>
      <c r="B49">
        <v>57.153399999999998</v>
      </c>
      <c r="C49">
        <v>336.98610000000002</v>
      </c>
      <c r="D49">
        <v>3.4459</v>
      </c>
      <c r="E49">
        <v>239.5325</v>
      </c>
      <c r="F49">
        <v>95.548199999999994</v>
      </c>
      <c r="G49">
        <v>5.1496000000000004</v>
      </c>
      <c r="H49">
        <v>1.0562</v>
      </c>
      <c r="I49" s="8">
        <v>59.940869678141702</v>
      </c>
      <c r="J49" s="8">
        <v>20.4595452133516</v>
      </c>
      <c r="K49" s="8">
        <v>111.62945198680499</v>
      </c>
      <c r="L49">
        <v>8.6258346419991501</v>
      </c>
      <c r="M49">
        <v>5.7720007449231003</v>
      </c>
      <c r="N49">
        <v>1.9793696252642299E-2</v>
      </c>
      <c r="O49">
        <v>1.72923655348507</v>
      </c>
      <c r="P49">
        <v>6.3057273375114395E-2</v>
      </c>
    </row>
    <row r="50" spans="1:16" x14ac:dyDescent="0.25">
      <c r="A50">
        <v>57.822099999999999</v>
      </c>
      <c r="B50">
        <v>82.841399999999993</v>
      </c>
      <c r="C50">
        <v>167.5992</v>
      </c>
      <c r="D50">
        <v>2.9131</v>
      </c>
      <c r="E50">
        <v>83.248199999999997</v>
      </c>
      <c r="F50">
        <v>24.583600000000001</v>
      </c>
      <c r="G50">
        <v>4.9127999999999998</v>
      </c>
      <c r="H50">
        <v>1.0502</v>
      </c>
      <c r="I50" s="8">
        <v>119.022769031956</v>
      </c>
      <c r="J50" s="8">
        <v>36.638752742884101</v>
      </c>
      <c r="K50" s="8">
        <v>167.024083276699</v>
      </c>
      <c r="L50">
        <v>8.2291757135499992</v>
      </c>
      <c r="M50">
        <v>4.8795180452728202</v>
      </c>
      <c r="N50">
        <v>2.18310538304687E-2</v>
      </c>
      <c r="O50">
        <v>1.1460960079138101</v>
      </c>
      <c r="P50">
        <v>6.3489610948358297E-2</v>
      </c>
    </row>
    <row r="51" spans="1:16" x14ac:dyDescent="0.25">
      <c r="A51">
        <v>36.419699999999999</v>
      </c>
      <c r="B51">
        <v>84.904399999999995</v>
      </c>
      <c r="C51">
        <v>294.45609999999999</v>
      </c>
      <c r="D51">
        <v>2.9645000000000001</v>
      </c>
      <c r="E51">
        <v>275.94850000000002</v>
      </c>
      <c r="F51">
        <v>61.028799999999997</v>
      </c>
      <c r="G51">
        <v>4.6234000000000002</v>
      </c>
      <c r="H51">
        <v>1.0217000000000001</v>
      </c>
      <c r="I51" s="8">
        <v>239.92442251265601</v>
      </c>
      <c r="J51" s="8">
        <v>63.165765565127899</v>
      </c>
      <c r="K51" s="8">
        <v>312.67579574945</v>
      </c>
      <c r="L51">
        <v>7.7444075940656703</v>
      </c>
      <c r="M51">
        <v>4.9656170514601898</v>
      </c>
      <c r="N51">
        <v>2.0071680344519501E-2</v>
      </c>
      <c r="O51">
        <v>0.84154602830963898</v>
      </c>
      <c r="P51">
        <v>5.0188007511916301E-2</v>
      </c>
    </row>
    <row r="52" spans="1:16" x14ac:dyDescent="0.25">
      <c r="A52">
        <v>64.793700000000001</v>
      </c>
      <c r="B52">
        <v>69.014399999999995</v>
      </c>
      <c r="C52">
        <v>136.3278</v>
      </c>
      <c r="D52">
        <v>3.5991</v>
      </c>
      <c r="E52">
        <v>249.42939999999999</v>
      </c>
      <c r="F52">
        <v>20.2775</v>
      </c>
      <c r="G52">
        <v>4.3095999999999997</v>
      </c>
      <c r="H52">
        <v>1.0082</v>
      </c>
      <c r="I52" s="8">
        <v>83.418687991635394</v>
      </c>
      <c r="J52" s="8">
        <v>31.473430139682499</v>
      </c>
      <c r="K52" s="8">
        <v>239.44697356464201</v>
      </c>
      <c r="L52">
        <v>7.2187675057153102</v>
      </c>
      <c r="M52">
        <v>6.02862297841122</v>
      </c>
      <c r="N52">
        <v>2.2407687766162102E-2</v>
      </c>
      <c r="O52">
        <v>1.24533714509662</v>
      </c>
      <c r="P52">
        <v>5.68360889388074E-2</v>
      </c>
    </row>
    <row r="53" spans="1:16" x14ac:dyDescent="0.25">
      <c r="A53">
        <v>42.4133</v>
      </c>
      <c r="B53">
        <v>77.099800000000002</v>
      </c>
      <c r="C53">
        <v>444.88159999999999</v>
      </c>
      <c r="D53">
        <v>3.8353000000000002</v>
      </c>
      <c r="E53">
        <v>41.8752</v>
      </c>
      <c r="F53">
        <v>59.746400000000001</v>
      </c>
      <c r="G53">
        <v>3.7212000000000001</v>
      </c>
      <c r="H53">
        <v>1.0442</v>
      </c>
      <c r="I53" s="8">
        <v>170.92702622014099</v>
      </c>
      <c r="J53" s="8">
        <v>58.915333463085602</v>
      </c>
      <c r="K53" s="8">
        <v>359.02913237387401</v>
      </c>
      <c r="L53">
        <v>6.23315043776699</v>
      </c>
      <c r="M53">
        <v>6.4242767029516799</v>
      </c>
      <c r="N53">
        <v>2.0374025201639102E-2</v>
      </c>
      <c r="O53">
        <v>0.92613746172401301</v>
      </c>
      <c r="P53">
        <v>4.9298051913007401E-2</v>
      </c>
    </row>
    <row r="54" spans="1:16" x14ac:dyDescent="0.25">
      <c r="A54">
        <v>80.245900000000006</v>
      </c>
      <c r="B54">
        <v>94.271100000000004</v>
      </c>
      <c r="C54">
        <v>461.39460000000003</v>
      </c>
      <c r="D54">
        <v>3.98</v>
      </c>
      <c r="E54">
        <v>51.9529</v>
      </c>
      <c r="F54">
        <v>49.323900000000002</v>
      </c>
      <c r="G54">
        <v>4.4433999999999996</v>
      </c>
      <c r="H54">
        <v>1.0055000000000001</v>
      </c>
      <c r="I54" s="8">
        <v>70.762897970378106</v>
      </c>
      <c r="J54" s="8">
        <v>24.5397977499827</v>
      </c>
      <c r="K54" s="8">
        <v>147.61156100232901</v>
      </c>
      <c r="L54">
        <v>7.4428931980049997</v>
      </c>
      <c r="M54">
        <v>6.6666608251339996</v>
      </c>
      <c r="N54">
        <v>2.0614960942631998E-2</v>
      </c>
      <c r="O54">
        <v>1.46765317295854</v>
      </c>
      <c r="P54">
        <v>8.9828301708077402E-2</v>
      </c>
    </row>
    <row r="55" spans="1:16" x14ac:dyDescent="0.25">
      <c r="A55">
        <v>47.887</v>
      </c>
      <c r="B55">
        <v>39.384</v>
      </c>
      <c r="C55">
        <v>356.75650000000002</v>
      </c>
      <c r="D55">
        <v>3.5167999999999999</v>
      </c>
      <c r="E55">
        <v>92.016499999999994</v>
      </c>
      <c r="F55">
        <v>79.643699999999995</v>
      </c>
      <c r="G55">
        <v>5.3844000000000003</v>
      </c>
      <c r="H55">
        <v>1.0546</v>
      </c>
      <c r="I55" s="8">
        <v>149.43376198856399</v>
      </c>
      <c r="J55" s="8">
        <v>40.9384390316878</v>
      </c>
      <c r="K55" s="8">
        <v>238.85618621020799</v>
      </c>
      <c r="L55">
        <v>9.0191434048976706</v>
      </c>
      <c r="M55">
        <v>5.8907639806522596</v>
      </c>
      <c r="N55">
        <v>1.9958550925631199E-2</v>
      </c>
      <c r="O55">
        <v>1.0131412389930501</v>
      </c>
      <c r="P55">
        <v>2.7357503485155501E-2</v>
      </c>
    </row>
    <row r="56" spans="1:16" x14ac:dyDescent="0.25">
      <c r="A56">
        <v>54.085000000000001</v>
      </c>
      <c r="B56">
        <v>55.244500000000002</v>
      </c>
      <c r="C56">
        <v>115.11620000000001</v>
      </c>
      <c r="D56">
        <v>3.9984000000000002</v>
      </c>
      <c r="E56">
        <v>35.2393</v>
      </c>
      <c r="F56">
        <v>56.912399999999998</v>
      </c>
      <c r="G56">
        <v>5.4364999999999997</v>
      </c>
      <c r="H56">
        <v>1.0337000000000001</v>
      </c>
      <c r="I56" s="8">
        <v>102.54501392076899</v>
      </c>
      <c r="J56" s="8">
        <v>30.0981731504972</v>
      </c>
      <c r="K56" s="8">
        <v>189.54805677732901</v>
      </c>
      <c r="L56">
        <v>9.1064150705600895</v>
      </c>
      <c r="M56">
        <v>6.6974825037857197</v>
      </c>
      <c r="N56">
        <v>2.0534737602963701E-2</v>
      </c>
      <c r="O56">
        <v>1.1046383478305699</v>
      </c>
      <c r="P56">
        <v>4.1387039387319198E-2</v>
      </c>
    </row>
    <row r="57" spans="1:16" x14ac:dyDescent="0.25">
      <c r="A57">
        <v>71.879499999999993</v>
      </c>
      <c r="B57">
        <v>37.604599999999998</v>
      </c>
      <c r="C57">
        <v>154.9495</v>
      </c>
      <c r="D57">
        <v>3.4802</v>
      </c>
      <c r="E57">
        <v>160.52510000000001</v>
      </c>
      <c r="F57">
        <v>45.774500000000003</v>
      </c>
      <c r="G57">
        <v>4.7826000000000004</v>
      </c>
      <c r="H57">
        <v>1.0314000000000001</v>
      </c>
      <c r="I57" s="8">
        <v>67.162512658143399</v>
      </c>
      <c r="J57" s="8">
        <v>27.6158075568584</v>
      </c>
      <c r="K57" s="8">
        <v>202.35073868044299</v>
      </c>
      <c r="L57">
        <v>8.0110803198182907</v>
      </c>
      <c r="M57">
        <v>5.8294559993054902</v>
      </c>
      <c r="N57">
        <v>2.0550778567462701E-2</v>
      </c>
      <c r="O57">
        <v>1.3481219751229701</v>
      </c>
      <c r="P57">
        <v>3.3235050129849703E-2</v>
      </c>
    </row>
    <row r="58" spans="1:16" x14ac:dyDescent="0.25">
      <c r="A58">
        <v>97.006</v>
      </c>
      <c r="B58">
        <v>48.625100000000003</v>
      </c>
      <c r="C58">
        <v>64.111900000000006</v>
      </c>
      <c r="D58">
        <v>3.4211</v>
      </c>
      <c r="E58">
        <v>341.38569999999999</v>
      </c>
      <c r="F58">
        <v>146.13040000000001</v>
      </c>
      <c r="G58">
        <v>5.3494999999999999</v>
      </c>
      <c r="H58">
        <v>0.99829999999999997</v>
      </c>
      <c r="I58" s="8">
        <v>31.632540706206498</v>
      </c>
      <c r="J58" s="8">
        <v>18.356896603647701</v>
      </c>
      <c r="K58" s="8">
        <v>86.962799021159796</v>
      </c>
      <c r="L58">
        <v>8.96068312332876</v>
      </c>
      <c r="M58">
        <v>5.7304588797574896</v>
      </c>
      <c r="N58">
        <v>1.9500739094916099E-2</v>
      </c>
      <c r="O58">
        <v>1.7072870905242199</v>
      </c>
      <c r="P58">
        <v>5.30714622741311E-2</v>
      </c>
    </row>
    <row r="59" spans="1:16" x14ac:dyDescent="0.25">
      <c r="A59">
        <v>34.878399999999999</v>
      </c>
      <c r="B59">
        <v>79.682500000000005</v>
      </c>
      <c r="C59">
        <v>312.84890000000001</v>
      </c>
      <c r="D59">
        <v>3.1560000000000001</v>
      </c>
      <c r="E59">
        <v>259.01679999999999</v>
      </c>
      <c r="F59">
        <v>173.9744</v>
      </c>
      <c r="G59">
        <v>5.0134999999999996</v>
      </c>
      <c r="H59">
        <v>0.99350000000000005</v>
      </c>
      <c r="I59" s="8">
        <v>235.84562829756501</v>
      </c>
      <c r="J59" s="8">
        <v>58.692778686685202</v>
      </c>
      <c r="K59" s="8">
        <v>295.31261582344501</v>
      </c>
      <c r="L59">
        <v>8.3978562432874799</v>
      </c>
      <c r="M59">
        <v>5.2863950273727101</v>
      </c>
      <c r="N59">
        <v>1.9397636487172399E-2</v>
      </c>
      <c r="O59">
        <v>0.82386453810467897</v>
      </c>
      <c r="P59">
        <v>4.6481921384647601E-2</v>
      </c>
    </row>
    <row r="60" spans="1:16" x14ac:dyDescent="0.25">
      <c r="A60">
        <v>85.889499999999998</v>
      </c>
      <c r="B60">
        <v>80.991100000000003</v>
      </c>
      <c r="C60">
        <v>371.20350000000002</v>
      </c>
      <c r="D60">
        <v>3.2845</v>
      </c>
      <c r="E60">
        <v>208.00360000000001</v>
      </c>
      <c r="F60">
        <v>180.32910000000001</v>
      </c>
      <c r="G60">
        <v>3.0467</v>
      </c>
      <c r="H60">
        <v>1.0065</v>
      </c>
      <c r="I60" s="8">
        <v>81.781704893104504</v>
      </c>
      <c r="J60" s="8">
        <v>38.9113654556106</v>
      </c>
      <c r="K60" s="8">
        <v>234.44833920629401</v>
      </c>
      <c r="L60">
        <v>5.1033090885810104</v>
      </c>
      <c r="M60">
        <v>5.5016420331443197</v>
      </c>
      <c r="N60">
        <v>1.9425540287890401E-2</v>
      </c>
      <c r="O60">
        <v>1.5326577072704699</v>
      </c>
      <c r="P60">
        <v>7.9503935844850604E-2</v>
      </c>
    </row>
    <row r="61" spans="1:16" x14ac:dyDescent="0.25">
      <c r="A61">
        <v>78.045199999999994</v>
      </c>
      <c r="B61">
        <v>92.196299999999994</v>
      </c>
      <c r="C61">
        <v>404.46890000000002</v>
      </c>
      <c r="D61">
        <v>3.371</v>
      </c>
      <c r="E61">
        <v>367.23379999999997</v>
      </c>
      <c r="F61">
        <v>64.870800000000003</v>
      </c>
      <c r="G61">
        <v>4.4640000000000004</v>
      </c>
      <c r="H61">
        <v>1.0507</v>
      </c>
      <c r="I61" s="8">
        <v>88.372539907538993</v>
      </c>
      <c r="J61" s="8">
        <v>29.6142106191766</v>
      </c>
      <c r="K61" s="8">
        <v>166.34544214614601</v>
      </c>
      <c r="L61">
        <v>7.4773998329831102</v>
      </c>
      <c r="M61">
        <v>5.6465371207638002</v>
      </c>
      <c r="N61">
        <v>1.99532861470933E-2</v>
      </c>
      <c r="O61">
        <v>1.4323334140317401</v>
      </c>
      <c r="P61">
        <v>8.5768387851443806E-2</v>
      </c>
    </row>
    <row r="62" spans="1:16" x14ac:dyDescent="0.25">
      <c r="A62">
        <v>95.388099999999994</v>
      </c>
      <c r="B62">
        <v>71.047899999999998</v>
      </c>
      <c r="C62">
        <v>198.01509999999999</v>
      </c>
      <c r="D62">
        <v>2.8715999999999999</v>
      </c>
      <c r="E62">
        <v>62.718600000000002</v>
      </c>
      <c r="F62">
        <v>122.0401</v>
      </c>
      <c r="G62">
        <v>4.0137999999999998</v>
      </c>
      <c r="H62">
        <v>1.0519000000000001</v>
      </c>
      <c r="I62" s="8">
        <v>78.790604884576993</v>
      </c>
      <c r="J62" s="8">
        <v>32.112644137688598</v>
      </c>
      <c r="K62" s="8">
        <v>220.17177703648599</v>
      </c>
      <c r="L62">
        <v>6.7232788682135496</v>
      </c>
      <c r="M62">
        <v>4.8100017866551497</v>
      </c>
      <c r="N62">
        <v>1.9736319640456201E-2</v>
      </c>
      <c r="O62">
        <v>1.67100682772535</v>
      </c>
      <c r="P62">
        <v>7.5528495617262395E-2</v>
      </c>
    </row>
    <row r="63" spans="1:16" x14ac:dyDescent="0.25">
      <c r="A63">
        <v>10.7536</v>
      </c>
      <c r="B63">
        <v>39.671700000000001</v>
      </c>
      <c r="C63">
        <v>230.4606</v>
      </c>
      <c r="D63">
        <v>3.8828999999999998</v>
      </c>
      <c r="E63">
        <v>373.36660000000001</v>
      </c>
      <c r="F63">
        <v>91.189300000000003</v>
      </c>
      <c r="G63">
        <v>3.0270000000000001</v>
      </c>
      <c r="H63">
        <v>1.0396000000000001</v>
      </c>
      <c r="I63" s="8">
        <v>630.80974557739103</v>
      </c>
      <c r="J63" s="8">
        <v>152.22420830751301</v>
      </c>
      <c r="K63" s="8">
        <v>843.85625749038297</v>
      </c>
      <c r="L63">
        <v>5.0703100177406704</v>
      </c>
      <c r="M63">
        <v>6.5040103602784898</v>
      </c>
      <c r="N63">
        <v>1.97270717707177E-2</v>
      </c>
      <c r="O63">
        <v>0.47353522698136402</v>
      </c>
      <c r="P63">
        <v>1.4985009459574599E-2</v>
      </c>
    </row>
    <row r="64" spans="1:16" x14ac:dyDescent="0.25">
      <c r="A64">
        <v>41.745399999999997</v>
      </c>
      <c r="B64">
        <v>94.978800000000007</v>
      </c>
      <c r="C64">
        <v>46.243400000000001</v>
      </c>
      <c r="D64">
        <v>2.8635000000000002</v>
      </c>
      <c r="E64">
        <v>71.577299999999994</v>
      </c>
      <c r="F64">
        <v>130.8836</v>
      </c>
      <c r="G64">
        <v>3.0964999999999998</v>
      </c>
      <c r="H64">
        <v>1.0417000000000001</v>
      </c>
      <c r="I64" s="8">
        <v>205.50338648027</v>
      </c>
      <c r="J64" s="8">
        <v>66.507086332277595</v>
      </c>
      <c r="K64" s="8">
        <v>234.06193190474599</v>
      </c>
      <c r="L64">
        <v>5.1867280457844904</v>
      </c>
      <c r="M64">
        <v>4.7964334866162801</v>
      </c>
      <c r="N64">
        <v>1.9600191706993699E-2</v>
      </c>
      <c r="O64">
        <v>0.90534656194987295</v>
      </c>
      <c r="P64">
        <v>5.8987933788543397E-2</v>
      </c>
    </row>
    <row r="65" spans="1:16" x14ac:dyDescent="0.25">
      <c r="A65">
        <v>71.375100000000003</v>
      </c>
      <c r="B65">
        <v>85.287300000000002</v>
      </c>
      <c r="C65">
        <v>400.31639999999999</v>
      </c>
      <c r="D65">
        <v>3.3090000000000002</v>
      </c>
      <c r="E65">
        <v>206.20769999999999</v>
      </c>
      <c r="F65">
        <v>75.23</v>
      </c>
      <c r="G65">
        <v>3.3755999999999999</v>
      </c>
      <c r="H65">
        <v>1.0031000000000001</v>
      </c>
      <c r="I65" s="8">
        <v>94.4479685875678</v>
      </c>
      <c r="J65" s="8">
        <v>39.445964395044498</v>
      </c>
      <c r="K65" s="8">
        <v>279.97177507375301</v>
      </c>
      <c r="L65">
        <v>5.6542428773665598</v>
      </c>
      <c r="M65">
        <v>5.5426817259741101</v>
      </c>
      <c r="N65">
        <v>1.99231663597947E-2</v>
      </c>
      <c r="O65">
        <v>1.3297771880460101</v>
      </c>
      <c r="P65">
        <v>7.3938424443056497E-2</v>
      </c>
    </row>
    <row r="66" spans="1:16" x14ac:dyDescent="0.25">
      <c r="A66">
        <v>30.881599999999999</v>
      </c>
      <c r="B66">
        <v>53.928600000000003</v>
      </c>
      <c r="C66">
        <v>151.7226</v>
      </c>
      <c r="D66">
        <v>3.7852999999999999</v>
      </c>
      <c r="E66">
        <v>88.595299999999995</v>
      </c>
      <c r="F66">
        <v>31.618300000000001</v>
      </c>
      <c r="G66">
        <v>5.0808</v>
      </c>
      <c r="H66">
        <v>1.0271999999999999</v>
      </c>
      <c r="I66" s="8">
        <v>267.61895403374501</v>
      </c>
      <c r="J66" s="8">
        <v>56.273447191182598</v>
      </c>
      <c r="K66" s="8">
        <v>325.26946729510098</v>
      </c>
      <c r="L66">
        <v>8.5105891434546308</v>
      </c>
      <c r="M66">
        <v>6.34052293754538</v>
      </c>
      <c r="N66">
        <v>2.1203291338476701E-2</v>
      </c>
      <c r="O66">
        <v>0.77225187032633102</v>
      </c>
      <c r="P66">
        <v>3.0017044399554701E-2</v>
      </c>
    </row>
    <row r="67" spans="1:16" x14ac:dyDescent="0.25">
      <c r="A67">
        <v>28.0062</v>
      </c>
      <c r="B67">
        <v>68.078900000000004</v>
      </c>
      <c r="C67">
        <v>50.3277</v>
      </c>
      <c r="D67">
        <v>3.2229999999999999</v>
      </c>
      <c r="E67">
        <v>224.45740000000001</v>
      </c>
      <c r="F67">
        <v>113.03149999999999</v>
      </c>
      <c r="G67">
        <v>4.2874999999999996</v>
      </c>
      <c r="H67">
        <v>1.0465</v>
      </c>
      <c r="I67" s="8">
        <v>337.66307380921899</v>
      </c>
      <c r="J67" s="8">
        <v>66.8424994224698</v>
      </c>
      <c r="K67" s="8">
        <v>202.36543380917999</v>
      </c>
      <c r="L67">
        <v>7.1817482102046499</v>
      </c>
      <c r="M67">
        <v>5.3986251094096396</v>
      </c>
      <c r="N67">
        <v>1.9669097982521099E-2</v>
      </c>
      <c r="O67">
        <v>0.72193847492031504</v>
      </c>
      <c r="P67">
        <v>3.5560066748711101E-2</v>
      </c>
    </row>
    <row r="68" spans="1:16" x14ac:dyDescent="0.25">
      <c r="A68">
        <v>74.0458</v>
      </c>
      <c r="B68">
        <v>99.185500000000005</v>
      </c>
      <c r="C68">
        <v>391.85410000000002</v>
      </c>
      <c r="D68">
        <v>3.5743</v>
      </c>
      <c r="E68">
        <v>21.701699999999999</v>
      </c>
      <c r="F68">
        <v>54.314599999999999</v>
      </c>
      <c r="G68">
        <v>5.1108000000000002</v>
      </c>
      <c r="H68">
        <v>1.0166999999999999</v>
      </c>
      <c r="I68" s="8">
        <v>78.255569360720003</v>
      </c>
      <c r="J68">
        <v>25.007011630698202</v>
      </c>
      <c r="K68">
        <v>168.10181453869899</v>
      </c>
      <c r="L68">
        <v>8.5608415437943002</v>
      </c>
      <c r="M68">
        <v>5.9870810683809204</v>
      </c>
      <c r="N68">
        <v>2.0640897173439299E-2</v>
      </c>
      <c r="O68">
        <v>1.3817746581911201</v>
      </c>
      <c r="P68">
        <v>8.9740213191434798E-2</v>
      </c>
    </row>
    <row r="69" spans="1:16" x14ac:dyDescent="0.25">
      <c r="A69">
        <v>65.567099999999996</v>
      </c>
      <c r="B69">
        <v>78.842600000000004</v>
      </c>
      <c r="C69">
        <v>301.28089999999997</v>
      </c>
      <c r="D69">
        <v>3.7461000000000002</v>
      </c>
      <c r="E69">
        <v>315.63209999999998</v>
      </c>
      <c r="F69">
        <v>28.698899999999998</v>
      </c>
      <c r="G69">
        <v>3.5977000000000001</v>
      </c>
      <c r="H69">
        <v>1.0596000000000001</v>
      </c>
      <c r="I69" s="8">
        <v>91.215573560090306</v>
      </c>
      <c r="J69">
        <v>37.734801993406897</v>
      </c>
      <c r="K69">
        <v>245.57704522432999</v>
      </c>
      <c r="L69">
        <v>6.0262781269049501</v>
      </c>
      <c r="M69">
        <v>6.2748594669879703</v>
      </c>
      <c r="N69">
        <v>2.1203338062601201E-2</v>
      </c>
      <c r="O69">
        <v>1.2522710090354101</v>
      </c>
      <c r="P69">
        <v>6.5063155747413906E-2</v>
      </c>
    </row>
    <row r="70" spans="1:16" x14ac:dyDescent="0.25">
      <c r="A70">
        <v>62.462499999999999</v>
      </c>
      <c r="B70">
        <v>89.353999999999999</v>
      </c>
      <c r="C70">
        <v>368.75400000000002</v>
      </c>
      <c r="D70">
        <v>3.8704999999999998</v>
      </c>
      <c r="E70">
        <v>356.04750000000001</v>
      </c>
      <c r="F70">
        <v>183.26310000000001</v>
      </c>
      <c r="G70">
        <v>2.8546</v>
      </c>
      <c r="H70">
        <v>0.99239999999999995</v>
      </c>
      <c r="I70">
        <v>91.263159942870601</v>
      </c>
      <c r="J70">
        <v>44.395497759396797</v>
      </c>
      <c r="K70">
        <v>310.37839750606702</v>
      </c>
      <c r="L70">
        <v>4.7815262339993003</v>
      </c>
      <c r="M70">
        <v>6.4832393362615903</v>
      </c>
      <c r="N70">
        <v>1.9387668028161002E-2</v>
      </c>
      <c r="O70">
        <v>1.2039442815678401</v>
      </c>
      <c r="P70">
        <v>7.1042711700477698E-2</v>
      </c>
    </row>
    <row r="71" spans="1:16" x14ac:dyDescent="0.25">
      <c r="A71">
        <v>69.152699999999996</v>
      </c>
      <c r="B71">
        <v>63.029899999999998</v>
      </c>
      <c r="C71">
        <v>71.533199999999994</v>
      </c>
      <c r="D71">
        <v>3.9440999999999899</v>
      </c>
      <c r="E71">
        <v>374.83479999999997</v>
      </c>
      <c r="F71">
        <v>108.8665</v>
      </c>
      <c r="G71">
        <v>4.5050999999999997</v>
      </c>
      <c r="H71">
        <v>1.0102</v>
      </c>
      <c r="I71">
        <v>63.923748200292103</v>
      </c>
      <c r="J71">
        <v>26.530849063109901</v>
      </c>
      <c r="K71">
        <v>106.969787379377</v>
      </c>
      <c r="L71">
        <v>7.5462456429714102</v>
      </c>
      <c r="M71">
        <v>6.6065254630922396</v>
      </c>
      <c r="N71">
        <v>1.9613735976354602E-2</v>
      </c>
      <c r="O71">
        <v>1.31085886596253</v>
      </c>
      <c r="P71">
        <v>5.4409047047454098E-2</v>
      </c>
    </row>
    <row r="72" spans="1:16" x14ac:dyDescent="0.25">
      <c r="A72">
        <v>12.825699999999999</v>
      </c>
      <c r="B72">
        <v>64.808599999999998</v>
      </c>
      <c r="C72">
        <v>282.10570000000001</v>
      </c>
      <c r="D72">
        <v>2.9940000000000002</v>
      </c>
      <c r="E72">
        <v>395.96870000000001</v>
      </c>
      <c r="F72">
        <v>186.45509999999999</v>
      </c>
      <c r="G72">
        <v>3.6743999999999999</v>
      </c>
      <c r="H72">
        <v>1.0228999999999999</v>
      </c>
      <c r="I72">
        <v>591.12623635808598</v>
      </c>
      <c r="J72">
        <v>160.78877842901201</v>
      </c>
      <c r="K72">
        <v>520.59953391988597</v>
      </c>
      <c r="L72">
        <v>6.1547567561525396</v>
      </c>
      <c r="M72">
        <v>5.0150318627884598</v>
      </c>
      <c r="N72">
        <v>1.9387799572167599E-2</v>
      </c>
      <c r="O72">
        <v>0.50114227295411795</v>
      </c>
      <c r="P72">
        <v>2.54407817092E-2</v>
      </c>
    </row>
    <row r="73" spans="1:16" x14ac:dyDescent="0.25">
      <c r="A73">
        <v>40.311700000000002</v>
      </c>
      <c r="B73">
        <v>69.887100000000004</v>
      </c>
      <c r="C73">
        <v>252.17609999999999</v>
      </c>
      <c r="D73">
        <v>3.036</v>
      </c>
      <c r="E73">
        <v>193.97890000000001</v>
      </c>
      <c r="F73">
        <v>159.53579999999999</v>
      </c>
      <c r="G73">
        <v>5.9519000000000002</v>
      </c>
      <c r="H73">
        <v>0.99009999999999998</v>
      </c>
      <c r="I73">
        <v>177.060854190111</v>
      </c>
      <c r="J73">
        <v>42.712304785029197</v>
      </c>
      <c r="K73">
        <v>166.58244754317599</v>
      </c>
      <c r="L73">
        <v>9.9697512527354206</v>
      </c>
      <c r="M73">
        <v>5.0853856043494803</v>
      </c>
      <c r="N73">
        <v>1.9425222446092998E-2</v>
      </c>
      <c r="O73">
        <v>0.90656055080973297</v>
      </c>
      <c r="P73">
        <v>4.4306815837247798E-2</v>
      </c>
    </row>
    <row r="74" spans="1:16" x14ac:dyDescent="0.25">
      <c r="A74">
        <v>50.2057</v>
      </c>
      <c r="B74">
        <v>52.3324</v>
      </c>
      <c r="C74">
        <v>25.6922</v>
      </c>
      <c r="D74">
        <v>3.9236</v>
      </c>
      <c r="E74">
        <v>117.7542</v>
      </c>
      <c r="F74">
        <v>26.235499999999998</v>
      </c>
      <c r="G74">
        <v>5.7614000000000001</v>
      </c>
      <c r="H74">
        <v>1.0426</v>
      </c>
      <c r="I74">
        <v>57.340438045294199</v>
      </c>
      <c r="J74">
        <v>23.816684481478401</v>
      </c>
      <c r="K74">
        <v>89.968117330436698</v>
      </c>
      <c r="L74">
        <v>9.6506485360022101</v>
      </c>
      <c r="M74">
        <v>6.5721865232711201</v>
      </c>
      <c r="N74">
        <v>2.16843863146844E-2</v>
      </c>
      <c r="O74">
        <v>1.0515191020897201</v>
      </c>
      <c r="P74">
        <v>3.7666910936801197E-2</v>
      </c>
    </row>
    <row r="75" spans="1:16" x14ac:dyDescent="0.25">
      <c r="A75">
        <v>29.930700000000002</v>
      </c>
      <c r="B75">
        <v>83.660300000000007</v>
      </c>
      <c r="C75">
        <v>129.45089999999999</v>
      </c>
      <c r="D75">
        <v>3.5476999999999999</v>
      </c>
      <c r="E75">
        <v>67.091399999999993</v>
      </c>
      <c r="F75">
        <v>152.88339999999999</v>
      </c>
      <c r="G75">
        <v>4.1504000000000003</v>
      </c>
      <c r="H75">
        <v>1.0243</v>
      </c>
      <c r="I75">
        <v>297.19676118502798</v>
      </c>
      <c r="J75">
        <v>67.548171160626097</v>
      </c>
      <c r="K75">
        <v>450.40637285441898</v>
      </c>
      <c r="L75">
        <v>6.9520947889714604</v>
      </c>
      <c r="M75">
        <v>5.9425237648488203</v>
      </c>
      <c r="N75">
        <v>1.96052248488418E-2</v>
      </c>
      <c r="O75">
        <v>0.75050299112998697</v>
      </c>
      <c r="P75">
        <v>4.5130037809397498E-2</v>
      </c>
    </row>
    <row r="80" spans="1:16" x14ac:dyDescent="0.25">
      <c r="A80">
        <v>4.9772863773843698E-2</v>
      </c>
      <c r="B80">
        <v>0.78933164229999997</v>
      </c>
      <c r="C80" s="8">
        <v>0.41068990323452498</v>
      </c>
      <c r="D80" s="8">
        <v>0.46878835053880497</v>
      </c>
      <c r="E80" s="8"/>
      <c r="F80" s="8"/>
      <c r="I80" s="8">
        <f>I6/1000</f>
        <v>0.41068990323452498</v>
      </c>
      <c r="J80" s="8"/>
      <c r="K80" s="8">
        <f>K6/1000</f>
        <v>0.46878835053880497</v>
      </c>
    </row>
    <row r="81" spans="1:11" x14ac:dyDescent="0.25">
      <c r="A81">
        <v>0.15622854016467699</v>
      </c>
      <c r="B81">
        <v>0.70595541260000005</v>
      </c>
      <c r="C81" s="8">
        <v>0.28960282188805098</v>
      </c>
      <c r="D81" s="8">
        <v>0.31607578217000798</v>
      </c>
      <c r="E81" s="8"/>
      <c r="F81" s="8"/>
      <c r="I81" s="8">
        <f t="shared" ref="I81:I144" si="0">I7/1000</f>
        <v>0.28960282188805098</v>
      </c>
      <c r="J81" s="8"/>
      <c r="K81" s="8">
        <f t="shared" ref="K81:K144" si="1">K7/1000</f>
        <v>0.31607578217000798</v>
      </c>
    </row>
    <row r="82" spans="1:11" x14ac:dyDescent="0.25">
      <c r="A82">
        <v>-5.9840821776027502E-2</v>
      </c>
      <c r="B82">
        <v>0.9703725433</v>
      </c>
      <c r="C82" s="8">
        <v>0.573856674087872</v>
      </c>
      <c r="D82" s="8">
        <v>0.28858318289052198</v>
      </c>
      <c r="E82" s="8"/>
      <c r="F82" s="8"/>
      <c r="I82" s="8">
        <f t="shared" si="0"/>
        <v>0.573856674087872</v>
      </c>
      <c r="J82" s="8"/>
      <c r="K82" s="8">
        <f t="shared" si="1"/>
        <v>0.28858318289052198</v>
      </c>
    </row>
    <row r="83" spans="1:11" x14ac:dyDescent="0.25">
      <c r="A83">
        <v>0.51356478772909597</v>
      </c>
      <c r="B83">
        <v>0.37420024200000002</v>
      </c>
      <c r="C83" s="8">
        <v>0.106162072948095</v>
      </c>
      <c r="D83" s="8">
        <v>0.187190108438266</v>
      </c>
      <c r="E83" s="8"/>
      <c r="F83" s="8"/>
      <c r="I83" s="8">
        <f t="shared" si="0"/>
        <v>0.106162072948095</v>
      </c>
      <c r="J83" s="8"/>
      <c r="K83" s="8">
        <f t="shared" si="1"/>
        <v>0.187190108438266</v>
      </c>
    </row>
    <row r="84" spans="1:11" x14ac:dyDescent="0.25">
      <c r="A84">
        <v>0.25968857259947697</v>
      </c>
      <c r="B84">
        <v>0.58294822879999997</v>
      </c>
      <c r="C84" s="8">
        <v>0.30716500936421498</v>
      </c>
      <c r="D84" s="8">
        <v>0.30462617780109702</v>
      </c>
      <c r="E84" s="8"/>
      <c r="F84" s="8"/>
      <c r="I84" s="8">
        <f t="shared" si="0"/>
        <v>0.30716500936421498</v>
      </c>
      <c r="J84" s="8"/>
      <c r="K84" s="8">
        <f t="shared" si="1"/>
        <v>0.30462617780109702</v>
      </c>
    </row>
    <row r="85" spans="1:11" x14ac:dyDescent="0.25">
      <c r="A85">
        <v>0.77074164943045997</v>
      </c>
      <c r="B85">
        <v>0.34380170300000001</v>
      </c>
      <c r="C85" s="8">
        <v>5.8687697837927703E-2</v>
      </c>
      <c r="D85" s="8">
        <v>0.173454855040508</v>
      </c>
      <c r="E85" s="8"/>
      <c r="F85" s="8"/>
      <c r="I85" s="8">
        <f t="shared" si="0"/>
        <v>5.8687697837927703E-2</v>
      </c>
      <c r="J85" s="8"/>
      <c r="K85" s="8">
        <f t="shared" si="1"/>
        <v>0.173454855040508</v>
      </c>
    </row>
    <row r="86" spans="1:11" x14ac:dyDescent="0.25">
      <c r="A86">
        <v>1.50490221719332E-3</v>
      </c>
      <c r="B86">
        <v>1.266974974</v>
      </c>
      <c r="C86" s="8">
        <v>0.57947512031376402</v>
      </c>
      <c r="D86" s="8">
        <v>0.587530470915547</v>
      </c>
      <c r="E86" s="8"/>
      <c r="F86" s="8"/>
      <c r="I86" s="8">
        <f t="shared" si="0"/>
        <v>0.57947512031376402</v>
      </c>
      <c r="J86" s="8"/>
      <c r="K86" s="8">
        <f t="shared" si="1"/>
        <v>0.587530470915547</v>
      </c>
    </row>
    <row r="87" spans="1:11" x14ac:dyDescent="0.25">
      <c r="A87">
        <v>5.6928075497671302E-2</v>
      </c>
      <c r="B87">
        <v>0.84978774109999999</v>
      </c>
      <c r="C87" s="8">
        <v>0.44303667240983602</v>
      </c>
      <c r="D87" s="8">
        <v>0.45046464464212999</v>
      </c>
      <c r="E87" s="8"/>
      <c r="F87" s="8"/>
      <c r="I87" s="8">
        <f t="shared" si="0"/>
        <v>0.44303667240983602</v>
      </c>
      <c r="J87" s="8"/>
      <c r="K87" s="8">
        <f t="shared" si="1"/>
        <v>0.45046464464212999</v>
      </c>
    </row>
    <row r="88" spans="1:11" x14ac:dyDescent="0.25">
      <c r="A88">
        <v>0.70942700619147603</v>
      </c>
      <c r="B88">
        <v>0.27509965190000002</v>
      </c>
      <c r="C88" s="8">
        <v>9.2536764167832505E-2</v>
      </c>
      <c r="D88" s="8">
        <v>0.14457748307416302</v>
      </c>
      <c r="E88" s="8"/>
      <c r="F88" s="8"/>
      <c r="I88" s="8">
        <f t="shared" si="0"/>
        <v>9.2536764167832505E-2</v>
      </c>
      <c r="J88" s="8"/>
      <c r="K88" s="8">
        <f t="shared" si="1"/>
        <v>0.14457748307416302</v>
      </c>
    </row>
    <row r="89" spans="1:11" x14ac:dyDescent="0.25">
      <c r="A89">
        <v>0.79414682306867501</v>
      </c>
      <c r="B89">
        <v>0.25804577470000001</v>
      </c>
      <c r="C89" s="8">
        <v>4.4509684746122095E-2</v>
      </c>
      <c r="D89" s="8">
        <v>0.12940561548593701</v>
      </c>
      <c r="E89" s="8"/>
      <c r="F89" s="8"/>
      <c r="I89" s="8">
        <f t="shared" si="0"/>
        <v>4.4509684746122095E-2</v>
      </c>
      <c r="J89" s="8"/>
      <c r="K89" s="8">
        <f t="shared" si="1"/>
        <v>0.12940561548593701</v>
      </c>
    </row>
    <row r="90" spans="1:11" x14ac:dyDescent="0.25">
      <c r="A90">
        <v>0.102173284714829</v>
      </c>
      <c r="B90">
        <v>0.42240325880000001</v>
      </c>
      <c r="C90" s="8">
        <v>0.112548809713262</v>
      </c>
      <c r="D90" s="8">
        <v>0.12673255768935998</v>
      </c>
      <c r="E90" s="8"/>
      <c r="F90" s="8"/>
      <c r="I90" s="8">
        <f t="shared" si="0"/>
        <v>0.112548809713262</v>
      </c>
      <c r="J90" s="8"/>
      <c r="K90" s="8">
        <f t="shared" si="1"/>
        <v>0.12673255768935998</v>
      </c>
    </row>
    <row r="91" spans="1:11" x14ac:dyDescent="0.25">
      <c r="A91">
        <v>7.8661269308632403E-2</v>
      </c>
      <c r="B91">
        <v>0.81031385199999995</v>
      </c>
      <c r="C91" s="8">
        <v>0.36558721561471796</v>
      </c>
      <c r="D91" s="8">
        <v>0.46014912883398101</v>
      </c>
      <c r="E91" s="8"/>
      <c r="F91" s="8"/>
      <c r="I91" s="8">
        <f t="shared" si="0"/>
        <v>0.36558721561471796</v>
      </c>
      <c r="J91" s="8"/>
      <c r="K91" s="8">
        <f t="shared" si="1"/>
        <v>0.46014912883398101</v>
      </c>
    </row>
    <row r="92" spans="1:11" x14ac:dyDescent="0.25">
      <c r="A92">
        <v>0.394249615824938</v>
      </c>
      <c r="B92">
        <v>0.41474539859999998</v>
      </c>
      <c r="C92" s="8">
        <v>0.21793509712197201</v>
      </c>
      <c r="D92" s="8">
        <v>0.17594087132029698</v>
      </c>
      <c r="E92" s="8"/>
      <c r="F92" s="8"/>
      <c r="I92" s="8">
        <f t="shared" si="0"/>
        <v>0.21793509712197201</v>
      </c>
      <c r="J92" s="8"/>
      <c r="K92" s="8">
        <f t="shared" si="1"/>
        <v>0.17594087132029698</v>
      </c>
    </row>
    <row r="93" spans="1:11" x14ac:dyDescent="0.25">
      <c r="A93">
        <v>0.26900513488049599</v>
      </c>
      <c r="B93">
        <v>0.63721501020000004</v>
      </c>
      <c r="C93" s="8">
        <v>0.29230695556286296</v>
      </c>
      <c r="D93" s="8">
        <v>0.28409090652037</v>
      </c>
      <c r="E93" s="8"/>
      <c r="F93" s="8"/>
      <c r="I93" s="8">
        <f t="shared" si="0"/>
        <v>0.29230695556286296</v>
      </c>
      <c r="J93" s="8"/>
      <c r="K93" s="8">
        <f t="shared" si="1"/>
        <v>0.28409090652037</v>
      </c>
    </row>
    <row r="94" spans="1:11" x14ac:dyDescent="0.25">
      <c r="A94">
        <v>0.59618859467005803</v>
      </c>
      <c r="B94">
        <v>0.33577491609999999</v>
      </c>
      <c r="C94" s="8">
        <v>0.10829687363790801</v>
      </c>
      <c r="D94" s="8">
        <v>0.20552038619007901</v>
      </c>
      <c r="E94" s="8"/>
      <c r="F94" s="8"/>
      <c r="I94" s="8">
        <f t="shared" si="0"/>
        <v>0.10829687363790801</v>
      </c>
      <c r="J94" s="8"/>
      <c r="K94" s="8">
        <f t="shared" si="1"/>
        <v>0.20552038619007901</v>
      </c>
    </row>
    <row r="95" spans="1:11" x14ac:dyDescent="0.25">
      <c r="A95">
        <v>0.88153786092377096</v>
      </c>
      <c r="B95">
        <v>0.26844496470000001</v>
      </c>
      <c r="C95" s="8">
        <v>5.1778399996684696E-2</v>
      </c>
      <c r="D95" s="8">
        <v>0.14511986002236901</v>
      </c>
      <c r="E95" s="8"/>
      <c r="F95" s="8"/>
      <c r="I95" s="8">
        <f t="shared" si="0"/>
        <v>5.1778399996684696E-2</v>
      </c>
      <c r="J95" s="8"/>
      <c r="K95" s="8">
        <f t="shared" si="1"/>
        <v>0.14511986002236901</v>
      </c>
    </row>
    <row r="96" spans="1:11" x14ac:dyDescent="0.25">
      <c r="A96">
        <v>0.660858775432971</v>
      </c>
      <c r="B96">
        <v>0.2818906612</v>
      </c>
      <c r="C96" s="8">
        <v>9.2832045202779198E-2</v>
      </c>
      <c r="D96" s="8">
        <v>0.13826173355869098</v>
      </c>
      <c r="E96" s="8"/>
      <c r="F96" s="8"/>
      <c r="I96" s="8">
        <f t="shared" si="0"/>
        <v>9.2832045202779198E-2</v>
      </c>
      <c r="J96" s="8"/>
      <c r="K96" s="8">
        <f t="shared" si="1"/>
        <v>0.13826173355869098</v>
      </c>
    </row>
    <row r="97" spans="1:11" x14ac:dyDescent="0.25">
      <c r="A97">
        <v>3.77510282596683E-2</v>
      </c>
      <c r="B97">
        <v>1.064198084</v>
      </c>
      <c r="C97" s="8">
        <v>0.40671254525392697</v>
      </c>
      <c r="D97" s="8">
        <v>0.60326270851013997</v>
      </c>
      <c r="E97" s="8"/>
      <c r="F97" s="8"/>
      <c r="I97" s="8">
        <f t="shared" si="0"/>
        <v>0.40671254525392697</v>
      </c>
      <c r="J97" s="8"/>
      <c r="K97" s="8">
        <f t="shared" si="1"/>
        <v>0.60326270851013997</v>
      </c>
    </row>
    <row r="98" spans="1:11" x14ac:dyDescent="0.25">
      <c r="A98">
        <v>0.50702329324697004</v>
      </c>
      <c r="B98">
        <v>0.4024592233</v>
      </c>
      <c r="C98" s="8">
        <v>0.156647470679985</v>
      </c>
      <c r="D98" s="8">
        <v>0.19885027498138799</v>
      </c>
      <c r="E98" s="8"/>
      <c r="F98" s="8"/>
      <c r="I98" s="8">
        <f t="shared" si="0"/>
        <v>0.156647470679985</v>
      </c>
      <c r="J98" s="8"/>
      <c r="K98" s="8">
        <f t="shared" si="1"/>
        <v>0.19885027498138799</v>
      </c>
    </row>
    <row r="99" spans="1:11" x14ac:dyDescent="0.25">
      <c r="A99">
        <v>-0.232834096333709</v>
      </c>
      <c r="B99">
        <v>1.7641038</v>
      </c>
      <c r="C99" s="8">
        <v>0.53157734959716296</v>
      </c>
      <c r="D99" s="8">
        <v>0.929100818437953</v>
      </c>
      <c r="E99" s="8"/>
      <c r="F99" s="8"/>
      <c r="I99" s="8">
        <f t="shared" si="0"/>
        <v>0.53157734959716296</v>
      </c>
      <c r="J99" s="8"/>
      <c r="K99" s="8">
        <f t="shared" si="1"/>
        <v>0.929100818437953</v>
      </c>
    </row>
    <row r="100" spans="1:11" x14ac:dyDescent="0.25">
      <c r="A100">
        <v>0.417969477544191</v>
      </c>
      <c r="B100">
        <v>0.43033951279999999</v>
      </c>
      <c r="C100" s="8">
        <v>0.13845299922058199</v>
      </c>
      <c r="D100" s="8">
        <v>0.21204758799527301</v>
      </c>
      <c r="E100" s="8"/>
      <c r="F100" s="8"/>
      <c r="I100" s="8">
        <f t="shared" si="0"/>
        <v>0.13845299922058199</v>
      </c>
      <c r="J100" s="8"/>
      <c r="K100" s="8">
        <f t="shared" si="1"/>
        <v>0.21204758799527301</v>
      </c>
    </row>
    <row r="101" spans="1:11" x14ac:dyDescent="0.25">
      <c r="A101">
        <v>0.522770043105654</v>
      </c>
      <c r="B101">
        <v>0.355296948</v>
      </c>
      <c r="C101" s="8">
        <v>0.13431213428438499</v>
      </c>
      <c r="D101" s="8">
        <v>0.196040669436892</v>
      </c>
      <c r="E101" s="8"/>
      <c r="F101" s="8"/>
      <c r="I101" s="8">
        <f t="shared" si="0"/>
        <v>0.13431213428438499</v>
      </c>
      <c r="J101" s="8"/>
      <c r="K101" s="8">
        <f t="shared" si="1"/>
        <v>0.196040669436892</v>
      </c>
    </row>
    <row r="102" spans="1:11" x14ac:dyDescent="0.25">
      <c r="A102">
        <v>0.97876902213634598</v>
      </c>
      <c r="B102">
        <v>0.37004321330000001</v>
      </c>
      <c r="C102" s="8">
        <v>7.3868763796281003E-2</v>
      </c>
      <c r="D102" s="8">
        <v>0.25655933066988595</v>
      </c>
      <c r="E102" s="8"/>
      <c r="F102" s="8"/>
      <c r="I102" s="8">
        <f t="shared" si="0"/>
        <v>7.3868763796281003E-2</v>
      </c>
      <c r="J102" s="8"/>
      <c r="K102" s="8">
        <f t="shared" si="1"/>
        <v>0.25655933066988595</v>
      </c>
    </row>
    <row r="103" spans="1:11" x14ac:dyDescent="0.25">
      <c r="A103">
        <v>0.73149860494982399</v>
      </c>
      <c r="B103">
        <v>0.33100984379999998</v>
      </c>
      <c r="C103" s="8">
        <v>8.0650240542008311E-2</v>
      </c>
      <c r="D103" s="8">
        <v>0.15263052948686498</v>
      </c>
      <c r="E103" s="8"/>
      <c r="F103" s="8"/>
      <c r="I103" s="8">
        <f t="shared" si="0"/>
        <v>8.0650240542008311E-2</v>
      </c>
      <c r="J103" s="8"/>
      <c r="K103" s="8">
        <f t="shared" si="1"/>
        <v>0.15263052948686498</v>
      </c>
    </row>
    <row r="104" spans="1:11" x14ac:dyDescent="0.25">
      <c r="A104">
        <v>0.29243016492014701</v>
      </c>
      <c r="B104">
        <v>0.3909343253</v>
      </c>
      <c r="C104" s="8">
        <v>4.7737536926056201E-2</v>
      </c>
      <c r="D104" s="8">
        <v>0.17310777978149</v>
      </c>
      <c r="E104" s="8"/>
      <c r="F104" s="8"/>
      <c r="I104" s="8">
        <f t="shared" si="0"/>
        <v>4.7737536926056201E-2</v>
      </c>
      <c r="J104" s="8"/>
      <c r="K104" s="8">
        <f t="shared" si="1"/>
        <v>0.17310777978149</v>
      </c>
    </row>
    <row r="105" spans="1:11" x14ac:dyDescent="0.25">
      <c r="A105">
        <v>0.82053922247082201</v>
      </c>
      <c r="B105">
        <v>0.30424000509999999</v>
      </c>
      <c r="C105" s="8">
        <v>5.0788803182123698E-2</v>
      </c>
      <c r="D105" s="8">
        <v>0.13498466257019501</v>
      </c>
      <c r="E105" s="8"/>
      <c r="F105" s="8"/>
      <c r="I105" s="8">
        <f t="shared" si="0"/>
        <v>5.0788803182123698E-2</v>
      </c>
      <c r="J105" s="8"/>
      <c r="K105" s="8">
        <f t="shared" si="1"/>
        <v>0.13498466257019501</v>
      </c>
    </row>
    <row r="106" spans="1:11" x14ac:dyDescent="0.25">
      <c r="A106">
        <v>3.4844151152152699E-3</v>
      </c>
      <c r="B106">
        <v>0.94899047889999999</v>
      </c>
      <c r="C106" s="8">
        <v>0.41529397741190699</v>
      </c>
      <c r="D106" s="8">
        <v>0.48495217820451003</v>
      </c>
      <c r="E106" s="8"/>
      <c r="F106" s="8"/>
      <c r="I106" s="8">
        <f t="shared" si="0"/>
        <v>0.41529397741190699</v>
      </c>
      <c r="J106" s="8"/>
      <c r="K106" s="8">
        <f t="shared" si="1"/>
        <v>0.48495217820451003</v>
      </c>
    </row>
    <row r="107" spans="1:11" x14ac:dyDescent="0.25">
      <c r="A107">
        <v>0.37361217921976803</v>
      </c>
      <c r="B107">
        <v>0.4491046917</v>
      </c>
      <c r="C107" s="8">
        <v>0.16311187107463201</v>
      </c>
      <c r="D107" s="8">
        <v>0.26820728790959797</v>
      </c>
      <c r="E107" s="8"/>
      <c r="F107" s="8"/>
      <c r="I107" s="8">
        <f t="shared" si="0"/>
        <v>0.16311187107463201</v>
      </c>
      <c r="J107" s="8"/>
      <c r="K107" s="8">
        <f t="shared" si="1"/>
        <v>0.26820728790959797</v>
      </c>
    </row>
    <row r="108" spans="1:11" x14ac:dyDescent="0.25">
      <c r="A108">
        <v>0.78095747292084905</v>
      </c>
      <c r="B108">
        <v>0.38441030110000002</v>
      </c>
      <c r="C108" s="8">
        <v>5.6155339267358099E-2</v>
      </c>
      <c r="D108" s="8">
        <v>0.185109551883473</v>
      </c>
      <c r="E108" s="8"/>
      <c r="F108" s="8"/>
      <c r="I108" s="8">
        <f t="shared" si="0"/>
        <v>5.6155339267358099E-2</v>
      </c>
      <c r="J108" s="8"/>
      <c r="K108" s="8">
        <f t="shared" si="1"/>
        <v>0.185109551883473</v>
      </c>
    </row>
    <row r="109" spans="1:11" x14ac:dyDescent="0.25">
      <c r="A109">
        <v>0.97287417181706604</v>
      </c>
      <c r="B109">
        <v>0.24334559989999999</v>
      </c>
      <c r="C109" s="8">
        <v>7.2962717590361811E-2</v>
      </c>
      <c r="D109" s="8">
        <v>0.124994657770044</v>
      </c>
      <c r="E109" s="8"/>
      <c r="F109" s="8"/>
      <c r="I109" s="8">
        <f t="shared" si="0"/>
        <v>7.2962717590361811E-2</v>
      </c>
      <c r="J109" s="8"/>
      <c r="K109" s="8">
        <f t="shared" si="1"/>
        <v>0.124994657770044</v>
      </c>
    </row>
    <row r="110" spans="1:11" x14ac:dyDescent="0.25">
      <c r="A110">
        <v>0.74106770028684499</v>
      </c>
      <c r="B110">
        <v>0.34415582960000002</v>
      </c>
      <c r="C110" s="8">
        <v>7.9235091447710806E-2</v>
      </c>
      <c r="D110" s="8">
        <v>0.201038464957216</v>
      </c>
      <c r="E110" s="8"/>
      <c r="F110" s="8"/>
      <c r="I110" s="8">
        <f t="shared" si="0"/>
        <v>7.9235091447710806E-2</v>
      </c>
      <c r="J110" s="8"/>
      <c r="K110" s="8">
        <f t="shared" si="1"/>
        <v>0.201038464957216</v>
      </c>
    </row>
    <row r="111" spans="1:11" x14ac:dyDescent="0.25">
      <c r="A111">
        <v>0.53802823756653895</v>
      </c>
      <c r="B111">
        <v>0.39987457980000002</v>
      </c>
      <c r="C111" s="8">
        <v>9.5675687435438403E-2</v>
      </c>
      <c r="D111" s="8">
        <v>0.240862360719304</v>
      </c>
      <c r="E111" s="8"/>
      <c r="F111" s="8"/>
      <c r="I111" s="8">
        <f t="shared" si="0"/>
        <v>9.5675687435438403E-2</v>
      </c>
      <c r="J111" s="8"/>
      <c r="K111" s="8">
        <f t="shared" si="1"/>
        <v>0.240862360719304</v>
      </c>
    </row>
    <row r="112" spans="1:11" x14ac:dyDescent="0.25">
      <c r="A112">
        <v>0.349183563689204</v>
      </c>
      <c r="B112">
        <v>0.52568407549999996</v>
      </c>
      <c r="C112">
        <v>0.19758188444730998</v>
      </c>
      <c r="D112">
        <v>0.32951714336006105</v>
      </c>
      <c r="E112" s="8"/>
      <c r="F112" s="8"/>
      <c r="I112" s="8">
        <f t="shared" si="0"/>
        <v>0.19758188444730998</v>
      </c>
      <c r="J112" s="8"/>
      <c r="K112" s="8">
        <f t="shared" si="1"/>
        <v>0.32951714336006105</v>
      </c>
    </row>
    <row r="113" spans="1:11" x14ac:dyDescent="0.25">
      <c r="A113">
        <v>0.86796513358022997</v>
      </c>
      <c r="B113">
        <v>0.30713798640000001</v>
      </c>
      <c r="C113" s="8">
        <v>5.6266940837800705E-2</v>
      </c>
      <c r="D113" s="8">
        <v>0.238216175178636</v>
      </c>
      <c r="I113" s="8">
        <f t="shared" si="0"/>
        <v>5.6266940837800705E-2</v>
      </c>
      <c r="K113" s="8">
        <f t="shared" si="1"/>
        <v>0.238216175178636</v>
      </c>
    </row>
    <row r="114" spans="1:11" x14ac:dyDescent="0.25">
      <c r="A114">
        <v>0.30751045479899802</v>
      </c>
      <c r="B114">
        <v>0.75138865430000001</v>
      </c>
      <c r="C114" s="8">
        <v>0.34447322756843601</v>
      </c>
      <c r="D114" s="8">
        <v>0.48493556198946197</v>
      </c>
      <c r="E114" s="8"/>
      <c r="F114" s="8"/>
      <c r="I114" s="8">
        <f t="shared" si="0"/>
        <v>0.34447322756843601</v>
      </c>
      <c r="J114" s="8"/>
      <c r="K114" s="8">
        <f t="shared" si="1"/>
        <v>0.48493556198946197</v>
      </c>
    </row>
    <row r="115" spans="1:11" x14ac:dyDescent="0.25">
      <c r="A115">
        <v>0.97335059557813697</v>
      </c>
      <c r="B115">
        <v>0.20585666650000001</v>
      </c>
      <c r="C115" s="8">
        <v>6.5384130698111706E-2</v>
      </c>
      <c r="D115" s="8">
        <v>0.136475976592798</v>
      </c>
      <c r="E115" s="8"/>
      <c r="F115" s="8"/>
      <c r="I115" s="8">
        <f t="shared" si="0"/>
        <v>6.5384130698111706E-2</v>
      </c>
      <c r="J115" s="8"/>
      <c r="K115" s="8">
        <f t="shared" si="1"/>
        <v>0.136475976592798</v>
      </c>
    </row>
    <row r="116" spans="1:11" x14ac:dyDescent="0.25">
      <c r="A116">
        <v>0.69934390653104395</v>
      </c>
      <c r="B116">
        <v>0.27222451009999998</v>
      </c>
      <c r="C116" s="8">
        <v>9.1466347575645202E-2</v>
      </c>
      <c r="D116" s="8">
        <v>0.16291780002082701</v>
      </c>
      <c r="E116" s="8"/>
      <c r="F116" s="8"/>
      <c r="I116" s="8">
        <f t="shared" si="0"/>
        <v>9.1466347575645202E-2</v>
      </c>
      <c r="J116" s="8"/>
      <c r="K116" s="8">
        <f t="shared" si="1"/>
        <v>0.16291780002082701</v>
      </c>
    </row>
    <row r="117" spans="1:11" x14ac:dyDescent="0.25">
      <c r="A117">
        <v>1.0804253309573999</v>
      </c>
      <c r="B117">
        <v>0.22738195219999999</v>
      </c>
      <c r="C117" s="8">
        <v>3.8719903548111397E-2</v>
      </c>
      <c r="D117" s="8">
        <v>9.6505848873764094E-2</v>
      </c>
      <c r="E117" s="8"/>
      <c r="F117" s="8"/>
      <c r="I117" s="8">
        <f t="shared" si="0"/>
        <v>3.8719903548111397E-2</v>
      </c>
      <c r="J117" s="8"/>
      <c r="K117" s="8">
        <f t="shared" si="1"/>
        <v>9.6505848873764094E-2</v>
      </c>
    </row>
    <row r="118" spans="1:11" x14ac:dyDescent="0.25">
      <c r="A118">
        <v>0.17131171350004201</v>
      </c>
      <c r="B118">
        <v>0.65565268929999998</v>
      </c>
      <c r="C118" s="8">
        <v>0.15512818663588498</v>
      </c>
      <c r="D118" s="8">
        <v>0.28514680525077701</v>
      </c>
      <c r="E118" s="8"/>
      <c r="F118" s="8"/>
      <c r="I118" s="8">
        <f t="shared" si="0"/>
        <v>0.15512818663588498</v>
      </c>
      <c r="J118" s="8"/>
      <c r="K118" s="8">
        <f t="shared" si="1"/>
        <v>0.28514680525077701</v>
      </c>
    </row>
    <row r="119" spans="1:11" x14ac:dyDescent="0.25">
      <c r="A119">
        <v>0.71591160833845802</v>
      </c>
      <c r="B119">
        <v>0.28852988359999998</v>
      </c>
      <c r="C119" s="8">
        <v>2.8937618634157902E-2</v>
      </c>
      <c r="D119" s="8">
        <v>0.13387183085565102</v>
      </c>
      <c r="E119" s="8"/>
      <c r="F119" s="8"/>
      <c r="I119" s="8">
        <f t="shared" si="0"/>
        <v>2.8937618634157902E-2</v>
      </c>
      <c r="J119" s="8"/>
      <c r="K119" s="8">
        <f t="shared" si="1"/>
        <v>0.13387183085565102</v>
      </c>
    </row>
    <row r="120" spans="1:11" x14ac:dyDescent="0.25">
      <c r="A120">
        <v>0.72570451851978901</v>
      </c>
      <c r="B120">
        <v>0.39147233339999998</v>
      </c>
      <c r="C120" s="8">
        <v>7.1750370298511404E-2</v>
      </c>
      <c r="D120" s="8">
        <v>0.273628826535879</v>
      </c>
      <c r="E120" s="8"/>
      <c r="F120" s="8"/>
      <c r="I120" s="8">
        <f t="shared" si="0"/>
        <v>7.1750370298511404E-2</v>
      </c>
      <c r="J120" s="8"/>
      <c r="K120" s="8">
        <f t="shared" si="1"/>
        <v>0.273628826535879</v>
      </c>
    </row>
    <row r="121" spans="1:11" x14ac:dyDescent="0.25">
      <c r="A121">
        <v>-3.3204546872364397E-2</v>
      </c>
      <c r="B121">
        <v>0.94865292020000003</v>
      </c>
      <c r="C121" s="8">
        <v>0.270506085033344</v>
      </c>
      <c r="D121" s="8">
        <v>0.40516228095287499</v>
      </c>
      <c r="E121" s="8"/>
      <c r="F121" s="8"/>
      <c r="I121" s="8">
        <f t="shared" si="0"/>
        <v>0.270506085033344</v>
      </c>
      <c r="J121" s="8"/>
      <c r="K121" s="8">
        <f t="shared" si="1"/>
        <v>0.40516228095287499</v>
      </c>
    </row>
    <row r="122" spans="1:11" x14ac:dyDescent="0.25">
      <c r="A122">
        <v>0.551191023086126</v>
      </c>
      <c r="B122">
        <v>0.4968070107</v>
      </c>
      <c r="C122" s="8">
        <v>0.14869169450584399</v>
      </c>
      <c r="D122" s="8">
        <v>0.25157557721018797</v>
      </c>
      <c r="E122" s="8"/>
      <c r="F122" s="8"/>
      <c r="I122" s="8">
        <f t="shared" si="0"/>
        <v>0.14869169450584399</v>
      </c>
      <c r="J122" s="8"/>
      <c r="K122" s="8">
        <f t="shared" si="1"/>
        <v>0.25157557721018797</v>
      </c>
    </row>
    <row r="123" spans="1:11" x14ac:dyDescent="0.25">
      <c r="A123">
        <v>1.11675209899273</v>
      </c>
      <c r="B123">
        <v>0.2046139827</v>
      </c>
      <c r="C123" s="8">
        <v>5.9940869678141703E-2</v>
      </c>
      <c r="D123" s="8">
        <v>0.11162945198680499</v>
      </c>
      <c r="E123" s="8"/>
      <c r="F123" s="8"/>
      <c r="I123" s="8">
        <f t="shared" si="0"/>
        <v>5.9940869678141703E-2</v>
      </c>
      <c r="J123" s="8"/>
      <c r="K123" s="8">
        <f t="shared" si="1"/>
        <v>0.11162945198680499</v>
      </c>
    </row>
    <row r="124" spans="1:11" x14ac:dyDescent="0.25">
      <c r="A124">
        <v>0.74108918087544995</v>
      </c>
      <c r="B124">
        <v>0.3670225989</v>
      </c>
      <c r="C124" s="8">
        <v>0.11902276903195601</v>
      </c>
      <c r="D124" s="8">
        <v>0.16702408327669901</v>
      </c>
      <c r="E124" s="8"/>
      <c r="F124" s="8"/>
      <c r="I124" s="8">
        <f t="shared" si="0"/>
        <v>0.11902276903195601</v>
      </c>
      <c r="J124" s="8"/>
      <c r="K124" s="8">
        <f t="shared" si="1"/>
        <v>0.16702408327669901</v>
      </c>
    </row>
    <row r="125" spans="1:11" x14ac:dyDescent="0.25">
      <c r="A125">
        <v>0.24853163670610401</v>
      </c>
      <c r="B125">
        <v>0.63158310900000003</v>
      </c>
      <c r="C125" s="8">
        <v>0.239924422512656</v>
      </c>
      <c r="D125" s="8">
        <v>0.31267579574944998</v>
      </c>
      <c r="E125" s="8"/>
      <c r="F125" s="8"/>
      <c r="I125" s="8">
        <f t="shared" si="0"/>
        <v>0.239924422512656</v>
      </c>
      <c r="J125" s="8"/>
      <c r="K125" s="8">
        <f t="shared" si="1"/>
        <v>0.31267579574944998</v>
      </c>
    </row>
    <row r="126" spans="1:11" x14ac:dyDescent="0.25">
      <c r="A126">
        <v>0.87085539311786098</v>
      </c>
      <c r="B126">
        <v>0.31479082200000003</v>
      </c>
      <c r="C126" s="8">
        <v>8.341868799163539E-2</v>
      </c>
      <c r="D126" s="8">
        <v>0.23944697356464201</v>
      </c>
      <c r="E126" s="8"/>
      <c r="F126" s="8"/>
      <c r="I126" s="8">
        <f t="shared" si="0"/>
        <v>8.341868799163539E-2</v>
      </c>
      <c r="J126" s="8"/>
      <c r="K126" s="8">
        <f t="shared" si="1"/>
        <v>0.23944697356464201</v>
      </c>
    </row>
    <row r="127" spans="1:11" x14ac:dyDescent="0.25">
      <c r="A127">
        <v>0.39032474137262202</v>
      </c>
      <c r="B127">
        <v>0.58913765689999997</v>
      </c>
      <c r="C127" s="8">
        <v>0.170927026220141</v>
      </c>
      <c r="D127" s="8">
        <v>0.35902913237387402</v>
      </c>
      <c r="E127" s="8"/>
      <c r="F127" s="8"/>
      <c r="I127" s="8">
        <f t="shared" si="0"/>
        <v>0.170927026220141</v>
      </c>
      <c r="J127" s="8"/>
      <c r="K127" s="8">
        <f t="shared" si="1"/>
        <v>0.35902913237387402</v>
      </c>
    </row>
    <row r="128" spans="1:11" x14ac:dyDescent="0.25">
      <c r="A128">
        <v>0.97886537013675901</v>
      </c>
      <c r="B128">
        <v>0.24539353019999999</v>
      </c>
      <c r="C128" s="8">
        <v>7.0762897970378102E-2</v>
      </c>
      <c r="D128" s="8">
        <v>0.147611561002329</v>
      </c>
      <c r="E128" s="8"/>
      <c r="F128" s="8"/>
      <c r="I128" s="8">
        <f t="shared" si="0"/>
        <v>7.0762897970378102E-2</v>
      </c>
      <c r="J128" s="8"/>
      <c r="K128" s="8">
        <f t="shared" si="1"/>
        <v>0.147611561002329</v>
      </c>
    </row>
    <row r="129" spans="1:11" x14ac:dyDescent="0.25">
      <c r="A129">
        <v>0.53707171850487501</v>
      </c>
      <c r="B129">
        <v>0.40945228859999999</v>
      </c>
      <c r="C129" s="8">
        <v>0.14943376198856398</v>
      </c>
      <c r="D129" s="8">
        <v>0.23885618621020799</v>
      </c>
      <c r="E129" s="8"/>
      <c r="F129" s="8"/>
      <c r="I129" s="8">
        <f t="shared" si="0"/>
        <v>0.14943376198856398</v>
      </c>
      <c r="J129" s="8"/>
      <c r="K129" s="8">
        <f t="shared" si="1"/>
        <v>0.23885618621020799</v>
      </c>
    </row>
    <row r="130" spans="1:11" x14ac:dyDescent="0.25">
      <c r="A130">
        <v>0.77151908029971605</v>
      </c>
      <c r="B130">
        <v>0.3010783159</v>
      </c>
      <c r="C130" s="8">
        <v>0.10254501392076899</v>
      </c>
      <c r="D130" s="8">
        <v>0.189548056777329</v>
      </c>
      <c r="E130" s="8"/>
      <c r="F130" s="8"/>
      <c r="I130" s="8">
        <f t="shared" si="0"/>
        <v>0.10254501392076899</v>
      </c>
      <c r="J130" s="8"/>
      <c r="K130" s="8">
        <f t="shared" si="1"/>
        <v>0.189548056777329</v>
      </c>
    </row>
    <row r="131" spans="1:11" x14ac:dyDescent="0.25">
      <c r="A131">
        <v>0.81394963377695695</v>
      </c>
      <c r="B131">
        <v>0.27616072959999999</v>
      </c>
      <c r="C131" s="8">
        <v>6.7162512658143395E-2</v>
      </c>
      <c r="D131" s="8">
        <v>0.20235073868044298</v>
      </c>
      <c r="E131" s="8"/>
      <c r="F131" s="8"/>
      <c r="I131" s="8">
        <f t="shared" si="0"/>
        <v>6.7162512658143395E-2</v>
      </c>
      <c r="J131" s="8"/>
      <c r="K131" s="8">
        <f t="shared" si="1"/>
        <v>0.20235073868044298</v>
      </c>
    </row>
    <row r="132" spans="1:11" x14ac:dyDescent="0.25">
      <c r="A132">
        <v>1.0844643905528499</v>
      </c>
      <c r="B132">
        <v>0.18359226519999999</v>
      </c>
      <c r="C132" s="8">
        <v>3.1632540706206497E-2</v>
      </c>
      <c r="D132" s="8">
        <v>8.696279902115979E-2</v>
      </c>
      <c r="E132" s="8"/>
      <c r="F132" s="8"/>
      <c r="I132" s="8">
        <f t="shared" si="0"/>
        <v>3.1632540706206497E-2</v>
      </c>
      <c r="J132" s="8"/>
      <c r="K132" s="8">
        <f t="shared" si="1"/>
        <v>8.696279902115979E-2</v>
      </c>
    </row>
    <row r="133" spans="1:11" x14ac:dyDescent="0.25">
      <c r="A133">
        <v>0.224408703611745</v>
      </c>
      <c r="B133">
        <v>0.58694795509999997</v>
      </c>
      <c r="C133" s="8">
        <v>0.235845628297565</v>
      </c>
      <c r="D133" s="8">
        <v>0.29531261582344503</v>
      </c>
      <c r="E133" s="8"/>
      <c r="F133" s="8"/>
      <c r="I133" s="8">
        <f t="shared" si="0"/>
        <v>0.235845628297565</v>
      </c>
      <c r="J133" s="8"/>
      <c r="K133" s="8">
        <f t="shared" si="1"/>
        <v>0.29531261582344503</v>
      </c>
    </row>
    <row r="134" spans="1:11" x14ac:dyDescent="0.25">
      <c r="A134">
        <v>0.67720558291854105</v>
      </c>
      <c r="B134">
        <v>0.38913454520000001</v>
      </c>
      <c r="C134" s="8">
        <v>8.1781704893104504E-2</v>
      </c>
      <c r="D134" s="8">
        <v>0.23444833920629402</v>
      </c>
      <c r="E134" s="8"/>
      <c r="F134" s="8"/>
      <c r="I134" s="8">
        <f t="shared" si="0"/>
        <v>8.1781704893104504E-2</v>
      </c>
      <c r="J134" s="8"/>
      <c r="K134" s="8">
        <f t="shared" si="1"/>
        <v>0.23444833920629402</v>
      </c>
    </row>
    <row r="135" spans="1:11" x14ac:dyDescent="0.25">
      <c r="A135">
        <v>0.80431606899812502</v>
      </c>
      <c r="B135">
        <v>0.2961281637</v>
      </c>
      <c r="C135" s="8">
        <v>8.8372539907538988E-2</v>
      </c>
      <c r="D135" s="8">
        <v>0.16634544214614602</v>
      </c>
      <c r="E135" s="8"/>
      <c r="F135" s="8"/>
      <c r="I135" s="8">
        <f t="shared" si="0"/>
        <v>8.8372539907538988E-2</v>
      </c>
      <c r="J135" s="8"/>
      <c r="K135" s="8">
        <f t="shared" si="1"/>
        <v>0.16634544214614602</v>
      </c>
    </row>
    <row r="136" spans="1:11" x14ac:dyDescent="0.25">
      <c r="A136">
        <v>0.91849998584549597</v>
      </c>
      <c r="B136">
        <v>0.32113102780000002</v>
      </c>
      <c r="C136" s="8">
        <v>7.8790604884576995E-2</v>
      </c>
      <c r="D136" s="8">
        <v>0.22017177703648599</v>
      </c>
      <c r="E136" s="8"/>
      <c r="F136" s="8"/>
      <c r="I136" s="8">
        <f t="shared" si="0"/>
        <v>7.8790604884576995E-2</v>
      </c>
      <c r="J136" s="8"/>
      <c r="K136" s="8">
        <f t="shared" si="1"/>
        <v>0.22017177703648599</v>
      </c>
    </row>
    <row r="137" spans="1:11" x14ac:dyDescent="0.25">
      <c r="A137">
        <v>-0.19332163695753299</v>
      </c>
      <c r="B137">
        <v>1.52197465</v>
      </c>
      <c r="C137" s="8">
        <v>0.630809745577391</v>
      </c>
      <c r="D137" s="8">
        <v>0.84385625749038295</v>
      </c>
      <c r="E137" s="8"/>
      <c r="F137" s="8"/>
      <c r="I137" s="8">
        <f t="shared" si="0"/>
        <v>0.630809745577391</v>
      </c>
      <c r="J137" s="8"/>
      <c r="K137" s="8">
        <f t="shared" si="1"/>
        <v>0.84385625749038295</v>
      </c>
    </row>
    <row r="138" spans="1:11" x14ac:dyDescent="0.25">
      <c r="A138">
        <v>0.117857056650231</v>
      </c>
      <c r="B138">
        <v>0.66510352409999995</v>
      </c>
      <c r="C138" s="8">
        <v>0.20550338648027</v>
      </c>
      <c r="D138" s="8">
        <v>0.234061931904746</v>
      </c>
      <c r="E138" s="8"/>
      <c r="F138" s="8"/>
      <c r="I138" s="8">
        <f t="shared" si="0"/>
        <v>0.20550338648027</v>
      </c>
      <c r="J138" s="8"/>
      <c r="K138" s="8">
        <f t="shared" si="1"/>
        <v>0.234061931904746</v>
      </c>
    </row>
    <row r="139" spans="1:11" x14ac:dyDescent="0.25">
      <c r="A139">
        <v>0.57830144750852297</v>
      </c>
      <c r="B139">
        <v>0.39448923940000002</v>
      </c>
      <c r="C139" s="8">
        <v>9.4447968587567793E-2</v>
      </c>
      <c r="D139" s="8">
        <v>0.27997177507375298</v>
      </c>
      <c r="E139" s="8"/>
      <c r="F139" s="8"/>
      <c r="I139" s="8">
        <f t="shared" si="0"/>
        <v>9.4447968587567793E-2</v>
      </c>
      <c r="J139" s="8"/>
      <c r="K139" s="8">
        <f t="shared" si="1"/>
        <v>0.27997177507375298</v>
      </c>
    </row>
    <row r="140" spans="1:11" x14ac:dyDescent="0.25">
      <c r="A140">
        <v>0.44730102571059299</v>
      </c>
      <c r="B140">
        <v>0.56301906010000002</v>
      </c>
      <c r="C140" s="8">
        <v>0.26761895403374503</v>
      </c>
      <c r="D140" s="8">
        <v>0.32526946729510098</v>
      </c>
      <c r="E140" s="8"/>
      <c r="F140" s="8"/>
      <c r="I140" s="8">
        <f t="shared" si="0"/>
        <v>0.26761895403374503</v>
      </c>
      <c r="J140" s="8"/>
      <c r="K140" s="8">
        <f t="shared" si="1"/>
        <v>0.32526946729510098</v>
      </c>
    </row>
    <row r="141" spans="1:11" x14ac:dyDescent="0.25">
      <c r="A141">
        <v>8.7621817642815999E-2</v>
      </c>
      <c r="B141">
        <v>0.66833518759999999</v>
      </c>
      <c r="C141" s="8">
        <v>0.33766307380921901</v>
      </c>
      <c r="D141" s="8">
        <v>0.20236543380917998</v>
      </c>
      <c r="E141" s="8"/>
      <c r="F141" s="8"/>
      <c r="I141" s="8">
        <f t="shared" si="0"/>
        <v>0.33766307380921901</v>
      </c>
      <c r="J141" s="8"/>
      <c r="K141" s="8">
        <f t="shared" si="1"/>
        <v>0.20236543380917998</v>
      </c>
    </row>
    <row r="142" spans="1:11" x14ac:dyDescent="0.25">
      <c r="A142">
        <v>1.0087372016242699</v>
      </c>
      <c r="B142">
        <v>0.25016450979999999</v>
      </c>
      <c r="C142" s="8">
        <v>7.8255569360720006E-2</v>
      </c>
      <c r="D142">
        <v>0.16810181453869899</v>
      </c>
      <c r="E142" s="8"/>
      <c r="F142" s="8"/>
      <c r="I142" s="8">
        <f t="shared" si="0"/>
        <v>7.8255569360720006E-2</v>
      </c>
      <c r="J142" s="8"/>
      <c r="K142" s="8">
        <f t="shared" si="1"/>
        <v>0.16810181453869899</v>
      </c>
    </row>
    <row r="143" spans="1:11" x14ac:dyDescent="0.25">
      <c r="A143">
        <v>0.722125401299896</v>
      </c>
      <c r="B143">
        <v>0.37734001029999997</v>
      </c>
      <c r="C143" s="8">
        <v>9.1215573560090302E-2</v>
      </c>
      <c r="D143">
        <v>0.24557704522432999</v>
      </c>
      <c r="I143" s="8">
        <f t="shared" si="0"/>
        <v>9.1215573560090302E-2</v>
      </c>
      <c r="K143" s="8">
        <f t="shared" si="1"/>
        <v>0.24557704522432999</v>
      </c>
    </row>
    <row r="144" spans="1:11" x14ac:dyDescent="0.25">
      <c r="A144">
        <v>0.41355964268958101</v>
      </c>
      <c r="B144">
        <v>0.44469293110000002</v>
      </c>
      <c r="C144">
        <v>9.1263159942870598E-2</v>
      </c>
      <c r="D144">
        <v>0.31037839750606699</v>
      </c>
      <c r="I144" s="8">
        <f t="shared" si="0"/>
        <v>9.1263159942870598E-2</v>
      </c>
      <c r="K144" s="8">
        <f t="shared" si="1"/>
        <v>0.31037839750606699</v>
      </c>
    </row>
    <row r="145" spans="1:11" x14ac:dyDescent="0.25">
      <c r="A145">
        <v>0.70818884834847295</v>
      </c>
      <c r="B145">
        <v>0.26526410589999999</v>
      </c>
      <c r="C145">
        <v>6.3923748200292105E-2</v>
      </c>
      <c r="D145">
        <v>0.106969787379377</v>
      </c>
      <c r="I145" s="8">
        <f t="shared" ref="I145:I149" si="2">I71/1000</f>
        <v>6.3923748200292105E-2</v>
      </c>
      <c r="K145" s="8">
        <f t="shared" ref="K145:K149" si="3">K71/1000</f>
        <v>0.106969787379377</v>
      </c>
    </row>
    <row r="146" spans="1:11" x14ac:dyDescent="0.25">
      <c r="A146">
        <v>-0.22742503232411801</v>
      </c>
      <c r="B146">
        <v>1.6080961760000001</v>
      </c>
      <c r="C146">
        <v>0.59112623635808592</v>
      </c>
      <c r="D146">
        <v>0.520599533919886</v>
      </c>
      <c r="I146" s="8">
        <f t="shared" si="2"/>
        <v>0.59112623635808592</v>
      </c>
      <c r="K146" s="8">
        <f t="shared" si="3"/>
        <v>0.520599533919886</v>
      </c>
    </row>
    <row r="147" spans="1:11" x14ac:dyDescent="0.25">
      <c r="A147">
        <v>0.39675909337896198</v>
      </c>
      <c r="B147">
        <v>0.42713161420000001</v>
      </c>
      <c r="C147">
        <v>0.177060854190111</v>
      </c>
      <c r="D147">
        <v>0.166582447543176</v>
      </c>
      <c r="I147" s="8">
        <f t="shared" si="2"/>
        <v>0.177060854190111</v>
      </c>
      <c r="K147" s="8">
        <f t="shared" si="3"/>
        <v>0.166582447543176</v>
      </c>
    </row>
    <row r="148" spans="1:11" x14ac:dyDescent="0.25">
      <c r="A148">
        <v>0.80981318465867702</v>
      </c>
      <c r="B148">
        <v>0.23823274110000001</v>
      </c>
      <c r="C148">
        <v>5.7340438045294199E-2</v>
      </c>
      <c r="D148">
        <v>8.9968117330436692E-2</v>
      </c>
      <c r="I148" s="8">
        <f t="shared" si="2"/>
        <v>5.7340438045294199E-2</v>
      </c>
      <c r="K148" s="8">
        <f t="shared" si="3"/>
        <v>8.9968117330436692E-2</v>
      </c>
    </row>
    <row r="149" spans="1:11" x14ac:dyDescent="0.25">
      <c r="A149">
        <v>0.15913284312182099</v>
      </c>
      <c r="B149">
        <v>0.67545364659999996</v>
      </c>
      <c r="C149">
        <v>0.29719676118502797</v>
      </c>
      <c r="D149">
        <v>0.45040637285441898</v>
      </c>
      <c r="I149" s="8">
        <f t="shared" si="2"/>
        <v>0.29719676118502797</v>
      </c>
      <c r="K149" s="8">
        <f t="shared" si="3"/>
        <v>0.45040637285441898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A15E-CE76-4D9D-801E-E2B9C00B1243}">
  <dimension ref="A1:R80"/>
  <sheetViews>
    <sheetView topLeftCell="A13" workbookViewId="0">
      <selection activeCell="M45" sqref="M45:M80"/>
    </sheetView>
  </sheetViews>
  <sheetFormatPr defaultRowHeight="13.2" x14ac:dyDescent="0.25"/>
  <sheetData>
    <row r="1" spans="1:18" x14ac:dyDescent="0.25">
      <c r="A1" t="s">
        <v>597</v>
      </c>
      <c r="B1" t="s">
        <v>598</v>
      </c>
    </row>
    <row r="2" spans="1:18" x14ac:dyDescent="0.25">
      <c r="A2" t="s">
        <v>599</v>
      </c>
      <c r="B2" t="s">
        <v>600</v>
      </c>
    </row>
    <row r="3" spans="1:18" x14ac:dyDescent="0.25">
      <c r="A3" t="s">
        <v>601</v>
      </c>
      <c r="B3" t="s">
        <v>602</v>
      </c>
    </row>
    <row r="4" spans="1:18" x14ac:dyDescent="0.25">
      <c r="A4" t="s">
        <v>603</v>
      </c>
      <c r="B4" t="s">
        <v>604</v>
      </c>
    </row>
    <row r="5" spans="1:18" x14ac:dyDescent="0.25">
      <c r="A5" t="s">
        <v>10</v>
      </c>
      <c r="B5" t="s">
        <v>11</v>
      </c>
      <c r="C5" t="s">
        <v>12</v>
      </c>
      <c r="D5" t="s">
        <v>13</v>
      </c>
      <c r="E5" t="s">
        <v>16</v>
      </c>
      <c r="F5" t="s">
        <v>17</v>
      </c>
      <c r="G5" t="s">
        <v>18</v>
      </c>
      <c r="H5" t="s">
        <v>2</v>
      </c>
      <c r="I5" t="s">
        <v>605</v>
      </c>
      <c r="J5" t="s">
        <v>606</v>
      </c>
      <c r="K5" t="s">
        <v>594</v>
      </c>
      <c r="L5" t="s">
        <v>595</v>
      </c>
      <c r="M5" t="s">
        <v>605</v>
      </c>
      <c r="N5" t="s">
        <v>21</v>
      </c>
      <c r="O5" t="s">
        <v>21</v>
      </c>
      <c r="P5" t="s">
        <v>22</v>
      </c>
      <c r="Q5" t="s">
        <v>23</v>
      </c>
      <c r="R5" t="s">
        <v>23</v>
      </c>
    </row>
    <row r="6" spans="1:18" x14ac:dyDescent="0.25">
      <c r="A6">
        <v>19.6051</v>
      </c>
      <c r="B6">
        <v>77.8917</v>
      </c>
      <c r="C6">
        <v>172.99250000000001</v>
      </c>
      <c r="D6">
        <v>3.0425</v>
      </c>
      <c r="E6">
        <v>188.99270000000001</v>
      </c>
      <c r="F6">
        <v>125.7621</v>
      </c>
      <c r="G6">
        <v>5.1778000000000004</v>
      </c>
      <c r="H6">
        <v>0.98629999999999995</v>
      </c>
      <c r="I6">
        <v>377.96004602143</v>
      </c>
      <c r="J6">
        <v>78.932329279806595</v>
      </c>
      <c r="K6">
        <v>275.028981215692</v>
      </c>
      <c r="L6">
        <v>78.802797247507698</v>
      </c>
      <c r="M6">
        <v>467.41566922161797</v>
      </c>
      <c r="N6">
        <v>8.6730718595088803</v>
      </c>
      <c r="O6">
        <v>5.0962734896606001</v>
      </c>
      <c r="P6">
        <v>1.9549766580977099E-2</v>
      </c>
      <c r="Q6">
        <v>0.60809471723310704</v>
      </c>
      <c r="R6">
        <v>3.58329285949745E-2</v>
      </c>
    </row>
    <row r="7" spans="1:18" x14ac:dyDescent="0.25">
      <c r="A7">
        <v>24.361499999999999</v>
      </c>
      <c r="B7">
        <v>90.383200000000002</v>
      </c>
      <c r="C7">
        <v>240.60339999999999</v>
      </c>
      <c r="D7">
        <v>3.6907000000000001</v>
      </c>
      <c r="E7">
        <v>251.01599999999999</v>
      </c>
      <c r="F7">
        <v>140.56819999999999</v>
      </c>
      <c r="G7">
        <v>4.9687000000000001</v>
      </c>
      <c r="H7">
        <v>1.0368999999999999</v>
      </c>
      <c r="I7">
        <v>300.99372833998802</v>
      </c>
      <c r="J7">
        <v>70.595462486246007</v>
      </c>
      <c r="K7">
        <v>224.127515314291</v>
      </c>
      <c r="L7">
        <v>70.068675478289606</v>
      </c>
      <c r="M7">
        <v>343.061589107359</v>
      </c>
      <c r="N7">
        <v>8.3228126184822298</v>
      </c>
      <c r="O7">
        <v>6.1820604463917199</v>
      </c>
      <c r="P7">
        <v>1.9510699146735502E-2</v>
      </c>
      <c r="Q7">
        <v>0.67851904540262697</v>
      </c>
      <c r="R7">
        <v>4.5383233381834601E-2</v>
      </c>
    </row>
    <row r="8" spans="1:18" x14ac:dyDescent="0.25">
      <c r="A8">
        <v>16.610199999999999</v>
      </c>
      <c r="B8">
        <v>53.503399999999999</v>
      </c>
      <c r="C8">
        <v>90.298000000000002</v>
      </c>
      <c r="D8">
        <v>3.0623999999999998</v>
      </c>
      <c r="E8">
        <v>332.85770000000002</v>
      </c>
      <c r="F8">
        <v>162.01650000000001</v>
      </c>
      <c r="G8">
        <v>4.6772999999999998</v>
      </c>
      <c r="H8">
        <v>1.0489999999999999</v>
      </c>
      <c r="I8">
        <v>522.95838795594796</v>
      </c>
      <c r="J8">
        <v>97.034927670650106</v>
      </c>
      <c r="K8">
        <v>276.49162747587297</v>
      </c>
      <c r="L8">
        <v>95.8904639206459</v>
      </c>
      <c r="M8">
        <v>289.552272847871</v>
      </c>
      <c r="N8">
        <v>7.83469438401226</v>
      </c>
      <c r="O8">
        <v>5.1296074432425396</v>
      </c>
      <c r="P8">
        <v>1.93924720982348E-2</v>
      </c>
      <c r="Q8">
        <v>0.56230404313952698</v>
      </c>
      <c r="R8">
        <v>2.3107281649357301E-2</v>
      </c>
    </row>
    <row r="9" spans="1:18" ht="10.199999999999999" customHeight="1" x14ac:dyDescent="0.25">
      <c r="A9">
        <v>52.699800000000003</v>
      </c>
      <c r="B9">
        <v>81.808400000000006</v>
      </c>
      <c r="C9">
        <v>34.899700000000003</v>
      </c>
      <c r="D9">
        <v>3.8975</v>
      </c>
      <c r="E9">
        <v>213.47640000000001</v>
      </c>
      <c r="F9">
        <v>35.423699999999997</v>
      </c>
      <c r="G9">
        <v>3.4070999999999998</v>
      </c>
      <c r="H9">
        <v>1.0577000000000001</v>
      </c>
      <c r="I9">
        <v>96.7411183388692</v>
      </c>
      <c r="J9">
        <v>37.4200963031399</v>
      </c>
      <c r="K9">
        <v>156.66632805342601</v>
      </c>
      <c r="L9">
        <v>37.330120559341097</v>
      </c>
      <c r="M9">
        <v>239.85489721692301</v>
      </c>
      <c r="N9">
        <v>5.7070078700202496</v>
      </c>
      <c r="O9">
        <v>6.5284665492007896</v>
      </c>
      <c r="P9">
        <v>2.10385789479548E-2</v>
      </c>
      <c r="Q9">
        <v>1.06991048795509</v>
      </c>
      <c r="R9">
        <v>5.8957986187006699E-2</v>
      </c>
    </row>
    <row r="10" spans="1:18" x14ac:dyDescent="0.25">
      <c r="A10">
        <v>26.305599999999998</v>
      </c>
      <c r="B10">
        <v>44.369100000000003</v>
      </c>
      <c r="C10">
        <v>159.38990000000001</v>
      </c>
      <c r="D10">
        <v>3.7723</v>
      </c>
      <c r="E10">
        <v>104.68170000000001</v>
      </c>
      <c r="F10">
        <v>150.09780000000001</v>
      </c>
      <c r="G10">
        <v>5.4749999999999996</v>
      </c>
      <c r="H10">
        <v>0.98839999999999995</v>
      </c>
      <c r="I10">
        <v>277.19611536239597</v>
      </c>
      <c r="J10">
        <v>58.295289549597797</v>
      </c>
      <c r="K10">
        <v>266.68836405177399</v>
      </c>
      <c r="L10">
        <v>58.266284575541697</v>
      </c>
      <c r="M10">
        <v>336.89105891044699</v>
      </c>
      <c r="N10">
        <v>9.1709056354800005</v>
      </c>
      <c r="O10">
        <v>6.3187469151711397</v>
      </c>
      <c r="P10">
        <v>1.9574936047038301E-2</v>
      </c>
      <c r="Q10">
        <v>0.71020439089631204</v>
      </c>
      <c r="R10">
        <v>2.3188569021803499E-2</v>
      </c>
    </row>
    <row r="11" spans="1:18" x14ac:dyDescent="0.25">
      <c r="A11">
        <v>89.132900000000006</v>
      </c>
      <c r="B11">
        <v>88.677199999999999</v>
      </c>
      <c r="C11">
        <v>95.830500000000001</v>
      </c>
      <c r="D11">
        <v>3.2090999999999998</v>
      </c>
      <c r="E11">
        <v>167.5609</v>
      </c>
      <c r="F11">
        <v>129.6103</v>
      </c>
      <c r="G11">
        <v>3.4565000000000001</v>
      </c>
      <c r="H11">
        <v>1.0198</v>
      </c>
      <c r="I11">
        <v>277.72563618409498</v>
      </c>
      <c r="J11">
        <v>34.380152571852904</v>
      </c>
      <c r="K11">
        <v>198.31998329947999</v>
      </c>
      <c r="L11">
        <v>33.6369218681277</v>
      </c>
      <c r="M11">
        <v>275.58681074639901</v>
      </c>
      <c r="N11">
        <v>5.7897568476547301</v>
      </c>
      <c r="O11">
        <v>5.3753414054508504</v>
      </c>
      <c r="P11">
        <v>1.95547432063982E-2</v>
      </c>
      <c r="Q11">
        <v>1.5809283955601201</v>
      </c>
      <c r="R11">
        <v>8.9618828259528105E-2</v>
      </c>
    </row>
    <row r="12" spans="1:18" x14ac:dyDescent="0.25">
      <c r="A12">
        <v>15.461399999999999</v>
      </c>
      <c r="B12">
        <v>45.741399999999999</v>
      </c>
      <c r="C12">
        <v>321.2199</v>
      </c>
      <c r="D12">
        <v>3.3883000000000001</v>
      </c>
      <c r="E12">
        <v>154.0094</v>
      </c>
      <c r="F12">
        <v>53.063699999999997</v>
      </c>
      <c r="G12">
        <v>4.0850999999999997</v>
      </c>
      <c r="H12">
        <v>1.0297000000000001</v>
      </c>
      <c r="I12">
        <v>507.04074651535302</v>
      </c>
      <c r="J12">
        <v>126.546037127536</v>
      </c>
      <c r="K12">
        <v>539.05131215537199</v>
      </c>
      <c r="L12">
        <v>126.69589600847701</v>
      </c>
      <c r="M12">
        <v>604.10455285783496</v>
      </c>
      <c r="N12">
        <v>6.8427120751925097</v>
      </c>
      <c r="O12">
        <v>5.6755161404057901</v>
      </c>
      <c r="P12">
        <v>2.0306997719015899E-2</v>
      </c>
      <c r="Q12">
        <v>0.54415492903600404</v>
      </c>
      <c r="R12">
        <v>1.9230703954380399E-2</v>
      </c>
    </row>
    <row r="13" spans="1:18" x14ac:dyDescent="0.25">
      <c r="A13">
        <v>12.430199999999999</v>
      </c>
      <c r="B13">
        <v>72.375799999999998</v>
      </c>
      <c r="C13">
        <v>309.48059999999998</v>
      </c>
      <c r="D13">
        <v>3.6415999999999999</v>
      </c>
      <c r="E13">
        <v>386.56310000000002</v>
      </c>
      <c r="F13">
        <v>177.65029999999999</v>
      </c>
      <c r="G13">
        <v>5.6708999999999996</v>
      </c>
      <c r="H13">
        <v>1.0386</v>
      </c>
      <c r="I13">
        <v>435.85183310623103</v>
      </c>
      <c r="J13">
        <v>84.971000823562903</v>
      </c>
      <c r="K13">
        <v>346.889139880632</v>
      </c>
      <c r="L13">
        <v>84.357981558644894</v>
      </c>
      <c r="M13">
        <v>482.76435593149</v>
      </c>
      <c r="N13">
        <v>9.4990537789501595</v>
      </c>
      <c r="O13">
        <v>6.0998131621088501</v>
      </c>
      <c r="P13">
        <v>1.9387687576457899E-2</v>
      </c>
      <c r="Q13">
        <v>0.51432193983476704</v>
      </c>
      <c r="R13">
        <v>2.9729411719681499E-2</v>
      </c>
    </row>
    <row r="14" spans="1:18" x14ac:dyDescent="0.25">
      <c r="A14">
        <v>61.287500000000001</v>
      </c>
      <c r="B14">
        <v>60.9636</v>
      </c>
      <c r="C14">
        <v>277.92779999999999</v>
      </c>
      <c r="D14">
        <v>3.8180999999999998</v>
      </c>
      <c r="E14">
        <v>263.85219999999998</v>
      </c>
      <c r="F14">
        <v>143.39709999999999</v>
      </c>
      <c r="G14">
        <v>5.6162000000000001</v>
      </c>
      <c r="H14">
        <v>1.0405</v>
      </c>
      <c r="I14">
        <v>90.281240168203098</v>
      </c>
      <c r="J14">
        <v>27.509712371794301</v>
      </c>
      <c r="K14">
        <v>976.35689104641006</v>
      </c>
      <c r="L14">
        <v>27.0024295975768</v>
      </c>
      <c r="M14">
        <v>143.32649480263601</v>
      </c>
      <c r="N14">
        <v>9.4074269259828505</v>
      </c>
      <c r="O14">
        <v>6.39546561926577</v>
      </c>
      <c r="P14">
        <v>1.9505629327536599E-2</v>
      </c>
      <c r="Q14">
        <v>1.2065556468796199</v>
      </c>
      <c r="R14">
        <v>4.9227932329308201E-2</v>
      </c>
    </row>
    <row r="15" spans="1:18" x14ac:dyDescent="0.25">
      <c r="A15">
        <v>81.653000000000006</v>
      </c>
      <c r="B15">
        <v>86.121300000000005</v>
      </c>
      <c r="C15">
        <v>31.936599999999999</v>
      </c>
      <c r="D15">
        <v>3.556</v>
      </c>
      <c r="E15">
        <v>289.33859999999999</v>
      </c>
      <c r="F15">
        <v>114.0082</v>
      </c>
      <c r="G15">
        <v>4.1718000000000002</v>
      </c>
      <c r="H15">
        <v>1.0364</v>
      </c>
      <c r="I15">
        <v>53.860663743345199</v>
      </c>
      <c r="J15">
        <v>25.804709452895601</v>
      </c>
      <c r="K15">
        <v>152.32035234186</v>
      </c>
      <c r="L15">
        <v>24.765034873751699</v>
      </c>
      <c r="M15">
        <v>259.22254830481899</v>
      </c>
      <c r="N15">
        <v>6.9879414956741499</v>
      </c>
      <c r="O15">
        <v>5.9564269742588598</v>
      </c>
      <c r="P15">
        <v>1.9618806347559799E-2</v>
      </c>
      <c r="Q15">
        <v>1.4826264047503399</v>
      </c>
      <c r="R15">
        <v>8.2558832961873704E-2</v>
      </c>
    </row>
    <row r="16" spans="1:18" x14ac:dyDescent="0.25">
      <c r="A16">
        <v>32.468299999999999</v>
      </c>
      <c r="B16">
        <v>66.790899999999993</v>
      </c>
      <c r="C16">
        <v>6.0122</v>
      </c>
      <c r="D16">
        <v>3.5337999999999998</v>
      </c>
      <c r="E16">
        <v>299.37729999999999</v>
      </c>
      <c r="F16">
        <v>182.50290000000001</v>
      </c>
      <c r="G16">
        <v>3.8330000000000002</v>
      </c>
      <c r="H16">
        <v>1.0432999999999999</v>
      </c>
      <c r="I16">
        <v>276.169609660775</v>
      </c>
      <c r="J16">
        <v>42.240231362081701</v>
      </c>
      <c r="K16">
        <v>189.52710445393899</v>
      </c>
      <c r="L16">
        <v>40.0092043736298</v>
      </c>
      <c r="M16">
        <v>174.14739938495899</v>
      </c>
      <c r="N16">
        <v>6.4204243931082798</v>
      </c>
      <c r="O16">
        <v>5.9192400349460703</v>
      </c>
      <c r="P16">
        <v>1.9392649123931599E-2</v>
      </c>
      <c r="Q16">
        <v>0.78405979865812203</v>
      </c>
      <c r="R16">
        <v>3.72235315562124E-2</v>
      </c>
    </row>
    <row r="17" spans="1:18" x14ac:dyDescent="0.25">
      <c r="A17">
        <v>22.892299999999999</v>
      </c>
      <c r="B17">
        <v>66.052499999999995</v>
      </c>
      <c r="C17">
        <v>202.4134</v>
      </c>
      <c r="D17">
        <v>3.1299000000000001</v>
      </c>
      <c r="E17">
        <v>122.4359</v>
      </c>
      <c r="F17">
        <v>148.63390000000001</v>
      </c>
      <c r="G17">
        <v>4.8727</v>
      </c>
      <c r="H17">
        <v>1.0126999999999999</v>
      </c>
      <c r="I17">
        <v>373.39943582812799</v>
      </c>
      <c r="J17">
        <v>80.990156565278994</v>
      </c>
      <c r="K17">
        <v>360.98382203323001</v>
      </c>
      <c r="L17">
        <v>81.030838670795106</v>
      </c>
      <c r="M17">
        <v>422.10540759828501</v>
      </c>
      <c r="N17">
        <v>8.1620050167413201</v>
      </c>
      <c r="O17">
        <v>5.2426754971841003</v>
      </c>
      <c r="P17">
        <v>1.95698640328495E-2</v>
      </c>
      <c r="Q17">
        <v>0.65306643133459297</v>
      </c>
      <c r="R17">
        <v>3.2028808877210602E-2</v>
      </c>
    </row>
    <row r="18" spans="1:18" x14ac:dyDescent="0.25">
      <c r="A18">
        <v>37.372300000000003</v>
      </c>
      <c r="B18">
        <v>91.472099999999998</v>
      </c>
      <c r="C18">
        <v>86.1096</v>
      </c>
      <c r="D18">
        <v>3.3597999999999999</v>
      </c>
      <c r="E18">
        <v>200.4289</v>
      </c>
      <c r="F18">
        <v>118.7311</v>
      </c>
      <c r="G18">
        <v>5.8216999999999999</v>
      </c>
      <c r="H18">
        <v>1.0281</v>
      </c>
      <c r="I18">
        <v>186.655305671924</v>
      </c>
      <c r="J18">
        <v>41.474628594991103</v>
      </c>
      <c r="K18">
        <v>273.96683362249797</v>
      </c>
      <c r="L18">
        <v>41.474695563215199</v>
      </c>
      <c r="M18">
        <v>211.380464761105</v>
      </c>
      <c r="N18">
        <v>9.7516558540014397</v>
      </c>
      <c r="O18">
        <v>5.6277765261448103</v>
      </c>
      <c r="P18">
        <v>1.9674239768718599E-2</v>
      </c>
      <c r="Q18">
        <v>0.86634138068086397</v>
      </c>
      <c r="R18">
        <v>5.59567965075949E-2</v>
      </c>
    </row>
    <row r="19" spans="1:18" x14ac:dyDescent="0.25">
      <c r="A19">
        <v>27.599</v>
      </c>
      <c r="B19">
        <v>58.680500000000002</v>
      </c>
      <c r="C19">
        <v>431.42039999999997</v>
      </c>
      <c r="D19">
        <v>3.6671</v>
      </c>
      <c r="E19">
        <v>224.11250000000001</v>
      </c>
      <c r="F19">
        <v>169.72460000000001</v>
      </c>
      <c r="G19">
        <v>5.7716000000000003</v>
      </c>
      <c r="H19">
        <v>0.99590000000000001</v>
      </c>
      <c r="I19">
        <v>258.48111995930299</v>
      </c>
      <c r="J19">
        <v>63.720440097987002</v>
      </c>
      <c r="K19">
        <v>213.372141691102</v>
      </c>
      <c r="L19">
        <v>63.412386665341899</v>
      </c>
      <c r="M19">
        <v>285.77554988605698</v>
      </c>
      <c r="N19">
        <v>9.6677343331999293</v>
      </c>
      <c r="O19">
        <v>6.1425284411555703</v>
      </c>
      <c r="P19">
        <v>1.9420156247222601E-2</v>
      </c>
      <c r="Q19">
        <v>0.72986709038845099</v>
      </c>
      <c r="R19">
        <v>3.1373908356431703E-2</v>
      </c>
    </row>
    <row r="20" spans="1:18" x14ac:dyDescent="0.25">
      <c r="A20">
        <v>57.1967</v>
      </c>
      <c r="B20">
        <v>64.233400000000003</v>
      </c>
      <c r="C20">
        <v>453.11099999999999</v>
      </c>
      <c r="D20">
        <v>3.8601999999999999</v>
      </c>
      <c r="E20">
        <v>97.6661</v>
      </c>
      <c r="F20">
        <v>132.8211</v>
      </c>
      <c r="G20">
        <v>4.8273000000000001</v>
      </c>
      <c r="H20">
        <v>0.98860000000000003</v>
      </c>
      <c r="I20">
        <v>497.85023473760498</v>
      </c>
      <c r="J20">
        <v>33.577634662181403</v>
      </c>
      <c r="K20">
        <v>135.01424110769099</v>
      </c>
      <c r="L20">
        <v>33.340804817904399</v>
      </c>
      <c r="M20">
        <v>206.18626690239299</v>
      </c>
      <c r="N20">
        <v>8.0859563739834801</v>
      </c>
      <c r="O20">
        <v>6.4659863596365197</v>
      </c>
      <c r="P20">
        <v>1.9579976756390002E-2</v>
      </c>
      <c r="Q20">
        <v>1.1433630457033099</v>
      </c>
      <c r="R20">
        <v>4.9351337149666899E-2</v>
      </c>
    </row>
    <row r="21" spans="1:18" x14ac:dyDescent="0.25">
      <c r="A21">
        <v>89.906700000000001</v>
      </c>
      <c r="B21">
        <v>96.2911</v>
      </c>
      <c r="C21">
        <v>79.533500000000004</v>
      </c>
      <c r="D21">
        <v>3.6945000000000001</v>
      </c>
      <c r="E21">
        <v>233.7413</v>
      </c>
      <c r="F21">
        <v>137.11109999999999</v>
      </c>
      <c r="G21">
        <v>3.9379</v>
      </c>
      <c r="H21">
        <v>1.0585</v>
      </c>
      <c r="I21">
        <v>53.072570643677402</v>
      </c>
      <c r="J21">
        <v>26.844382056041599</v>
      </c>
      <c r="K21">
        <v>142.86874699941001</v>
      </c>
      <c r="L21">
        <v>26.422997083022899</v>
      </c>
      <c r="M21">
        <v>180.836669606584</v>
      </c>
      <c r="N21">
        <v>6.5961403138120103</v>
      </c>
      <c r="O21">
        <v>6.1884254799092204</v>
      </c>
      <c r="P21">
        <v>1.9544645628595401E-2</v>
      </c>
      <c r="Q21">
        <v>1.5987450501098099</v>
      </c>
      <c r="R21">
        <v>9.8671104818235503E-2</v>
      </c>
    </row>
    <row r="22" spans="1:18" x14ac:dyDescent="0.25">
      <c r="A22">
        <v>66.685000000000002</v>
      </c>
      <c r="B22">
        <v>36.063400000000001</v>
      </c>
      <c r="C22">
        <v>331.22719999999998</v>
      </c>
      <c r="D22">
        <v>2.8235999999999999</v>
      </c>
      <c r="E22">
        <v>287.39359999999999</v>
      </c>
      <c r="F22">
        <v>154.81469999999999</v>
      </c>
      <c r="G22">
        <v>5.5869</v>
      </c>
      <c r="H22">
        <v>1.0093000000000001</v>
      </c>
      <c r="I22">
        <v>87.668115190715795</v>
      </c>
      <c r="J22">
        <v>28.1894083632438</v>
      </c>
      <c r="K22">
        <v>105.032732740767</v>
      </c>
      <c r="L22">
        <v>27.8934421356463</v>
      </c>
      <c r="M22">
        <v>143.12515110038399</v>
      </c>
      <c r="N22">
        <v>9.3583470568665703</v>
      </c>
      <c r="O22">
        <v>4.7295985863009999</v>
      </c>
      <c r="P22">
        <v>1.9505648908201199E-2</v>
      </c>
      <c r="Q22">
        <v>1.2756647510639301</v>
      </c>
      <c r="R22">
        <v>3.0398728020285998E-2</v>
      </c>
    </row>
    <row r="23" spans="1:18" x14ac:dyDescent="0.25">
      <c r="A23">
        <v>18.178100000000001</v>
      </c>
      <c r="B23">
        <v>97.249200000000002</v>
      </c>
      <c r="C23">
        <v>389.70389999999998</v>
      </c>
      <c r="D23">
        <v>3.6273</v>
      </c>
      <c r="E23">
        <v>147.16419999999999</v>
      </c>
      <c r="F23">
        <v>87.977900000000005</v>
      </c>
      <c r="G23">
        <v>4.3716999999999997</v>
      </c>
      <c r="H23">
        <v>1.0306</v>
      </c>
      <c r="I23">
        <v>363.26851505967602</v>
      </c>
      <c r="J23">
        <v>106.396071108245</v>
      </c>
      <c r="K23">
        <v>391.64297085450301</v>
      </c>
      <c r="L23">
        <v>106.42402818069201</v>
      </c>
      <c r="M23">
        <v>614.17579432981699</v>
      </c>
      <c r="N23">
        <v>7.3227899344096699</v>
      </c>
      <c r="O23">
        <v>6.07586022442577</v>
      </c>
      <c r="P23">
        <v>1.9808840434323099E-2</v>
      </c>
      <c r="Q23">
        <v>0.58633047866441901</v>
      </c>
      <c r="R23">
        <v>4.3439758411219401E-2</v>
      </c>
    </row>
    <row r="24" spans="1:18" x14ac:dyDescent="0.25">
      <c r="A24">
        <v>45.671700000000001</v>
      </c>
      <c r="B24">
        <v>47.369599999999998</v>
      </c>
      <c r="C24">
        <v>222.35570000000001</v>
      </c>
      <c r="D24">
        <v>3.3348</v>
      </c>
      <c r="E24">
        <v>352.51319999999998</v>
      </c>
      <c r="F24">
        <v>67.402500000000003</v>
      </c>
      <c r="G24">
        <v>5.6997999999999998</v>
      </c>
      <c r="H24">
        <v>1.0550999999999999</v>
      </c>
      <c r="I24">
        <v>155.36624852357701</v>
      </c>
      <c r="J24">
        <v>40.245975523263503</v>
      </c>
      <c r="K24">
        <v>148.01392287992601</v>
      </c>
      <c r="L24">
        <v>39.956634841876102</v>
      </c>
      <c r="M24">
        <v>205.90057362982401</v>
      </c>
      <c r="N24">
        <v>9.5474636101748107</v>
      </c>
      <c r="O24">
        <v>5.5858994727786397</v>
      </c>
      <c r="P24">
        <v>1.9953207386103001E-2</v>
      </c>
      <c r="Q24">
        <v>0.98274100647170803</v>
      </c>
      <c r="R24">
        <v>3.2105843267175103E-2</v>
      </c>
    </row>
    <row r="25" spans="1:18" x14ac:dyDescent="0.25">
      <c r="A25">
        <v>15.0289</v>
      </c>
      <c r="B25">
        <v>75.482500000000002</v>
      </c>
      <c r="C25">
        <v>383.61360000000002</v>
      </c>
      <c r="D25">
        <v>3.3302999999999998</v>
      </c>
      <c r="E25">
        <v>306.04180000000002</v>
      </c>
      <c r="F25">
        <v>138.85810000000001</v>
      </c>
      <c r="G25">
        <v>2.8932000000000002</v>
      </c>
      <c r="H25">
        <v>1.0001</v>
      </c>
      <c r="I25">
        <v>519.23631909220796</v>
      </c>
      <c r="J25">
        <v>176.41051740021101</v>
      </c>
      <c r="K25">
        <v>741.55702837532294</v>
      </c>
      <c r="L25">
        <v>173.81883261595601</v>
      </c>
      <c r="M25">
        <v>887.14567931346903</v>
      </c>
      <c r="N25">
        <v>4.8461843281686701</v>
      </c>
      <c r="O25">
        <v>5.5783610104408599</v>
      </c>
      <c r="P25">
        <v>1.9505629424320801E-2</v>
      </c>
      <c r="Q25">
        <v>0.52915907154159603</v>
      </c>
      <c r="R25">
        <v>3.0705919398108201E-2</v>
      </c>
    </row>
    <row r="26" spans="1:18" x14ac:dyDescent="0.25">
      <c r="A26">
        <v>55.207999999999998</v>
      </c>
      <c r="B26">
        <v>71.274699999999996</v>
      </c>
      <c r="C26">
        <v>444.05700000000002</v>
      </c>
      <c r="D26">
        <v>2.9207999999999998</v>
      </c>
      <c r="E26">
        <v>128.77940000000001</v>
      </c>
      <c r="F26">
        <v>172.6422</v>
      </c>
      <c r="G26">
        <v>4.5487000000000002</v>
      </c>
      <c r="H26">
        <v>1.0003</v>
      </c>
      <c r="I26">
        <v>137.42640011046601</v>
      </c>
      <c r="J26">
        <v>43.034446457719397</v>
      </c>
      <c r="K26">
        <v>150.528952458834</v>
      </c>
      <c r="L26">
        <v>42.541145790246098</v>
      </c>
      <c r="M26">
        <v>230.84324773387999</v>
      </c>
      <c r="N26">
        <v>7.6192791177718302</v>
      </c>
      <c r="O26">
        <v>4.8924162564193399</v>
      </c>
      <c r="P26">
        <v>1.94404438327309E-2</v>
      </c>
      <c r="Q26">
        <v>1.1065735387418401</v>
      </c>
      <c r="R26">
        <v>5.2909933480125002E-2</v>
      </c>
    </row>
    <row r="27" spans="1:18" x14ac:dyDescent="0.25">
      <c r="A27">
        <v>49.105400000000003</v>
      </c>
      <c r="B27">
        <v>76.340500000000006</v>
      </c>
      <c r="C27">
        <v>187.4091</v>
      </c>
      <c r="D27">
        <v>3.7343000000000002</v>
      </c>
      <c r="E27">
        <v>172.85310000000001</v>
      </c>
      <c r="F27">
        <v>102.5613</v>
      </c>
      <c r="G27">
        <v>5.2382999999999997</v>
      </c>
      <c r="H27">
        <v>1.012</v>
      </c>
      <c r="I27">
        <v>132.407637051189</v>
      </c>
      <c r="J27">
        <v>35.529716663566198</v>
      </c>
      <c r="K27">
        <v>142.95025540081099</v>
      </c>
      <c r="L27">
        <v>35.384285029913798</v>
      </c>
      <c r="M27">
        <v>191.30576361262899</v>
      </c>
      <c r="N27">
        <v>8.77441419759867</v>
      </c>
      <c r="O27">
        <v>6.2550938318353602</v>
      </c>
      <c r="P27">
        <v>1.96792180764498E-2</v>
      </c>
      <c r="Q27">
        <v>1.0308896598368</v>
      </c>
      <c r="R27">
        <v>5.3826346767597899E-2</v>
      </c>
    </row>
    <row r="28" spans="1:18" x14ac:dyDescent="0.25">
      <c r="A28">
        <v>98.781000000000006</v>
      </c>
      <c r="B28">
        <v>59.856200000000001</v>
      </c>
      <c r="C28">
        <v>289.30990000000003</v>
      </c>
      <c r="D28">
        <v>3.1128</v>
      </c>
      <c r="E28">
        <v>136.3552</v>
      </c>
      <c r="F28">
        <v>39.678699999999999</v>
      </c>
      <c r="G28">
        <v>3.2332000000000001</v>
      </c>
      <c r="H28">
        <v>1.0535000000000001</v>
      </c>
      <c r="I28">
        <v>80.129662736722196</v>
      </c>
      <c r="J28">
        <v>37.004151219540397</v>
      </c>
      <c r="K28">
        <v>201.46769706616899</v>
      </c>
      <c r="L28">
        <v>36.937372261912799</v>
      </c>
      <c r="M28">
        <v>323.270306477475</v>
      </c>
      <c r="N28">
        <v>5.4157115045048103</v>
      </c>
      <c r="O28">
        <v>5.2140305905029303</v>
      </c>
      <c r="P28">
        <v>2.0809840444608801E-2</v>
      </c>
      <c r="Q28">
        <v>1.7151875412965001</v>
      </c>
      <c r="R28">
        <v>6.5014583926101405E-2</v>
      </c>
    </row>
    <row r="29" spans="1:18" x14ac:dyDescent="0.25">
      <c r="A29">
        <v>83.2072</v>
      </c>
      <c r="B29">
        <v>73.632000000000005</v>
      </c>
      <c r="C29">
        <v>206.941</v>
      </c>
      <c r="D29">
        <v>3.0101</v>
      </c>
      <c r="E29">
        <v>321.70060000000001</v>
      </c>
      <c r="F29">
        <v>118.1478</v>
      </c>
      <c r="G29">
        <v>3.9767000000000001</v>
      </c>
      <c r="H29">
        <v>1.0149999999999999</v>
      </c>
      <c r="I29">
        <v>74.954877453738007</v>
      </c>
      <c r="J29">
        <v>33.100388318288502</v>
      </c>
      <c r="K29">
        <v>172.54403172892401</v>
      </c>
      <c r="L29">
        <v>32.164683934156798</v>
      </c>
      <c r="M29">
        <v>194.91185804164701</v>
      </c>
      <c r="N29">
        <v>6.6611334046620199</v>
      </c>
      <c r="O29">
        <v>5.0420007609083699</v>
      </c>
      <c r="P29">
        <v>1.9618785613674399E-2</v>
      </c>
      <c r="Q29">
        <v>1.4993574286350499</v>
      </c>
      <c r="R29">
        <v>7.1071231084945397E-2</v>
      </c>
    </row>
    <row r="30" spans="1:18" x14ac:dyDescent="0.25">
      <c r="A30">
        <v>51.676900000000003</v>
      </c>
      <c r="B30">
        <v>87.273899999999998</v>
      </c>
      <c r="C30">
        <v>10.3627</v>
      </c>
      <c r="D30">
        <v>3.1629</v>
      </c>
      <c r="E30">
        <v>312.46050000000002</v>
      </c>
      <c r="F30">
        <v>82.828500000000005</v>
      </c>
      <c r="G30">
        <v>3.2589000000000001</v>
      </c>
      <c r="H30">
        <v>1.0066999999999999</v>
      </c>
      <c r="I30">
        <v>129.74732811016599</v>
      </c>
      <c r="J30">
        <v>39.093250026330999</v>
      </c>
      <c r="K30">
        <v>297.13748691910803</v>
      </c>
      <c r="L30">
        <v>37.4764093826413</v>
      </c>
      <c r="M30">
        <v>235.82254311554101</v>
      </c>
      <c r="N30">
        <v>5.4587610513032603</v>
      </c>
      <c r="O30">
        <v>5.2979523194194202</v>
      </c>
      <c r="P30">
        <v>1.9845094433187601E-2</v>
      </c>
      <c r="Q30">
        <v>1.0491645172592501</v>
      </c>
      <c r="R30">
        <v>6.1549914714861098E-2</v>
      </c>
    </row>
    <row r="31" spans="1:18" x14ac:dyDescent="0.25">
      <c r="A31">
        <v>88.061999999999998</v>
      </c>
      <c r="B31">
        <v>35.4099</v>
      </c>
      <c r="C31">
        <v>142.9348</v>
      </c>
      <c r="D31">
        <v>3.1916000000000002</v>
      </c>
      <c r="E31">
        <v>154.5138</v>
      </c>
      <c r="F31">
        <v>97.181399999999996</v>
      </c>
      <c r="G31">
        <v>3.8723999999999998</v>
      </c>
      <c r="H31">
        <v>0.998</v>
      </c>
      <c r="I31">
        <v>58.783912174182397</v>
      </c>
      <c r="J31">
        <v>30.4239363871561</v>
      </c>
      <c r="K31">
        <v>194.68529226597201</v>
      </c>
      <c r="L31">
        <v>30.353507027187199</v>
      </c>
      <c r="M31">
        <v>265.32798767873601</v>
      </c>
      <c r="N31">
        <v>6.4864225452033901</v>
      </c>
      <c r="O31">
        <v>5.3460277523500803</v>
      </c>
      <c r="P31">
        <v>1.9808810135737601E-2</v>
      </c>
      <c r="Q31">
        <v>1.56860451393948</v>
      </c>
      <c r="R31">
        <v>3.5592969656829301E-2</v>
      </c>
    </row>
    <row r="32" spans="1:18" x14ac:dyDescent="0.25">
      <c r="A32">
        <v>21.792899999999999</v>
      </c>
      <c r="B32">
        <v>40.797400000000003</v>
      </c>
      <c r="C32">
        <v>238.30240000000001</v>
      </c>
      <c r="D32">
        <v>3.4607000000000001</v>
      </c>
      <c r="E32">
        <v>278.4042</v>
      </c>
      <c r="F32">
        <v>167.94919999999999</v>
      </c>
      <c r="G32">
        <v>4.2614999999999998</v>
      </c>
      <c r="H32">
        <v>1.0156000000000001</v>
      </c>
      <c r="I32">
        <v>368.85301842914703</v>
      </c>
      <c r="J32">
        <v>94.8998186786106</v>
      </c>
      <c r="K32">
        <v>339.87961627744801</v>
      </c>
      <c r="L32">
        <v>93.085741422021897</v>
      </c>
      <c r="M32">
        <v>485.785907790294</v>
      </c>
      <c r="N32">
        <v>7.1381961666692302</v>
      </c>
      <c r="O32">
        <v>5.7967919025903196</v>
      </c>
      <c r="P32">
        <v>1.93924721045904E-2</v>
      </c>
      <c r="Q32">
        <v>0.63551719015143104</v>
      </c>
      <c r="R32">
        <v>1.9326709738983601E-2</v>
      </c>
    </row>
    <row r="33" spans="1:18" x14ac:dyDescent="0.25">
      <c r="A33">
        <v>44.468699999999998</v>
      </c>
      <c r="B33">
        <v>98.147099999999995</v>
      </c>
      <c r="C33">
        <v>185.27099999999999</v>
      </c>
      <c r="D33">
        <v>3.4923000000000002</v>
      </c>
      <c r="E33">
        <v>383.34219999999999</v>
      </c>
      <c r="F33">
        <v>100.56780000000001</v>
      </c>
      <c r="G33">
        <v>4.6425000000000001</v>
      </c>
      <c r="H33">
        <v>1.0134000000000001</v>
      </c>
      <c r="I33">
        <v>167.506114263401</v>
      </c>
      <c r="J33">
        <v>44.910099324146202</v>
      </c>
      <c r="K33">
        <v>170.44523551581699</v>
      </c>
      <c r="L33">
        <v>44.029941254348998</v>
      </c>
      <c r="M33">
        <v>218.33135499184101</v>
      </c>
      <c r="N33">
        <v>7.7764015886121198</v>
      </c>
      <c r="O33">
        <v>5.8497244540341597</v>
      </c>
      <c r="P33">
        <v>1.9613755968443201E-2</v>
      </c>
      <c r="Q33">
        <v>0.95932848930357495</v>
      </c>
      <c r="R33">
        <v>6.4849623454901403E-2</v>
      </c>
    </row>
    <row r="34" spans="1:18" x14ac:dyDescent="0.25">
      <c r="A34">
        <v>93.002499999999998</v>
      </c>
      <c r="B34">
        <v>74.034899999999993</v>
      </c>
      <c r="C34">
        <v>105.4533</v>
      </c>
      <c r="D34">
        <v>3.2296999999999998</v>
      </c>
      <c r="E34">
        <v>328.60789999999997</v>
      </c>
      <c r="F34">
        <v>93.026600000000002</v>
      </c>
      <c r="G34">
        <v>2.9590999999999998</v>
      </c>
      <c r="H34">
        <v>0.99629999999999996</v>
      </c>
      <c r="I34">
        <v>76.054093431006393</v>
      </c>
      <c r="J34">
        <v>38.440965723265599</v>
      </c>
      <c r="K34">
        <v>195.26953356311199</v>
      </c>
      <c r="L34">
        <v>36.220123758026197</v>
      </c>
      <c r="M34">
        <v>335.91504418275503</v>
      </c>
      <c r="N34">
        <v>4.95657209179193</v>
      </c>
      <c r="O34">
        <v>5.4098477710974997</v>
      </c>
      <c r="P34">
        <v>1.9732283190862999E-2</v>
      </c>
      <c r="Q34">
        <v>1.6322998235725099</v>
      </c>
      <c r="R34">
        <v>7.6855626067535807E-2</v>
      </c>
    </row>
    <row r="35" spans="1:18" x14ac:dyDescent="0.25">
      <c r="A35">
        <v>91.779899999999998</v>
      </c>
      <c r="B35">
        <v>49.360300000000002</v>
      </c>
      <c r="C35">
        <v>426.91950000000003</v>
      </c>
      <c r="D35">
        <v>3.2484999999999999</v>
      </c>
      <c r="E35">
        <v>297.45209999999997</v>
      </c>
      <c r="F35">
        <v>85.518000000000001</v>
      </c>
      <c r="G35">
        <v>4.7629999999999999</v>
      </c>
      <c r="H35">
        <v>1.0175000000000001</v>
      </c>
      <c r="I35">
        <v>67.615884379036899</v>
      </c>
      <c r="J35">
        <v>24.3348599733072</v>
      </c>
      <c r="K35">
        <v>150.63616478466599</v>
      </c>
      <c r="L35">
        <v>23.647290044860299</v>
      </c>
      <c r="M35">
        <v>200.514952070882</v>
      </c>
      <c r="N35">
        <v>7.9782487316111403</v>
      </c>
      <c r="O35">
        <v>5.4413399922394898</v>
      </c>
      <c r="P35">
        <v>1.97319427645852E-2</v>
      </c>
      <c r="Q35">
        <v>1.6279427013827401</v>
      </c>
      <c r="R35">
        <v>5.1480879850797599E-2</v>
      </c>
    </row>
    <row r="36" spans="1:18" x14ac:dyDescent="0.25">
      <c r="A36">
        <v>74.508700000000005</v>
      </c>
      <c r="B36">
        <v>61.9621</v>
      </c>
      <c r="C36">
        <v>343.08769999999998</v>
      </c>
      <c r="D36">
        <v>3.4018000000000002</v>
      </c>
      <c r="E36">
        <v>75.740399999999994</v>
      </c>
      <c r="F36">
        <v>47.018099999999997</v>
      </c>
      <c r="G36">
        <v>3.6278999999999999</v>
      </c>
      <c r="H36">
        <v>0.99480000000000002</v>
      </c>
      <c r="I36">
        <v>76.385880709465297</v>
      </c>
      <c r="J36">
        <v>34.415641409716997</v>
      </c>
      <c r="K36">
        <v>171.40932913143399</v>
      </c>
      <c r="L36">
        <v>34.379775255396801</v>
      </c>
      <c r="M36">
        <v>189.42484057906799</v>
      </c>
      <c r="N36">
        <v>6.0768655409343602</v>
      </c>
      <c r="O36">
        <v>5.6981295181067297</v>
      </c>
      <c r="P36">
        <v>2.0591230226621699E-2</v>
      </c>
      <c r="Q36">
        <v>1.3765713598098701</v>
      </c>
      <c r="R36">
        <v>5.5462939563687398E-2</v>
      </c>
    </row>
    <row r="37" spans="1:18" x14ac:dyDescent="0.25">
      <c r="A37">
        <v>63.1297</v>
      </c>
      <c r="B37">
        <v>44.1783</v>
      </c>
      <c r="C37">
        <v>345.73719999999997</v>
      </c>
      <c r="D37">
        <v>3.6128999999999998</v>
      </c>
      <c r="E37">
        <v>139.2638</v>
      </c>
      <c r="F37">
        <v>73.381100000000004</v>
      </c>
      <c r="G37">
        <v>3.5163000000000002</v>
      </c>
      <c r="H37">
        <v>1.0325</v>
      </c>
      <c r="I37">
        <v>90.055905651723094</v>
      </c>
      <c r="J37">
        <v>39.987457330182302</v>
      </c>
      <c r="K37">
        <v>232.33341096410899</v>
      </c>
      <c r="L37">
        <v>39.896434054402398</v>
      </c>
      <c r="M37">
        <v>257.20005990461698</v>
      </c>
      <c r="N37">
        <v>5.8899266314396401</v>
      </c>
      <c r="O37">
        <v>6.0517389093441301</v>
      </c>
      <c r="P37">
        <v>2.0057918472646302E-2</v>
      </c>
      <c r="Q37">
        <v>1.21625549833525</v>
      </c>
      <c r="R37">
        <v>3.5508185956130901E-2</v>
      </c>
    </row>
    <row r="38" spans="1:18" x14ac:dyDescent="0.25">
      <c r="A38">
        <v>39.304499999999997</v>
      </c>
      <c r="B38">
        <v>51.666499999999999</v>
      </c>
      <c r="C38">
        <v>107.00360000000001</v>
      </c>
      <c r="D38">
        <v>3.9557000000000002</v>
      </c>
      <c r="E38">
        <v>241.59360000000001</v>
      </c>
      <c r="F38">
        <v>38.266100000000002</v>
      </c>
      <c r="G38">
        <v>3.5666000000000002</v>
      </c>
      <c r="H38">
        <v>0.98570000000000002</v>
      </c>
      <c r="I38">
        <v>185.306892656803</v>
      </c>
      <c r="J38">
        <v>52.569619653720601</v>
      </c>
      <c r="K38">
        <v>215.589223523567</v>
      </c>
      <c r="L38">
        <v>52.50187012072</v>
      </c>
      <c r="M38">
        <v>367.83230363364601</v>
      </c>
      <c r="N38">
        <v>5.9741831206090197</v>
      </c>
      <c r="O38">
        <v>6.6259563281684901</v>
      </c>
      <c r="P38">
        <v>2.0789457829790199E-2</v>
      </c>
      <c r="Q38">
        <v>0.88190116683254904</v>
      </c>
      <c r="R38">
        <v>3.17205056899907E-2</v>
      </c>
    </row>
    <row r="39" spans="1:18" x14ac:dyDescent="0.25">
      <c r="A39">
        <v>94.4482</v>
      </c>
      <c r="B39">
        <v>50.503100000000003</v>
      </c>
      <c r="C39">
        <v>212.35550000000001</v>
      </c>
      <c r="D39">
        <v>3.7111000000000001</v>
      </c>
      <c r="E39">
        <v>180.46850000000001</v>
      </c>
      <c r="F39">
        <v>107.7697</v>
      </c>
      <c r="G39">
        <v>3.1604999999999999</v>
      </c>
      <c r="H39">
        <v>1.0262</v>
      </c>
      <c r="I39">
        <v>56.313331259828203</v>
      </c>
      <c r="J39">
        <v>30.713900126180999</v>
      </c>
      <c r="K39">
        <v>227.64913969167401</v>
      </c>
      <c r="L39">
        <v>30.1739184526608</v>
      </c>
      <c r="M39">
        <v>236.82501592896401</v>
      </c>
      <c r="N39">
        <v>5.2939331944902204</v>
      </c>
      <c r="O39">
        <v>6.2162316947077203</v>
      </c>
      <c r="P39">
        <v>1.9674148915547501E-2</v>
      </c>
      <c r="Q39">
        <v>1.65760842921797</v>
      </c>
      <c r="R39">
        <v>5.3297973071354997E-2</v>
      </c>
    </row>
    <row r="44" spans="1:18" x14ac:dyDescent="0.25">
      <c r="A44" t="s">
        <v>10</v>
      </c>
      <c r="B44" t="s">
        <v>11</v>
      </c>
      <c r="C44" t="s">
        <v>12</v>
      </c>
      <c r="D44" t="s">
        <v>13</v>
      </c>
      <c r="E44" t="s">
        <v>16</v>
      </c>
      <c r="F44" t="s">
        <v>17</v>
      </c>
      <c r="G44" t="s">
        <v>18</v>
      </c>
      <c r="H44" t="s">
        <v>2</v>
      </c>
      <c r="I44" t="s">
        <v>605</v>
      </c>
      <c r="J44" t="s">
        <v>606</v>
      </c>
      <c r="K44" t="s">
        <v>594</v>
      </c>
      <c r="L44" t="s">
        <v>595</v>
      </c>
      <c r="M44" t="s">
        <v>594</v>
      </c>
      <c r="N44" t="s">
        <v>596</v>
      </c>
      <c r="O44" t="s">
        <v>21</v>
      </c>
      <c r="P44" t="s">
        <v>22</v>
      </c>
      <c r="Q44" t="s">
        <v>23</v>
      </c>
      <c r="R44" t="s">
        <v>23</v>
      </c>
    </row>
    <row r="45" spans="1:18" x14ac:dyDescent="0.25">
      <c r="A45">
        <v>21.3994</v>
      </c>
      <c r="B45">
        <v>55.818399999999997</v>
      </c>
      <c r="C45">
        <v>361.33069999999998</v>
      </c>
      <c r="D45">
        <v>3.2793999999999999</v>
      </c>
      <c r="E45">
        <v>37.068300000000001</v>
      </c>
      <c r="F45">
        <v>70.504800000000003</v>
      </c>
      <c r="G45">
        <v>5.9858000000000002</v>
      </c>
      <c r="H45">
        <v>1.046</v>
      </c>
      <c r="I45">
        <v>339.839660557174</v>
      </c>
      <c r="J45">
        <v>75.109905113076294</v>
      </c>
      <c r="K45">
        <v>548.42814758617305</v>
      </c>
      <c r="L45">
        <v>75.138865425999796</v>
      </c>
      <c r="M45">
        <v>463.57396304876801</v>
      </c>
      <c r="N45">
        <v>10.026536440825399</v>
      </c>
      <c r="O45">
        <v>5.4931000513125703</v>
      </c>
      <c r="P45">
        <v>2.02580946750506E-2</v>
      </c>
      <c r="Q45">
        <v>0.64090522588087895</v>
      </c>
      <c r="R45">
        <v>2.6962175054967799E-2</v>
      </c>
    </row>
    <row r="46" spans="1:18" x14ac:dyDescent="0.25">
      <c r="A46">
        <v>75.993799999999993</v>
      </c>
      <c r="B46">
        <v>46.578400000000002</v>
      </c>
      <c r="C46">
        <v>416.1397</v>
      </c>
      <c r="D46">
        <v>3.7961999999999998</v>
      </c>
      <c r="E46">
        <v>116.5506</v>
      </c>
      <c r="F46">
        <v>81.024900000000002</v>
      </c>
      <c r="G46">
        <v>5.8981000000000003</v>
      </c>
      <c r="H46">
        <v>1.0039</v>
      </c>
      <c r="I46">
        <v>62.914683387898201</v>
      </c>
      <c r="J46">
        <v>20.585666649122</v>
      </c>
      <c r="K46">
        <v>107.261497075626</v>
      </c>
      <c r="L46">
        <v>20.571542179967398</v>
      </c>
      <c r="M46">
        <v>128.506590313923</v>
      </c>
      <c r="N46">
        <v>9.8796319173948497</v>
      </c>
      <c r="O46">
        <v>6.3587812914711099</v>
      </c>
      <c r="P46">
        <v>1.9943317825782299E-2</v>
      </c>
      <c r="Q46">
        <v>1.4165075798052</v>
      </c>
      <c r="R46">
        <v>4.3258491911015003E-2</v>
      </c>
    </row>
    <row r="47" spans="1:18" x14ac:dyDescent="0.25">
      <c r="A47">
        <v>68.408699999999996</v>
      </c>
      <c r="B47">
        <v>57.377400000000002</v>
      </c>
      <c r="C47">
        <v>270.27199999999999</v>
      </c>
      <c r="D47">
        <v>2.9472999999999998</v>
      </c>
      <c r="E47">
        <v>345.43110000000001</v>
      </c>
      <c r="F47">
        <v>104.36069999999999</v>
      </c>
      <c r="G47">
        <v>5.5130999999999997</v>
      </c>
      <c r="H47">
        <v>1.0186999999999999</v>
      </c>
      <c r="I47">
        <v>90.907224507925804</v>
      </c>
      <c r="J47">
        <v>27.222451010452598</v>
      </c>
      <c r="K47">
        <v>102.130299196289</v>
      </c>
      <c r="L47">
        <v>26.820760058819001</v>
      </c>
      <c r="M47">
        <v>163.35186787504901</v>
      </c>
      <c r="N47">
        <v>9.2347261879369604</v>
      </c>
      <c r="O47">
        <v>4.9368060170658303</v>
      </c>
      <c r="P47">
        <v>1.9613738394731298E-2</v>
      </c>
      <c r="Q47">
        <v>1.3004108891128201</v>
      </c>
      <c r="R47">
        <v>4.91890883762654E-2</v>
      </c>
    </row>
    <row r="48" spans="1:18" x14ac:dyDescent="0.25">
      <c r="A48">
        <v>84.353200000000001</v>
      </c>
      <c r="B48">
        <v>42.855200000000004</v>
      </c>
      <c r="C48">
        <v>56.098999999999997</v>
      </c>
      <c r="D48">
        <v>2.8508</v>
      </c>
      <c r="E48">
        <v>26.8142</v>
      </c>
      <c r="F48">
        <v>43.336799999999997</v>
      </c>
      <c r="G48">
        <v>5.3113000000000001</v>
      </c>
      <c r="H48">
        <v>1.0248999999999999</v>
      </c>
      <c r="I48">
        <v>53.717668783624397</v>
      </c>
      <c r="J48">
        <v>22.722665588845601</v>
      </c>
      <c r="K48">
        <v>113.159772178536</v>
      </c>
      <c r="L48">
        <v>22.738195223851701</v>
      </c>
      <c r="M48">
        <v>207.73302311049599</v>
      </c>
      <c r="N48">
        <v>8.8966950562066494</v>
      </c>
      <c r="O48">
        <v>4.7751605734898401</v>
      </c>
      <c r="P48">
        <v>2.09978661173316E-2</v>
      </c>
      <c r="Q48">
        <v>1.5239175028563801</v>
      </c>
      <c r="R48">
        <v>4.21705368851071E-2</v>
      </c>
    </row>
    <row r="49" spans="1:18" x14ac:dyDescent="0.25">
      <c r="A49">
        <v>47.0959</v>
      </c>
      <c r="B49">
        <v>93.0989</v>
      </c>
      <c r="C49">
        <v>246.834</v>
      </c>
      <c r="D49">
        <v>2.8900999999999999</v>
      </c>
      <c r="E49">
        <v>359.57429999999999</v>
      </c>
      <c r="F49">
        <v>124.10639999999999</v>
      </c>
      <c r="G49">
        <v>3.1987999999999999</v>
      </c>
      <c r="H49">
        <v>0.99119999999999997</v>
      </c>
      <c r="I49">
        <v>151.393042253798</v>
      </c>
      <c r="J49">
        <v>65.565268927208507</v>
      </c>
      <c r="K49">
        <v>227.499642985783</v>
      </c>
      <c r="L49">
        <v>62.713452606718597</v>
      </c>
      <c r="M49">
        <v>274.159464888797</v>
      </c>
      <c r="N49">
        <v>5.3580887404977799</v>
      </c>
      <c r="O49">
        <v>4.8409905592193896</v>
      </c>
      <c r="P49">
        <v>1.95007749057159E-2</v>
      </c>
      <c r="Q49">
        <v>0.98197589459827805</v>
      </c>
      <c r="R49">
        <v>6.1952476911235503E-2</v>
      </c>
    </row>
    <row r="50" spans="1:18" x14ac:dyDescent="0.25">
      <c r="A50">
        <v>78.816500000000005</v>
      </c>
      <c r="B50">
        <v>41.924700000000001</v>
      </c>
      <c r="C50">
        <v>17.581800000000001</v>
      </c>
      <c r="D50">
        <v>2.9859</v>
      </c>
      <c r="E50">
        <v>55.627099999999999</v>
      </c>
      <c r="F50">
        <v>157.78790000000001</v>
      </c>
      <c r="G50">
        <v>4.0670999999999999</v>
      </c>
      <c r="H50">
        <v>1.0215000000000001</v>
      </c>
      <c r="I50">
        <v>64.5335896789488</v>
      </c>
      <c r="J50">
        <v>28.852988361738799</v>
      </c>
      <c r="K50">
        <v>168.538716679934</v>
      </c>
      <c r="L50">
        <v>28.0831264169672</v>
      </c>
      <c r="M50">
        <v>201.57166379930899</v>
      </c>
      <c r="N50">
        <v>6.8125606449427698</v>
      </c>
      <c r="O50">
        <v>5.0014636510667598</v>
      </c>
      <c r="P50">
        <v>1.9523581571375799E-2</v>
      </c>
      <c r="Q50">
        <v>1.4376954250965599</v>
      </c>
      <c r="R50">
        <v>3.8998085009092097E-2</v>
      </c>
    </row>
    <row r="51" spans="1:18" x14ac:dyDescent="0.25">
      <c r="A51">
        <v>84.689599999999999</v>
      </c>
      <c r="B51">
        <v>95.624200000000002</v>
      </c>
      <c r="C51">
        <v>122.88549999999999</v>
      </c>
      <c r="D51">
        <v>3.1061000000000001</v>
      </c>
      <c r="E51">
        <v>268.45609999999999</v>
      </c>
      <c r="F51">
        <v>68.087699999999998</v>
      </c>
      <c r="G51">
        <v>3.3083</v>
      </c>
      <c r="H51">
        <v>1.0355000000000001</v>
      </c>
      <c r="I51">
        <v>81.080481044290096</v>
      </c>
      <c r="J51">
        <v>39.147233339362501</v>
      </c>
      <c r="K51">
        <v>210.617802418926</v>
      </c>
      <c r="L51">
        <v>37.522661114243199</v>
      </c>
      <c r="M51">
        <v>341.56817286093502</v>
      </c>
      <c r="N51">
        <v>5.5415099940295196</v>
      </c>
      <c r="O51">
        <v>5.2028076578184397</v>
      </c>
      <c r="P51">
        <v>1.99582474960282E-2</v>
      </c>
      <c r="Q51">
        <v>1.5162681221126799</v>
      </c>
      <c r="R51">
        <v>9.3003403494738596E-2</v>
      </c>
    </row>
    <row r="52" spans="1:18" x14ac:dyDescent="0.25">
      <c r="A52">
        <v>33.718600000000002</v>
      </c>
      <c r="B52">
        <v>61.9131</v>
      </c>
      <c r="C52">
        <v>260.9051</v>
      </c>
      <c r="D52">
        <v>3.081</v>
      </c>
      <c r="E52">
        <v>181.72149999999999</v>
      </c>
      <c r="F52">
        <v>166.19380000000001</v>
      </c>
      <c r="G52">
        <v>2.8254000000000001</v>
      </c>
      <c r="H52">
        <v>1.0017</v>
      </c>
      <c r="I52">
        <v>256.45240759286497</v>
      </c>
      <c r="J52">
        <v>94.865292021635298</v>
      </c>
      <c r="K52">
        <v>254.24864190388999</v>
      </c>
      <c r="L52">
        <v>91.995243339239195</v>
      </c>
      <c r="M52">
        <v>604.99721686938801</v>
      </c>
      <c r="N52">
        <v>4.7326138499727497</v>
      </c>
      <c r="O52">
        <v>5.1607633415201102</v>
      </c>
      <c r="P52">
        <v>1.9425223865360101E-2</v>
      </c>
      <c r="Q52">
        <v>0.79138011753193205</v>
      </c>
      <c r="R52">
        <v>3.4399725329764798E-2</v>
      </c>
    </row>
    <row r="53" spans="1:18" x14ac:dyDescent="0.25">
      <c r="A53">
        <v>60.100499999999997</v>
      </c>
      <c r="B53">
        <v>37.970599999999997</v>
      </c>
      <c r="C53">
        <v>418.14789999999999</v>
      </c>
      <c r="D53">
        <v>2.8128000000000002</v>
      </c>
      <c r="E53">
        <v>110.0112</v>
      </c>
      <c r="F53">
        <v>33.198799999999999</v>
      </c>
      <c r="G53">
        <v>3.7711999999999999</v>
      </c>
      <c r="H53">
        <v>1.0476000000000001</v>
      </c>
      <c r="I53">
        <v>125.229923352455</v>
      </c>
      <c r="J53">
        <v>49.597420090778201</v>
      </c>
      <c r="K53">
        <v>200.46736288399501</v>
      </c>
      <c r="L53">
        <v>49.680701067464902</v>
      </c>
      <c r="M53">
        <v>241.80667478074801</v>
      </c>
      <c r="N53">
        <v>6.3169044974212802</v>
      </c>
      <c r="O53">
        <v>4.7115068179073996</v>
      </c>
      <c r="P53">
        <v>2.11931857367872E-2</v>
      </c>
      <c r="Q53">
        <v>1.16951784259707</v>
      </c>
      <c r="R53">
        <v>2.94194112465304E-2</v>
      </c>
    </row>
    <row r="54" spans="1:18" x14ac:dyDescent="0.25">
      <c r="A54">
        <v>98.644999999999996</v>
      </c>
      <c r="B54">
        <v>57.153399999999998</v>
      </c>
      <c r="C54">
        <v>336.98610000000002</v>
      </c>
      <c r="D54">
        <v>3.4459</v>
      </c>
      <c r="E54">
        <v>239.5325</v>
      </c>
      <c r="F54">
        <v>95.548199999999994</v>
      </c>
      <c r="G54">
        <v>5.1496000000000004</v>
      </c>
      <c r="H54">
        <v>1.0562</v>
      </c>
      <c r="I54">
        <v>57.102124889651698</v>
      </c>
      <c r="J54">
        <v>20.461398266686199</v>
      </c>
      <c r="K54">
        <v>109.69698006100499</v>
      </c>
      <c r="L54">
        <v>20.425927959707298</v>
      </c>
      <c r="M54">
        <v>143.31960048798001</v>
      </c>
      <c r="N54">
        <v>8.6258346200276801</v>
      </c>
      <c r="O54">
        <v>5.7720006958834702</v>
      </c>
      <c r="P54">
        <v>1.97936954727592E-2</v>
      </c>
      <c r="Q54">
        <v>1.7292358983699201</v>
      </c>
      <c r="R54">
        <v>6.3057279792841703E-2</v>
      </c>
    </row>
    <row r="55" spans="1:18" x14ac:dyDescent="0.25">
      <c r="A55">
        <v>57.822099999999999</v>
      </c>
      <c r="B55">
        <v>82.841399999999993</v>
      </c>
      <c r="C55">
        <v>167.5992</v>
      </c>
      <c r="D55">
        <v>2.9131</v>
      </c>
      <c r="E55">
        <v>83.248199999999997</v>
      </c>
      <c r="F55">
        <v>24.583600000000001</v>
      </c>
      <c r="G55">
        <v>4.9127999999999998</v>
      </c>
      <c r="H55">
        <v>1.0502</v>
      </c>
      <c r="I55">
        <v>115.56336201568701</v>
      </c>
      <c r="J55">
        <v>36.638400527750498</v>
      </c>
      <c r="K55">
        <v>225.37433575650201</v>
      </c>
      <c r="L55">
        <v>36.702259888439102</v>
      </c>
      <c r="M55">
        <v>159.27496523595801</v>
      </c>
      <c r="N55">
        <v>8.2291756995241307</v>
      </c>
      <c r="O55">
        <v>4.8795181482551202</v>
      </c>
      <c r="P55">
        <v>2.1831053586757299E-2</v>
      </c>
      <c r="Q55">
        <v>1.14609515235921</v>
      </c>
      <c r="R55">
        <v>6.3489549664040995E-2</v>
      </c>
    </row>
    <row r="56" spans="1:18" x14ac:dyDescent="0.25">
      <c r="A56">
        <v>36.419699999999999</v>
      </c>
      <c r="B56">
        <v>84.904399999999995</v>
      </c>
      <c r="C56">
        <v>294.45609999999999</v>
      </c>
      <c r="D56">
        <v>2.9645000000000001</v>
      </c>
      <c r="E56">
        <v>275.94850000000002</v>
      </c>
      <c r="F56">
        <v>61.028799999999997</v>
      </c>
      <c r="G56">
        <v>4.6234000000000002</v>
      </c>
      <c r="H56">
        <v>1.0217000000000001</v>
      </c>
      <c r="I56">
        <v>208.19615349498</v>
      </c>
      <c r="J56">
        <v>63.158310902817597</v>
      </c>
      <c r="K56">
        <v>214.08011805654201</v>
      </c>
      <c r="L56">
        <v>62.786389921831102</v>
      </c>
      <c r="M56">
        <v>311.04963221548297</v>
      </c>
      <c r="N56">
        <v>7.7444075871010698</v>
      </c>
      <c r="O56">
        <v>4.9656171359379098</v>
      </c>
      <c r="P56">
        <v>2.0071680462027099E-2</v>
      </c>
      <c r="Q56">
        <v>0.84154525484419995</v>
      </c>
      <c r="R56">
        <v>5.0188037332541402E-2</v>
      </c>
    </row>
    <row r="57" spans="1:18" x14ac:dyDescent="0.25">
      <c r="A57">
        <v>64.793700000000001</v>
      </c>
      <c r="B57">
        <v>69.014399999999995</v>
      </c>
      <c r="C57">
        <v>136.3278</v>
      </c>
      <c r="D57">
        <v>3.5991</v>
      </c>
      <c r="E57">
        <v>249.42939999999999</v>
      </c>
      <c r="F57">
        <v>20.2775</v>
      </c>
      <c r="G57">
        <v>4.3095999999999997</v>
      </c>
      <c r="H57">
        <v>1.0082</v>
      </c>
      <c r="I57">
        <v>76.205775333524599</v>
      </c>
      <c r="J57">
        <v>31.470727654246801</v>
      </c>
      <c r="K57">
        <v>183.828694636292</v>
      </c>
      <c r="L57">
        <v>31.479082204833901</v>
      </c>
      <c r="M57">
        <v>246.88379417339701</v>
      </c>
      <c r="N57">
        <v>7.21876752224588</v>
      </c>
      <c r="O57">
        <v>6.02862286878399</v>
      </c>
      <c r="P57">
        <v>2.24076941644934E-2</v>
      </c>
      <c r="Q57">
        <v>1.2453369362695601</v>
      </c>
      <c r="R57">
        <v>5.6836145995554699E-2</v>
      </c>
    </row>
    <row r="58" spans="1:18" x14ac:dyDescent="0.25">
      <c r="A58">
        <v>42.4133</v>
      </c>
      <c r="B58">
        <v>77.099800000000002</v>
      </c>
      <c r="C58">
        <v>444.88159999999999</v>
      </c>
      <c r="D58">
        <v>3.8353000000000002</v>
      </c>
      <c r="E58">
        <v>41.8752</v>
      </c>
      <c r="F58">
        <v>59.746400000000001</v>
      </c>
      <c r="G58">
        <v>3.7212000000000001</v>
      </c>
      <c r="H58">
        <v>1.0442</v>
      </c>
      <c r="I58">
        <v>162.57641705525199</v>
      </c>
      <c r="J58">
        <v>58.913765694416902</v>
      </c>
      <c r="K58">
        <v>254.89084739663301</v>
      </c>
      <c r="L58">
        <v>58.9102855884069</v>
      </c>
      <c r="M58">
        <v>293.21920879934999</v>
      </c>
      <c r="N58">
        <v>6.2331504679761798</v>
      </c>
      <c r="O58">
        <v>6.4242768301487798</v>
      </c>
      <c r="P58">
        <v>2.0374025576789401E-2</v>
      </c>
      <c r="Q58">
        <v>0.92613727553108105</v>
      </c>
      <c r="R58">
        <v>4.9298016328484198E-2</v>
      </c>
    </row>
    <row r="59" spans="1:18" x14ac:dyDescent="0.25">
      <c r="A59">
        <v>80.245900000000006</v>
      </c>
      <c r="B59">
        <v>94.271100000000004</v>
      </c>
      <c r="C59">
        <v>461.39460000000003</v>
      </c>
      <c r="D59">
        <v>3.98</v>
      </c>
      <c r="E59">
        <v>51.9529</v>
      </c>
      <c r="F59">
        <v>49.323900000000002</v>
      </c>
      <c r="G59">
        <v>4.4433999999999996</v>
      </c>
      <c r="H59">
        <v>1.0055000000000001</v>
      </c>
      <c r="I59">
        <v>270.67767813586801</v>
      </c>
      <c r="J59">
        <v>24.539299708663702</v>
      </c>
      <c r="K59">
        <v>142.47470423480999</v>
      </c>
      <c r="L59">
        <v>24.539353024866099</v>
      </c>
      <c r="M59">
        <v>159.935750064236</v>
      </c>
      <c r="N59">
        <v>7.4428931842094199</v>
      </c>
      <c r="O59">
        <v>6.6666607985485902</v>
      </c>
      <c r="P59">
        <v>2.0614960878756701E-2</v>
      </c>
      <c r="Q59">
        <v>1.46765275782256</v>
      </c>
      <c r="R59">
        <v>8.9828301722580203E-2</v>
      </c>
    </row>
    <row r="60" spans="1:18" x14ac:dyDescent="0.25">
      <c r="A60">
        <v>47.887</v>
      </c>
      <c r="B60">
        <v>39.384</v>
      </c>
      <c r="C60">
        <v>356.75650000000002</v>
      </c>
      <c r="D60">
        <v>3.5167999999999999</v>
      </c>
      <c r="E60">
        <v>92.016499999999994</v>
      </c>
      <c r="F60">
        <v>79.643699999999995</v>
      </c>
      <c r="G60">
        <v>5.3844000000000003</v>
      </c>
      <c r="H60">
        <v>1.0546</v>
      </c>
      <c r="I60">
        <v>139.63074295736999</v>
      </c>
      <c r="J60">
        <v>40.940297637483802</v>
      </c>
      <c r="K60">
        <v>175.08025714800399</v>
      </c>
      <c r="L60">
        <v>40.945228862980599</v>
      </c>
      <c r="M60">
        <v>208.467362996661</v>
      </c>
      <c r="N60">
        <v>9.0191434079881994</v>
      </c>
      <c r="O60">
        <v>5.8907639908471099</v>
      </c>
      <c r="P60">
        <v>1.9958551833433601E-2</v>
      </c>
      <c r="Q60">
        <v>1.0131407955798299</v>
      </c>
      <c r="R60">
        <v>2.7357547436227401E-2</v>
      </c>
    </row>
    <row r="61" spans="1:18" x14ac:dyDescent="0.25">
      <c r="A61">
        <v>54.085000000000001</v>
      </c>
      <c r="B61">
        <v>55.244500000000002</v>
      </c>
      <c r="C61">
        <v>115.11620000000001</v>
      </c>
      <c r="D61">
        <v>3.9984000000000002</v>
      </c>
      <c r="E61">
        <v>35.2393</v>
      </c>
      <c r="F61">
        <v>56.912399999999998</v>
      </c>
      <c r="G61">
        <v>5.4364999999999997</v>
      </c>
      <c r="H61">
        <v>1.0337000000000001</v>
      </c>
      <c r="I61">
        <v>99.794702760238394</v>
      </c>
      <c r="J61">
        <v>30.0991858870116</v>
      </c>
      <c r="K61">
        <v>133.458935668468</v>
      </c>
      <c r="L61">
        <v>30.107831591111701</v>
      </c>
      <c r="M61">
        <v>189.60191288757801</v>
      </c>
      <c r="N61">
        <v>9.1064150698095805</v>
      </c>
      <c r="O61">
        <v>6.6974824779227102</v>
      </c>
      <c r="P61">
        <v>2.0534738111701499E-2</v>
      </c>
      <c r="Q61">
        <v>1.10463763256895</v>
      </c>
      <c r="R61">
        <v>4.1387053633107997E-2</v>
      </c>
    </row>
    <row r="62" spans="1:18" x14ac:dyDescent="0.25">
      <c r="A62">
        <v>71.879499999999993</v>
      </c>
      <c r="B62">
        <v>37.604599999999998</v>
      </c>
      <c r="C62">
        <v>154.9495</v>
      </c>
      <c r="D62">
        <v>3.4802</v>
      </c>
      <c r="E62">
        <v>160.52510000000001</v>
      </c>
      <c r="F62">
        <v>45.774500000000003</v>
      </c>
      <c r="G62">
        <v>4.7826000000000004</v>
      </c>
      <c r="H62">
        <v>1.0314000000000001</v>
      </c>
      <c r="I62">
        <v>65.261506385335394</v>
      </c>
      <c r="J62">
        <v>27.616072958903899</v>
      </c>
      <c r="K62">
        <v>144.51593059764599</v>
      </c>
      <c r="L62">
        <v>27.611793307318401</v>
      </c>
      <c r="M62">
        <v>177.186320330977</v>
      </c>
      <c r="N62">
        <v>8.0110803267055903</v>
      </c>
      <c r="O62">
        <v>5.8294560090624303</v>
      </c>
      <c r="P62">
        <v>2.0550778680236699E-2</v>
      </c>
      <c r="Q62">
        <v>1.34812145817172</v>
      </c>
      <c r="R62">
        <v>3.3235113916121301E-2</v>
      </c>
    </row>
    <row r="63" spans="1:18" x14ac:dyDescent="0.25">
      <c r="A63">
        <v>97.006</v>
      </c>
      <c r="B63">
        <v>48.625100000000003</v>
      </c>
      <c r="C63">
        <v>64.111900000000006</v>
      </c>
      <c r="D63">
        <v>3.4211</v>
      </c>
      <c r="E63">
        <v>341.38569999999999</v>
      </c>
      <c r="F63">
        <v>146.13040000000001</v>
      </c>
      <c r="G63">
        <v>5.3494999999999999</v>
      </c>
      <c r="H63">
        <v>0.99829999999999997</v>
      </c>
      <c r="I63">
        <v>48.200133206856997</v>
      </c>
      <c r="J63">
        <v>18.359226522742599</v>
      </c>
      <c r="K63">
        <v>95.898340773341801</v>
      </c>
      <c r="L63">
        <v>17.8363204444424</v>
      </c>
      <c r="M63">
        <v>167.79373738728199</v>
      </c>
      <c r="N63">
        <v>8.9606831045133806</v>
      </c>
      <c r="O63">
        <v>5.7304588645215899</v>
      </c>
      <c r="P63">
        <v>1.9500738464726101E-2</v>
      </c>
      <c r="Q63">
        <v>1.70728740226939</v>
      </c>
      <c r="R63">
        <v>5.3071455622424803E-2</v>
      </c>
    </row>
    <row r="64" spans="1:18" x14ac:dyDescent="0.25">
      <c r="A64">
        <v>34.878399999999999</v>
      </c>
      <c r="B64">
        <v>79.682500000000005</v>
      </c>
      <c r="C64">
        <v>312.84890000000001</v>
      </c>
      <c r="D64">
        <v>3.1560000000000001</v>
      </c>
      <c r="E64">
        <v>259.01679999999999</v>
      </c>
      <c r="F64">
        <v>173.9744</v>
      </c>
      <c r="G64">
        <v>5.0134999999999996</v>
      </c>
      <c r="H64">
        <v>0.99350000000000005</v>
      </c>
      <c r="I64">
        <v>235.30451838995401</v>
      </c>
      <c r="J64">
        <v>58.694795509897197</v>
      </c>
      <c r="K64">
        <v>241.44367080035499</v>
      </c>
      <c r="L64">
        <v>58.0046277227856</v>
      </c>
      <c r="M64">
        <v>295.88347084240201</v>
      </c>
      <c r="N64">
        <v>8.3978562586291901</v>
      </c>
      <c r="O64">
        <v>5.2863949992736696</v>
      </c>
      <c r="P64">
        <v>1.93976361539469E-2</v>
      </c>
      <c r="Q64">
        <v>0.82386348465115999</v>
      </c>
      <c r="R64">
        <v>4.6481885397079398E-2</v>
      </c>
    </row>
    <row r="65" spans="1:18" x14ac:dyDescent="0.25">
      <c r="A65">
        <v>85.889499999999998</v>
      </c>
      <c r="B65">
        <v>80.991100000000003</v>
      </c>
      <c r="C65">
        <v>371.20350000000002</v>
      </c>
      <c r="D65">
        <v>3.2845</v>
      </c>
      <c r="E65">
        <v>208.00360000000001</v>
      </c>
      <c r="F65">
        <v>180.32910000000001</v>
      </c>
      <c r="G65">
        <v>3.0467</v>
      </c>
      <c r="H65">
        <v>1.0065</v>
      </c>
      <c r="I65">
        <v>88.618908915005505</v>
      </c>
      <c r="J65">
        <v>38.9134545187257</v>
      </c>
      <c r="K65">
        <v>186.22404765185601</v>
      </c>
      <c r="L65">
        <v>37.318067012008299</v>
      </c>
      <c r="M65">
        <v>261.424428918167</v>
      </c>
      <c r="N65">
        <v>5.1033090788542399</v>
      </c>
      <c r="O65">
        <v>5.5016419236019596</v>
      </c>
      <c r="P65">
        <v>1.94255399890144E-2</v>
      </c>
      <c r="Q65">
        <v>1.53265744422843</v>
      </c>
      <c r="R65">
        <v>7.9503892181400401E-2</v>
      </c>
    </row>
    <row r="66" spans="1:18" x14ac:dyDescent="0.25">
      <c r="A66">
        <v>78.045199999999994</v>
      </c>
      <c r="B66">
        <v>92.196299999999994</v>
      </c>
      <c r="C66">
        <v>404.46890000000002</v>
      </c>
      <c r="D66">
        <v>3.371</v>
      </c>
      <c r="E66">
        <v>367.23379999999997</v>
      </c>
      <c r="F66">
        <v>64.870800000000003</v>
      </c>
      <c r="G66">
        <v>4.4640000000000004</v>
      </c>
      <c r="H66">
        <v>1.0507</v>
      </c>
      <c r="I66">
        <v>78.723050952784206</v>
      </c>
      <c r="J66">
        <v>29.6128163722463</v>
      </c>
      <c r="K66">
        <v>139.24832664139899</v>
      </c>
      <c r="L66">
        <v>28.880202487296</v>
      </c>
      <c r="M66">
        <v>180.745764030891</v>
      </c>
      <c r="N66">
        <v>7.4773998487059403</v>
      </c>
      <c r="O66">
        <v>5.6465371866090299</v>
      </c>
      <c r="P66">
        <v>1.99532867413992E-2</v>
      </c>
      <c r="Q66">
        <v>1.4323334923300499</v>
      </c>
      <c r="R66">
        <v>8.5768400896618593E-2</v>
      </c>
    </row>
    <row r="67" spans="1:18" x14ac:dyDescent="0.25">
      <c r="A67">
        <v>95.388099999999994</v>
      </c>
      <c r="B67">
        <v>71.047899999999998</v>
      </c>
      <c r="C67">
        <v>198.01509999999999</v>
      </c>
      <c r="D67">
        <v>2.8715999999999999</v>
      </c>
      <c r="E67">
        <v>62.718600000000002</v>
      </c>
      <c r="F67">
        <v>122.0401</v>
      </c>
      <c r="G67">
        <v>4.0137999999999998</v>
      </c>
      <c r="H67">
        <v>1.0519000000000001</v>
      </c>
      <c r="I67">
        <v>71.441820188999699</v>
      </c>
      <c r="J67">
        <v>32.1131027825014</v>
      </c>
      <c r="K67">
        <v>182.60268996410801</v>
      </c>
      <c r="L67">
        <v>32.095304314062702</v>
      </c>
      <c r="M67">
        <v>325.06732488014097</v>
      </c>
      <c r="N67">
        <v>6.7232788960279999</v>
      </c>
      <c r="O67">
        <v>4.8100019529883502</v>
      </c>
      <c r="P67">
        <v>1.9736319269950599E-2</v>
      </c>
      <c r="Q67">
        <v>1.67100575576251</v>
      </c>
      <c r="R67">
        <v>7.5528601613142399E-2</v>
      </c>
    </row>
    <row r="68" spans="1:18" x14ac:dyDescent="0.25">
      <c r="A68">
        <v>10.7536</v>
      </c>
      <c r="B68">
        <v>39.671700000000001</v>
      </c>
      <c r="C68">
        <v>230.4606</v>
      </c>
      <c r="D68">
        <v>3.8828999999999998</v>
      </c>
      <c r="E68">
        <v>373.36660000000001</v>
      </c>
      <c r="F68">
        <v>91.189300000000003</v>
      </c>
      <c r="G68">
        <v>3.0270000000000001</v>
      </c>
      <c r="H68">
        <v>1.0396000000000001</v>
      </c>
      <c r="I68">
        <v>566.54603005776301</v>
      </c>
      <c r="J68">
        <v>152.19746500622699</v>
      </c>
      <c r="K68">
        <v>606.91085648362105</v>
      </c>
      <c r="L68">
        <v>150.15254744215699</v>
      </c>
      <c r="M68">
        <v>811.78152938833705</v>
      </c>
      <c r="N68">
        <v>5.0703099880524398</v>
      </c>
      <c r="O68">
        <v>6.5040104122838498</v>
      </c>
      <c r="P68">
        <v>1.9727071627824201E-2</v>
      </c>
      <c r="Q68">
        <v>0.47353504887727799</v>
      </c>
      <c r="R68">
        <v>1.4985011338409401E-2</v>
      </c>
    </row>
    <row r="69" spans="1:18" x14ac:dyDescent="0.25">
      <c r="A69">
        <v>41.745399999999997</v>
      </c>
      <c r="B69">
        <v>94.978800000000007</v>
      </c>
      <c r="C69">
        <v>46.243400000000001</v>
      </c>
      <c r="D69">
        <v>2.8635000000000002</v>
      </c>
      <c r="E69">
        <v>71.577299999999994</v>
      </c>
      <c r="F69">
        <v>130.8836</v>
      </c>
      <c r="G69">
        <v>3.0964999999999998</v>
      </c>
      <c r="H69">
        <v>1.0417000000000001</v>
      </c>
      <c r="I69">
        <v>201.98429213591999</v>
      </c>
      <c r="J69">
        <v>66.510352407347995</v>
      </c>
      <c r="K69">
        <v>234.46631586558701</v>
      </c>
      <c r="L69">
        <v>65.736957339815106</v>
      </c>
      <c r="M69">
        <v>382.47957302980097</v>
      </c>
      <c r="N69">
        <v>5.18672806877324</v>
      </c>
      <c r="O69">
        <v>4.7964334826179904</v>
      </c>
      <c r="P69">
        <v>1.9600196486691999E-2</v>
      </c>
      <c r="Q69">
        <v>0.90534664834394396</v>
      </c>
      <c r="R69">
        <v>5.8987937225484802E-2</v>
      </c>
    </row>
    <row r="70" spans="1:18" x14ac:dyDescent="0.25">
      <c r="A70">
        <v>71.375100000000003</v>
      </c>
      <c r="B70">
        <v>85.287300000000002</v>
      </c>
      <c r="C70">
        <v>400.31639999999999</v>
      </c>
      <c r="D70">
        <v>3.3090000000000002</v>
      </c>
      <c r="E70">
        <v>206.20769999999999</v>
      </c>
      <c r="F70">
        <v>75.23</v>
      </c>
      <c r="G70">
        <v>3.3755999999999999</v>
      </c>
      <c r="H70">
        <v>1.0031000000000001</v>
      </c>
      <c r="I70">
        <v>87.365740633323796</v>
      </c>
      <c r="J70">
        <v>39.448923941072501</v>
      </c>
      <c r="K70">
        <v>194.24300987353399</v>
      </c>
      <c r="L70">
        <v>39.229467576366297</v>
      </c>
      <c r="M70">
        <v>236.62894270812799</v>
      </c>
      <c r="N70">
        <v>5.65424281330115</v>
      </c>
      <c r="O70">
        <v>5.5426814754626497</v>
      </c>
      <c r="P70">
        <v>1.9923176405441601E-2</v>
      </c>
      <c r="Q70">
        <v>1.3297772499801299</v>
      </c>
      <c r="R70">
        <v>7.3938448689341393E-2</v>
      </c>
    </row>
    <row r="71" spans="1:18" x14ac:dyDescent="0.25">
      <c r="A71">
        <v>30.881599999999999</v>
      </c>
      <c r="B71">
        <v>53.928600000000003</v>
      </c>
      <c r="C71">
        <v>151.7226</v>
      </c>
      <c r="D71">
        <v>3.7852999999999999</v>
      </c>
      <c r="E71">
        <v>88.595299999999995</v>
      </c>
      <c r="F71">
        <v>31.618300000000001</v>
      </c>
      <c r="G71">
        <v>5.0808</v>
      </c>
      <c r="H71">
        <v>1.0271999999999999</v>
      </c>
      <c r="I71">
        <v>248.91406925348201</v>
      </c>
      <c r="J71">
        <v>56.266072683088296</v>
      </c>
      <c r="K71">
        <v>256.10643587894901</v>
      </c>
      <c r="L71">
        <v>56.301906005817798</v>
      </c>
      <c r="M71">
        <v>356.79183394141899</v>
      </c>
      <c r="N71">
        <v>8.5105891244413101</v>
      </c>
      <c r="O71">
        <v>6.3405228908401501</v>
      </c>
      <c r="P71">
        <v>2.1203289952065201E-2</v>
      </c>
      <c r="Q71">
        <v>0.77225202669483695</v>
      </c>
      <c r="R71">
        <v>3.0017040868991499E-2</v>
      </c>
    </row>
    <row r="72" spans="1:18" x14ac:dyDescent="0.25">
      <c r="A72">
        <v>28.0062</v>
      </c>
      <c r="B72">
        <v>68.078900000000004</v>
      </c>
      <c r="C72">
        <v>50.3277</v>
      </c>
      <c r="D72">
        <v>3.2229999999999999</v>
      </c>
      <c r="E72">
        <v>224.45740000000001</v>
      </c>
      <c r="F72">
        <v>113.03149999999999</v>
      </c>
      <c r="G72">
        <v>4.2874999999999996</v>
      </c>
      <c r="H72">
        <v>1.0465</v>
      </c>
      <c r="I72">
        <v>310.69213098516701</v>
      </c>
      <c r="J72">
        <v>66.833518760418201</v>
      </c>
      <c r="K72">
        <v>194.84073591912301</v>
      </c>
      <c r="L72">
        <v>66.794165111182295</v>
      </c>
      <c r="M72">
        <v>218.52616382771299</v>
      </c>
      <c r="N72">
        <v>7.1817482420130103</v>
      </c>
      <c r="O72">
        <v>5.3986253079662303</v>
      </c>
      <c r="P72">
        <v>1.96690984736041E-2</v>
      </c>
      <c r="Q72">
        <v>0.721937718363999</v>
      </c>
      <c r="R72">
        <v>3.5560060434629302E-2</v>
      </c>
    </row>
    <row r="73" spans="1:18" x14ac:dyDescent="0.25">
      <c r="A73">
        <v>74.0458</v>
      </c>
      <c r="B73">
        <v>99.185500000000005</v>
      </c>
      <c r="C73">
        <v>391.85410000000002</v>
      </c>
      <c r="D73">
        <v>3.5743</v>
      </c>
      <c r="E73">
        <v>21.701699999999999</v>
      </c>
      <c r="F73">
        <v>54.314599999999999</v>
      </c>
      <c r="G73">
        <v>5.1108000000000002</v>
      </c>
      <c r="H73">
        <v>1.0166999999999999</v>
      </c>
      <c r="I73">
        <v>76.630697604762503</v>
      </c>
      <c r="J73">
        <v>25.0066712675861</v>
      </c>
      <c r="K73">
        <v>122.110647004086</v>
      </c>
      <c r="L73">
        <v>25.016450984234101</v>
      </c>
      <c r="M73">
        <v>160.205148271029</v>
      </c>
      <c r="N73">
        <v>8.5608415308483892</v>
      </c>
      <c r="O73">
        <v>5.9870811007477398</v>
      </c>
      <c r="P73">
        <v>2.0640897539848199E-2</v>
      </c>
      <c r="Q73">
        <v>1.3817741549717699</v>
      </c>
      <c r="R73">
        <v>8.9740183271488194E-2</v>
      </c>
    </row>
    <row r="74" spans="1:18" x14ac:dyDescent="0.25">
      <c r="A74">
        <v>65.567099999999996</v>
      </c>
      <c r="B74">
        <v>78.842600000000004</v>
      </c>
      <c r="C74">
        <v>301.28089999999997</v>
      </c>
      <c r="D74">
        <v>3.7461000000000002</v>
      </c>
      <c r="E74">
        <v>315.63209999999998</v>
      </c>
      <c r="F74">
        <v>28.698899999999998</v>
      </c>
      <c r="G74">
        <v>3.5977000000000001</v>
      </c>
      <c r="H74">
        <v>1.0596000000000001</v>
      </c>
      <c r="I74">
        <v>84.490132517520607</v>
      </c>
      <c r="J74">
        <v>37.734001025456102</v>
      </c>
      <c r="K74">
        <v>371.85156917628501</v>
      </c>
      <c r="L74">
        <v>36.5947197678951</v>
      </c>
      <c r="M74">
        <v>209.73147968695099</v>
      </c>
      <c r="N74">
        <v>6.0262780997568903</v>
      </c>
      <c r="O74">
        <v>6.27485946042375</v>
      </c>
      <c r="P74">
        <v>2.1203340308814499E-2</v>
      </c>
      <c r="Q74">
        <v>1.2522714363584599</v>
      </c>
      <c r="R74">
        <v>6.5063159314241503E-2</v>
      </c>
    </row>
    <row r="75" spans="1:18" x14ac:dyDescent="0.25">
      <c r="A75">
        <v>62.462499999999999</v>
      </c>
      <c r="B75">
        <v>89.353999999999999</v>
      </c>
      <c r="C75">
        <v>368.75400000000002</v>
      </c>
      <c r="D75">
        <v>3.8704999999999998</v>
      </c>
      <c r="E75">
        <v>356.04750000000001</v>
      </c>
      <c r="F75">
        <v>183.26310000000001</v>
      </c>
      <c r="G75">
        <v>2.8546</v>
      </c>
      <c r="H75">
        <v>0.99239999999999995</v>
      </c>
      <c r="I75">
        <v>84.872621289544398</v>
      </c>
      <c r="J75">
        <v>44.469293112731201</v>
      </c>
      <c r="K75">
        <v>207.963047253535</v>
      </c>
      <c r="L75">
        <v>39.628695793239203</v>
      </c>
      <c r="M75">
        <v>264.70465517914602</v>
      </c>
      <c r="N75">
        <v>4.7815262266988503</v>
      </c>
      <c r="O75">
        <v>6.4832392872209201</v>
      </c>
      <c r="P75">
        <v>1.9387668284640499E-2</v>
      </c>
      <c r="Q75">
        <v>1.2039444097046399</v>
      </c>
      <c r="R75">
        <v>7.1042658538249495E-2</v>
      </c>
    </row>
    <row r="76" spans="1:18" x14ac:dyDescent="0.25">
      <c r="A76">
        <v>69.152699999999996</v>
      </c>
      <c r="B76">
        <v>63.029899999999998</v>
      </c>
      <c r="C76">
        <v>71.533199999999994</v>
      </c>
      <c r="D76">
        <v>3.9440999999999899</v>
      </c>
      <c r="E76">
        <v>374.83479999999997</v>
      </c>
      <c r="F76">
        <v>108.8665</v>
      </c>
      <c r="G76">
        <v>4.5050999999999997</v>
      </c>
      <c r="H76">
        <v>1.0102</v>
      </c>
      <c r="I76">
        <v>54.156449497559898</v>
      </c>
      <c r="J76">
        <v>26.526410585220699</v>
      </c>
      <c r="K76">
        <v>108.677224515395</v>
      </c>
      <c r="L76">
        <v>25.595487634656799</v>
      </c>
      <c r="M76">
        <v>128.236953863173</v>
      </c>
      <c r="N76">
        <v>7.5462456493317402</v>
      </c>
      <c r="O76">
        <v>6.6065254786710002</v>
      </c>
      <c r="P76">
        <v>1.9613691470646798E-2</v>
      </c>
      <c r="Q76">
        <v>1.3108587099801099</v>
      </c>
      <c r="R76">
        <v>5.4409069233999602E-2</v>
      </c>
    </row>
    <row r="77" spans="1:18" x14ac:dyDescent="0.25">
      <c r="A77">
        <v>12.825699999999999</v>
      </c>
      <c r="B77">
        <v>64.808599999999998</v>
      </c>
      <c r="C77">
        <v>282.10570000000001</v>
      </c>
      <c r="D77">
        <v>2.9940000000000002</v>
      </c>
      <c r="E77">
        <v>395.96870000000001</v>
      </c>
      <c r="F77">
        <v>186.45509999999999</v>
      </c>
      <c r="G77">
        <v>3.6743999999999999</v>
      </c>
      <c r="H77">
        <v>1.0228999999999999</v>
      </c>
      <c r="I77">
        <v>575.21579879947797</v>
      </c>
      <c r="J77">
        <v>160.80961756124501</v>
      </c>
      <c r="K77">
        <v>442.81028575145803</v>
      </c>
      <c r="L77">
        <v>159.21132659685699</v>
      </c>
      <c r="M77">
        <v>524.858115060464</v>
      </c>
      <c r="N77">
        <v>6.1547567555456002</v>
      </c>
      <c r="O77">
        <v>5.0150315328970203</v>
      </c>
      <c r="P77">
        <v>1.9387799389221701E-2</v>
      </c>
      <c r="Q77">
        <v>0.50114111430769404</v>
      </c>
      <c r="R77">
        <v>2.54407979448396E-2</v>
      </c>
    </row>
    <row r="78" spans="1:18" x14ac:dyDescent="0.25">
      <c r="A78">
        <v>40.311700000000002</v>
      </c>
      <c r="B78">
        <v>69.887100000000004</v>
      </c>
      <c r="C78">
        <v>252.17609999999999</v>
      </c>
      <c r="D78">
        <v>3.036</v>
      </c>
      <c r="E78">
        <v>193.97890000000001</v>
      </c>
      <c r="F78">
        <v>159.53579999999999</v>
      </c>
      <c r="G78">
        <v>5.9519000000000002</v>
      </c>
      <c r="H78">
        <v>0.99009999999999998</v>
      </c>
      <c r="I78">
        <v>174.56561653089801</v>
      </c>
      <c r="J78">
        <v>42.713161423263301</v>
      </c>
      <c r="K78">
        <v>132.18638480636599</v>
      </c>
      <c r="L78">
        <v>42.389343927954101</v>
      </c>
      <c r="M78">
        <v>169.01721258484</v>
      </c>
      <c r="N78">
        <v>9.9697512344113903</v>
      </c>
      <c r="O78">
        <v>5.0853856018481096</v>
      </c>
      <c r="P78">
        <v>1.9425223811359499E-2</v>
      </c>
      <c r="Q78">
        <v>0.90656044260667701</v>
      </c>
      <c r="R78">
        <v>4.4306858919820703E-2</v>
      </c>
    </row>
    <row r="79" spans="1:18" x14ac:dyDescent="0.25">
      <c r="A79">
        <v>50.2057</v>
      </c>
      <c r="B79">
        <v>52.3324</v>
      </c>
      <c r="C79">
        <v>25.6922</v>
      </c>
      <c r="D79">
        <v>3.9236</v>
      </c>
      <c r="E79">
        <v>117.7542</v>
      </c>
      <c r="F79">
        <v>26.235499999999998</v>
      </c>
      <c r="G79">
        <v>5.7614000000000001</v>
      </c>
      <c r="H79">
        <v>1.0426</v>
      </c>
      <c r="I79">
        <v>110.21531495991201</v>
      </c>
      <c r="J79">
        <v>23.813084194290202</v>
      </c>
      <c r="K79">
        <v>807.40433942122399</v>
      </c>
      <c r="L79">
        <v>23.823274113010399</v>
      </c>
      <c r="M79">
        <v>127.37762696440799</v>
      </c>
      <c r="N79">
        <v>9.6506485265994399</v>
      </c>
      <c r="O79">
        <v>6.5721864110655996</v>
      </c>
      <c r="P79">
        <v>2.1684361559498599E-2</v>
      </c>
      <c r="Q79">
        <v>1.0515193153798399</v>
      </c>
      <c r="R79">
        <v>3.7667027596851602E-2</v>
      </c>
    </row>
    <row r="80" spans="1:18" x14ac:dyDescent="0.25">
      <c r="A80">
        <v>29.930700000000002</v>
      </c>
      <c r="B80">
        <v>83.660300000000007</v>
      </c>
      <c r="C80">
        <v>129.45089999999999</v>
      </c>
      <c r="D80">
        <v>3.5476999999999999</v>
      </c>
      <c r="E80">
        <v>67.091399999999993</v>
      </c>
      <c r="F80">
        <v>152.88339999999999</v>
      </c>
      <c r="G80">
        <v>4.1504000000000003</v>
      </c>
      <c r="H80">
        <v>1.0243</v>
      </c>
      <c r="I80">
        <v>274.72856854519199</v>
      </c>
      <c r="J80">
        <v>67.545364655067502</v>
      </c>
      <c r="K80">
        <v>276.51618504856299</v>
      </c>
      <c r="L80">
        <v>67.494481784513596</v>
      </c>
      <c r="M80">
        <v>458.69225206559798</v>
      </c>
      <c r="N80">
        <v>6.95209479872518</v>
      </c>
      <c r="O80">
        <v>5.9425237959854504</v>
      </c>
      <c r="P80">
        <v>1.9605190424526301E-2</v>
      </c>
      <c r="Q80">
        <v>0.75050312933371699</v>
      </c>
      <c r="R80">
        <v>4.5130047975910699E-2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B9E3-1F18-4969-86CC-F08CCDACEA70}">
  <dimension ref="A1:I40"/>
  <sheetViews>
    <sheetView topLeftCell="A4" workbookViewId="0">
      <selection activeCell="I28" sqref="H19:I28"/>
    </sheetView>
  </sheetViews>
  <sheetFormatPr defaultRowHeight="13.2" x14ac:dyDescent="0.25"/>
  <sheetData>
    <row r="1" spans="1:9" x14ac:dyDescent="0.25">
      <c r="A1" t="s">
        <v>597</v>
      </c>
      <c r="B1" t="s">
        <v>609</v>
      </c>
    </row>
    <row r="2" spans="1:9" x14ac:dyDescent="0.25">
      <c r="A2" t="s">
        <v>599</v>
      </c>
      <c r="B2" t="s">
        <v>600</v>
      </c>
    </row>
    <row r="3" spans="1:9" x14ac:dyDescent="0.25">
      <c r="A3" t="s">
        <v>601</v>
      </c>
      <c r="B3" t="s">
        <v>619</v>
      </c>
    </row>
    <row r="4" spans="1:9" x14ac:dyDescent="0.25">
      <c r="A4" t="s">
        <v>603</v>
      </c>
      <c r="B4" t="s">
        <v>604</v>
      </c>
    </row>
    <row r="5" spans="1:9" x14ac:dyDescent="0.25">
      <c r="A5" t="s">
        <v>615</v>
      </c>
      <c r="B5" t="s">
        <v>616</v>
      </c>
      <c r="C5" t="s">
        <v>617</v>
      </c>
      <c r="D5" t="s">
        <v>618</v>
      </c>
      <c r="E5" t="s">
        <v>21</v>
      </c>
      <c r="F5" t="s">
        <v>21</v>
      </c>
      <c r="G5" t="s">
        <v>22</v>
      </c>
      <c r="H5" t="s">
        <v>23</v>
      </c>
      <c r="I5" t="s">
        <v>23</v>
      </c>
    </row>
    <row r="6" spans="1:9" x14ac:dyDescent="0.25">
      <c r="A6">
        <v>2.8</v>
      </c>
      <c r="B6">
        <v>0.42063210553816399</v>
      </c>
      <c r="C6">
        <v>1.42118193015186</v>
      </c>
      <c r="D6">
        <v>511.85265382258598</v>
      </c>
      <c r="E6">
        <v>4.6900668213704098</v>
      </c>
      <c r="F6">
        <v>3.35000264020977</v>
      </c>
      <c r="G6">
        <v>1.9808721706282301E-2</v>
      </c>
      <c r="H6">
        <v>0.70825990086042601</v>
      </c>
      <c r="I6">
        <v>2.5178488286451702E-2</v>
      </c>
    </row>
    <row r="7" spans="1:9" x14ac:dyDescent="0.25">
      <c r="A7">
        <v>3.1555555555555501</v>
      </c>
      <c r="B7">
        <v>0.41300230026425699</v>
      </c>
      <c r="C7">
        <v>1.2761846745421199</v>
      </c>
      <c r="D7">
        <v>434.92783835889901</v>
      </c>
      <c r="E7">
        <v>5.28565086499811</v>
      </c>
      <c r="F7">
        <v>3.3500026027699898</v>
      </c>
      <c r="G7">
        <v>1.9808689362121601E-2</v>
      </c>
      <c r="H7">
        <v>0.71078480347999395</v>
      </c>
      <c r="I7">
        <v>2.53224096173147E-2</v>
      </c>
    </row>
    <row r="8" spans="1:9" x14ac:dyDescent="0.25">
      <c r="A8">
        <v>3.5111111111111102</v>
      </c>
      <c r="B8">
        <v>0.41579828791971402</v>
      </c>
      <c r="C8">
        <v>1.1499024072283299</v>
      </c>
      <c r="D8">
        <v>372.77498799138101</v>
      </c>
      <c r="E8">
        <v>5.8812348351049701</v>
      </c>
      <c r="F8">
        <v>3.35000244129444</v>
      </c>
      <c r="G8">
        <v>1.9808720925217502E-2</v>
      </c>
      <c r="H8">
        <v>0.71331069462052799</v>
      </c>
      <c r="I8">
        <v>2.5466529748973898E-2</v>
      </c>
    </row>
    <row r="9" spans="1:9" x14ac:dyDescent="0.25">
      <c r="A9">
        <v>3.86666666666666</v>
      </c>
      <c r="B9">
        <v>0.40303281814087499</v>
      </c>
      <c r="C9">
        <v>1.0412820327571799</v>
      </c>
      <c r="D9">
        <v>362.77649484044298</v>
      </c>
      <c r="E9">
        <v>6.4768187987724497</v>
      </c>
      <c r="F9">
        <v>3.3500021150307799</v>
      </c>
      <c r="G9">
        <v>1.9808721588934899E-2</v>
      </c>
      <c r="H9">
        <v>0.71583633681913605</v>
      </c>
      <c r="I9">
        <v>2.5610531909545001E-2</v>
      </c>
    </row>
    <row r="10" spans="1:9" x14ac:dyDescent="0.25">
      <c r="A10">
        <v>4.2222222222222197</v>
      </c>
      <c r="B10">
        <v>0.42000914026445901</v>
      </c>
      <c r="C10">
        <v>0.94773347027330102</v>
      </c>
      <c r="D10">
        <v>336.79259634922801</v>
      </c>
      <c r="E10">
        <v>7.0724027555055997</v>
      </c>
      <c r="F10">
        <v>3.3500020086952702</v>
      </c>
      <c r="G10">
        <v>1.9808720963199699E-2</v>
      </c>
      <c r="H10">
        <v>0.71836135628705899</v>
      </c>
      <c r="I10">
        <v>2.57545347660291E-2</v>
      </c>
    </row>
    <row r="11" spans="1:9" x14ac:dyDescent="0.25">
      <c r="A11">
        <v>4.5777777777777704</v>
      </c>
      <c r="B11">
        <v>0.43437831591724302</v>
      </c>
      <c r="C11">
        <v>0.86715863853530795</v>
      </c>
      <c r="D11">
        <v>260.61374870907201</v>
      </c>
      <c r="E11">
        <v>7.6679867198134097</v>
      </c>
      <c r="F11">
        <v>3.3500018874912598</v>
      </c>
      <c r="G11">
        <v>1.9808721153366401E-2</v>
      </c>
      <c r="H11">
        <v>0.72088693127222603</v>
      </c>
      <c r="I11">
        <v>2.58985139248392E-2</v>
      </c>
    </row>
    <row r="12" spans="1:9" x14ac:dyDescent="0.25">
      <c r="A12">
        <v>4.93333333333333</v>
      </c>
      <c r="B12">
        <v>0.39467955395985199</v>
      </c>
      <c r="C12">
        <v>0.79762317043418296</v>
      </c>
      <c r="D12">
        <v>248.17565937344</v>
      </c>
      <c r="E12">
        <v>8.2635706835022393</v>
      </c>
      <c r="F12">
        <v>3.3500018394292099</v>
      </c>
      <c r="G12">
        <v>1.9808710428878301E-2</v>
      </c>
      <c r="H12">
        <v>0.72341167285959496</v>
      </c>
      <c r="I12">
        <v>2.6042512644080799E-2</v>
      </c>
    </row>
    <row r="13" spans="1:9" x14ac:dyDescent="0.25">
      <c r="A13">
        <v>5.2888888888888799</v>
      </c>
      <c r="B13">
        <v>0.38341320167187398</v>
      </c>
      <c r="C13">
        <v>0.73705689929404605</v>
      </c>
      <c r="D13">
        <v>217.74225181298101</v>
      </c>
      <c r="E13">
        <v>8.8591546598437105</v>
      </c>
      <c r="F13">
        <v>3.35000195522389</v>
      </c>
      <c r="G13">
        <v>1.98087207402887E-2</v>
      </c>
      <c r="H13">
        <v>0.72593733408386396</v>
      </c>
      <c r="I13">
        <v>2.6186523875552301E-2</v>
      </c>
    </row>
    <row r="14" spans="1:9" x14ac:dyDescent="0.25">
      <c r="A14">
        <v>5.6444444444444404</v>
      </c>
      <c r="B14">
        <v>0.35310223665220902</v>
      </c>
      <c r="C14">
        <v>0.68414229464845999</v>
      </c>
      <c r="D14">
        <v>215.920173959675</v>
      </c>
      <c r="E14">
        <v>9.4547386214730107</v>
      </c>
      <c r="F14">
        <v>3.3500021689469999</v>
      </c>
      <c r="G14">
        <v>1.9808682216323099E-2</v>
      </c>
      <c r="H14">
        <v>0.728462473603949</v>
      </c>
      <c r="I14">
        <v>2.63305333299984E-2</v>
      </c>
    </row>
    <row r="15" spans="1:9" x14ac:dyDescent="0.25">
      <c r="A15">
        <v>6</v>
      </c>
      <c r="B15">
        <v>0.333503076202736</v>
      </c>
      <c r="C15">
        <v>0.63742272742302297</v>
      </c>
      <c r="D15">
        <v>277.80668912453399</v>
      </c>
      <c r="E15">
        <v>10.0503225982202</v>
      </c>
      <c r="F15">
        <v>3.35000244671695</v>
      </c>
      <c r="G15">
        <v>1.98087206176614E-2</v>
      </c>
      <c r="H15">
        <v>0.73098646973514203</v>
      </c>
      <c r="I15">
        <v>2.6474493249962702E-2</v>
      </c>
    </row>
    <row r="19" spans="1:9" x14ac:dyDescent="0.25">
      <c r="A19">
        <v>2.8</v>
      </c>
      <c r="B19">
        <v>1.42118193015186</v>
      </c>
      <c r="C19">
        <v>0.42063210553816399</v>
      </c>
      <c r="D19">
        <v>511.85265382258598</v>
      </c>
      <c r="H19">
        <v>2.8</v>
      </c>
      <c r="I19">
        <v>4.6900668213704098</v>
      </c>
    </row>
    <row r="20" spans="1:9" x14ac:dyDescent="0.25">
      <c r="A20">
        <v>3.1555555555555501</v>
      </c>
      <c r="B20">
        <v>1.2761846745421199</v>
      </c>
      <c r="C20">
        <v>0.41300230026425699</v>
      </c>
      <c r="D20">
        <v>434.92783835889901</v>
      </c>
      <c r="H20">
        <v>3.1555555555555501</v>
      </c>
      <c r="I20">
        <v>5.28565086499811</v>
      </c>
    </row>
    <row r="21" spans="1:9" x14ac:dyDescent="0.25">
      <c r="A21">
        <v>3.5111111111111102</v>
      </c>
      <c r="B21">
        <v>1.1499024072283299</v>
      </c>
      <c r="C21">
        <v>0.41579828791971402</v>
      </c>
      <c r="D21">
        <v>372.77498799138101</v>
      </c>
      <c r="H21">
        <v>3.5111111111111102</v>
      </c>
      <c r="I21">
        <v>5.8812348351049701</v>
      </c>
    </row>
    <row r="22" spans="1:9" x14ac:dyDescent="0.25">
      <c r="A22">
        <v>3.86666666666666</v>
      </c>
      <c r="B22">
        <v>1.0412820327571799</v>
      </c>
      <c r="C22">
        <v>0.40303281814087499</v>
      </c>
      <c r="D22">
        <v>362.77649484044298</v>
      </c>
      <c r="H22">
        <v>3.86666666666666</v>
      </c>
      <c r="I22">
        <v>6.4768187987724497</v>
      </c>
    </row>
    <row r="23" spans="1:9" x14ac:dyDescent="0.25">
      <c r="A23">
        <v>4.2222222222222197</v>
      </c>
      <c r="B23">
        <v>0.94773347027330102</v>
      </c>
      <c r="C23">
        <v>0.42000914026445901</v>
      </c>
      <c r="D23">
        <v>336.79259634922801</v>
      </c>
      <c r="H23">
        <v>4.2222222222222197</v>
      </c>
      <c r="I23">
        <v>7.0724027555055997</v>
      </c>
    </row>
    <row r="24" spans="1:9" x14ac:dyDescent="0.25">
      <c r="A24">
        <v>4.5777777777777704</v>
      </c>
      <c r="B24">
        <v>0.86715863853530795</v>
      </c>
      <c r="C24">
        <v>0.43437831591724302</v>
      </c>
      <c r="D24">
        <v>260.61374870907201</v>
      </c>
      <c r="H24">
        <v>4.5777777777777704</v>
      </c>
      <c r="I24">
        <v>7.6679867198134097</v>
      </c>
    </row>
    <row r="25" spans="1:9" x14ac:dyDescent="0.25">
      <c r="A25">
        <v>4.93333333333333</v>
      </c>
      <c r="B25">
        <v>0.79762317043418296</v>
      </c>
      <c r="C25">
        <v>0.39467955395985199</v>
      </c>
      <c r="D25">
        <v>248.17565937344</v>
      </c>
      <c r="H25">
        <v>4.93333333333333</v>
      </c>
      <c r="I25">
        <v>8.2635706835022393</v>
      </c>
    </row>
    <row r="26" spans="1:9" x14ac:dyDescent="0.25">
      <c r="A26">
        <v>5.2888888888888799</v>
      </c>
      <c r="B26">
        <v>0.73705689929404605</v>
      </c>
      <c r="C26">
        <v>0.38341320167187398</v>
      </c>
      <c r="D26">
        <v>217.74225181298101</v>
      </c>
      <c r="H26">
        <v>5.2888888888888799</v>
      </c>
      <c r="I26">
        <v>8.8591546598437105</v>
      </c>
    </row>
    <row r="27" spans="1:9" x14ac:dyDescent="0.25">
      <c r="A27">
        <v>5.6444444444444404</v>
      </c>
      <c r="B27">
        <v>0.68414229464845999</v>
      </c>
      <c r="C27">
        <v>0.35310223665220902</v>
      </c>
      <c r="D27">
        <v>215.920173959675</v>
      </c>
      <c r="H27">
        <v>5.6444444444444404</v>
      </c>
      <c r="I27">
        <v>9.4547386214730107</v>
      </c>
    </row>
    <row r="28" spans="1:9" x14ac:dyDescent="0.25">
      <c r="A28">
        <v>6</v>
      </c>
      <c r="B28">
        <v>0.63742272742302297</v>
      </c>
      <c r="C28">
        <v>0.333503076202736</v>
      </c>
      <c r="D28">
        <v>277.80668912453399</v>
      </c>
      <c r="H28">
        <v>6</v>
      </c>
      <c r="I28">
        <v>10.0503225982202</v>
      </c>
    </row>
    <row r="31" spans="1:9" x14ac:dyDescent="0.25">
      <c r="A31">
        <v>2.8</v>
      </c>
      <c r="B31">
        <f>B19*100</f>
        <v>142.11819301518599</v>
      </c>
      <c r="C31">
        <v>401.79899999999998</v>
      </c>
      <c r="D31">
        <v>365.65</v>
      </c>
    </row>
    <row r="32" spans="1:9" x14ac:dyDescent="0.25">
      <c r="A32">
        <v>3.1555555555555501</v>
      </c>
      <c r="B32">
        <f t="shared" ref="B32:B41" si="0">B20*100</f>
        <v>127.618467454212</v>
      </c>
      <c r="C32">
        <v>372</v>
      </c>
      <c r="D32">
        <v>322.47000000000003</v>
      </c>
    </row>
    <row r="33" spans="1:4" x14ac:dyDescent="0.25">
      <c r="A33">
        <v>3.5111111111111102</v>
      </c>
      <c r="B33">
        <f t="shared" si="0"/>
        <v>114.99024072283299</v>
      </c>
      <c r="C33">
        <v>317.22000000000003</v>
      </c>
      <c r="D33">
        <v>291.05</v>
      </c>
    </row>
    <row r="34" spans="1:4" x14ac:dyDescent="0.25">
      <c r="A34">
        <v>3.86666666666666</v>
      </c>
      <c r="B34">
        <f t="shared" si="0"/>
        <v>104.12820327571799</v>
      </c>
      <c r="C34">
        <v>302.60000000000002</v>
      </c>
      <c r="D34">
        <v>282.58999999999997</v>
      </c>
    </row>
    <row r="35" spans="1:4" x14ac:dyDescent="0.25">
      <c r="A35">
        <v>4.2222222222222197</v>
      </c>
      <c r="B35">
        <f t="shared" si="0"/>
        <v>94.773347027330104</v>
      </c>
      <c r="C35">
        <v>288.42</v>
      </c>
      <c r="D35">
        <v>263.11500000000001</v>
      </c>
    </row>
    <row r="36" spans="1:4" x14ac:dyDescent="0.25">
      <c r="A36">
        <v>4.5777777777777704</v>
      </c>
      <c r="B36">
        <f t="shared" si="0"/>
        <v>86.715863853530792</v>
      </c>
      <c r="C36">
        <v>279.49</v>
      </c>
      <c r="D36">
        <v>235.005</v>
      </c>
    </row>
    <row r="37" spans="1:4" x14ac:dyDescent="0.25">
      <c r="A37">
        <v>4.93333333333333</v>
      </c>
      <c r="B37">
        <f t="shared" si="0"/>
        <v>79.762317043418292</v>
      </c>
      <c r="C37">
        <v>266.19</v>
      </c>
      <c r="D37">
        <v>227.34800000000001</v>
      </c>
    </row>
    <row r="38" spans="1:4" x14ac:dyDescent="0.25">
      <c r="A38">
        <v>5.2888888888888799</v>
      </c>
      <c r="B38">
        <f t="shared" si="0"/>
        <v>73.705689929404599</v>
      </c>
      <c r="C38">
        <v>244.226</v>
      </c>
      <c r="D38">
        <v>207.71799999999999</v>
      </c>
    </row>
    <row r="39" spans="1:4" x14ac:dyDescent="0.25">
      <c r="A39">
        <v>5.6444444444444404</v>
      </c>
      <c r="B39">
        <f t="shared" si="0"/>
        <v>68.414229464846002</v>
      </c>
      <c r="C39">
        <v>239.41200000000001</v>
      </c>
      <c r="D39">
        <v>197.613</v>
      </c>
    </row>
    <row r="40" spans="1:4" x14ac:dyDescent="0.25">
      <c r="A40">
        <v>6</v>
      </c>
      <c r="B40">
        <f t="shared" si="0"/>
        <v>63.742272742302298</v>
      </c>
      <c r="C40">
        <v>220.15</v>
      </c>
      <c r="D40">
        <v>177.40299999999999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DOE</vt:lpstr>
      <vt:lpstr>normalized DOE</vt:lpstr>
      <vt:lpstr>OUT</vt:lpstr>
      <vt:lpstr>Blad2</vt:lpstr>
      <vt:lpstr>Fobj</vt:lpstr>
      <vt:lpstr>normalized back to original</vt:lpstr>
      <vt:lpstr>Blad1</vt:lpstr>
      <vt:lpstr>outFinalProbe</vt:lpstr>
      <vt:lpstr>Blad4</vt:lpstr>
      <vt:lpstr>Blad5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Timmers Verhoeven</dc:creator>
  <cp:lastModifiedBy>Arwen Timmers Verhoeven</cp:lastModifiedBy>
  <dcterms:created xsi:type="dcterms:W3CDTF">2025-04-10T14:59:27Z</dcterms:created>
  <dcterms:modified xsi:type="dcterms:W3CDTF">2025-06-18T14:46:13Z</dcterms:modified>
</cp:coreProperties>
</file>