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WINDOWS-10\Desktop\fyp\data\"/>
    </mc:Choice>
  </mc:AlternateContent>
  <xr:revisionPtr revIDLastSave="0" documentId="13_ncr:1_{0CE4F283-DC3E-440C-8E84-A3A2D8C9EA74}" xr6:coauthVersionLast="47" xr6:coauthVersionMax="47" xr10:uidLastSave="{00000000-0000-0000-0000-000000000000}"/>
  <bookViews>
    <workbookView xWindow="3510" yWindow="2700" windowWidth="18795" windowHeight="13500" activeTab="1" xr2:uid="{00000000-000D-0000-FFFF-FFFF00000000}"/>
  </bookViews>
  <sheets>
    <sheet name="data" sheetId="1" r:id="rId1"/>
    <sheet name="normalization" sheetId="2" r:id="rId2"/>
    <sheet name="data normalization" sheetId="18" r:id="rId3"/>
    <sheet name="corrected ahp sub criteria2" sheetId="19" r:id="rId4"/>
    <sheet name="ahp sub criteria" sheetId="4" r:id="rId5"/>
    <sheet name="ahp criteria" sheetId="6" r:id="rId6"/>
    <sheet name="corrected ahp criteria" sheetId="21" r:id="rId7"/>
    <sheet name="corrected ahp criteria2" sheetId="20" r:id="rId8"/>
    <sheet name="calculated ahp " sheetId="17" r:id="rId9"/>
  </sheets>
  <definedNames>
    <definedName name="ExternalData_1" localSheetId="8" hidden="1">'calculated ahp '!$E$20:$F$27</definedName>
    <definedName name="ExternalData_1" localSheetId="2" hidden="1">'data normalization'!$A$1:$W$48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7" i="6" l="1"/>
  <c r="U178" i="6" s="1"/>
  <c r="R178" i="6"/>
  <c r="U177" i="21"/>
  <c r="U178" i="21" s="1"/>
  <c r="S172" i="21"/>
  <c r="R178" i="21"/>
  <c r="Q46" i="4"/>
  <c r="P47" i="4"/>
  <c r="P98" i="6"/>
  <c r="Q98" i="6"/>
  <c r="R98" i="6"/>
  <c r="S98" i="6"/>
  <c r="T98" i="6"/>
  <c r="U98" i="6"/>
  <c r="V98" i="6"/>
  <c r="O98" i="6"/>
  <c r="P90" i="6"/>
  <c r="W91" i="6"/>
  <c r="W92" i="6"/>
  <c r="W93" i="6"/>
  <c r="W94" i="6"/>
  <c r="W95" i="6"/>
  <c r="W96" i="6"/>
  <c r="W97" i="6"/>
  <c r="W90" i="6"/>
  <c r="Q90" i="6"/>
  <c r="R90" i="6"/>
  <c r="S90" i="6"/>
  <c r="T90" i="6"/>
  <c r="U90" i="6"/>
  <c r="V90" i="6"/>
  <c r="O91" i="6"/>
  <c r="P91" i="6"/>
  <c r="Q91" i="6"/>
  <c r="R91" i="6"/>
  <c r="S91" i="6"/>
  <c r="T91" i="6"/>
  <c r="U91" i="6"/>
  <c r="V91" i="6"/>
  <c r="O92" i="6"/>
  <c r="P92" i="6"/>
  <c r="Q92" i="6"/>
  <c r="R92" i="6"/>
  <c r="S92" i="6"/>
  <c r="T92" i="6"/>
  <c r="U92" i="6"/>
  <c r="V92" i="6"/>
  <c r="O93" i="6"/>
  <c r="P93" i="6"/>
  <c r="Q93" i="6"/>
  <c r="R93" i="6"/>
  <c r="S94" i="6" s="1"/>
  <c r="T95" i="6" s="1"/>
  <c r="U96" i="6" s="1"/>
  <c r="V97" i="6" s="1"/>
  <c r="S93" i="6"/>
  <c r="T93" i="6"/>
  <c r="U93" i="6"/>
  <c r="V93" i="6"/>
  <c r="O94" i="6"/>
  <c r="P94" i="6"/>
  <c r="Q94" i="6"/>
  <c r="R94" i="6"/>
  <c r="T94" i="6"/>
  <c r="U94" i="6"/>
  <c r="V94" i="6"/>
  <c r="O95" i="6"/>
  <c r="P95" i="6"/>
  <c r="Q95" i="6"/>
  <c r="R95" i="6"/>
  <c r="S95" i="6"/>
  <c r="U95" i="6"/>
  <c r="V95" i="6"/>
  <c r="O96" i="6"/>
  <c r="P96" i="6"/>
  <c r="Q96" i="6"/>
  <c r="R96" i="6"/>
  <c r="S96" i="6"/>
  <c r="T96" i="6"/>
  <c r="V96" i="6"/>
  <c r="O97" i="6"/>
  <c r="P97" i="6"/>
  <c r="Q97" i="6"/>
  <c r="R97" i="6"/>
  <c r="S97" i="6"/>
  <c r="T97" i="6"/>
  <c r="U97" i="6"/>
  <c r="R30" i="4"/>
  <c r="R29" i="4"/>
  <c r="P31" i="4"/>
  <c r="P30" i="4"/>
  <c r="P29" i="4"/>
  <c r="S167" i="6" l="1"/>
  <c r="W140" i="21" l="1"/>
  <c r="W140" i="6"/>
  <c r="X154" i="21"/>
  <c r="X152" i="21"/>
  <c r="X150" i="21"/>
  <c r="X149" i="21"/>
  <c r="X155" i="21"/>
  <c r="O166" i="21"/>
  <c r="P52" i="4"/>
  <c r="P51" i="4"/>
  <c r="Q41" i="4"/>
  <c r="R125" i="21"/>
  <c r="R132" i="21" s="1"/>
  <c r="O152" i="21"/>
  <c r="P152" i="21"/>
  <c r="R152" i="21"/>
  <c r="T152" i="21"/>
  <c r="U152" i="21"/>
  <c r="R149" i="21"/>
  <c r="R150" i="21"/>
  <c r="R154" i="21"/>
  <c r="R155" i="21"/>
  <c r="U155" i="21"/>
  <c r="T155" i="21"/>
  <c r="P155" i="21"/>
  <c r="O155" i="21"/>
  <c r="U154" i="21"/>
  <c r="T154" i="21"/>
  <c r="P154" i="21"/>
  <c r="O154" i="21"/>
  <c r="U150" i="21"/>
  <c r="T150" i="21"/>
  <c r="P150" i="21"/>
  <c r="U149" i="21"/>
  <c r="T149" i="21"/>
  <c r="P149" i="21"/>
  <c r="U125" i="21"/>
  <c r="U138" i="21" s="1"/>
  <c r="T125" i="21"/>
  <c r="T137" i="21" s="1"/>
  <c r="P125" i="21"/>
  <c r="P133" i="21" s="1"/>
  <c r="O118" i="21"/>
  <c r="O150" i="21" s="1"/>
  <c r="O117" i="21"/>
  <c r="O149" i="21" s="1"/>
  <c r="J117" i="21"/>
  <c r="K117" i="21" s="1"/>
  <c r="P92" i="21" s="1"/>
  <c r="J116" i="21"/>
  <c r="K116" i="21" s="1"/>
  <c r="R92" i="21" s="1"/>
  <c r="J115" i="21"/>
  <c r="K115" i="21" s="1"/>
  <c r="R91" i="21" s="1"/>
  <c r="J114" i="21"/>
  <c r="S93" i="21" s="1"/>
  <c r="K113" i="21"/>
  <c r="Q94" i="21" s="1"/>
  <c r="J113" i="21"/>
  <c r="J112" i="21"/>
  <c r="K112" i="21" s="1"/>
  <c r="P94" i="21" s="1"/>
  <c r="J111" i="21"/>
  <c r="K111" i="21" s="1"/>
  <c r="T94" i="21" s="1"/>
  <c r="J110" i="21"/>
  <c r="R95" i="21" s="1"/>
  <c r="K109" i="21"/>
  <c r="T92" i="21" s="1"/>
  <c r="J109" i="21"/>
  <c r="J108" i="21"/>
  <c r="K108" i="21" s="1"/>
  <c r="T91" i="21" s="1"/>
  <c r="J107" i="21"/>
  <c r="K107" i="21" s="1"/>
  <c r="U95" i="21" s="1"/>
  <c r="J106" i="21"/>
  <c r="K106" i="21" s="1"/>
  <c r="U94" i="21" s="1"/>
  <c r="K105" i="21"/>
  <c r="U93" i="21" s="1"/>
  <c r="J105" i="21"/>
  <c r="J104" i="21"/>
  <c r="K104" i="21" s="1"/>
  <c r="U92" i="21" s="1"/>
  <c r="J103" i="21"/>
  <c r="K103" i="21" s="1"/>
  <c r="U91" i="21" s="1"/>
  <c r="J102" i="21"/>
  <c r="V96" i="21" s="1"/>
  <c r="J101" i="21"/>
  <c r="V95" i="21" s="1"/>
  <c r="J100" i="21"/>
  <c r="K100" i="21" s="1"/>
  <c r="S97" i="21" s="1"/>
  <c r="J99" i="21"/>
  <c r="K99" i="21" s="1"/>
  <c r="R97" i="21" s="1"/>
  <c r="J98" i="21"/>
  <c r="V92" i="21" s="1"/>
  <c r="B98" i="21"/>
  <c r="J97" i="21"/>
  <c r="K97" i="21" s="1"/>
  <c r="P97" i="21" s="1"/>
  <c r="R96" i="21"/>
  <c r="Q96" i="21"/>
  <c r="K96" i="21"/>
  <c r="O97" i="21" s="1"/>
  <c r="J96" i="21"/>
  <c r="S95" i="21"/>
  <c r="Q95" i="21"/>
  <c r="J95" i="21"/>
  <c r="K95" i="21" s="1"/>
  <c r="O96" i="21" s="1"/>
  <c r="V94" i="21"/>
  <c r="J94" i="21"/>
  <c r="T90" i="21" s="1"/>
  <c r="V93" i="21"/>
  <c r="Q93" i="21"/>
  <c r="P93" i="21"/>
  <c r="J93" i="21"/>
  <c r="K93" i="21" s="1"/>
  <c r="O94" i="21" s="1"/>
  <c r="S92" i="21"/>
  <c r="Q92" i="21"/>
  <c r="R93" i="21" s="1"/>
  <c r="S94" i="21" s="1"/>
  <c r="T95" i="21" s="1"/>
  <c r="U96" i="21" s="1"/>
  <c r="V97" i="21" s="1"/>
  <c r="J92" i="21"/>
  <c r="K92" i="21" s="1"/>
  <c r="O93" i="21" s="1"/>
  <c r="S91" i="21"/>
  <c r="Q91" i="21"/>
  <c r="P91" i="21"/>
  <c r="J91" i="21"/>
  <c r="Q90" i="21" s="1"/>
  <c r="V90" i="21"/>
  <c r="U90" i="21"/>
  <c r="S90" i="21"/>
  <c r="J90" i="21"/>
  <c r="P90" i="21" s="1"/>
  <c r="O163" i="6"/>
  <c r="X149" i="6"/>
  <c r="W139" i="6"/>
  <c r="W138" i="6"/>
  <c r="W137" i="6"/>
  <c r="W136" i="6"/>
  <c r="W135" i="6"/>
  <c r="W134" i="6"/>
  <c r="W133" i="6"/>
  <c r="W132" i="6"/>
  <c r="S125" i="6"/>
  <c r="O134" i="6"/>
  <c r="O124" i="6"/>
  <c r="O119" i="6"/>
  <c r="O118" i="6"/>
  <c r="O117" i="6"/>
  <c r="B98" i="6"/>
  <c r="P95" i="20"/>
  <c r="G117" i="20"/>
  <c r="F117" i="20"/>
  <c r="F116" i="20"/>
  <c r="G116" i="20" s="1"/>
  <c r="F115" i="20"/>
  <c r="F114" i="20"/>
  <c r="G114" i="20" s="1"/>
  <c r="G113" i="20"/>
  <c r="F113" i="20"/>
  <c r="F112" i="20"/>
  <c r="G112" i="20" s="1"/>
  <c r="F111" i="20"/>
  <c r="F110" i="20"/>
  <c r="G109" i="20"/>
  <c r="F109" i="20"/>
  <c r="L108" i="20"/>
  <c r="F108" i="20"/>
  <c r="G108" i="20" s="1"/>
  <c r="P91" i="20" s="1"/>
  <c r="P104" i="20" s="1"/>
  <c r="F107" i="20"/>
  <c r="G107" i="20" s="1"/>
  <c r="Q95" i="20" s="1"/>
  <c r="Q108" i="20" s="1"/>
  <c r="F106" i="20"/>
  <c r="G105" i="20"/>
  <c r="F105" i="20"/>
  <c r="F104" i="20"/>
  <c r="G104" i="20" s="1"/>
  <c r="K103" i="20"/>
  <c r="F103" i="20"/>
  <c r="L96" i="20" s="1"/>
  <c r="L109" i="20" s="1"/>
  <c r="F102" i="20"/>
  <c r="R96" i="20" s="1"/>
  <c r="R109" i="20" s="1"/>
  <c r="G101" i="20"/>
  <c r="P97" i="20" s="1"/>
  <c r="P110" i="20" s="1"/>
  <c r="F101" i="20"/>
  <c r="F100" i="20"/>
  <c r="G100" i="20" s="1"/>
  <c r="F99" i="20"/>
  <c r="F98" i="20"/>
  <c r="G98" i="20" s="1"/>
  <c r="G97" i="20"/>
  <c r="L97" i="20" s="1"/>
  <c r="L110" i="20" s="1"/>
  <c r="F97" i="20"/>
  <c r="F96" i="20"/>
  <c r="G96" i="20" s="1"/>
  <c r="K97" i="20" s="1"/>
  <c r="K110" i="20" s="1"/>
  <c r="C96" i="20"/>
  <c r="R95" i="20"/>
  <c r="R108" i="20" s="1"/>
  <c r="L95" i="20"/>
  <c r="G95" i="20"/>
  <c r="K96" i="20" s="1"/>
  <c r="K109" i="20" s="1"/>
  <c r="F95" i="20"/>
  <c r="C95" i="20"/>
  <c r="G94" i="20"/>
  <c r="K95" i="20" s="1"/>
  <c r="K108" i="20" s="1"/>
  <c r="F94" i="20"/>
  <c r="C94" i="20"/>
  <c r="F93" i="20"/>
  <c r="G93" i="20" s="1"/>
  <c r="C93" i="20"/>
  <c r="F92" i="20"/>
  <c r="C92" i="20"/>
  <c r="R91" i="20"/>
  <c r="R104" i="20" s="1"/>
  <c r="L91" i="20"/>
  <c r="L104" i="20" s="1"/>
  <c r="G91" i="20"/>
  <c r="F91" i="20"/>
  <c r="C91" i="20"/>
  <c r="R90" i="20"/>
  <c r="R103" i="20" s="1"/>
  <c r="Q90" i="20"/>
  <c r="Q103" i="20" s="1"/>
  <c r="P90" i="20"/>
  <c r="P103" i="20" s="1"/>
  <c r="F90" i="20"/>
  <c r="L90" i="20" s="1"/>
  <c r="L103" i="20" s="1"/>
  <c r="C90" i="20"/>
  <c r="C89" i="20"/>
  <c r="C88" i="20"/>
  <c r="K28" i="19"/>
  <c r="K55" i="19"/>
  <c r="F55" i="19"/>
  <c r="G55" i="19" s="1"/>
  <c r="K50" i="19"/>
  <c r="F50" i="19"/>
  <c r="G50" i="19" s="1"/>
  <c r="K45" i="19"/>
  <c r="F45" i="19"/>
  <c r="G45" i="19" s="1"/>
  <c r="L42" i="19"/>
  <c r="F40" i="19"/>
  <c r="G40" i="19" s="1"/>
  <c r="M36" i="19"/>
  <c r="G36" i="19"/>
  <c r="F36" i="19"/>
  <c r="G35" i="19"/>
  <c r="K36" i="19" s="1"/>
  <c r="F35" i="19"/>
  <c r="M34" i="19" s="1"/>
  <c r="K34" i="19"/>
  <c r="F34" i="19"/>
  <c r="C34" i="19"/>
  <c r="C33" i="19"/>
  <c r="C32" i="19"/>
  <c r="C31" i="19"/>
  <c r="F30" i="19"/>
  <c r="C30" i="19"/>
  <c r="F29" i="19"/>
  <c r="C29" i="19"/>
  <c r="F28" i="19"/>
  <c r="G28" i="19" s="1"/>
  <c r="C28" i="19"/>
  <c r="C27" i="19"/>
  <c r="C26" i="19"/>
  <c r="C23" i="17"/>
  <c r="C22" i="17"/>
  <c r="C25" i="17"/>
  <c r="C24" i="17"/>
  <c r="J117" i="6"/>
  <c r="K117" i="6" s="1"/>
  <c r="J116" i="6"/>
  <c r="K116" i="6" s="1"/>
  <c r="J115" i="6"/>
  <c r="K115" i="6" s="1"/>
  <c r="J114" i="6"/>
  <c r="K114" i="6" s="1"/>
  <c r="J113" i="6"/>
  <c r="K113" i="6" s="1"/>
  <c r="J112" i="6"/>
  <c r="K112" i="6" s="1"/>
  <c r="J111" i="6"/>
  <c r="K111" i="6" s="1"/>
  <c r="J110" i="6"/>
  <c r="K110" i="6" s="1"/>
  <c r="J109" i="6"/>
  <c r="K109" i="6" s="1"/>
  <c r="J108" i="6"/>
  <c r="K108" i="6" s="1"/>
  <c r="J107" i="6"/>
  <c r="K107" i="6" s="1"/>
  <c r="J106" i="6"/>
  <c r="K106" i="6" s="1"/>
  <c r="J105" i="6"/>
  <c r="K105" i="6" s="1"/>
  <c r="J104" i="6"/>
  <c r="K104" i="6" s="1"/>
  <c r="J103" i="6"/>
  <c r="K103" i="6" s="1"/>
  <c r="J102" i="6"/>
  <c r="K102" i="6" s="1"/>
  <c r="J101" i="6"/>
  <c r="K101" i="6" s="1"/>
  <c r="J100" i="6"/>
  <c r="K100" i="6" s="1"/>
  <c r="J99" i="6"/>
  <c r="K99" i="6" s="1"/>
  <c r="J98" i="6"/>
  <c r="K98" i="6" s="1"/>
  <c r="J97" i="6"/>
  <c r="K97" i="6" s="1"/>
  <c r="J96" i="6"/>
  <c r="K96" i="6" s="1"/>
  <c r="J95" i="6"/>
  <c r="K95" i="6" s="1"/>
  <c r="J94" i="6"/>
  <c r="K94" i="6" s="1"/>
  <c r="J93" i="6"/>
  <c r="K93" i="6" s="1"/>
  <c r="J90" i="6"/>
  <c r="J92" i="6"/>
  <c r="K92" i="6" s="1"/>
  <c r="J91" i="6"/>
  <c r="F36" i="4"/>
  <c r="G36" i="4" s="1"/>
  <c r="G40" i="4"/>
  <c r="F28" i="4"/>
  <c r="G28" i="4" s="1"/>
  <c r="F29" i="4"/>
  <c r="G29" i="4" s="1"/>
  <c r="F30" i="4"/>
  <c r="G30" i="4" s="1"/>
  <c r="F34" i="4"/>
  <c r="G34" i="4" s="1"/>
  <c r="F35" i="4"/>
  <c r="G35" i="4" s="1"/>
  <c r="F40" i="4"/>
  <c r="G45" i="4"/>
  <c r="F45" i="4" s="1"/>
  <c r="F50" i="4"/>
  <c r="G50" i="4" s="1"/>
  <c r="F55" i="4"/>
  <c r="G55" i="4" s="1"/>
  <c r="X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X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X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X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X17" i="2"/>
  <c r="C17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X9" i="2"/>
  <c r="C9" i="2"/>
  <c r="C5" i="2"/>
  <c r="C45" i="2"/>
  <c r="X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X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X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X45" i="2"/>
  <c r="V45" i="2"/>
  <c r="U45" i="2"/>
  <c r="T45" i="2"/>
  <c r="S45" i="2"/>
  <c r="R45" i="2"/>
  <c r="R50" i="2" s="1"/>
  <c r="Q45" i="2"/>
  <c r="Q50" i="2" s="1"/>
  <c r="P45" i="2"/>
  <c r="O45" i="2"/>
  <c r="N45" i="2"/>
  <c r="M45" i="2"/>
  <c r="L45" i="2"/>
  <c r="L50" i="2" s="1"/>
  <c r="K45" i="2"/>
  <c r="J45" i="2"/>
  <c r="I45" i="2"/>
  <c r="H45" i="2"/>
  <c r="G45" i="2"/>
  <c r="F45" i="2"/>
  <c r="E45" i="2"/>
  <c r="D45" i="2"/>
  <c r="X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X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X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X37" i="2"/>
  <c r="V37" i="2"/>
  <c r="U37" i="2"/>
  <c r="T37" i="2"/>
  <c r="S37" i="2"/>
  <c r="R37" i="2"/>
  <c r="R42" i="2" s="1"/>
  <c r="Q37" i="2"/>
  <c r="Q42" i="2" s="1"/>
  <c r="P37" i="2"/>
  <c r="O37" i="2"/>
  <c r="N37" i="2"/>
  <c r="M37" i="2"/>
  <c r="L37" i="2"/>
  <c r="L42" i="2" s="1"/>
  <c r="K37" i="2"/>
  <c r="J37" i="2"/>
  <c r="J42" i="2" s="1"/>
  <c r="I37" i="2"/>
  <c r="H37" i="2"/>
  <c r="G37" i="2"/>
  <c r="F37" i="2"/>
  <c r="E37" i="2"/>
  <c r="D37" i="2"/>
  <c r="C37" i="2"/>
  <c r="X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X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X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X29" i="2"/>
  <c r="V29" i="2"/>
  <c r="U29" i="2"/>
  <c r="T29" i="2"/>
  <c r="S29" i="2"/>
  <c r="R29" i="2"/>
  <c r="Q29" i="2"/>
  <c r="Q34" i="2" s="1"/>
  <c r="P29" i="2"/>
  <c r="O29" i="2"/>
  <c r="N29" i="2"/>
  <c r="M29" i="2"/>
  <c r="L29" i="2"/>
  <c r="L34" i="2" s="1"/>
  <c r="K29" i="2"/>
  <c r="J29" i="2"/>
  <c r="I29" i="2"/>
  <c r="H29" i="2"/>
  <c r="G29" i="2"/>
  <c r="F29" i="2"/>
  <c r="E29" i="2"/>
  <c r="D29" i="2"/>
  <c r="C29" i="2"/>
  <c r="X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X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X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X21" i="2"/>
  <c r="V21" i="2"/>
  <c r="U21" i="2"/>
  <c r="T21" i="2"/>
  <c r="S21" i="2"/>
  <c r="R21" i="2"/>
  <c r="R26" i="2" s="1"/>
  <c r="Q21" i="2"/>
  <c r="Q26" i="2" s="1"/>
  <c r="P21" i="2"/>
  <c r="O21" i="2"/>
  <c r="N21" i="2"/>
  <c r="M21" i="2"/>
  <c r="L21" i="2"/>
  <c r="L26" i="2" s="1"/>
  <c r="K21" i="2"/>
  <c r="J21" i="2"/>
  <c r="J26" i="2" s="1"/>
  <c r="I21" i="2"/>
  <c r="H21" i="2"/>
  <c r="G21" i="2"/>
  <c r="F21" i="2"/>
  <c r="E21" i="2"/>
  <c r="E26" i="2" s="1"/>
  <c r="D21" i="2"/>
  <c r="C21" i="2"/>
  <c r="D13" i="2"/>
  <c r="E13" i="2"/>
  <c r="F13" i="2"/>
  <c r="G13" i="2"/>
  <c r="H13" i="2"/>
  <c r="I13" i="2"/>
  <c r="J13" i="2"/>
  <c r="J18" i="2" s="1"/>
  <c r="K13" i="2"/>
  <c r="L13" i="2"/>
  <c r="L18" i="2" s="1"/>
  <c r="M13" i="2"/>
  <c r="N13" i="2"/>
  <c r="O13" i="2"/>
  <c r="P13" i="2"/>
  <c r="Q13" i="2"/>
  <c r="Q18" i="2" s="1"/>
  <c r="R13" i="2"/>
  <c r="S13" i="2"/>
  <c r="T13" i="2"/>
  <c r="U13" i="2"/>
  <c r="V13" i="2"/>
  <c r="X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X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X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X16" i="2"/>
  <c r="C16" i="2"/>
  <c r="C15" i="2"/>
  <c r="C14" i="2"/>
  <c r="C13" i="2"/>
  <c r="C18" i="2" s="1"/>
  <c r="D5" i="2"/>
  <c r="E5" i="2"/>
  <c r="E10" i="2" s="1"/>
  <c r="F5" i="2"/>
  <c r="G5" i="2"/>
  <c r="H5" i="2"/>
  <c r="I5" i="2"/>
  <c r="J5" i="2"/>
  <c r="J10" i="2" s="1"/>
  <c r="K5" i="2"/>
  <c r="L5" i="2"/>
  <c r="M5" i="2"/>
  <c r="N5" i="2"/>
  <c r="O5" i="2"/>
  <c r="P5" i="2"/>
  <c r="Q5" i="2"/>
  <c r="R5" i="2"/>
  <c r="R10" i="2" s="1"/>
  <c r="S5" i="2"/>
  <c r="T5" i="2"/>
  <c r="U5" i="2"/>
  <c r="V5" i="2"/>
  <c r="X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X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X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X8" i="2"/>
  <c r="C8" i="2"/>
  <c r="C7" i="2"/>
  <c r="C6" i="2"/>
  <c r="P135" i="21" l="1"/>
  <c r="R138" i="21"/>
  <c r="R133" i="21"/>
  <c r="R135" i="21"/>
  <c r="R137" i="21"/>
  <c r="U135" i="21"/>
  <c r="T135" i="21"/>
  <c r="K101" i="21"/>
  <c r="T97" i="21" s="1"/>
  <c r="R90" i="21"/>
  <c r="V91" i="21"/>
  <c r="T96" i="21"/>
  <c r="O168" i="21"/>
  <c r="P96" i="21"/>
  <c r="O169" i="21"/>
  <c r="P95" i="21"/>
  <c r="O163" i="21"/>
  <c r="O164" i="21"/>
  <c r="U137" i="21"/>
  <c r="T138" i="21"/>
  <c r="K90" i="21"/>
  <c r="O91" i="21" s="1"/>
  <c r="S96" i="21"/>
  <c r="K98" i="21"/>
  <c r="Q97" i="21" s="1"/>
  <c r="K102" i="21"/>
  <c r="U97" i="21" s="1"/>
  <c r="K110" i="21"/>
  <c r="T93" i="21" s="1"/>
  <c r="K114" i="21"/>
  <c r="R94" i="21" s="1"/>
  <c r="T132" i="21"/>
  <c r="K94" i="21"/>
  <c r="O95" i="21" s="1"/>
  <c r="K91" i="21"/>
  <c r="O92" i="21" s="1"/>
  <c r="U132" i="21"/>
  <c r="T133" i="21"/>
  <c r="P137" i="21"/>
  <c r="U133" i="21"/>
  <c r="P138" i="21"/>
  <c r="O125" i="21"/>
  <c r="P132" i="21"/>
  <c r="U125" i="6"/>
  <c r="U135" i="6" s="1"/>
  <c r="Q125" i="6"/>
  <c r="Q132" i="6" s="1"/>
  <c r="L111" i="20"/>
  <c r="L125" i="20" s="1"/>
  <c r="L118" i="20"/>
  <c r="L119" i="20"/>
  <c r="G92" i="20"/>
  <c r="K111" i="20" s="1"/>
  <c r="G102" i="20"/>
  <c r="Q97" i="20" s="1"/>
  <c r="Q110" i="20" s="1"/>
  <c r="G106" i="20"/>
  <c r="G110" i="20"/>
  <c r="P96" i="20"/>
  <c r="P109" i="20" s="1"/>
  <c r="G99" i="20"/>
  <c r="G103" i="20"/>
  <c r="Q91" i="20" s="1"/>
  <c r="Q104" i="20" s="1"/>
  <c r="G111" i="20"/>
  <c r="G115" i="20"/>
  <c r="G90" i="20"/>
  <c r="K91" i="20" s="1"/>
  <c r="K104" i="20" s="1"/>
  <c r="K42" i="19"/>
  <c r="K52" i="19"/>
  <c r="P50" i="19" s="1"/>
  <c r="M37" i="19"/>
  <c r="R36" i="19" s="1"/>
  <c r="Q42" i="19"/>
  <c r="K47" i="19"/>
  <c r="P45" i="19" s="1"/>
  <c r="K57" i="19"/>
  <c r="P55" i="19" s="1"/>
  <c r="G29" i="19"/>
  <c r="G34" i="19"/>
  <c r="G30" i="19"/>
  <c r="T34" i="2"/>
  <c r="O26" i="2"/>
  <c r="T18" i="2"/>
  <c r="F26" i="2"/>
  <c r="C10" i="2"/>
  <c r="X34" i="2"/>
  <c r="V18" i="2"/>
  <c r="G42" i="2"/>
  <c r="O18" i="2"/>
  <c r="G18" i="2"/>
  <c r="G34" i="2"/>
  <c r="O34" i="2"/>
  <c r="F10" i="2"/>
  <c r="F18" i="2"/>
  <c r="H26" i="2"/>
  <c r="X26" i="2"/>
  <c r="H34" i="2"/>
  <c r="P34" i="2"/>
  <c r="O42" i="2"/>
  <c r="U50" i="2"/>
  <c r="H18" i="2"/>
  <c r="M18" i="2"/>
  <c r="H50" i="2"/>
  <c r="D50" i="2"/>
  <c r="V42" i="2"/>
  <c r="V10" i="2"/>
  <c r="P10" i="2"/>
  <c r="I26" i="2"/>
  <c r="X42" i="2"/>
  <c r="O10" i="2"/>
  <c r="X50" i="2"/>
  <c r="D18" i="2"/>
  <c r="G26" i="2"/>
  <c r="F42" i="2"/>
  <c r="O50" i="2"/>
  <c r="F50" i="2"/>
  <c r="E18" i="2"/>
  <c r="P42" i="2"/>
  <c r="L10" i="2"/>
  <c r="U26" i="2"/>
  <c r="G10" i="2"/>
  <c r="D34" i="2"/>
  <c r="M50" i="2"/>
  <c r="J50" i="2"/>
  <c r="J34" i="2"/>
  <c r="U10" i="2"/>
  <c r="N10" i="2"/>
  <c r="N50" i="2"/>
  <c r="V50" i="2"/>
  <c r="M10" i="2"/>
  <c r="G50" i="2"/>
  <c r="R34" i="2"/>
  <c r="Q10" i="2"/>
  <c r="I10" i="2"/>
  <c r="I18" i="2"/>
  <c r="M26" i="2"/>
  <c r="E34" i="2"/>
  <c r="M34" i="2"/>
  <c r="U34" i="2"/>
  <c r="D42" i="2"/>
  <c r="T42" i="2"/>
  <c r="K50" i="2"/>
  <c r="S50" i="2"/>
  <c r="N42" i="2"/>
  <c r="E50" i="2"/>
  <c r="U18" i="2"/>
  <c r="H42" i="2"/>
  <c r="P50" i="2"/>
  <c r="X10" i="2"/>
  <c r="H10" i="2"/>
  <c r="X18" i="2"/>
  <c r="P18" i="2"/>
  <c r="N26" i="2"/>
  <c r="V26" i="2"/>
  <c r="N34" i="2"/>
  <c r="V34" i="2"/>
  <c r="E42" i="2"/>
  <c r="M42" i="2"/>
  <c r="U42" i="2"/>
  <c r="T50" i="2"/>
  <c r="C50" i="2"/>
  <c r="R18" i="2"/>
  <c r="P26" i="2"/>
  <c r="T10" i="2"/>
  <c r="D10" i="2"/>
  <c r="K42" i="2"/>
  <c r="C34" i="2"/>
  <c r="K34" i="2"/>
  <c r="S34" i="2"/>
  <c r="N18" i="2"/>
  <c r="K18" i="2"/>
  <c r="C26" i="2"/>
  <c r="D26" i="2"/>
  <c r="T26" i="2"/>
  <c r="F34" i="2"/>
  <c r="K91" i="6"/>
  <c r="K90" i="6"/>
  <c r="M37" i="4"/>
  <c r="R35" i="4" s="1"/>
  <c r="K47" i="4"/>
  <c r="L52" i="4"/>
  <c r="Q52" i="4" s="1"/>
  <c r="M31" i="4"/>
  <c r="K52" i="4"/>
  <c r="L37" i="4"/>
  <c r="Q35" i="4" s="1"/>
  <c r="L31" i="4"/>
  <c r="L42" i="4"/>
  <c r="L57" i="4"/>
  <c r="Q56" i="4" s="1"/>
  <c r="L47" i="4"/>
  <c r="I50" i="2"/>
  <c r="I42" i="2"/>
  <c r="C42" i="2"/>
  <c r="S42" i="2"/>
  <c r="I34" i="2"/>
  <c r="K26" i="2"/>
  <c r="S26" i="2"/>
  <c r="S18" i="2"/>
  <c r="S10" i="2"/>
  <c r="K10" i="2"/>
  <c r="P46" i="4" l="1"/>
  <c r="Q47" i="4"/>
  <c r="S162" i="21"/>
  <c r="S167" i="21" s="1"/>
  <c r="R140" i="21"/>
  <c r="O135" i="21"/>
  <c r="W135" i="21" s="1"/>
  <c r="R31" i="4"/>
  <c r="Q31" i="4"/>
  <c r="Q29" i="4"/>
  <c r="Q30" i="4"/>
  <c r="U140" i="21"/>
  <c r="P140" i="21"/>
  <c r="O132" i="21"/>
  <c r="O133" i="21"/>
  <c r="W133" i="21" s="1"/>
  <c r="O138" i="21"/>
  <c r="W138" i="21" s="1"/>
  <c r="O137" i="21"/>
  <c r="W137" i="21" s="1"/>
  <c r="T140" i="21"/>
  <c r="U134" i="6"/>
  <c r="U137" i="6"/>
  <c r="U138" i="6"/>
  <c r="U133" i="6"/>
  <c r="Q136" i="6"/>
  <c r="T125" i="6"/>
  <c r="U132" i="6"/>
  <c r="Q134" i="6"/>
  <c r="Q139" i="6"/>
  <c r="Q135" i="6"/>
  <c r="U136" i="6"/>
  <c r="Q137" i="6"/>
  <c r="Q133" i="6"/>
  <c r="U139" i="6"/>
  <c r="Q138" i="6"/>
  <c r="V125" i="6"/>
  <c r="V137" i="6" s="1"/>
  <c r="P125" i="6"/>
  <c r="P133" i="6" s="1"/>
  <c r="R125" i="6"/>
  <c r="O125" i="6"/>
  <c r="K118" i="20"/>
  <c r="K123" i="20"/>
  <c r="K125" i="20"/>
  <c r="L124" i="20"/>
  <c r="L123" i="20"/>
  <c r="K119" i="20"/>
  <c r="K124" i="20"/>
  <c r="S41" i="19"/>
  <c r="R34" i="19"/>
  <c r="R37" i="19" s="1"/>
  <c r="K37" i="19"/>
  <c r="S45" i="19"/>
  <c r="P52" i="19"/>
  <c r="S50" i="19"/>
  <c r="S40" i="19"/>
  <c r="P42" i="19"/>
  <c r="K31" i="19"/>
  <c r="S55" i="19"/>
  <c r="S47" i="4"/>
  <c r="Q51" i="4"/>
  <c r="S51" i="4"/>
  <c r="Q42" i="4"/>
  <c r="Q43" i="4" s="1"/>
  <c r="R36" i="4"/>
  <c r="R37" i="4"/>
  <c r="K57" i="4"/>
  <c r="P56" i="4" s="1"/>
  <c r="Q57" i="4"/>
  <c r="Q37" i="4"/>
  <c r="K42" i="4"/>
  <c r="P41" i="4" s="1"/>
  <c r="S41" i="4" s="1"/>
  <c r="Q36" i="4"/>
  <c r="K37" i="4"/>
  <c r="P35" i="4" s="1"/>
  <c r="K31" i="4"/>
  <c r="O140" i="21" l="1"/>
  <c r="W132" i="21"/>
  <c r="S29" i="4"/>
  <c r="S30" i="4"/>
  <c r="S31" i="4"/>
  <c r="O132" i="6"/>
  <c r="O139" i="6"/>
  <c r="O137" i="6"/>
  <c r="O138" i="6"/>
  <c r="O136" i="6"/>
  <c r="O135" i="6"/>
  <c r="O133" i="6"/>
  <c r="U140" i="6"/>
  <c r="V138" i="6"/>
  <c r="V135" i="6"/>
  <c r="Q140" i="6"/>
  <c r="P135" i="6"/>
  <c r="P137" i="6"/>
  <c r="S138" i="6"/>
  <c r="S139" i="6"/>
  <c r="S133" i="6"/>
  <c r="T139" i="6"/>
  <c r="T135" i="6"/>
  <c r="T134" i="6"/>
  <c r="T136" i="6"/>
  <c r="T137" i="6"/>
  <c r="T133" i="6"/>
  <c r="R136" i="6"/>
  <c r="R134" i="6"/>
  <c r="R133" i="6"/>
  <c r="R139" i="6"/>
  <c r="R135" i="6"/>
  <c r="R137" i="6"/>
  <c r="T132" i="6"/>
  <c r="S136" i="6"/>
  <c r="R132" i="6"/>
  <c r="S137" i="6"/>
  <c r="R138" i="6"/>
  <c r="S132" i="6"/>
  <c r="V133" i="6"/>
  <c r="V139" i="6"/>
  <c r="V134" i="6"/>
  <c r="V132" i="6"/>
  <c r="S135" i="6"/>
  <c r="V136" i="6"/>
  <c r="S134" i="6"/>
  <c r="P138" i="6"/>
  <c r="P132" i="6"/>
  <c r="P139" i="6"/>
  <c r="P134" i="6"/>
  <c r="P136" i="6"/>
  <c r="T138" i="6"/>
  <c r="K126" i="20"/>
  <c r="L126" i="20"/>
  <c r="P57" i="19"/>
  <c r="P47" i="19"/>
  <c r="P28" i="19"/>
  <c r="P34" i="19"/>
  <c r="P36" i="19"/>
  <c r="S36" i="19" s="1"/>
  <c r="Q32" i="4"/>
  <c r="P37" i="4"/>
  <c r="S37" i="4" s="1"/>
  <c r="Q53" i="4"/>
  <c r="Q58" i="4"/>
  <c r="Q48" i="4"/>
  <c r="R32" i="4"/>
  <c r="P36" i="4"/>
  <c r="P57" i="4"/>
  <c r="P58" i="4" s="1"/>
  <c r="R38" i="4"/>
  <c r="Q38" i="4"/>
  <c r="S46" i="4"/>
  <c r="P48" i="4"/>
  <c r="P42" i="4"/>
  <c r="S42" i="4" s="1"/>
  <c r="S57" i="4"/>
  <c r="S35" i="4"/>
  <c r="S56" i="4"/>
  <c r="P53" i="4"/>
  <c r="S52" i="4"/>
  <c r="P38" i="4" l="1"/>
  <c r="S36" i="4"/>
  <c r="O140" i="6"/>
  <c r="S140" i="6"/>
  <c r="P140" i="6"/>
  <c r="R140" i="6"/>
  <c r="T140" i="6"/>
  <c r="V140" i="6"/>
  <c r="P37" i="19"/>
  <c r="S34" i="19"/>
  <c r="P31" i="19"/>
  <c r="S28" i="19"/>
  <c r="P32" i="4"/>
  <c r="P43" i="4"/>
  <c r="Q96" i="20" l="1"/>
  <c r="P108" i="20"/>
  <c r="P111" i="20" l="1"/>
  <c r="R97" i="20"/>
  <c r="R110" i="20" s="1"/>
  <c r="Q109" i="20"/>
  <c r="Q111" i="20" l="1"/>
  <c r="R111" i="20"/>
  <c r="P118" i="20"/>
  <c r="P119" i="20"/>
  <c r="P125" i="20"/>
  <c r="P124" i="20"/>
  <c r="P123" i="20"/>
  <c r="P126" i="20" l="1"/>
  <c r="R118" i="20"/>
  <c r="R123" i="20"/>
  <c r="S123" i="20" s="1"/>
  <c r="R124" i="20"/>
  <c r="S124" i="20" s="1"/>
  <c r="R119" i="20"/>
  <c r="S119" i="20" s="1"/>
  <c r="S118" i="20"/>
  <c r="Q123" i="20"/>
  <c r="Q118" i="20"/>
  <c r="Q119" i="20"/>
  <c r="Q125" i="20"/>
  <c r="R125" i="20"/>
  <c r="S125" i="20" s="1"/>
  <c r="Q124" i="20"/>
  <c r="R126" i="20" l="1"/>
  <c r="Q126" i="20"/>
  <c r="V151" i="6" l="1"/>
  <c r="V150" i="6"/>
  <c r="V152" i="6"/>
  <c r="V154" i="6"/>
  <c r="V153" i="6"/>
  <c r="V156" i="6"/>
  <c r="V155" i="6"/>
  <c r="O156" i="6"/>
  <c r="V149" i="6"/>
  <c r="U154" i="6"/>
  <c r="U149" i="6"/>
  <c r="U152" i="6"/>
  <c r="U156" i="6"/>
  <c r="U151" i="6"/>
  <c r="U150" i="6"/>
  <c r="U153" i="6"/>
  <c r="O155" i="6"/>
  <c r="U155" i="6"/>
  <c r="Q155" i="6"/>
  <c r="Q153" i="6"/>
  <c r="Q149" i="6"/>
  <c r="Q150" i="6"/>
  <c r="Q156" i="6"/>
  <c r="Q154" i="6"/>
  <c r="Q151" i="6"/>
  <c r="O151" i="6"/>
  <c r="Q152" i="6"/>
  <c r="R152" i="6"/>
  <c r="R155" i="6"/>
  <c r="R151" i="6"/>
  <c r="R149" i="6"/>
  <c r="R156" i="6"/>
  <c r="R153" i="6"/>
  <c r="R154" i="6"/>
  <c r="O152" i="6"/>
  <c r="R150" i="6"/>
  <c r="S151" i="6"/>
  <c r="S153" i="6"/>
  <c r="S150" i="6"/>
  <c r="S154" i="6"/>
  <c r="S156" i="6"/>
  <c r="S152" i="6"/>
  <c r="S149" i="6"/>
  <c r="O153" i="6"/>
  <c r="S155" i="6"/>
  <c r="T154" i="6"/>
  <c r="T150" i="6"/>
  <c r="T152" i="6"/>
  <c r="T151" i="6"/>
  <c r="T156" i="6"/>
  <c r="T155" i="6"/>
  <c r="T149" i="6"/>
  <c r="O154" i="6"/>
  <c r="T153" i="6"/>
  <c r="P151" i="6"/>
  <c r="P149" i="6"/>
  <c r="P155" i="6"/>
  <c r="P152" i="6"/>
  <c r="P153" i="6"/>
  <c r="P150" i="6"/>
  <c r="P154" i="6"/>
  <c r="O150" i="6"/>
  <c r="P156" i="6"/>
  <c r="O149" i="6"/>
  <c r="X153" i="6" l="1"/>
  <c r="O167" i="6" s="1"/>
  <c r="X155" i="6"/>
  <c r="O169" i="6" s="1"/>
  <c r="X152" i="6"/>
  <c r="O166" i="6" s="1"/>
  <c r="X156" i="6"/>
  <c r="O170" i="6" s="1"/>
  <c r="X154" i="6"/>
  <c r="O168" i="6" s="1"/>
  <c r="S162" i="6"/>
  <c r="X151" i="6"/>
  <c r="O165" i="6" s="1"/>
  <c r="X150" i="6"/>
  <c r="O164" i="6" s="1"/>
  <c r="S17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3A3566-6DCC-45F8-AA3D-D9D280AEB8DB}" keepAlive="1" name="Query - Table11" description="Connection to the 'Table11' query in the workbook." type="5" refreshedVersion="7" background="1" saveData="1">
    <dbPr connection="Provider=Microsoft.Mashup.OleDb.1;Data Source=$Workbook$;Location=Table11;Extended Properties=&quot;&quot;" command="SELECT * FROM [Table11]"/>
  </connection>
  <connection id="2" xr16:uid="{DEC9956A-F64D-4D5F-B480-DC4FAB8E3B2B}" keepAlive="1" name="Query - Table11 (2)" description="Connection to the 'Table11 (2)' query in the workbook." type="5" refreshedVersion="7" background="1" saveData="1">
    <dbPr connection="Provider=Microsoft.Mashup.OleDb.1;Data Source=$Workbook$;Location=&quot;Table11 (2)&quot;;Extended Properties=&quot;&quot;" command="SELECT * FROM [Table11 (2)]"/>
  </connection>
  <connection id="3" xr16:uid="{CCCC9CC2-62E9-43A3-8D7E-805A414859DD}" keepAlive="1" name="Query - Table15" description="Connection to the 'Table15' query in the workbook." type="5" refreshedVersion="0" background="1">
    <dbPr connection="Provider=Microsoft.Mashup.OleDb.1;Data Source=$Workbook$;Location=Table15;Extended Properties=&quot;&quot;" command="SELECT * FROM [Table15]"/>
  </connection>
  <connection id="4" xr16:uid="{0F453D4F-2E51-4965-AF6C-20105CAD18A2}" keepAlive="1" name="Query - Table15 (2)" description="Connection to the 'Table15 (2)' query in the workbook." type="5" refreshedVersion="7" background="1" saveData="1">
    <dbPr connection="Provider=Microsoft.Mashup.OleDb.1;Data Source=$Workbook$;Location=&quot;Table15 (2)&quot;;Extended Properties=&quot;&quot;" command="SELECT * FROM [Table15 (2)]"/>
  </connection>
  <connection id="5" xr16:uid="{70EC73F9-0C5C-4282-A09D-7F4509688BE7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CF73747E-5AFE-48A6-B2EF-DEFF8BB3B036}" keepAlive="1" name="Query - Table5" description="Connection to the 'Table5' query in the workbook." type="5" refreshedVersion="7" background="1" saveData="1">
    <dbPr connection="Provider=Microsoft.Mashup.OleDb.1;Data Source=$Workbook$;Location=Table5;Extended Properties=&quot;&quot;" command="SELECT * FROM [Table5]"/>
  </connection>
  <connection id="7" xr16:uid="{0202EE98-FD2C-49DE-9624-2738AD89629F}" keepAlive="1" name="Query - Table53" description="Connection to the 'Table53' query in the workbook." type="5" refreshedVersion="7" background="1" saveData="1">
    <dbPr connection="Provider=Microsoft.Mashup.OleDb.1;Data Source=$Workbook$;Location=Table53;Extended Properties=&quot;&quot;" command="SELECT * FROM [Table53]"/>
  </connection>
  <connection id="8" xr16:uid="{8AC33B29-28AC-42CE-9CB8-3D3BF553B96E}" keepAlive="1" name="Query - Table7" description="Connection to the 'Table7' query in the workbook." type="5" refreshedVersion="7" background="1" saveData="1">
    <dbPr connection="Provider=Microsoft.Mashup.OleDb.1;Data Source=$Workbook$;Location=Table7;Extended Properties=&quot;&quot;" command="SELECT * FROM [Table7]"/>
  </connection>
  <connection id="9" xr16:uid="{BB544334-25EA-40C1-B253-F0F0BDFFF197}" keepAlive="1" name="Query - Table711" description="Connection to the 'Table711' query in the workbook." type="5" refreshedVersion="7" background="1" saveData="1">
    <dbPr connection="Provider=Microsoft.Mashup.OleDb.1;Data Source=$Workbook$;Location=Table711;Extended Properties=&quot;&quot;" command="SELECT * FROM [Table711]"/>
  </connection>
</connections>
</file>

<file path=xl/sharedStrings.xml><?xml version="1.0" encoding="utf-8"?>
<sst xmlns="http://schemas.openxmlformats.org/spreadsheetml/2006/main" count="1587" uniqueCount="136">
  <si>
    <t>rhb</t>
  </si>
  <si>
    <t>hlb</t>
  </si>
  <si>
    <t>cimb</t>
  </si>
  <si>
    <t>pbb</t>
  </si>
  <si>
    <t>mayb</t>
  </si>
  <si>
    <t>P/E Ratio</t>
  </si>
  <si>
    <t>P/B Ratio</t>
  </si>
  <si>
    <t>EV/EBITDA</t>
  </si>
  <si>
    <t>Net Profit Margin</t>
  </si>
  <si>
    <t>Return on Asset (ROA)</t>
  </si>
  <si>
    <t>Return on Equity (ROE)</t>
  </si>
  <si>
    <t>Current Ratio</t>
  </si>
  <si>
    <t>Quick Ratio</t>
  </si>
  <si>
    <t>Free Cash Flow (FCF)</t>
  </si>
  <si>
    <t>Cash Conversion Cycle (CCC)</t>
  </si>
  <si>
    <t>Gross Margin</t>
  </si>
  <si>
    <t>Operating Margin</t>
  </si>
  <si>
    <t>Debt-to-Equity (D/E) Ratio</t>
  </si>
  <si>
    <t>Interest Coverage Ratio</t>
  </si>
  <si>
    <t xml:space="preserve">volatilitry(beta) </t>
  </si>
  <si>
    <t>Trading Volume</t>
  </si>
  <si>
    <t>Revenue Growth Rate</t>
  </si>
  <si>
    <t>Earnings Per Share (EPS) Growth</t>
  </si>
  <si>
    <t>Dividend Yield</t>
  </si>
  <si>
    <t>Dividend Payout Ratio</t>
  </si>
  <si>
    <t>stock price increase (end of year)</t>
  </si>
  <si>
    <t>normalize data, Pij</t>
  </si>
  <si>
    <t>mean</t>
  </si>
  <si>
    <t>sum</t>
  </si>
  <si>
    <t>C1 Valuation Ratios</t>
  </si>
  <si>
    <t>C2 Profitability Ratios</t>
  </si>
  <si>
    <t>C5 Operational Efficiency</t>
  </si>
  <si>
    <t>C6 Debt Metrics</t>
  </si>
  <si>
    <t xml:space="preserve">C7  Revenue and Earnings Growth </t>
  </si>
  <si>
    <t>C8  Dividend Metrics</t>
  </si>
  <si>
    <t>C7 Revenue and Earnings Growth</t>
  </si>
  <si>
    <t>C8 Dividend Metrics</t>
  </si>
  <si>
    <t>pairwise comparison</t>
  </si>
  <si>
    <t>questionaire value</t>
  </si>
  <si>
    <t>true value</t>
  </si>
  <si>
    <t>weight</t>
  </si>
  <si>
    <t>C1&amp;C2</t>
  </si>
  <si>
    <t>C1&amp;C3</t>
  </si>
  <si>
    <t>C1&amp;C4</t>
  </si>
  <si>
    <t>C1&amp;C5</t>
  </si>
  <si>
    <t>C1&amp;C6</t>
  </si>
  <si>
    <t>C1&amp;C7</t>
  </si>
  <si>
    <t>C1&amp;C8</t>
  </si>
  <si>
    <t>C2&amp;C8</t>
  </si>
  <si>
    <t>C3&amp;C8</t>
  </si>
  <si>
    <t>C4&amp;C8</t>
  </si>
  <si>
    <t>C5&amp;C8</t>
  </si>
  <si>
    <t>C6&amp;C8</t>
  </si>
  <si>
    <t>C7&amp;C8</t>
  </si>
  <si>
    <t>C7&amp;C2</t>
  </si>
  <si>
    <t>C7&amp;C3</t>
  </si>
  <si>
    <t>C7&amp;C4</t>
  </si>
  <si>
    <t xml:space="preserve">C7&amp;C5 </t>
  </si>
  <si>
    <t>C7&amp;C6</t>
  </si>
  <si>
    <t xml:space="preserve">C6&amp;C2 </t>
  </si>
  <si>
    <t>C6&amp;C3</t>
  </si>
  <si>
    <t>C6&amp;C4</t>
  </si>
  <si>
    <t xml:space="preserve">C6&amp;C5 </t>
  </si>
  <si>
    <t xml:space="preserve">C2&amp;C5 </t>
  </si>
  <si>
    <t>C3&amp;C5</t>
  </si>
  <si>
    <t xml:space="preserve">C4&amp;C5 </t>
  </si>
  <si>
    <t>C4&amp;C2</t>
  </si>
  <si>
    <t>C4&amp;C3</t>
  </si>
  <si>
    <t xml:space="preserve">C2&amp;C3 </t>
  </si>
  <si>
    <t>rhs vs lhs</t>
  </si>
  <si>
    <t>lhs vs rhs</t>
  </si>
  <si>
    <t>C1</t>
  </si>
  <si>
    <t>C2</t>
  </si>
  <si>
    <t>C3</t>
  </si>
  <si>
    <t>C4</t>
  </si>
  <si>
    <t>C5</t>
  </si>
  <si>
    <t>C6</t>
  </si>
  <si>
    <t>C7</t>
  </si>
  <si>
    <t>C8</t>
  </si>
  <si>
    <t xml:space="preserve">C5 </t>
  </si>
  <si>
    <t xml:space="preserve">C2 </t>
  </si>
  <si>
    <t xml:space="preserve">C3 </t>
  </si>
  <si>
    <t>both equal value</t>
  </si>
  <si>
    <t>true value pairwise comparison</t>
  </si>
  <si>
    <t>normalize pairwise comparison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</si>
  <si>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</si>
  <si>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</si>
  <si>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</si>
  <si>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</si>
  <si>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</si>
  <si>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</si>
  <si>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</si>
  <si>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</si>
  <si>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</si>
  <si>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</si>
  <si>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</si>
  <si>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</si>
  <si>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</si>
  <si>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</si>
  <si>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</si>
  <si>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</si>
  <si>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</si>
  <si>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</si>
  <si>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</si>
  <si>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</si>
  <si>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</si>
  <si>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</si>
  <si>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</si>
  <si>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ahp subcriteria weight</t>
  </si>
  <si>
    <t>ahp criteria weight</t>
  </si>
  <si>
    <t>local</t>
  </si>
  <si>
    <t>global</t>
  </si>
  <si>
    <t>weight = local weight * global weight</t>
  </si>
  <si>
    <t>calculate consistency ratio</t>
  </si>
  <si>
    <t>weight sum</t>
  </si>
  <si>
    <t>weight sum value</t>
  </si>
  <si>
    <t>weight sum value = sum(xj*weight)</t>
  </si>
  <si>
    <t>ratio = weight sum value/weight</t>
  </si>
  <si>
    <t>ratio</t>
  </si>
  <si>
    <t>lambda max = average ratio</t>
  </si>
  <si>
    <t>lambda max =</t>
  </si>
  <si>
    <t>ci=</t>
  </si>
  <si>
    <t>n=8</t>
  </si>
  <si>
    <t>ri=1.41</t>
  </si>
  <si>
    <t>Matrix Size (n)</t>
  </si>
  <si>
    <t>RI Value</t>
  </si>
  <si>
    <t>cr=</t>
  </si>
  <si>
    <t>1/3</t>
  </si>
  <si>
    <t>1/4</t>
  </si>
  <si>
    <t>1/5</t>
  </si>
  <si>
    <t>1/6</t>
  </si>
  <si>
    <t>1/7</t>
  </si>
  <si>
    <t>1/9</t>
  </si>
  <si>
    <t>1/2</t>
  </si>
  <si>
    <t>1/8</t>
  </si>
  <si>
    <t>cleaned pairwise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</si>
</sst>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3" xfId="0" applyBorder="1"/>
    <xf numFmtId="0" fontId="0" fillId="0" borderId="0" xfId="0" applyNumberFormat="1" applyBorder="1"/>
    <xf numFmtId="0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Border="1"/>
    <xf numFmtId="0" fontId="0" fillId="0" borderId="17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0" xfId="0" applyNumberFormat="1"/>
    <xf numFmtId="0" fontId="0" fillId="0" borderId="16" xfId="0" applyFill="1" applyBorder="1"/>
    <xf numFmtId="0" fontId="0" fillId="0" borderId="15" xfId="0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right"/>
    </xf>
    <xf numFmtId="1" fontId="0" fillId="0" borderId="3" xfId="0" applyNumberFormat="1" applyBorder="1"/>
    <xf numFmtId="49" fontId="0" fillId="0" borderId="3" xfId="0" applyNumberFormat="1" applyBorder="1" applyAlignment="1">
      <alignment horizontal="right"/>
    </xf>
    <xf numFmtId="1" fontId="0" fillId="0" borderId="11" xfId="0" applyNumberFormat="1" applyBorder="1"/>
    <xf numFmtId="2" fontId="0" fillId="0" borderId="7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0" fillId="0" borderId="8" xfId="0" applyNumberFormat="1" applyBorder="1"/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0" xfId="0" applyNumberFormat="1" applyBorder="1"/>
    <xf numFmtId="2" fontId="0" fillId="0" borderId="11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" fontId="0" fillId="0" borderId="4" xfId="0" applyNumberFormat="1" applyBorder="1"/>
    <xf numFmtId="1" fontId="0" fillId="0" borderId="9" xfId="0" applyNumberFormat="1" applyBorder="1"/>
    <xf numFmtId="1" fontId="0" fillId="0" borderId="6" xfId="0" applyNumberFormat="1" applyBorder="1"/>
    <xf numFmtId="2" fontId="0" fillId="0" borderId="4" xfId="0" applyNumberFormat="1" applyBorder="1"/>
    <xf numFmtId="2" fontId="0" fillId="0" borderId="6" xfId="0" applyNumberFormat="1" applyBorder="1" applyAlignment="1">
      <alignment horizontal="right"/>
    </xf>
    <xf numFmtId="2" fontId="0" fillId="0" borderId="9" xfId="0" applyNumberFormat="1" applyBorder="1"/>
    <xf numFmtId="165" fontId="0" fillId="0" borderId="0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8" xfId="0" applyNumberFormat="1" applyBorder="1"/>
    <xf numFmtId="164" fontId="0" fillId="0" borderId="13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15">
    <dxf>
      <numFmt numFmtId="0" formatCode="General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top style="thin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254000</xdr:colOff>
      <xdr:row>163</xdr:row>
      <xdr:rowOff>21167</xdr:rowOff>
    </xdr:from>
    <xdr:to>
      <xdr:col>18</xdr:col>
      <xdr:colOff>454025</xdr:colOff>
      <xdr:row>164</xdr:row>
      <xdr:rowOff>164042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1EC17A-D833-4E03-81B0-CA7B32899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9500" y="28405667"/>
          <a:ext cx="9302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168</xdr:row>
      <xdr:rowOff>0</xdr:rowOff>
    </xdr:from>
    <xdr:to>
      <xdr:col>17</xdr:col>
      <xdr:colOff>533400</xdr:colOff>
      <xdr:row>169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A96397-6EA9-4029-9840-BE60E603B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29337000"/>
          <a:ext cx="5334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254000</xdr:colOff>
      <xdr:row>163</xdr:row>
      <xdr:rowOff>21167</xdr:rowOff>
    </xdr:from>
    <xdr:to>
      <xdr:col>18</xdr:col>
      <xdr:colOff>454025</xdr:colOff>
      <xdr:row>164</xdr:row>
      <xdr:rowOff>164042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1AEA32-2F71-4344-97DA-D02534952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7800" y="31263167"/>
          <a:ext cx="9334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168</xdr:row>
      <xdr:rowOff>0</xdr:rowOff>
    </xdr:from>
    <xdr:to>
      <xdr:col>17</xdr:col>
      <xdr:colOff>533400</xdr:colOff>
      <xdr:row>169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0BD810-5C12-48A3-A5E6-7FC4A01F9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32194500"/>
          <a:ext cx="5334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F4139D-5A88-43AC-9E95-D95F6C0A7ED7}" autoFormatId="16" applyNumberFormats="0" applyBorderFormats="0" applyFontFormats="0" applyPatternFormats="0" applyAlignmentFormats="0" applyWidthHeightFormats="0">
  <queryTableRefresh nextId="24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F38F7D2-C80A-49CE-BA28-2B651D87017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CC04D67-6276-46E7-BAAF-B400036D1E77}" name="Table11" displayName="Table11" ref="B3:X50" totalsRowShown="0">
  <autoFilter ref="B3:X50" xr:uid="{ECC04D67-6276-46E7-BAAF-B400036D1E77}"/>
  <tableColumns count="23">
    <tableColumn id="1" xr3:uid="{2BE363BE-432D-4B50-AD3D-C743286E99ED}" name="Column1"/>
    <tableColumn id="2" xr3:uid="{070133CE-2F7F-4227-A1C6-7E39EFFDBF9B}" name="Column2"/>
    <tableColumn id="3" xr3:uid="{86A6086A-FAE5-4E23-8769-5841CB59BD8F}" name="Column3"/>
    <tableColumn id="4" xr3:uid="{DDB5487C-D113-470C-A094-5828AC6CFF03}" name="Column4"/>
    <tableColumn id="5" xr3:uid="{44B21E35-3AD5-4B8F-9B65-238A41094547}" name="Column5"/>
    <tableColumn id="6" xr3:uid="{F6E3A6C3-14DD-4B3C-B43C-5B1D0AD99AB7}" name="Column6"/>
    <tableColumn id="7" xr3:uid="{399F8373-AE92-4035-B23B-AB13B0D3C110}" name="Column7"/>
    <tableColumn id="8" xr3:uid="{1C589724-C0BE-4F92-A6CF-BB001BDA5ABC}" name="Column8"/>
    <tableColumn id="9" xr3:uid="{411DA01F-B068-4D66-ACEF-5BF1F9C72CFD}" name="Column9"/>
    <tableColumn id="10" xr3:uid="{40D663BA-D149-4C96-BA29-F19EB677B033}" name="Column10"/>
    <tableColumn id="11" xr3:uid="{E1E30EFD-A5BE-4016-96CB-98FB0AADC443}" name="Column11"/>
    <tableColumn id="12" xr3:uid="{CE33AF98-43A2-4549-A5BC-DE809C9C4DE2}" name="Column12"/>
    <tableColumn id="13" xr3:uid="{2A563B9D-07C9-4393-B45C-31CCF642EB93}" name="Column13"/>
    <tableColumn id="14" xr3:uid="{3C9DC023-CF44-4B7F-8103-FB4AEEEC5A46}" name="Column14"/>
    <tableColumn id="15" xr3:uid="{3A4BA163-DC56-41EB-AECD-F19DADC8EE1B}" name="Column15"/>
    <tableColumn id="16" xr3:uid="{88A9E383-EA0D-4ABD-82D4-6E47A631898A}" name="Column16"/>
    <tableColumn id="17" xr3:uid="{F0BF8F15-C12E-4A9B-A4DC-48E56E179BC9}" name="Column17"/>
    <tableColumn id="18" xr3:uid="{90340A04-6293-4F7A-A02E-61D27CA9C54F}" name="Column18"/>
    <tableColumn id="19" xr3:uid="{92DB859A-E398-4869-9924-4994FC4A507E}" name="Column19"/>
    <tableColumn id="20" xr3:uid="{CB014763-D0AA-4059-8F9A-FEC2E81A00A5}" name="Column20"/>
    <tableColumn id="21" xr3:uid="{AAD89D2C-738E-438F-BB01-6A376D25DFF9}" name="Column21"/>
    <tableColumn id="22" xr3:uid="{E7C1C55C-B5F8-4116-8CC2-D3E7F633B749}" name="Column22"/>
    <tableColumn id="23" xr3:uid="{EFA4BB06-562F-43A8-82F7-9BD7A0B64D35}" name="Column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1ED959-7AC6-4FA0-B6CF-DE074070A96F}" name="Table11__2" displayName="Table11__2" ref="A1:W48" tableType="queryTable" totalsRowShown="0">
  <autoFilter ref="A1:W48" xr:uid="{A41ED959-7AC6-4FA0-B6CF-DE074070A96F}"/>
  <tableColumns count="23">
    <tableColumn id="1" xr3:uid="{05B5620F-1DDF-4651-A772-7B6FC9E56C37}" uniqueName="1" name="Column1" queryTableFieldId="1"/>
    <tableColumn id="2" xr3:uid="{36EA7AA7-94CA-4526-A58F-8FA1A177C5A8}" uniqueName="2" name="Column2" queryTableFieldId="2"/>
    <tableColumn id="3" xr3:uid="{17371180-8D81-4872-969D-2D8CA7679AD9}" uniqueName="3" name="Column3" queryTableFieldId="3"/>
    <tableColumn id="4" xr3:uid="{868D634E-EFE1-4E90-86B2-B0F4E02F1BCD}" uniqueName="4" name="Column4" queryTableFieldId="4"/>
    <tableColumn id="5" xr3:uid="{ED097ED5-C129-41BE-87E8-1DA4F4FB07B5}" uniqueName="5" name="Column5" queryTableFieldId="5"/>
    <tableColumn id="6" xr3:uid="{B828A111-3133-4790-9A7C-ECE0C62EC96B}" uniqueName="6" name="Column6" queryTableFieldId="6"/>
    <tableColumn id="7" xr3:uid="{3E52B8C6-6DD2-4817-8B3D-7A9E5A443AE1}" uniqueName="7" name="Column7" queryTableFieldId="7"/>
    <tableColumn id="8" xr3:uid="{CF1652F8-5503-4047-990F-77F702632B88}" uniqueName="8" name="Column8" queryTableFieldId="8"/>
    <tableColumn id="9" xr3:uid="{E854AECB-8B6E-43A6-81ED-EFBEA5635E9E}" uniqueName="9" name="Column9" queryTableFieldId="9"/>
    <tableColumn id="10" xr3:uid="{41C0712E-F9EB-4CB4-9140-5CC8412C8717}" uniqueName="10" name="Column10" queryTableFieldId="10"/>
    <tableColumn id="11" xr3:uid="{263B7047-85A2-4404-A9B1-B654A3415319}" uniqueName="11" name="Column11" queryTableFieldId="11"/>
    <tableColumn id="12" xr3:uid="{0D81D3F6-13AF-45DC-B498-404C8368D8EC}" uniqueName="12" name="Column12" queryTableFieldId="12"/>
    <tableColumn id="13" xr3:uid="{278B9F30-5410-4394-96F2-37B957BEFD39}" uniqueName="13" name="Column13" queryTableFieldId="13"/>
    <tableColumn id="14" xr3:uid="{350EBCD6-4C53-4264-B6D1-F5BE882F2386}" uniqueName="14" name="Column14" queryTableFieldId="14"/>
    <tableColumn id="15" xr3:uid="{BC809329-6E92-42E8-B145-B72687467482}" uniqueName="15" name="Column15" queryTableFieldId="15"/>
    <tableColumn id="16" xr3:uid="{FBF5CC6A-6CDD-4CCD-80A2-961E4CF5EACE}" uniqueName="16" name="Column16" queryTableFieldId="16"/>
    <tableColumn id="17" xr3:uid="{13C5C575-C204-4923-BFB9-24D0FD8A9561}" uniqueName="17" name="Column17" queryTableFieldId="17"/>
    <tableColumn id="18" xr3:uid="{54766D9E-D0C0-4AB9-93DF-3CE925DD310C}" uniqueName="18" name="Column18" queryTableFieldId="18"/>
    <tableColumn id="19" xr3:uid="{CF998CB8-D95B-48F4-B668-5DFAE1DE3720}" uniqueName="19" name="Column19" queryTableFieldId="19"/>
    <tableColumn id="20" xr3:uid="{E556754D-82A0-4C1C-A3B4-1960B947647F}" uniqueName="20" name="Column20" queryTableFieldId="20"/>
    <tableColumn id="21" xr3:uid="{76A0A659-92CD-4FE2-BB3D-F401658FC2A5}" uniqueName="21" name="Column21" queryTableFieldId="21"/>
    <tableColumn id="22" xr3:uid="{82E118CE-2D76-403A-9A7A-91045165AA82}" uniqueName="22" name="Column22" queryTableFieldId="22"/>
    <tableColumn id="23" xr3:uid="{447D8EA6-6FFE-480B-AFB1-53335A89F1CF}" uniqueName="23" name="Column23" queryTableField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2F25EA-2D23-4BE2-B906-18D7A53432C4}" name="Table54" displayName="Table54" ref="O26:S57" totalsRowShown="0" tableBorderDxfId="14">
  <autoFilter ref="O26:S57" xr:uid="{E6FF0C82-1227-4C45-9708-E081897332C8}"/>
  <tableColumns count="5">
    <tableColumn id="1" xr3:uid="{B542F36E-1A01-4ABC-99C1-6A3451966701}" name="Column1"/>
    <tableColumn id="2" xr3:uid="{59ABDD5C-C6A0-47D0-BD36-5D846F5CD6BF}" name="Column2"/>
    <tableColumn id="3" xr3:uid="{08831851-56B6-4BFC-AEDF-D0E82E76CCCE}" name="Column3"/>
    <tableColumn id="4" xr3:uid="{D6034F8D-71A4-44FD-9C2D-0465FA3CD77D}" name="Column4"/>
    <tableColumn id="5" xr3:uid="{AF705BFD-6EC6-48D9-B5AA-98B81AEE9B43}" name="Column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FF0C82-1227-4C45-9708-E081897332C8}" name="Table5" displayName="Table5" ref="O27:S58" totalsRowShown="0" tableBorderDxfId="13">
  <autoFilter ref="O27:S58" xr:uid="{E6FF0C82-1227-4C45-9708-E081897332C8}"/>
  <tableColumns count="5">
    <tableColumn id="1" xr3:uid="{59665560-0CD9-4698-8E11-19A7B8B43FE6}" name="Column1"/>
    <tableColumn id="2" xr3:uid="{3D30975E-D887-481E-BD90-E6A653751170}" name="Column2"/>
    <tableColumn id="3" xr3:uid="{724964B3-9BF3-47E9-A033-06047409A592}" name="Column3"/>
    <tableColumn id="4" xr3:uid="{404E70A3-7245-4E47-A8C2-B0254F8BC3C9}" name="Column4"/>
    <tableColumn id="5" xr3:uid="{AD6E04DC-B27B-47FA-AAD0-601786DEF77C}" name="Column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D5ED9D-179D-448E-BCD7-422B9C8A01B6}" name="Table7" displayName="Table7" ref="N130:W140" totalsRowShown="0" tableBorderDxfId="12">
  <autoFilter ref="N130:W140" xr:uid="{2FD5ED9D-179D-448E-BCD7-422B9C8A01B6}"/>
  <tableColumns count="10">
    <tableColumn id="1" xr3:uid="{501A134B-A292-4835-BDB1-DB63387BB7E0}" name="Column1"/>
    <tableColumn id="2" xr3:uid="{7B50862B-7FFE-49E0-B60C-31DB9922FE32}" name="Column2"/>
    <tableColumn id="3" xr3:uid="{94E8292D-6410-4335-89E6-2A71B11BA0AA}" name="Column3"/>
    <tableColumn id="4" xr3:uid="{BD8C07B2-A82F-4DD6-867B-37EC8A76CE2D}" name="Column4"/>
    <tableColumn id="5" xr3:uid="{28561E47-CCD2-4DD6-9E39-1BE8A2B73549}" name="Column5"/>
    <tableColumn id="6" xr3:uid="{01B1C459-5651-4E1D-8D1E-42C39C5CB471}" name="Column6"/>
    <tableColumn id="7" xr3:uid="{D01CDB90-00E3-4246-9409-6A26B4A1095D}" name="Column7"/>
    <tableColumn id="8" xr3:uid="{04676C6F-53F4-4AEF-8781-36A81E2ED843}" name="Column8"/>
    <tableColumn id="9" xr3:uid="{8E5647EC-02F4-4543-9957-3349A6C9B051}" name="Column9" dataDxfId="11"/>
    <tableColumn id="10" xr3:uid="{EA78070F-F5ED-4411-8CEB-09F203AF96D0}" name="Column10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9D3A80-FBF9-4A39-9619-9B5D79FC4BAF}" name="Table73" displayName="Table73" ref="N130:W140" totalsRowShown="0" tableBorderDxfId="9">
  <autoFilter ref="N130:W140" xr:uid="{2FD5ED9D-179D-448E-BCD7-422B9C8A01B6}"/>
  <tableColumns count="10">
    <tableColumn id="1" xr3:uid="{DE323A89-7495-48EE-922A-BDDCA8E7A96E}" name="Column1"/>
    <tableColumn id="2" xr3:uid="{849FDEF8-AE96-4B42-98F9-02BF496EB4CF}" name="Column2"/>
    <tableColumn id="3" xr3:uid="{EE7527A4-2A52-4991-B45D-EC250F19B052}" name="Column3"/>
    <tableColumn id="4" xr3:uid="{DF3E0963-D6F5-4B13-AE51-51649786D94B}" name="Column4"/>
    <tableColumn id="5" xr3:uid="{B81FB0D7-C518-4E4B-8B21-78532BFABEDB}" name="Column5"/>
    <tableColumn id="6" xr3:uid="{14BEE39E-55D1-46A2-B162-A6A493B7D0C4}" name="Column6"/>
    <tableColumn id="7" xr3:uid="{B68DF3DC-8282-4538-BC1D-FF94F7BD2CA7}" name="Column7"/>
    <tableColumn id="8" xr3:uid="{72612183-D98C-4D84-99CA-7EFF2787A807}" name="Column8"/>
    <tableColumn id="9" xr3:uid="{AA84073D-E662-4692-80B5-F9B5591FD341}" name="Column9" dataDxfId="8"/>
    <tableColumn id="10" xr3:uid="{2102B059-7DDB-42EB-8FCE-F4D12ADF82AD}" name="Column10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3D931E-10FB-4396-A832-538BB902D7B4}" name="Table75" displayName="Table75" ref="J116:S126" totalsRowShown="0" tableBorderDxfId="6">
  <autoFilter ref="J116:S126" xr:uid="{2FD5ED9D-179D-448E-BCD7-422B9C8A01B6}"/>
  <tableColumns count="10">
    <tableColumn id="1" xr3:uid="{47BBF908-553E-465A-9ED7-5E3625CFC4C8}" name="Column1"/>
    <tableColumn id="2" xr3:uid="{4C99DB06-E688-4DA5-B415-B7E5D6A62F70}" name="Column2"/>
    <tableColumn id="3" xr3:uid="{88F93004-2D8B-47A4-9AF7-801F22307A5D}" name="Column3"/>
    <tableColumn id="4" xr3:uid="{FEF9D8B0-6484-4873-80BD-03E0D4AE579A}" name="Column4"/>
    <tableColumn id="5" xr3:uid="{29332E0A-F2BA-4022-BA76-D16331FBBA90}" name="Column5"/>
    <tableColumn id="6" xr3:uid="{17FFE737-5204-41A7-B922-679A979E57B6}" name="Column6"/>
    <tableColumn id="7" xr3:uid="{325F44DB-0369-4272-8305-658BF64E656D}" name="Column7"/>
    <tableColumn id="8" xr3:uid="{F6E1AE43-75E9-4164-BE36-F43AB49D939E}" name="Column8"/>
    <tableColumn id="9" xr3:uid="{BFEAA0B0-1382-4931-8A88-402CA7405C97}" name="Column9" dataDxfId="5"/>
    <tableColumn id="10" xr3:uid="{64B983E7-6241-445F-8E1B-4E4B3A0E6976}" name="Column10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94E2C9C-3263-4FEB-8DB0-79691A06A147}" name="Table15" displayName="Table15" ref="B20:C27" totalsRowShown="0" tableBorderDxfId="3">
  <autoFilter ref="B20:C27" xr:uid="{394E2C9C-3263-4FEB-8DB0-79691A06A147}"/>
  <tableColumns count="2">
    <tableColumn id="1" xr3:uid="{DE4B7DEA-F246-4C5F-998B-BD69D738B550}" name="Column1" dataDxfId="2"/>
    <tableColumn id="2" xr3:uid="{296CD70C-A459-46FB-97F9-40B7B7BCFA41}" name="Column2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B11C5CE-7B43-472C-AF8A-F71B36DA486F}" name="Table15_218" displayName="Table15_218" ref="E20:F27" tableType="queryTable" totalsRowShown="0">
  <autoFilter ref="E20:F27" xr:uid="{1B11C5CE-7B43-472C-AF8A-F71B36DA486F}"/>
  <tableColumns count="2">
    <tableColumn id="1" xr3:uid="{29FA4E53-B15C-46F9-AD61-3FD831F0268B}" uniqueName="1" name="Column1" queryTableFieldId="1" dataDxfId="0"/>
    <tableColumn id="2" xr3:uid="{377E5691-FBD1-4A40-B31C-2B4C14351A06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47"/>
  <sheetViews>
    <sheetView topLeftCell="B1" workbookViewId="0">
      <selection activeCell="D2" sqref="D2"/>
    </sheetView>
  </sheetViews>
  <sheetFormatPr defaultRowHeight="15" x14ac:dyDescent="0.25"/>
  <sheetData>
    <row r="2" spans="2:24" ht="78.75" x14ac:dyDescent="0.25">
      <c r="B2">
        <v>2019</v>
      </c>
      <c r="C2" s="2" t="s">
        <v>5</v>
      </c>
      <c r="D2" s="1" t="s">
        <v>6</v>
      </c>
      <c r="E2" s="1" t="s">
        <v>7</v>
      </c>
      <c r="F2" s="2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3"/>
      <c r="X2" s="1" t="s">
        <v>25</v>
      </c>
    </row>
    <row r="3" spans="2:24" x14ac:dyDescent="0.25">
      <c r="B3" t="s">
        <v>0</v>
      </c>
      <c r="C3" s="4">
        <v>9.34</v>
      </c>
      <c r="D3" s="5">
        <v>0.9</v>
      </c>
      <c r="E3" s="4"/>
      <c r="F3" s="5">
        <v>21.49</v>
      </c>
      <c r="G3" s="4">
        <v>1.01</v>
      </c>
      <c r="H3" s="5">
        <v>10.28</v>
      </c>
      <c r="I3" s="4">
        <v>0.26</v>
      </c>
      <c r="J3" s="5"/>
      <c r="K3" s="4">
        <v>101.79</v>
      </c>
      <c r="L3" s="5"/>
      <c r="M3" s="4">
        <v>0.31207482993197277</v>
      </c>
      <c r="N3" s="5">
        <v>0.2848639455782313</v>
      </c>
      <c r="O3" s="4">
        <v>1.34</v>
      </c>
      <c r="P3" s="5">
        <v>0.74610244988864138</v>
      </c>
      <c r="Q3" s="4"/>
      <c r="R3" s="5"/>
      <c r="S3" s="4">
        <v>2.0407079646017698</v>
      </c>
      <c r="T3" s="5">
        <v>2.0877192982456143</v>
      </c>
      <c r="U3" s="4">
        <v>5.36</v>
      </c>
      <c r="V3" s="5">
        <v>50.08</v>
      </c>
      <c r="W3" s="4"/>
      <c r="X3" s="5">
        <v>2.0767790262172285</v>
      </c>
    </row>
    <row r="4" spans="2:24" x14ac:dyDescent="0.25">
      <c r="B4" t="s">
        <v>1</v>
      </c>
      <c r="C4" s="4">
        <v>14.62</v>
      </c>
      <c r="D4" s="5">
        <v>1.53</v>
      </c>
      <c r="E4" s="4"/>
      <c r="F4" s="5">
        <v>31.16</v>
      </c>
      <c r="G4" s="4">
        <v>1.3</v>
      </c>
      <c r="H4" s="5">
        <v>10.79</v>
      </c>
      <c r="I4" s="4">
        <v>0.45</v>
      </c>
      <c r="J4" s="5"/>
      <c r="K4" s="4">
        <v>100.79116</v>
      </c>
      <c r="L4" s="5"/>
      <c r="M4" s="4">
        <v>0.29707602339181294</v>
      </c>
      <c r="N4" s="5">
        <v>0.29590643274853795</v>
      </c>
      <c r="O4" s="4">
        <v>0.5</v>
      </c>
      <c r="P4" s="5">
        <v>0.64540816326530603</v>
      </c>
      <c r="Q4" s="4"/>
      <c r="R4" s="5"/>
      <c r="S4" s="4">
        <v>2.0401459854014599</v>
      </c>
      <c r="T4" s="5">
        <v>2.0077519379844961</v>
      </c>
      <c r="U4" s="4">
        <v>2.63</v>
      </c>
      <c r="V4" s="5">
        <v>38.39</v>
      </c>
      <c r="W4" s="4"/>
      <c r="X4" s="5">
        <v>1.8508771929824561</v>
      </c>
    </row>
    <row r="5" spans="2:24" x14ac:dyDescent="0.25">
      <c r="B5" t="s">
        <v>2</v>
      </c>
      <c r="C5" s="4">
        <v>10.96</v>
      </c>
      <c r="D5" s="5">
        <v>0.91</v>
      </c>
      <c r="E5" s="4"/>
      <c r="F5" s="5">
        <v>15.98</v>
      </c>
      <c r="G5" s="4">
        <v>0.82</v>
      </c>
      <c r="H5" s="5">
        <v>8.4700000000000006</v>
      </c>
      <c r="I5" s="4">
        <v>0.36</v>
      </c>
      <c r="J5" s="5"/>
      <c r="K5" s="4">
        <v>106.15</v>
      </c>
      <c r="L5" s="5"/>
      <c r="M5" s="4">
        <v>0.26883981773571686</v>
      </c>
      <c r="N5" s="5">
        <v>0.19733613739922887</v>
      </c>
      <c r="O5" s="4">
        <v>1.52</v>
      </c>
      <c r="P5" s="5">
        <v>0.55413385826771655</v>
      </c>
      <c r="Q5" s="4"/>
      <c r="R5" s="5"/>
      <c r="S5" s="4">
        <v>2.094361334867664</v>
      </c>
      <c r="T5" s="5">
        <v>1.7966101694915255</v>
      </c>
      <c r="U5" s="4">
        <v>5.05</v>
      </c>
      <c r="V5" s="5">
        <v>55.34</v>
      </c>
      <c r="W5" s="4"/>
      <c r="X5" s="5">
        <v>1.8772241992882561</v>
      </c>
    </row>
    <row r="6" spans="2:24" x14ac:dyDescent="0.25">
      <c r="B6" t="s">
        <v>3</v>
      </c>
      <c r="C6" s="4">
        <v>17.11</v>
      </c>
      <c r="D6" s="5">
        <v>1.73</v>
      </c>
      <c r="E6" s="4"/>
      <c r="F6" s="5">
        <v>26.65</v>
      </c>
      <c r="G6" s="4">
        <v>1.29</v>
      </c>
      <c r="H6" s="5">
        <v>13.03</v>
      </c>
      <c r="I6" s="4">
        <v>0.15</v>
      </c>
      <c r="J6" s="5"/>
      <c r="K6" s="4">
        <v>106.36</v>
      </c>
      <c r="L6" s="5"/>
      <c r="M6" s="4">
        <v>0.34961315280464217</v>
      </c>
      <c r="N6" s="5">
        <v>0.34235976789168282</v>
      </c>
      <c r="O6" s="4">
        <v>0.65</v>
      </c>
      <c r="P6" s="5">
        <v>0.79909706546275405</v>
      </c>
      <c r="Q6" s="4"/>
      <c r="R6" s="5"/>
      <c r="S6" s="4">
        <v>2.016715830875123</v>
      </c>
      <c r="T6" s="5">
        <v>1.9655172413793105</v>
      </c>
      <c r="U6" s="4">
        <v>3.76</v>
      </c>
      <c r="V6" s="5">
        <v>64.260000000000005</v>
      </c>
      <c r="W6" s="4"/>
      <c r="X6" s="5">
        <v>1.8076923076923077</v>
      </c>
    </row>
    <row r="7" spans="2:24" x14ac:dyDescent="0.25">
      <c r="B7" t="s">
        <v>4</v>
      </c>
      <c r="C7" s="4">
        <v>11.76</v>
      </c>
      <c r="D7" s="5">
        <v>1.19</v>
      </c>
      <c r="E7" s="4"/>
      <c r="F7" s="5">
        <v>17.73</v>
      </c>
      <c r="G7" s="4">
        <v>1</v>
      </c>
      <c r="H7" s="5">
        <v>10.45</v>
      </c>
      <c r="I7" s="4">
        <v>0.34</v>
      </c>
      <c r="J7" s="5"/>
      <c r="K7" s="4">
        <v>109.03</v>
      </c>
      <c r="L7" s="5"/>
      <c r="M7" s="4">
        <v>0.29699329439757727</v>
      </c>
      <c r="N7" s="5">
        <v>0.2383733506381138</v>
      </c>
      <c r="O7" s="4">
        <v>1.48</v>
      </c>
      <c r="P7" s="5">
        <v>0.91074380165289259</v>
      </c>
      <c r="Q7" s="4"/>
      <c r="R7" s="5"/>
      <c r="S7" s="4">
        <v>2.184170081967213</v>
      </c>
      <c r="T7" s="5">
        <v>1.9864864864864864</v>
      </c>
      <c r="U7" s="4">
        <v>7.41</v>
      </c>
      <c r="V7" s="5">
        <v>87.13</v>
      </c>
      <c r="W7" s="4"/>
      <c r="X7" s="5">
        <v>1.9358288770053476</v>
      </c>
    </row>
    <row r="10" spans="2:24" ht="78.75" x14ac:dyDescent="0.25">
      <c r="B10">
        <v>2020</v>
      </c>
      <c r="C10" s="2" t="s">
        <v>5</v>
      </c>
      <c r="D10" s="1" t="s">
        <v>6</v>
      </c>
      <c r="E10" s="1" t="s">
        <v>7</v>
      </c>
      <c r="F10" s="2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M10" s="1" t="s">
        <v>15</v>
      </c>
      <c r="N10" s="1" t="s">
        <v>16</v>
      </c>
      <c r="O10" s="1" t="s">
        <v>17</v>
      </c>
      <c r="P10" s="1" t="s">
        <v>18</v>
      </c>
      <c r="Q10" s="1" t="s">
        <v>19</v>
      </c>
      <c r="R10" s="1" t="s">
        <v>20</v>
      </c>
      <c r="S10" s="1" t="s">
        <v>21</v>
      </c>
      <c r="T10" s="1" t="s">
        <v>22</v>
      </c>
      <c r="U10" s="1" t="s">
        <v>23</v>
      </c>
      <c r="V10" s="1" t="s">
        <v>24</v>
      </c>
      <c r="W10" s="3"/>
      <c r="X10" s="1" t="s">
        <v>25</v>
      </c>
    </row>
    <row r="11" spans="2:24" x14ac:dyDescent="0.25">
      <c r="B11" t="s">
        <v>0</v>
      </c>
      <c r="C11" s="4">
        <v>11.05</v>
      </c>
      <c r="D11" s="5">
        <v>0.81</v>
      </c>
      <c r="E11" s="4"/>
      <c r="F11" s="5">
        <v>17.829999999999998</v>
      </c>
      <c r="G11" s="4">
        <v>0.76</v>
      </c>
      <c r="H11" s="5">
        <v>7.57</v>
      </c>
      <c r="I11" s="4">
        <v>0.21</v>
      </c>
      <c r="J11" s="5"/>
      <c r="K11" s="4">
        <v>102.54</v>
      </c>
      <c r="L11" s="5"/>
      <c r="M11" s="4">
        <v>0.37410714285714286</v>
      </c>
      <c r="N11" s="5">
        <v>0.27857142857142858</v>
      </c>
      <c r="O11" s="4">
        <v>1.19</v>
      </c>
      <c r="P11" s="5">
        <v>0.96594427244582048</v>
      </c>
      <c r="Q11" s="4"/>
      <c r="R11" s="5"/>
      <c r="S11" s="4">
        <v>1.9523809523809523</v>
      </c>
      <c r="T11" s="5">
        <v>1.8225806451612903</v>
      </c>
      <c r="U11" s="4">
        <v>3.24</v>
      </c>
      <c r="V11" s="5">
        <v>35.79</v>
      </c>
      <c r="W11" s="4"/>
      <c r="X11" s="5">
        <v>1.9478260869565218</v>
      </c>
    </row>
    <row r="12" spans="2:24" x14ac:dyDescent="0.25">
      <c r="B12" t="s">
        <v>1</v>
      </c>
      <c r="C12" s="4">
        <v>11.55</v>
      </c>
      <c r="D12" s="5">
        <v>1.06</v>
      </c>
      <c r="E12" s="4"/>
      <c r="F12" s="5">
        <v>30.02</v>
      </c>
      <c r="G12" s="4">
        <v>1.1599999999999999</v>
      </c>
      <c r="H12" s="5">
        <v>9.4700000000000006</v>
      </c>
      <c r="I12" s="4">
        <v>0.2</v>
      </c>
      <c r="J12" s="5"/>
      <c r="K12" s="4">
        <v>101.04</v>
      </c>
      <c r="L12" s="5"/>
      <c r="M12" s="4">
        <v>0.32129963898916963</v>
      </c>
      <c r="N12" s="5">
        <v>0.28158844765342955</v>
      </c>
      <c r="O12" s="4">
        <v>0.49</v>
      </c>
      <c r="P12" s="5">
        <v>0.68421052631578949</v>
      </c>
      <c r="Q12" s="4"/>
      <c r="R12" s="5"/>
      <c r="S12" s="4">
        <v>1.9719298245614034</v>
      </c>
      <c r="T12" s="5">
        <v>1.9384615384615385</v>
      </c>
      <c r="U12" s="4">
        <v>2.56</v>
      </c>
      <c r="V12" s="5">
        <v>29.54</v>
      </c>
      <c r="W12" s="4"/>
      <c r="X12" s="5">
        <v>2.0423825887743412</v>
      </c>
    </row>
    <row r="13" spans="2:24" x14ac:dyDescent="0.25">
      <c r="B13" t="s">
        <v>2</v>
      </c>
      <c r="C13" s="4">
        <v>35.71</v>
      </c>
      <c r="D13" s="5">
        <v>0.76</v>
      </c>
      <c r="E13" s="4"/>
      <c r="F13" s="5">
        <v>4.68</v>
      </c>
      <c r="G13" s="4">
        <v>0.2</v>
      </c>
      <c r="H13" s="5">
        <v>2.13</v>
      </c>
      <c r="I13" s="4">
        <v>0.3</v>
      </c>
      <c r="J13" s="5"/>
      <c r="K13" s="4">
        <v>95.78</v>
      </c>
      <c r="L13" s="5"/>
      <c r="M13" s="4">
        <v>0.32223962411902901</v>
      </c>
      <c r="N13" s="5">
        <v>0.11276429130775255</v>
      </c>
      <c r="O13" s="4">
        <v>1.78</v>
      </c>
      <c r="P13" s="5">
        <v>0.37402597402597398</v>
      </c>
      <c r="Q13" s="4"/>
      <c r="R13" s="5"/>
      <c r="S13" s="4">
        <v>1.895198037153873</v>
      </c>
      <c r="T13" s="5">
        <v>1.2553191489361701</v>
      </c>
      <c r="U13" s="4">
        <v>1.1200000000000001</v>
      </c>
      <c r="V13" s="5">
        <v>39.950000000000003</v>
      </c>
      <c r="W13" s="4"/>
      <c r="X13" s="5">
        <v>1.8722109533468561</v>
      </c>
    </row>
    <row r="14" spans="2:24" x14ac:dyDescent="0.25">
      <c r="B14" t="s">
        <v>3</v>
      </c>
      <c r="C14" s="4">
        <v>20.52</v>
      </c>
      <c r="D14" s="5">
        <v>1.69</v>
      </c>
      <c r="E14" s="4"/>
      <c r="F14" s="5">
        <v>25.52</v>
      </c>
      <c r="G14" s="4">
        <v>1.1000000000000001</v>
      </c>
      <c r="H14" s="5">
        <v>10.73</v>
      </c>
      <c r="I14" s="4">
        <v>0.12</v>
      </c>
      <c r="J14" s="5"/>
      <c r="K14" s="4">
        <v>104.37</v>
      </c>
      <c r="L14" s="5"/>
      <c r="M14" s="4">
        <v>0.3886851754845469</v>
      </c>
      <c r="N14" s="5">
        <v>0.33053954950235725</v>
      </c>
      <c r="O14" s="4">
        <v>0.62</v>
      </c>
      <c r="P14" s="5">
        <v>0.90142857142857136</v>
      </c>
      <c r="Q14" s="4"/>
      <c r="R14" s="5"/>
      <c r="S14" s="4">
        <v>1.9231141199226305</v>
      </c>
      <c r="T14" s="5">
        <v>1.8928571428571428</v>
      </c>
      <c r="U14" s="4">
        <v>3.16</v>
      </c>
      <c r="V14" s="5">
        <v>64.739999999999995</v>
      </c>
      <c r="W14" s="4"/>
      <c r="X14" s="5">
        <v>2.0325814536340854</v>
      </c>
    </row>
    <row r="15" spans="2:24" x14ac:dyDescent="0.25">
      <c r="B15" t="s">
        <v>4</v>
      </c>
      <c r="C15" s="4">
        <v>14.67</v>
      </c>
      <c r="D15" s="5">
        <v>1.1299999999999999</v>
      </c>
      <c r="E15" s="4"/>
      <c r="F15" s="5">
        <v>14.43</v>
      </c>
      <c r="G15" s="4">
        <v>0.77</v>
      </c>
      <c r="H15" s="5">
        <v>7.81</v>
      </c>
      <c r="I15" s="4">
        <v>0.31</v>
      </c>
      <c r="J15" s="5"/>
      <c r="K15" s="4">
        <v>111.9</v>
      </c>
      <c r="L15" s="5"/>
      <c r="M15" s="4">
        <v>0.30957683741648107</v>
      </c>
      <c r="N15" s="5">
        <v>0.19844097995545659</v>
      </c>
      <c r="O15" s="4">
        <v>1.31</v>
      </c>
      <c r="P15" s="5">
        <v>1.0722021660649819</v>
      </c>
      <c r="Q15" s="4"/>
      <c r="R15" s="5"/>
      <c r="S15" s="4">
        <v>1.9712308025091931</v>
      </c>
      <c r="T15" s="5">
        <v>1.7945205479452055</v>
      </c>
      <c r="U15" s="4">
        <v>6.15</v>
      </c>
      <c r="V15" s="5">
        <v>90.18</v>
      </c>
      <c r="W15" s="4"/>
      <c r="X15" s="5">
        <v>1.9668571428571429</v>
      </c>
    </row>
    <row r="18" spans="2:24" ht="78.75" x14ac:dyDescent="0.25">
      <c r="B18">
        <v>2021</v>
      </c>
      <c r="C18" s="2" t="s">
        <v>5</v>
      </c>
      <c r="D18" s="1" t="s">
        <v>6</v>
      </c>
      <c r="E18" s="1" t="s">
        <v>7</v>
      </c>
      <c r="F18" s="2" t="s">
        <v>8</v>
      </c>
      <c r="G18" s="1" t="s">
        <v>9</v>
      </c>
      <c r="H18" s="1" t="s">
        <v>10</v>
      </c>
      <c r="I18" s="1" t="s">
        <v>11</v>
      </c>
      <c r="J18" s="1" t="s">
        <v>12</v>
      </c>
      <c r="K18" s="1" t="s">
        <v>13</v>
      </c>
      <c r="L18" s="1" t="s">
        <v>14</v>
      </c>
      <c r="M18" s="1" t="s">
        <v>15</v>
      </c>
      <c r="N18" s="1" t="s">
        <v>16</v>
      </c>
      <c r="O18" s="1" t="s">
        <v>17</v>
      </c>
      <c r="P18" s="1" t="s">
        <v>18</v>
      </c>
      <c r="Q18" s="1" t="s">
        <v>19</v>
      </c>
      <c r="R18" s="1" t="s">
        <v>20</v>
      </c>
      <c r="S18" s="1" t="s">
        <v>21</v>
      </c>
      <c r="T18" s="1" t="s">
        <v>22</v>
      </c>
      <c r="U18" s="1" t="s">
        <v>23</v>
      </c>
      <c r="V18" s="1" t="s">
        <v>24</v>
      </c>
      <c r="W18" s="3"/>
      <c r="X18" s="1" t="s">
        <v>25</v>
      </c>
    </row>
    <row r="19" spans="2:24" x14ac:dyDescent="0.25">
      <c r="B19" t="s">
        <v>0</v>
      </c>
      <c r="C19" s="4">
        <v>8.31</v>
      </c>
      <c r="D19" s="5">
        <v>0.79</v>
      </c>
      <c r="E19" s="4"/>
      <c r="F19" s="5">
        <v>24.59</v>
      </c>
      <c r="G19" s="4">
        <v>0.93</v>
      </c>
      <c r="H19" s="5">
        <v>9.52</v>
      </c>
      <c r="I19" s="4">
        <v>0.3</v>
      </c>
      <c r="J19" s="5"/>
      <c r="K19" s="4">
        <v>104.14</v>
      </c>
      <c r="L19" s="5"/>
      <c r="M19" s="4">
        <v>0.42347417840375584</v>
      </c>
      <c r="N19" s="5">
        <v>0.36901408450704226</v>
      </c>
      <c r="O19" s="4">
        <v>1.27</v>
      </c>
      <c r="P19" s="5">
        <v>1.7312775330396477</v>
      </c>
      <c r="Q19" s="4"/>
      <c r="R19" s="5"/>
      <c r="S19" s="4">
        <v>1.9508928571428572</v>
      </c>
      <c r="T19" s="5">
        <v>2.2745098039215685</v>
      </c>
      <c r="U19" s="4">
        <v>7.45</v>
      </c>
      <c r="V19" s="5">
        <v>61.87</v>
      </c>
      <c r="W19" s="4"/>
      <c r="X19" s="5">
        <v>1.9853211009174312</v>
      </c>
    </row>
    <row r="20" spans="2:24" x14ac:dyDescent="0.25">
      <c r="B20" t="s">
        <v>1</v>
      </c>
      <c r="C20" s="4">
        <v>13.4</v>
      </c>
      <c r="D20" s="5">
        <v>1.33</v>
      </c>
      <c r="E20" s="4"/>
      <c r="F20" s="5">
        <v>39.119999999999997</v>
      </c>
      <c r="G20" s="4">
        <v>1.25</v>
      </c>
      <c r="H20" s="5">
        <v>10.09</v>
      </c>
      <c r="I20" s="4">
        <v>0.09</v>
      </c>
      <c r="J20" s="5"/>
      <c r="K20" s="4">
        <v>105.52</v>
      </c>
      <c r="L20" s="5"/>
      <c r="M20" s="4">
        <v>0.46238030095759231</v>
      </c>
      <c r="N20" s="5">
        <v>0.37346101231190154</v>
      </c>
      <c r="O20" s="4">
        <v>0.56000000000000005</v>
      </c>
      <c r="P20" s="5">
        <v>1.3</v>
      </c>
      <c r="Q20" s="4"/>
      <c r="R20" s="5"/>
      <c r="S20" s="4">
        <v>1.8796630565583634</v>
      </c>
      <c r="T20" s="5">
        <v>2.1475409836065573</v>
      </c>
      <c r="U20" s="4">
        <v>2.67</v>
      </c>
      <c r="V20" s="5">
        <v>35.79</v>
      </c>
      <c r="W20" s="4"/>
      <c r="X20" s="5">
        <v>2.023076923076923</v>
      </c>
    </row>
    <row r="21" spans="2:24" x14ac:dyDescent="0.25">
      <c r="B21" t="s">
        <v>2</v>
      </c>
      <c r="C21" s="4">
        <v>12.72</v>
      </c>
      <c r="D21" s="5">
        <v>0.95</v>
      </c>
      <c r="E21" s="4"/>
      <c r="F21" s="5">
        <v>18.23</v>
      </c>
      <c r="G21" s="4">
        <v>0.7</v>
      </c>
      <c r="H21" s="5">
        <v>7.48</v>
      </c>
      <c r="I21" s="4">
        <v>0.26</v>
      </c>
      <c r="J21" s="5"/>
      <c r="K21" s="4">
        <v>112.92</v>
      </c>
      <c r="L21" s="5"/>
      <c r="M21" s="4">
        <v>0.3781833616298812</v>
      </c>
      <c r="N21" s="5">
        <v>0.267402376910017</v>
      </c>
      <c r="O21" s="4">
        <v>1.58</v>
      </c>
      <c r="P21" s="5">
        <v>1.2068965517241379</v>
      </c>
      <c r="Q21" s="4"/>
      <c r="R21" s="5"/>
      <c r="S21" s="4">
        <v>1.9224745497259201</v>
      </c>
      <c r="T21" s="5">
        <v>4.5833333333333339</v>
      </c>
      <c r="U21" s="4">
        <v>4.22</v>
      </c>
      <c r="V21" s="5">
        <v>53.64</v>
      </c>
      <c r="W21" s="4"/>
      <c r="X21" s="5">
        <v>2.2674418604651163</v>
      </c>
    </row>
    <row r="22" spans="2:24" x14ac:dyDescent="0.25">
      <c r="B22" t="s">
        <v>3</v>
      </c>
      <c r="C22" s="4">
        <v>14.28</v>
      </c>
      <c r="D22" s="5">
        <v>1.68</v>
      </c>
      <c r="E22" s="4"/>
      <c r="F22" s="5">
        <v>30.26</v>
      </c>
      <c r="G22" s="4">
        <v>1.24</v>
      </c>
      <c r="H22" s="5">
        <v>11.86</v>
      </c>
      <c r="I22" s="4">
        <v>0.1</v>
      </c>
      <c r="J22" s="5"/>
      <c r="K22" s="4">
        <v>107.75</v>
      </c>
      <c r="L22" s="5"/>
      <c r="M22" s="4">
        <v>0.45799892990904234</v>
      </c>
      <c r="N22" s="5">
        <v>0.39432851792402351</v>
      </c>
      <c r="O22" s="4">
        <v>0.55000000000000004</v>
      </c>
      <c r="P22" s="5">
        <v>1.4282945736434107</v>
      </c>
      <c r="Q22" s="4"/>
      <c r="R22" s="5"/>
      <c r="S22" s="4">
        <v>1.9790466212676794</v>
      </c>
      <c r="T22" s="5">
        <v>2.16</v>
      </c>
      <c r="U22" s="4">
        <v>3.65</v>
      </c>
      <c r="V22" s="5">
        <v>52.16</v>
      </c>
      <c r="W22" s="4"/>
      <c r="X22" s="5">
        <v>2.0097087378640777</v>
      </c>
    </row>
    <row r="23" spans="2:24" x14ac:dyDescent="0.25">
      <c r="B23" t="s">
        <v>4</v>
      </c>
      <c r="C23" s="4">
        <v>11.92</v>
      </c>
      <c r="D23" s="5">
        <v>1.1499999999999999</v>
      </c>
      <c r="E23" s="4"/>
      <c r="F23" s="5">
        <v>18.64</v>
      </c>
      <c r="G23" s="4">
        <v>0.93</v>
      </c>
      <c r="H23" s="5">
        <v>9.51</v>
      </c>
      <c r="I23" s="4">
        <v>0.28000000000000003</v>
      </c>
      <c r="J23" s="5"/>
      <c r="K23" s="4">
        <v>118.46000000000001</v>
      </c>
      <c r="L23" s="5"/>
      <c r="M23" s="4">
        <v>0.3277330264672037</v>
      </c>
      <c r="N23" s="5">
        <v>0.25937859608745684</v>
      </c>
      <c r="O23" s="4">
        <v>1.22</v>
      </c>
      <c r="P23" s="5">
        <v>2.1631477927063338</v>
      </c>
      <c r="Q23" s="4"/>
      <c r="R23" s="5"/>
      <c r="S23" s="4">
        <v>1.9677060133630291</v>
      </c>
      <c r="T23" s="5">
        <v>2.2068965517241379</v>
      </c>
      <c r="U23" s="4">
        <v>6.99</v>
      </c>
      <c r="V23" s="5">
        <v>83.26</v>
      </c>
      <c r="W23" s="4"/>
      <c r="X23" s="5">
        <v>1.9810874704491725</v>
      </c>
    </row>
    <row r="26" spans="2:24" ht="78.75" x14ac:dyDescent="0.25">
      <c r="B26">
        <v>2022</v>
      </c>
      <c r="C26" s="2" t="s">
        <v>5</v>
      </c>
      <c r="D26" s="1" t="s">
        <v>6</v>
      </c>
      <c r="E26" s="1" t="s">
        <v>7</v>
      </c>
      <c r="F26" s="2" t="s">
        <v>8</v>
      </c>
      <c r="G26" s="1" t="s">
        <v>9</v>
      </c>
      <c r="H26" s="1" t="s">
        <v>10</v>
      </c>
      <c r="I26" s="1" t="s">
        <v>11</v>
      </c>
      <c r="J26" s="1" t="s">
        <v>12</v>
      </c>
      <c r="K26" s="1" t="s">
        <v>13</v>
      </c>
      <c r="L26" s="1" t="s">
        <v>14</v>
      </c>
      <c r="M26" s="1" t="s">
        <v>15</v>
      </c>
      <c r="N26" s="1" t="s">
        <v>16</v>
      </c>
      <c r="O26" s="1" t="s">
        <v>17</v>
      </c>
      <c r="P26" s="1" t="s">
        <v>18</v>
      </c>
      <c r="Q26" s="1" t="s">
        <v>19</v>
      </c>
      <c r="R26" s="1" t="s">
        <v>20</v>
      </c>
      <c r="S26" s="1" t="s">
        <v>21</v>
      </c>
      <c r="T26" s="1" t="s">
        <v>22</v>
      </c>
      <c r="U26" s="1" t="s">
        <v>23</v>
      </c>
      <c r="V26" s="1" t="s">
        <v>24</v>
      </c>
      <c r="W26" s="3"/>
      <c r="X26" s="1" t="s">
        <v>25</v>
      </c>
    </row>
    <row r="27" spans="2:24" x14ac:dyDescent="0.25">
      <c r="B27" t="s">
        <v>0</v>
      </c>
      <c r="C27" s="4">
        <v>9.06</v>
      </c>
      <c r="D27" s="5">
        <v>0.86</v>
      </c>
      <c r="E27" s="4"/>
      <c r="F27" s="5">
        <v>23.91</v>
      </c>
      <c r="G27" s="4">
        <v>0.89</v>
      </c>
      <c r="H27" s="5">
        <v>9.44</v>
      </c>
      <c r="I27" s="4">
        <v>0.26</v>
      </c>
      <c r="J27" s="5"/>
      <c r="K27" s="4">
        <v>107.25</v>
      </c>
      <c r="L27" s="5"/>
      <c r="M27" s="4">
        <v>0.40446428571428567</v>
      </c>
      <c r="N27" s="5">
        <v>0.37678571428571428</v>
      </c>
      <c r="O27" s="4">
        <v>1.57</v>
      </c>
      <c r="P27" s="5">
        <v>1.3146417445482865</v>
      </c>
      <c r="Q27" s="4"/>
      <c r="R27" s="5"/>
      <c r="S27" s="4">
        <v>2.051643192488263</v>
      </c>
      <c r="T27" s="5">
        <v>2</v>
      </c>
      <c r="U27" s="4">
        <v>6.91</v>
      </c>
      <c r="V27" s="5">
        <v>62.52</v>
      </c>
      <c r="W27" s="4"/>
      <c r="X27" s="5">
        <v>2.0782122905027931</v>
      </c>
    </row>
    <row r="28" spans="2:24" x14ac:dyDescent="0.25">
      <c r="B28" t="s">
        <v>1</v>
      </c>
      <c r="C28" s="4">
        <v>12.75</v>
      </c>
      <c r="D28" s="5">
        <v>1.35</v>
      </c>
      <c r="E28" s="4"/>
      <c r="F28" s="5">
        <v>45.33</v>
      </c>
      <c r="G28" s="4">
        <v>1.34</v>
      </c>
      <c r="H28" s="5">
        <v>10.88</v>
      </c>
      <c r="I28" s="4">
        <v>0.14000000000000001</v>
      </c>
      <c r="J28" s="5"/>
      <c r="K28" s="4">
        <v>101.63</v>
      </c>
      <c r="L28" s="5"/>
      <c r="M28" s="4">
        <v>0.48209366391184577</v>
      </c>
      <c r="N28" s="5">
        <v>0.45867768595041325</v>
      </c>
      <c r="O28" s="4">
        <v>0.5</v>
      </c>
      <c r="P28" s="5">
        <v>1.6903553299492386</v>
      </c>
      <c r="Q28" s="4"/>
      <c r="R28" s="5"/>
      <c r="S28" s="4">
        <v>1.9931600547195623</v>
      </c>
      <c r="T28" s="5">
        <v>2.1500000000000004</v>
      </c>
      <c r="U28" s="4">
        <v>2.69</v>
      </c>
      <c r="V28" s="5">
        <v>34.25</v>
      </c>
      <c r="W28" s="4"/>
      <c r="X28" s="5">
        <v>2.1041890440386681</v>
      </c>
    </row>
    <row r="29" spans="2:24" x14ac:dyDescent="0.25">
      <c r="B29" t="s">
        <v>2</v>
      </c>
      <c r="C29" s="4">
        <v>11.12</v>
      </c>
      <c r="D29" s="5">
        <v>0.99</v>
      </c>
      <c r="E29" s="4"/>
      <c r="F29" s="5">
        <v>19.61</v>
      </c>
      <c r="G29" s="4">
        <v>0.84</v>
      </c>
      <c r="H29" s="5">
        <v>8.9700000000000006</v>
      </c>
      <c r="I29" s="4">
        <v>0.31</v>
      </c>
      <c r="J29" s="5"/>
      <c r="K29" s="4">
        <v>128.78</v>
      </c>
      <c r="L29" s="5"/>
      <c r="M29" s="4">
        <v>0.37635183850036058</v>
      </c>
      <c r="N29" s="5">
        <v>0.30605623648161501</v>
      </c>
      <c r="O29" s="4">
        <v>1.72</v>
      </c>
      <c r="P29" s="5">
        <v>1.2094017094017095</v>
      </c>
      <c r="Q29" s="4"/>
      <c r="R29" s="5"/>
      <c r="S29" s="4">
        <v>2.1774193548387095</v>
      </c>
      <c r="T29" s="5">
        <v>2.2093023255813953</v>
      </c>
      <c r="U29" s="4">
        <v>4.4800000000000004</v>
      </c>
      <c r="V29" s="5">
        <v>49.83</v>
      </c>
      <c r="W29" s="4"/>
      <c r="X29" s="5">
        <v>2.0642201834862384</v>
      </c>
    </row>
    <row r="30" spans="2:24" x14ac:dyDescent="0.25">
      <c r="B30" t="s">
        <v>3</v>
      </c>
      <c r="C30" s="4">
        <v>13.7</v>
      </c>
      <c r="D30" s="5">
        <v>1.67</v>
      </c>
      <c r="E30" s="4"/>
      <c r="F30" s="5">
        <v>30.41</v>
      </c>
      <c r="G30" s="4">
        <v>1.28</v>
      </c>
      <c r="H30" s="5">
        <v>12.45</v>
      </c>
      <c r="I30" s="4">
        <v>0.14000000000000001</v>
      </c>
      <c r="J30" s="5"/>
      <c r="K30" s="4">
        <v>107.5</v>
      </c>
      <c r="L30" s="5"/>
      <c r="M30" s="4">
        <v>0.45626242544731616</v>
      </c>
      <c r="N30" s="5">
        <v>0.43836978131212723</v>
      </c>
      <c r="O30" s="4">
        <v>0.77</v>
      </c>
      <c r="P30" s="5">
        <v>1.53125</v>
      </c>
      <c r="Q30" s="4"/>
      <c r="R30" s="5"/>
      <c r="S30" s="4">
        <v>2.0765115034777955</v>
      </c>
      <c r="T30" s="5">
        <v>2.103448275862069</v>
      </c>
      <c r="U30" s="4">
        <v>3.94</v>
      </c>
      <c r="V30" s="5">
        <v>53.92</v>
      </c>
      <c r="W30" s="4"/>
      <c r="X30" s="5">
        <v>2.0384615384615383</v>
      </c>
    </row>
    <row r="31" spans="2:24" x14ac:dyDescent="0.25">
      <c r="B31" t="s">
        <v>4</v>
      </c>
      <c r="C31" s="4">
        <v>13.08</v>
      </c>
      <c r="D31" s="5">
        <v>1.22</v>
      </c>
      <c r="E31" s="4"/>
      <c r="F31" s="5">
        <v>24.08</v>
      </c>
      <c r="G31" s="4">
        <v>0.87</v>
      </c>
      <c r="H31" s="5">
        <v>9.2799999999999994</v>
      </c>
      <c r="I31" s="4">
        <v>0.3</v>
      </c>
      <c r="J31" s="5"/>
      <c r="K31" s="4">
        <v>117.22</v>
      </c>
      <c r="L31" s="5"/>
      <c r="M31" s="4">
        <v>0.45553539019963707</v>
      </c>
      <c r="N31" s="5">
        <v>0.37235329703569264</v>
      </c>
      <c r="O31" s="4">
        <v>1.42</v>
      </c>
      <c r="P31" s="5">
        <v>1.5721583652618136</v>
      </c>
      <c r="Q31" s="4"/>
      <c r="R31" s="5"/>
      <c r="S31" s="4">
        <v>1.7608745684695051</v>
      </c>
      <c r="T31" s="5">
        <v>1.9857142857142858</v>
      </c>
      <c r="U31" s="4">
        <v>6.67</v>
      </c>
      <c r="V31" s="5">
        <v>87.2</v>
      </c>
      <c r="W31" s="4"/>
      <c r="X31" s="5">
        <v>2.0481927710843371</v>
      </c>
    </row>
    <row r="34" spans="2:24" ht="78.75" x14ac:dyDescent="0.25">
      <c r="B34">
        <v>2023</v>
      </c>
      <c r="C34" s="2" t="s">
        <v>5</v>
      </c>
      <c r="D34" s="1" t="s">
        <v>6</v>
      </c>
      <c r="E34" s="1" t="s">
        <v>7</v>
      </c>
      <c r="F34" s="2" t="s">
        <v>8</v>
      </c>
      <c r="G34" s="1" t="s">
        <v>9</v>
      </c>
      <c r="H34" s="1" t="s">
        <v>10</v>
      </c>
      <c r="I34" s="1" t="s">
        <v>11</v>
      </c>
      <c r="J34" s="1" t="s">
        <v>12</v>
      </c>
      <c r="K34" s="1" t="s">
        <v>13</v>
      </c>
      <c r="L34" s="1" t="s">
        <v>14</v>
      </c>
      <c r="M34" s="1" t="s">
        <v>15</v>
      </c>
      <c r="N34" s="1" t="s">
        <v>16</v>
      </c>
      <c r="O34" s="1" t="s">
        <v>17</v>
      </c>
      <c r="P34" s="1" t="s">
        <v>18</v>
      </c>
      <c r="Q34" s="1" t="s">
        <v>19</v>
      </c>
      <c r="R34" s="1" t="s">
        <v>20</v>
      </c>
      <c r="S34" s="1" t="s">
        <v>21</v>
      </c>
      <c r="T34" s="1" t="s">
        <v>22</v>
      </c>
      <c r="U34" s="1" t="s">
        <v>23</v>
      </c>
      <c r="V34" s="1" t="s">
        <v>24</v>
      </c>
      <c r="W34" s="3"/>
      <c r="X34" s="1" t="s">
        <v>25</v>
      </c>
    </row>
    <row r="35" spans="2:24" x14ac:dyDescent="0.25">
      <c r="B35" t="s">
        <v>0</v>
      </c>
      <c r="C35" s="4">
        <v>8.32</v>
      </c>
      <c r="D35" s="5">
        <v>0.76</v>
      </c>
      <c r="E35" s="4"/>
      <c r="F35" s="5">
        <v>20.73</v>
      </c>
      <c r="G35" s="4">
        <v>0.88</v>
      </c>
      <c r="H35" s="5">
        <v>9.42</v>
      </c>
      <c r="I35" s="4">
        <v>0.22</v>
      </c>
      <c r="J35" s="5"/>
      <c r="K35" s="4">
        <v>101.99</v>
      </c>
      <c r="L35" s="5"/>
      <c r="M35" s="4">
        <v>0.30206794682422455</v>
      </c>
      <c r="N35" s="5">
        <v>0.27474150664697194</v>
      </c>
      <c r="O35" s="4">
        <v>1.4</v>
      </c>
      <c r="P35" s="5">
        <v>0.62944162436548223</v>
      </c>
      <c r="Q35" s="4"/>
      <c r="R35" s="5"/>
      <c r="S35" s="4">
        <v>2.2089285714285714</v>
      </c>
      <c r="T35" s="5">
        <v>2.0153846153846153</v>
      </c>
      <c r="U35" s="4">
        <v>7.34</v>
      </c>
      <c r="V35" s="5">
        <v>60.89</v>
      </c>
      <c r="W35" s="4"/>
      <c r="X35" s="5">
        <v>1.9412780656303972</v>
      </c>
    </row>
    <row r="36" spans="2:24" x14ac:dyDescent="0.25">
      <c r="B36" t="s">
        <v>1</v>
      </c>
      <c r="C36" s="4">
        <v>10.18</v>
      </c>
      <c r="D36" s="5">
        <v>1.1399999999999999</v>
      </c>
      <c r="E36" s="4"/>
      <c r="F36" s="5">
        <v>40.51</v>
      </c>
      <c r="G36" s="4">
        <v>1.43</v>
      </c>
      <c r="H36" s="5">
        <v>11.75</v>
      </c>
      <c r="I36" s="4">
        <v>0.18</v>
      </c>
      <c r="J36" s="5"/>
      <c r="K36" s="4">
        <v>101.05</v>
      </c>
      <c r="L36" s="5"/>
      <c r="M36" s="4">
        <v>0.3658536585365853</v>
      </c>
      <c r="N36" s="5">
        <v>0.35418875927889715</v>
      </c>
      <c r="O36" s="4">
        <v>0.69</v>
      </c>
      <c r="P36" s="5">
        <v>0.86753246753246749</v>
      </c>
      <c r="Q36" s="4"/>
      <c r="R36" s="5"/>
      <c r="S36" s="4">
        <v>2.2988980716253442</v>
      </c>
      <c r="T36" s="5">
        <v>2.1552795031055902</v>
      </c>
      <c r="U36" s="4">
        <v>3.11</v>
      </c>
      <c r="V36" s="5">
        <v>31.66</v>
      </c>
      <c r="W36" s="4"/>
      <c r="X36" s="5">
        <v>1.9192607003891051</v>
      </c>
    </row>
    <row r="37" spans="2:24" x14ac:dyDescent="0.25">
      <c r="B37" t="s">
        <v>2</v>
      </c>
      <c r="C37" s="4">
        <v>8.9600000000000009</v>
      </c>
      <c r="D37" s="5">
        <v>0.91</v>
      </c>
      <c r="E37" s="4"/>
      <c r="F37" s="5">
        <v>19.21</v>
      </c>
      <c r="G37" s="4">
        <v>1</v>
      </c>
      <c r="H37" s="5">
        <v>10.67</v>
      </c>
      <c r="I37" s="4">
        <v>0.25</v>
      </c>
      <c r="J37" s="5"/>
      <c r="K37" s="4">
        <v>75.87</v>
      </c>
      <c r="L37" s="5"/>
      <c r="M37" s="4">
        <v>0.30976616231086662</v>
      </c>
      <c r="N37" s="5">
        <v>0.26767537826685006</v>
      </c>
      <c r="O37" s="4">
        <v>1.89</v>
      </c>
      <c r="P37" s="5">
        <v>0.69351389878831082</v>
      </c>
      <c r="Q37" s="4"/>
      <c r="R37" s="5"/>
      <c r="S37" s="4">
        <v>2.3103821196827687</v>
      </c>
      <c r="T37" s="5">
        <v>2.25</v>
      </c>
      <c r="U37" s="4">
        <v>6.15</v>
      </c>
      <c r="V37" s="5">
        <v>55</v>
      </c>
      <c r="W37" s="4"/>
      <c r="X37" s="5">
        <v>2.0086206896551726</v>
      </c>
    </row>
    <row r="38" spans="2:24" x14ac:dyDescent="0.25">
      <c r="B38" t="s">
        <v>3</v>
      </c>
      <c r="C38" s="4">
        <v>12.52</v>
      </c>
      <c r="D38" s="5">
        <v>1.52</v>
      </c>
      <c r="E38" s="4"/>
      <c r="F38" s="5">
        <v>28.75</v>
      </c>
      <c r="G38" s="4">
        <v>1.32</v>
      </c>
      <c r="H38" s="5">
        <v>12.68</v>
      </c>
      <c r="I38" s="4">
        <v>0.09</v>
      </c>
      <c r="J38" s="5"/>
      <c r="K38" s="4">
        <v>107.16</v>
      </c>
      <c r="L38" s="5"/>
      <c r="M38" s="4">
        <v>0.37570255079982701</v>
      </c>
      <c r="N38" s="5">
        <v>0.36878512753999132</v>
      </c>
      <c r="O38" s="4">
        <v>0.6</v>
      </c>
      <c r="P38" s="5">
        <v>0.94988864142538965</v>
      </c>
      <c r="Q38" s="4"/>
      <c r="R38" s="5"/>
      <c r="S38" s="4">
        <v>2.1496023856858848</v>
      </c>
      <c r="T38" s="5">
        <v>2.0625</v>
      </c>
      <c r="U38" s="4">
        <v>4.43</v>
      </c>
      <c r="V38" s="5">
        <v>55.46</v>
      </c>
      <c r="W38" s="4"/>
      <c r="X38" s="5">
        <v>1.9930555555555556</v>
      </c>
    </row>
    <row r="39" spans="2:24" x14ac:dyDescent="0.25">
      <c r="B39" t="s">
        <v>4</v>
      </c>
      <c r="C39" s="4">
        <v>11.46</v>
      </c>
      <c r="D39" s="5">
        <v>1.1299999999999999</v>
      </c>
      <c r="E39" s="4"/>
      <c r="F39" s="5">
        <v>20.48</v>
      </c>
      <c r="G39" s="4">
        <v>0.95</v>
      </c>
      <c r="H39" s="5">
        <v>10.35</v>
      </c>
      <c r="I39" s="4">
        <v>0.26</v>
      </c>
      <c r="J39" s="5"/>
      <c r="K39" s="4">
        <v>111.74</v>
      </c>
      <c r="L39" s="5"/>
      <c r="M39" s="4">
        <v>0.31887866841874718</v>
      </c>
      <c r="N39" s="5">
        <v>0.26456416995181781</v>
      </c>
      <c r="O39" s="4">
        <v>1.44</v>
      </c>
      <c r="P39" s="5">
        <v>0.69028571428571428</v>
      </c>
      <c r="Q39" s="4"/>
      <c r="R39" s="5"/>
      <c r="S39" s="4">
        <v>2.3811252268602541</v>
      </c>
      <c r="T39" s="5">
        <v>2.1304347826086958</v>
      </c>
      <c r="U39" s="4">
        <v>6.75</v>
      </c>
      <c r="V39" s="5">
        <v>77.37</v>
      </c>
      <c r="W39" s="4"/>
      <c r="X39" s="5">
        <v>2.0218390804597703</v>
      </c>
    </row>
    <row r="42" spans="2:24" ht="78.75" x14ac:dyDescent="0.25">
      <c r="B42">
        <v>2024</v>
      </c>
      <c r="C42" s="2" t="s">
        <v>5</v>
      </c>
      <c r="D42" s="1" t="s">
        <v>6</v>
      </c>
      <c r="E42" s="1" t="s">
        <v>7</v>
      </c>
      <c r="F42" s="2" t="s">
        <v>8</v>
      </c>
      <c r="G42" s="1" t="s">
        <v>9</v>
      </c>
      <c r="H42" s="1" t="s">
        <v>10</v>
      </c>
      <c r="I42" s="1" t="s">
        <v>11</v>
      </c>
      <c r="J42" s="1" t="s">
        <v>12</v>
      </c>
      <c r="K42" s="1" t="s">
        <v>13</v>
      </c>
      <c r="L42" s="1" t="s">
        <v>14</v>
      </c>
      <c r="M42" s="1" t="s">
        <v>15</v>
      </c>
      <c r="N42" s="1" t="s">
        <v>16</v>
      </c>
      <c r="O42" s="1" t="s">
        <v>17</v>
      </c>
      <c r="P42" s="1" t="s">
        <v>18</v>
      </c>
      <c r="Q42" s="1" t="s">
        <v>19</v>
      </c>
      <c r="R42" s="1" t="s">
        <v>20</v>
      </c>
      <c r="S42" s="1" t="s">
        <v>21</v>
      </c>
      <c r="T42" s="1" t="s">
        <v>22</v>
      </c>
      <c r="U42" s="1" t="s">
        <v>23</v>
      </c>
      <c r="V42" s="1" t="s">
        <v>24</v>
      </c>
      <c r="W42" s="3"/>
      <c r="X42" s="1" t="s">
        <v>25</v>
      </c>
    </row>
    <row r="43" spans="2:24" x14ac:dyDescent="0.25">
      <c r="B43" t="s">
        <v>0</v>
      </c>
      <c r="C43" s="6">
        <v>9.0299999999999994</v>
      </c>
      <c r="D43" s="7">
        <v>0.87</v>
      </c>
      <c r="E43" s="6"/>
      <c r="F43" s="7">
        <v>21.52</v>
      </c>
      <c r="G43" s="6">
        <v>0.92</v>
      </c>
      <c r="H43" s="7">
        <v>9.85</v>
      </c>
      <c r="I43" s="6">
        <v>0.19</v>
      </c>
      <c r="J43" s="7"/>
      <c r="K43" s="6">
        <v>103.04</v>
      </c>
      <c r="L43" s="7"/>
      <c r="M43" s="6">
        <v>0.31034482758620691</v>
      </c>
      <c r="N43" s="7">
        <v>0.2737931034482759</v>
      </c>
      <c r="O43" s="6">
        <v>1.71</v>
      </c>
      <c r="P43" s="7">
        <v>0.63418530351437707</v>
      </c>
      <c r="Q43" s="6"/>
      <c r="R43" s="7"/>
      <c r="S43" s="6">
        <v>2.0709010339734122</v>
      </c>
      <c r="T43" s="7">
        <v>2.0909090909090908</v>
      </c>
      <c r="U43" s="6">
        <v>6.64</v>
      </c>
      <c r="V43" s="7">
        <v>59.71</v>
      </c>
      <c r="W43" s="6"/>
      <c r="X43" s="7">
        <v>2.1798165137614678</v>
      </c>
    </row>
    <row r="44" spans="2:24" x14ac:dyDescent="0.25">
      <c r="B44" t="s">
        <v>1</v>
      </c>
      <c r="C44" s="6">
        <v>9.3800000000000008</v>
      </c>
      <c r="D44" s="7">
        <v>1.06</v>
      </c>
      <c r="E44" s="6"/>
      <c r="F44" s="7">
        <v>39.25</v>
      </c>
      <c r="G44" s="6">
        <v>1.45</v>
      </c>
      <c r="H44" s="7">
        <v>11.77</v>
      </c>
      <c r="I44" s="6">
        <v>0.15</v>
      </c>
      <c r="J44" s="7"/>
      <c r="K44" s="6">
        <v>100.96415</v>
      </c>
      <c r="L44" s="7"/>
      <c r="M44" s="6">
        <v>0.31992516370439666</v>
      </c>
      <c r="N44" s="7">
        <v>0.33115060804490182</v>
      </c>
      <c r="O44" s="6">
        <v>0.76</v>
      </c>
      <c r="P44" s="7">
        <v>0.71370967741935487</v>
      </c>
      <c r="Q44" s="6"/>
      <c r="R44" s="7"/>
      <c r="S44" s="6">
        <v>2.1336161187698832</v>
      </c>
      <c r="T44" s="7">
        <v>2.1021505376344085</v>
      </c>
      <c r="U44" s="6">
        <v>3.54</v>
      </c>
      <c r="V44" s="7">
        <v>33.21</v>
      </c>
      <c r="W44" s="6"/>
      <c r="X44" s="7">
        <v>2.0846560846560847</v>
      </c>
    </row>
    <row r="45" spans="2:24" x14ac:dyDescent="0.25">
      <c r="B45" t="s">
        <v>2</v>
      </c>
      <c r="C45" s="6">
        <v>11.4</v>
      </c>
      <c r="D45" s="7">
        <v>1.27</v>
      </c>
      <c r="E45" s="6"/>
      <c r="F45" s="7">
        <v>20.94</v>
      </c>
      <c r="G45" s="6">
        <v>1.04</v>
      </c>
      <c r="H45" s="7">
        <v>11.24</v>
      </c>
      <c r="I45" s="6">
        <v>0.23</v>
      </c>
      <c r="J45" s="7"/>
      <c r="K45" s="6">
        <v>106.35</v>
      </c>
      <c r="L45" s="7"/>
      <c r="M45" s="6">
        <v>0.32890815497155235</v>
      </c>
      <c r="N45" s="7">
        <v>0.29179084259008398</v>
      </c>
      <c r="O45" s="6">
        <v>1.97</v>
      </c>
      <c r="P45" s="7">
        <v>0.70576671035386629</v>
      </c>
      <c r="Q45" s="6"/>
      <c r="R45" s="7"/>
      <c r="S45" s="6">
        <v>2.0154057771664373</v>
      </c>
      <c r="T45" s="7">
        <v>2.1076923076923078</v>
      </c>
      <c r="U45" s="6">
        <v>4.88</v>
      </c>
      <c r="V45" s="7">
        <v>55.35</v>
      </c>
      <c r="W45" s="6"/>
      <c r="X45" s="7">
        <v>2.3863247863247863</v>
      </c>
    </row>
    <row r="46" spans="2:24" x14ac:dyDescent="0.25">
      <c r="B46" t="s">
        <v>3</v>
      </c>
      <c r="C46" s="6">
        <v>12.38</v>
      </c>
      <c r="D46" s="7">
        <v>1.53</v>
      </c>
      <c r="E46" s="6"/>
      <c r="F46" s="7">
        <v>29.04</v>
      </c>
      <c r="G46" s="6">
        <v>1.36</v>
      </c>
      <c r="H46" s="7">
        <v>12.76</v>
      </c>
      <c r="I46" s="6">
        <v>0.12</v>
      </c>
      <c r="J46" s="7"/>
      <c r="K46" s="6">
        <v>107.49</v>
      </c>
      <c r="L46" s="7"/>
      <c r="M46" s="6">
        <v>0.37423811458756601</v>
      </c>
      <c r="N46" s="7">
        <v>0.37423811458756606</v>
      </c>
      <c r="O46" s="6">
        <v>0.67</v>
      </c>
      <c r="P46" s="7">
        <v>0.97770700636942687</v>
      </c>
      <c r="Q46" s="6"/>
      <c r="R46" s="7"/>
      <c r="S46" s="6">
        <v>2.0639861651534805</v>
      </c>
      <c r="T46" s="7">
        <v>2.0882352941176467</v>
      </c>
      <c r="U46" s="6">
        <v>4.6100000000000003</v>
      </c>
      <c r="V46" s="7">
        <v>57</v>
      </c>
      <c r="W46" s="6"/>
      <c r="X46" s="7">
        <v>2.0489510489510487</v>
      </c>
    </row>
    <row r="47" spans="2:24" x14ac:dyDescent="0.25">
      <c r="B47" t="s">
        <v>4</v>
      </c>
      <c r="C47" s="6">
        <v>12.25</v>
      </c>
      <c r="D47" s="7">
        <v>1.31</v>
      </c>
      <c r="E47" s="6"/>
      <c r="F47" s="7">
        <v>19.63</v>
      </c>
      <c r="G47" s="6">
        <v>0.96</v>
      </c>
      <c r="H47" s="7">
        <v>10.7</v>
      </c>
      <c r="I47" s="6">
        <v>0.31</v>
      </c>
      <c r="J47" s="7"/>
      <c r="K47" s="6">
        <v>145.34</v>
      </c>
      <c r="L47" s="7"/>
      <c r="M47" s="6">
        <v>0.3140077821011672</v>
      </c>
      <c r="N47" s="7">
        <v>0.26089494163424126</v>
      </c>
      <c r="O47" s="6">
        <v>1.38</v>
      </c>
      <c r="P47" s="7">
        <v>0.66949575636545178</v>
      </c>
      <c r="Q47" s="6"/>
      <c r="R47" s="7"/>
      <c r="S47" s="6">
        <v>2.1257117827420062</v>
      </c>
      <c r="T47" s="7">
        <v>2.0769230769230766</v>
      </c>
      <c r="U47" s="6">
        <v>5.96</v>
      </c>
      <c r="V47" s="7">
        <v>72.959999999999994</v>
      </c>
      <c r="W47" s="6"/>
      <c r="X47" s="7">
        <v>2.140607424071991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6BC13-524B-407F-9674-6D245F37720A}">
  <dimension ref="B1:X50"/>
  <sheetViews>
    <sheetView tabSelected="1" topLeftCell="A23" workbookViewId="0">
      <selection activeCell="B3" sqref="B3:X50"/>
    </sheetView>
  </sheetViews>
  <sheetFormatPr defaultRowHeight="15" x14ac:dyDescent="0.25"/>
  <cols>
    <col min="2" max="2" width="11" customWidth="1"/>
    <col min="3" max="10" width="11.5703125" customWidth="1"/>
    <col min="11" max="22" width="12.7109375" customWidth="1"/>
    <col min="23" max="23" width="12" customWidth="1"/>
    <col min="24" max="24" width="12.7109375" customWidth="1"/>
  </cols>
  <sheetData>
    <row r="1" spans="2:24" x14ac:dyDescent="0.25">
      <c r="B1" s="70" t="s">
        <v>26</v>
      </c>
      <c r="C1" s="70"/>
    </row>
    <row r="3" spans="2:24" x14ac:dyDescent="0.25">
      <c r="B3" t="s">
        <v>85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t="s">
        <v>93</v>
      </c>
      <c r="K3" t="s">
        <v>94</v>
      </c>
      <c r="L3" t="s">
        <v>95</v>
      </c>
      <c r="M3" t="s">
        <v>96</v>
      </c>
      <c r="N3" t="s">
        <v>97</v>
      </c>
      <c r="O3" t="s">
        <v>98</v>
      </c>
      <c r="P3" t="s">
        <v>99</v>
      </c>
      <c r="Q3" t="s">
        <v>100</v>
      </c>
      <c r="R3" t="s">
        <v>101</v>
      </c>
      <c r="S3" t="s">
        <v>102</v>
      </c>
      <c r="T3" t="s">
        <v>103</v>
      </c>
      <c r="U3" t="s">
        <v>104</v>
      </c>
      <c r="V3" t="s">
        <v>105</v>
      </c>
      <c r="W3" t="s">
        <v>106</v>
      </c>
      <c r="X3" t="s">
        <v>107</v>
      </c>
    </row>
    <row r="4" spans="2:24" x14ac:dyDescent="0.25">
      <c r="B4">
        <v>2019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X4" t="s">
        <v>25</v>
      </c>
    </row>
    <row r="5" spans="2:24" x14ac:dyDescent="0.25">
      <c r="B5" t="s">
        <v>0</v>
      </c>
      <c r="C5">
        <f>data!C3/SUM(data!C3:C7)</f>
        <v>0.14641793384543031</v>
      </c>
      <c r="D5">
        <f>data!D3/SUM(data!D3:D7)</f>
        <v>0.14376996805111822</v>
      </c>
      <c r="E5" t="e">
        <f>data!E3/SUM(data!E3:E7)</f>
        <v>#DIV/0!</v>
      </c>
      <c r="F5">
        <f>data!F3/SUM(data!F3:F7)</f>
        <v>0.19016016281744977</v>
      </c>
      <c r="G5">
        <f>data!G3/SUM(data!G3:G7)</f>
        <v>0.18634686346863469</v>
      </c>
      <c r="H5">
        <f>data!H3/SUM(data!H3:H7)</f>
        <v>0.19388909845341382</v>
      </c>
      <c r="I5">
        <f>data!I3/SUM(data!I3:I7)</f>
        <v>0.16666666666666669</v>
      </c>
      <c r="J5" t="e">
        <f>data!J3/SUM(data!J3:J7)</f>
        <v>#DIV/0!</v>
      </c>
      <c r="K5">
        <f>data!K3/SUM(data!K3:K7)</f>
        <v>0.19421081949830074</v>
      </c>
      <c r="L5" t="e">
        <f>data!L3/SUM(data!L3:L7)</f>
        <v>#DIV/0!</v>
      </c>
      <c r="M5">
        <f>data!M3/SUM(data!M3:M7)</f>
        <v>0.20469330959236409</v>
      </c>
      <c r="N5">
        <f>data!N3/SUM(data!N3:N7)</f>
        <v>0.20963764847368818</v>
      </c>
      <c r="O5">
        <f>data!O3/SUM(data!O3:O7)</f>
        <v>0.24408014571948999</v>
      </c>
      <c r="P5">
        <f>data!P3/SUM(data!P3:P7)</f>
        <v>0.20410489464230308</v>
      </c>
      <c r="Q5" t="e">
        <f>data!Q3/SUM(data!Q3:Q7)</f>
        <v>#DIV/0!</v>
      </c>
      <c r="R5" t="e">
        <f>data!R3/SUM(data!R3:R7)</f>
        <v>#DIV/0!</v>
      </c>
      <c r="S5">
        <f>data!S3/SUM(data!S3:S7)</f>
        <v>0.19667386870239065</v>
      </c>
      <c r="T5">
        <f>data!T3/SUM(data!T3:T7)</f>
        <v>0.2120785496990919</v>
      </c>
      <c r="U5">
        <f>data!U3/SUM(data!U3:U7)</f>
        <v>0.22139611730689801</v>
      </c>
      <c r="V5">
        <f>data!V3/SUM(data!V3:V7)</f>
        <v>0.16964769647696476</v>
      </c>
      <c r="X5">
        <f>data!X3/SUM(data!X3:X7)</f>
        <v>0.21750017568640609</v>
      </c>
    </row>
    <row r="6" spans="2:24" x14ac:dyDescent="0.25">
      <c r="B6" t="s">
        <v>1</v>
      </c>
      <c r="C6">
        <f>data!C4/SUM(data!C3:C7)</f>
        <v>0.22918952813920676</v>
      </c>
      <c r="D6">
        <f>data!D4/SUM(data!D3:D7)</f>
        <v>0.24440894568690097</v>
      </c>
      <c r="E6" t="e">
        <f>data!E4/SUM(data!E3:E7)</f>
        <v>#DIV/0!</v>
      </c>
      <c r="F6">
        <f>data!F4/SUM(data!F3:F7)</f>
        <v>0.27572781169807981</v>
      </c>
      <c r="G6">
        <f>data!G4/SUM(data!G3:G7)</f>
        <v>0.23985239852398524</v>
      </c>
      <c r="H6">
        <f>data!H4/SUM(data!H3:H7)</f>
        <v>0.20350811014711429</v>
      </c>
      <c r="I6">
        <f>data!I4/SUM(data!I3:I7)</f>
        <v>0.28846153846153849</v>
      </c>
      <c r="J6" t="e">
        <f>data!J4/SUM(data!J3:J7)</f>
        <v>#DIV/0!</v>
      </c>
      <c r="K6">
        <f>data!K4/SUM(data!K3:K7)</f>
        <v>0.19230507694060664</v>
      </c>
      <c r="L6" t="e">
        <f>data!L4/SUM(data!L3:L7)</f>
        <v>#DIV/0!</v>
      </c>
      <c r="M6">
        <f>data!M4/SUM(data!M3:M7)</f>
        <v>0.19485542759684987</v>
      </c>
      <c r="N6">
        <f>data!N4/SUM(data!N3:N7)</f>
        <v>0.21776405786882946</v>
      </c>
      <c r="O6">
        <f>data!O4/SUM(data!O3:O7)</f>
        <v>9.107468123861566E-2</v>
      </c>
      <c r="P6">
        <f>data!P4/SUM(data!P3:P7)</f>
        <v>0.17655881599666234</v>
      </c>
      <c r="Q6" t="e">
        <f>data!Q4/SUM(data!Q3:Q7)</f>
        <v>#DIV/0!</v>
      </c>
      <c r="R6" t="e">
        <f>data!R4/SUM(data!R3:R7)</f>
        <v>#DIV/0!</v>
      </c>
      <c r="S6">
        <f>data!S4/SUM(data!S3:S7)</f>
        <v>0.19661970778109644</v>
      </c>
      <c r="T6">
        <f>data!T4/SUM(data!T3:T7)</f>
        <v>0.20395515791855209</v>
      </c>
      <c r="U6">
        <f>data!U4/SUM(data!U3:U7)</f>
        <v>0.10863279636513838</v>
      </c>
      <c r="V6">
        <f>data!V4/SUM(data!V3:V7)</f>
        <v>0.13004742547425474</v>
      </c>
      <c r="X6">
        <f>data!X4/SUM(data!X3:X7)</f>
        <v>0.1938415736896692</v>
      </c>
    </row>
    <row r="7" spans="2:24" x14ac:dyDescent="0.25">
      <c r="B7" t="s">
        <v>2</v>
      </c>
      <c r="C7">
        <f>data!C5/SUM(data!C3:C7)</f>
        <v>0.17181376391283901</v>
      </c>
      <c r="D7">
        <f>data!D5/SUM(data!D3:D7)</f>
        <v>0.14536741214057508</v>
      </c>
      <c r="E7" t="e">
        <f>data!E5/SUM(data!E3:E7)</f>
        <v>#DIV/0!</v>
      </c>
      <c r="F7">
        <f>data!F5/SUM(data!F3:F7)</f>
        <v>0.14140341562693567</v>
      </c>
      <c r="G7">
        <f>data!G5/SUM(data!G3:G7)</f>
        <v>0.15129151291512916</v>
      </c>
      <c r="H7">
        <f>data!H5/SUM(data!H3:H7)</f>
        <v>0.15975103734439836</v>
      </c>
      <c r="I7">
        <f>data!I5/SUM(data!I3:I7)</f>
        <v>0.23076923076923078</v>
      </c>
      <c r="J7" t="e">
        <f>data!J5/SUM(data!J3:J7)</f>
        <v>#DIV/0!</v>
      </c>
      <c r="K7">
        <f>data!K5/SUM(data!K3:K7)</f>
        <v>0.20252950672703235</v>
      </c>
      <c r="L7" t="e">
        <f>data!L5/SUM(data!L3:L7)</f>
        <v>#DIV/0!</v>
      </c>
      <c r="M7">
        <f>data!M5/SUM(data!M3:M7)</f>
        <v>0.17633499008724096</v>
      </c>
      <c r="N7">
        <f>data!N5/SUM(data!N3:N7)</f>
        <v>0.14522400761978463</v>
      </c>
      <c r="O7">
        <f>data!O5/SUM(data!O3:O7)</f>
        <v>0.27686703096539161</v>
      </c>
      <c r="P7">
        <f>data!P5/SUM(data!P3:P7)</f>
        <v>0.15158968151940261</v>
      </c>
      <c r="Q7" t="e">
        <f>data!Q5/SUM(data!Q3:Q7)</f>
        <v>#DIV/0!</v>
      </c>
      <c r="R7" t="e">
        <f>data!R5/SUM(data!R3:R7)</f>
        <v>#DIV/0!</v>
      </c>
      <c r="S7">
        <f>data!S5/SUM(data!S3:S7)</f>
        <v>0.2018447290519137</v>
      </c>
      <c r="T7">
        <f>data!T5/SUM(data!T3:T7)</f>
        <v>0.18250656562910028</v>
      </c>
      <c r="U7">
        <f>data!U5/SUM(data!U3:U7)</f>
        <v>0.20859149111937217</v>
      </c>
      <c r="V7">
        <f>data!V5/SUM(data!V3:V7)</f>
        <v>0.18746612466124662</v>
      </c>
      <c r="X7">
        <f>data!X5/SUM(data!X3:X7)</f>
        <v>0.19660088434717338</v>
      </c>
    </row>
    <row r="8" spans="2:24" x14ac:dyDescent="0.25">
      <c r="B8" t="s">
        <v>3</v>
      </c>
      <c r="C8">
        <f>data!C6/SUM(data!C3:C7)</f>
        <v>0.26822385953911271</v>
      </c>
      <c r="D8">
        <f>data!D6/SUM(data!D3:D7)</f>
        <v>0.27635782747603832</v>
      </c>
      <c r="E8" t="e">
        <f>data!E6/SUM(data!E3:E7)</f>
        <v>#DIV/0!</v>
      </c>
      <c r="F8">
        <f>data!F6/SUM(data!F3:F7)</f>
        <v>0.23581983895230507</v>
      </c>
      <c r="G8">
        <f>data!G6/SUM(data!G3:G7)</f>
        <v>0.23800738007380073</v>
      </c>
      <c r="H8">
        <f>data!H6/SUM(data!H3:H7)</f>
        <v>0.24575631837042627</v>
      </c>
      <c r="I8">
        <f>data!I6/SUM(data!I3:I7)</f>
        <v>9.6153846153846159E-2</v>
      </c>
      <c r="J8" t="e">
        <f>data!J6/SUM(data!J3:J7)</f>
        <v>#DIV/0!</v>
      </c>
      <c r="K8">
        <f>data!K6/SUM(data!K3:K7)</f>
        <v>0.20293017744217767</v>
      </c>
      <c r="L8" t="e">
        <f>data!L6/SUM(data!L3:L7)</f>
        <v>#DIV/0!</v>
      </c>
      <c r="M8">
        <f>data!M6/SUM(data!M3:M7)</f>
        <v>0.22931510798292443</v>
      </c>
      <c r="N8">
        <f>data!N6/SUM(data!N3:N7)</f>
        <v>0.25195008981261091</v>
      </c>
      <c r="O8">
        <f>data!O6/SUM(data!O3:O7)</f>
        <v>0.11839708561020036</v>
      </c>
      <c r="P8">
        <f>data!P6/SUM(data!P3:P7)</f>
        <v>0.21860218041046806</v>
      </c>
      <c r="Q8" t="e">
        <f>data!Q6/SUM(data!Q3:Q7)</f>
        <v>#DIV/0!</v>
      </c>
      <c r="R8" t="e">
        <f>data!R6/SUM(data!R3:R7)</f>
        <v>#DIV/0!</v>
      </c>
      <c r="S8">
        <f>data!S6/SUM(data!S3:S7)</f>
        <v>0.19436161930644849</v>
      </c>
      <c r="T8">
        <f>data!T6/SUM(data!T3:T7)</f>
        <v>0.19966479512383353</v>
      </c>
      <c r="U8">
        <f>data!U6/SUM(data!U3:U7)</f>
        <v>0.1553077240809583</v>
      </c>
      <c r="V8">
        <f>data!V6/SUM(data!V3:V7)</f>
        <v>0.21768292682926832</v>
      </c>
      <c r="X8">
        <f>data!X6/SUM(data!X3:X7)</f>
        <v>0.18931883919599846</v>
      </c>
    </row>
    <row r="9" spans="2:24" x14ac:dyDescent="0.25">
      <c r="B9" t="s">
        <v>4</v>
      </c>
      <c r="C9">
        <f>data!C7/SUM(data!C3:C7)</f>
        <v>0.18435491456341119</v>
      </c>
      <c r="D9">
        <f>data!D7/SUM(data!D3:D7)</f>
        <v>0.19009584664536741</v>
      </c>
      <c r="E9" t="e">
        <f>data!E7/SUM(data!E3:E7)</f>
        <v>#DIV/0!</v>
      </c>
      <c r="F9">
        <f>data!F7/SUM(data!F3:F7)</f>
        <v>0.15688877090522962</v>
      </c>
      <c r="G9">
        <f>data!G7/SUM(data!G3:G7)</f>
        <v>0.18450184501845018</v>
      </c>
      <c r="H9">
        <f>data!H7/SUM(data!H3:H7)</f>
        <v>0.1970954356846473</v>
      </c>
      <c r="I9">
        <f>data!I7/SUM(data!I3:I7)</f>
        <v>0.21794871794871798</v>
      </c>
      <c r="J9" t="e">
        <f>data!J7/SUM(data!J3:J7)</f>
        <v>#DIV/0!</v>
      </c>
      <c r="K9">
        <f>data!K7/SUM(data!K3:K7)</f>
        <v>0.2080244193918826</v>
      </c>
      <c r="L9" t="e">
        <f>data!L7/SUM(data!L3:L7)</f>
        <v>#DIV/0!</v>
      </c>
      <c r="M9">
        <f>data!M7/SUM(data!M3:M7)</f>
        <v>0.1948011647406207</v>
      </c>
      <c r="N9">
        <f>data!N7/SUM(data!N3:N7)</f>
        <v>0.17542419622508687</v>
      </c>
      <c r="O9">
        <f>data!O7/SUM(data!O3:O7)</f>
        <v>0.26958105646630237</v>
      </c>
      <c r="P9">
        <f>data!P7/SUM(data!P3:P7)</f>
        <v>0.24914442743116388</v>
      </c>
      <c r="Q9" t="e">
        <f>data!Q7/SUM(data!Q3:Q7)</f>
        <v>#DIV/0!</v>
      </c>
      <c r="R9" t="e">
        <f>data!R7/SUM(data!R3:R7)</f>
        <v>#DIV/0!</v>
      </c>
      <c r="S9">
        <f>data!S7/SUM(data!S3:S7)</f>
        <v>0.21050007515815078</v>
      </c>
      <c r="T9">
        <f>data!T7/SUM(data!T3:T7)</f>
        <v>0.20179493162942205</v>
      </c>
      <c r="U9">
        <f>data!U7/SUM(data!U3:U7)</f>
        <v>0.30607187112763323</v>
      </c>
      <c r="V9">
        <f>data!V7/SUM(data!V3:V7)</f>
        <v>0.29515582655826555</v>
      </c>
      <c r="X9">
        <f>data!X7/SUM(data!X3:X7)</f>
        <v>0.20273852708075293</v>
      </c>
    </row>
    <row r="10" spans="2:24" x14ac:dyDescent="0.25">
      <c r="B10" t="s">
        <v>28</v>
      </c>
      <c r="C10">
        <f>SUM(C5:C9)</f>
        <v>1</v>
      </c>
      <c r="D10">
        <f t="shared" ref="D10:X10" si="0">SUM(D5:D9)</f>
        <v>0.99999999999999989</v>
      </c>
      <c r="E10" t="e">
        <f t="shared" si="0"/>
        <v>#DIV/0!</v>
      </c>
      <c r="F10">
        <f t="shared" si="0"/>
        <v>1</v>
      </c>
      <c r="G10">
        <f t="shared" si="0"/>
        <v>1</v>
      </c>
      <c r="H10">
        <f t="shared" si="0"/>
        <v>1</v>
      </c>
      <c r="I10">
        <f t="shared" si="0"/>
        <v>1</v>
      </c>
      <c r="J10" t="e">
        <f t="shared" si="0"/>
        <v>#DIV/0!</v>
      </c>
      <c r="K10">
        <f t="shared" si="0"/>
        <v>1</v>
      </c>
      <c r="L10" t="e">
        <f t="shared" si="0"/>
        <v>#DIV/0!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 t="e">
        <f t="shared" si="0"/>
        <v>#DIV/0!</v>
      </c>
      <c r="R10" t="e">
        <f t="shared" si="0"/>
        <v>#DIV/0!</v>
      </c>
      <c r="S10">
        <f t="shared" si="0"/>
        <v>1</v>
      </c>
      <c r="T10">
        <f t="shared" si="0"/>
        <v>0.99999999999999989</v>
      </c>
      <c r="U10">
        <f t="shared" si="0"/>
        <v>1</v>
      </c>
      <c r="V10">
        <f t="shared" si="0"/>
        <v>1</v>
      </c>
      <c r="X10">
        <f t="shared" si="0"/>
        <v>1</v>
      </c>
    </row>
    <row r="12" spans="2:24" x14ac:dyDescent="0.25">
      <c r="B12">
        <v>2020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  <c r="H12" t="s">
        <v>10</v>
      </c>
      <c r="I12" t="s">
        <v>11</v>
      </c>
      <c r="J12" t="s">
        <v>12</v>
      </c>
      <c r="K12" t="s">
        <v>13</v>
      </c>
      <c r="L12" t="s">
        <v>14</v>
      </c>
      <c r="M12" t="s">
        <v>15</v>
      </c>
      <c r="N12" t="s">
        <v>16</v>
      </c>
      <c r="O12" t="s">
        <v>17</v>
      </c>
      <c r="P12" t="s">
        <v>18</v>
      </c>
      <c r="Q12" t="s">
        <v>19</v>
      </c>
      <c r="R12" t="s">
        <v>20</v>
      </c>
      <c r="S12" t="s">
        <v>21</v>
      </c>
      <c r="T12" t="s">
        <v>22</v>
      </c>
      <c r="U12" t="s">
        <v>23</v>
      </c>
      <c r="V12" t="s">
        <v>24</v>
      </c>
      <c r="X12" t="s">
        <v>25</v>
      </c>
    </row>
    <row r="13" spans="2:24" x14ac:dyDescent="0.25">
      <c r="B13" t="s">
        <v>0</v>
      </c>
      <c r="C13">
        <f>data!C11/SUM(data!C11:C15)</f>
        <v>0.11818181818181819</v>
      </c>
      <c r="D13">
        <f>data!D11/SUM(data!D11:D15)</f>
        <v>0.14862385321100918</v>
      </c>
      <c r="E13" t="e">
        <f>data!E11/SUM(data!E11:E15)</f>
        <v>#DIV/0!</v>
      </c>
      <c r="F13">
        <f>data!F11/SUM(data!F11:F15)</f>
        <v>0.19279844290657439</v>
      </c>
      <c r="G13">
        <f>data!G11/SUM(data!G11:G15)</f>
        <v>0.19047619047619047</v>
      </c>
      <c r="H13">
        <f>data!H11/SUM(data!H11:H15)</f>
        <v>0.20074250861840362</v>
      </c>
      <c r="I13">
        <f>data!I11/SUM(data!I11:I15)</f>
        <v>0.18421052631578949</v>
      </c>
      <c r="J13" t="e">
        <f>data!J11/SUM(data!J11:J15)</f>
        <v>#DIV/0!</v>
      </c>
      <c r="K13">
        <f>data!K11/SUM(data!K11:K15)</f>
        <v>0.19886352617186745</v>
      </c>
      <c r="L13" t="e">
        <f>data!L11/SUM(data!L11:L15)</f>
        <v>#DIV/0!</v>
      </c>
      <c r="M13">
        <f>data!M11/SUM(data!M11:M15)</f>
        <v>0.21802279116055631</v>
      </c>
      <c r="N13">
        <f>data!N11/SUM(data!N11:N15)</f>
        <v>0.23177497289841106</v>
      </c>
      <c r="O13">
        <f>data!O11/SUM(data!O11:O15)</f>
        <v>0.22077922077922074</v>
      </c>
      <c r="P13">
        <f>data!P11/SUM(data!P11:P15)</f>
        <v>0.2416182628825071</v>
      </c>
      <c r="Q13" t="e">
        <f>data!Q11/SUM(data!Q11:Q15)</f>
        <v>#DIV/0!</v>
      </c>
      <c r="R13" t="e">
        <f>data!R11/SUM(data!R11:R15)</f>
        <v>#DIV/0!</v>
      </c>
      <c r="S13">
        <f>data!S11/SUM(data!S11:S15)</f>
        <v>0.20098932981039269</v>
      </c>
      <c r="T13">
        <f>data!T11/SUM(data!T11:T15)</f>
        <v>0.20940203288142908</v>
      </c>
      <c r="U13">
        <f>data!U11/SUM(data!U11:U15)</f>
        <v>0.19963031423290201</v>
      </c>
      <c r="V13">
        <f>data!V11/SUM(data!V11:V15)</f>
        <v>0.13754803996925441</v>
      </c>
      <c r="X13">
        <f>data!X11/SUM(data!X11:X15)</f>
        <v>0.19751106154683629</v>
      </c>
    </row>
    <row r="14" spans="2:24" x14ac:dyDescent="0.25">
      <c r="B14" t="s">
        <v>1</v>
      </c>
      <c r="C14">
        <f>data!C12/SUM(data!C11:C15)</f>
        <v>0.12352941176470589</v>
      </c>
      <c r="D14">
        <f>data!D12/SUM(data!D11:D15)</f>
        <v>0.19449541284403671</v>
      </c>
      <c r="E14" t="e">
        <f>data!E12/SUM(data!E11:E15)</f>
        <v>#DIV/0!</v>
      </c>
      <c r="F14">
        <f>data!F12/SUM(data!F11:F15)</f>
        <v>0.32461072664359863</v>
      </c>
      <c r="G14">
        <f>data!G12/SUM(data!G11:G15)</f>
        <v>0.2907268170426065</v>
      </c>
      <c r="H14">
        <f>data!H12/SUM(data!H11:H15)</f>
        <v>0.25112702201007692</v>
      </c>
      <c r="I14">
        <f>data!I12/SUM(data!I11:I15)</f>
        <v>0.17543859649122809</v>
      </c>
      <c r="J14" t="e">
        <f>data!J12/SUM(data!J11:J15)</f>
        <v>#DIV/0!</v>
      </c>
      <c r="K14">
        <f>data!K12/SUM(data!K11:K15)</f>
        <v>0.19595446347186937</v>
      </c>
      <c r="L14" t="e">
        <f>data!L12/SUM(data!L11:L15)</f>
        <v>#DIV/0!</v>
      </c>
      <c r="M14">
        <f>data!M12/SUM(data!M11:M15)</f>
        <v>0.1872475450650444</v>
      </c>
      <c r="N14">
        <f>data!N12/SUM(data!N11:N15)</f>
        <v>0.23428517116084868</v>
      </c>
      <c r="O14">
        <f>data!O12/SUM(data!O11:O15)</f>
        <v>9.0909090909090898E-2</v>
      </c>
      <c r="P14">
        <f>data!P12/SUM(data!P11:P15)</f>
        <v>0.17114626954177586</v>
      </c>
      <c r="Q14" t="e">
        <f>data!Q12/SUM(data!Q11:Q15)</f>
        <v>#DIV/0!</v>
      </c>
      <c r="R14" t="e">
        <f>data!R12/SUM(data!R11:R15)</f>
        <v>#DIV/0!</v>
      </c>
      <c r="S14">
        <f>data!S12/SUM(data!S11:S15)</f>
        <v>0.20300180320258918</v>
      </c>
      <c r="T14">
        <f>data!T12/SUM(data!T11:T15)</f>
        <v>0.22271595382841716</v>
      </c>
      <c r="U14">
        <f>data!U12/SUM(data!U11:U15)</f>
        <v>0.15773259396179909</v>
      </c>
      <c r="V14">
        <f>data!V12/SUM(data!V11:V15)</f>
        <v>0.11352805534204458</v>
      </c>
      <c r="X14">
        <f>data!X12/SUM(data!X11:X15)</f>
        <v>0.20709916346992638</v>
      </c>
    </row>
    <row r="15" spans="2:24" x14ac:dyDescent="0.25">
      <c r="B15" t="s">
        <v>2</v>
      </c>
      <c r="C15">
        <f>data!C13/SUM(data!C11:C15)</f>
        <v>0.3819251336898396</v>
      </c>
      <c r="D15">
        <f>data!D13/SUM(data!D11:D15)</f>
        <v>0.13944954128440368</v>
      </c>
      <c r="E15" t="e">
        <f>data!E13/SUM(data!E11:E15)</f>
        <v>#DIV/0!</v>
      </c>
      <c r="F15">
        <f>data!F13/SUM(data!F11:F15)</f>
        <v>5.0605536332179936E-2</v>
      </c>
      <c r="G15">
        <f>data!G13/SUM(data!G11:G15)</f>
        <v>5.0125313283208017E-2</v>
      </c>
      <c r="H15">
        <f>data!H13/SUM(data!H11:H15)</f>
        <v>5.6483691328560057E-2</v>
      </c>
      <c r="I15">
        <f>data!I13/SUM(data!I11:I15)</f>
        <v>0.26315789473684209</v>
      </c>
      <c r="J15" t="e">
        <f>data!J13/SUM(data!J11:J15)</f>
        <v>#DIV/0!</v>
      </c>
      <c r="K15">
        <f>data!K13/SUM(data!K11:K15)</f>
        <v>0.18575335027054282</v>
      </c>
      <c r="L15" t="e">
        <f>data!L13/SUM(data!L11:L15)</f>
        <v>#DIV/0!</v>
      </c>
      <c r="M15">
        <f>data!M13/SUM(data!M11:M15)</f>
        <v>0.1877953511830891</v>
      </c>
      <c r="N15">
        <f>data!N13/SUM(data!N11:N15)</f>
        <v>9.3821325093507768E-2</v>
      </c>
      <c r="O15">
        <f>data!O13/SUM(data!O11:O15)</f>
        <v>0.33024118738404451</v>
      </c>
      <c r="P15">
        <f>data!P13/SUM(data!P11:P15)</f>
        <v>9.3557681012247484E-2</v>
      </c>
      <c r="Q15" t="e">
        <f>data!Q13/SUM(data!Q11:Q15)</f>
        <v>#DIV/0!</v>
      </c>
      <c r="R15" t="e">
        <f>data!R13/SUM(data!R11:R15)</f>
        <v>#DIV/0!</v>
      </c>
      <c r="S15">
        <f>data!S13/SUM(data!S11:S15)</f>
        <v>0.19510259146966102</v>
      </c>
      <c r="T15">
        <f>data!T13/SUM(data!T11:T15)</f>
        <v>0.14422757226139477</v>
      </c>
      <c r="U15">
        <f>data!U13/SUM(data!U11:U15)</f>
        <v>6.9008009858287117E-2</v>
      </c>
      <c r="V15">
        <f>data!V13/SUM(data!V11:V15)</f>
        <v>0.15353574173712531</v>
      </c>
      <c r="X15">
        <f>data!X13/SUM(data!X11:X15)</f>
        <v>0.18984362891090387</v>
      </c>
    </row>
    <row r="16" spans="2:24" x14ac:dyDescent="0.25">
      <c r="B16" t="s">
        <v>3</v>
      </c>
      <c r="C16">
        <f>data!C14/SUM(data!C11:C15)</f>
        <v>0.21946524064171122</v>
      </c>
      <c r="D16">
        <f>data!D14/SUM(data!D11:D15)</f>
        <v>0.31009174311926602</v>
      </c>
      <c r="E16" t="e">
        <f>data!E14/SUM(data!E11:E15)</f>
        <v>#DIV/0!</v>
      </c>
      <c r="F16">
        <f>data!F14/SUM(data!F11:F15)</f>
        <v>0.27595155709342561</v>
      </c>
      <c r="G16">
        <f>data!G14/SUM(data!G11:G15)</f>
        <v>0.27568922305764409</v>
      </c>
      <c r="H16">
        <f>data!H14/SUM(data!H11:H15)</f>
        <v>0.28453990983823918</v>
      </c>
      <c r="I16">
        <f>data!I14/SUM(data!I11:I15)</f>
        <v>0.10526315789473685</v>
      </c>
      <c r="J16" t="e">
        <f>data!J14/SUM(data!J11:J15)</f>
        <v>#DIV/0!</v>
      </c>
      <c r="K16">
        <f>data!K14/SUM(data!K11:K15)</f>
        <v>0.20241258266586507</v>
      </c>
      <c r="L16" t="e">
        <f>data!L14/SUM(data!L11:L15)</f>
        <v>#DIV/0!</v>
      </c>
      <c r="M16">
        <f>data!M14/SUM(data!M11:M15)</f>
        <v>0.226518601582091</v>
      </c>
      <c r="N16">
        <f>data!N14/SUM(data!N11:N15)</f>
        <v>0.27501311071504259</v>
      </c>
      <c r="O16">
        <f>data!O14/SUM(data!O11:O15)</f>
        <v>0.11502782931354359</v>
      </c>
      <c r="P16">
        <f>data!P14/SUM(data!P11:P15)</f>
        <v>0.22548050830069785</v>
      </c>
      <c r="Q16" t="e">
        <f>data!Q14/SUM(data!Q11:Q15)</f>
        <v>#DIV/0!</v>
      </c>
      <c r="R16" t="e">
        <f>data!R14/SUM(data!R11:R15)</f>
        <v>#DIV/0!</v>
      </c>
      <c r="S16">
        <f>data!S14/SUM(data!S11:S15)</f>
        <v>0.19797643366720016</v>
      </c>
      <c r="T16">
        <f>data!T14/SUM(data!T11:T15)</f>
        <v>0.21747632112780529</v>
      </c>
      <c r="U16">
        <f>data!U14/SUM(data!U11:U15)</f>
        <v>0.19470117067159576</v>
      </c>
      <c r="V16">
        <f>data!V14/SUM(data!V11:V15)</f>
        <v>0.24880860876249039</v>
      </c>
      <c r="X16">
        <f>data!X14/SUM(data!X11:X15)</f>
        <v>0.20610532083742489</v>
      </c>
    </row>
    <row r="17" spans="2:24" x14ac:dyDescent="0.25">
      <c r="B17" t="s">
        <v>4</v>
      </c>
      <c r="C17">
        <f>data!C15/SUM(data!C11:C15)</f>
        <v>0.15689839572192513</v>
      </c>
      <c r="D17">
        <f>data!D15/SUM(data!D11:D15)</f>
        <v>0.20733944954128439</v>
      </c>
      <c r="E17" t="e">
        <f>data!E15/SUM(data!E11:E15)</f>
        <v>#DIV/0!</v>
      </c>
      <c r="F17">
        <f>data!F15/SUM(data!F11:F15)</f>
        <v>0.15603373702422146</v>
      </c>
      <c r="G17">
        <f>data!G15/SUM(data!G11:G15)</f>
        <v>0.19298245614035087</v>
      </c>
      <c r="H17">
        <f>data!H15/SUM(data!H11:H15)</f>
        <v>0.20710686820472021</v>
      </c>
      <c r="I17">
        <f>data!I15/SUM(data!I11:I15)</f>
        <v>0.27192982456140352</v>
      </c>
      <c r="J17" t="e">
        <f>data!J15/SUM(data!J11:J15)</f>
        <v>#DIV/0!</v>
      </c>
      <c r="K17">
        <f>data!K15/SUM(data!K11:K15)</f>
        <v>0.21701607741985535</v>
      </c>
      <c r="L17" t="e">
        <f>data!L15/SUM(data!L11:L15)</f>
        <v>#DIV/0!</v>
      </c>
      <c r="M17">
        <f>data!M15/SUM(data!M11:M15)</f>
        <v>0.18041571100921913</v>
      </c>
      <c r="N17">
        <f>data!N15/SUM(data!N11:N15)</f>
        <v>0.16510542013219004</v>
      </c>
      <c r="O17">
        <f>data!O15/SUM(data!O11:O15)</f>
        <v>0.24304267161410018</v>
      </c>
      <c r="P17">
        <f>data!P15/SUM(data!P11:P15)</f>
        <v>0.26819727826277173</v>
      </c>
      <c r="Q17" t="e">
        <f>data!Q15/SUM(data!Q11:Q15)</f>
        <v>#DIV/0!</v>
      </c>
      <c r="R17" t="e">
        <f>data!R15/SUM(data!R11:R15)</f>
        <v>#DIV/0!</v>
      </c>
      <c r="S17">
        <f>data!S15/SUM(data!S11:S15)</f>
        <v>0.20292984185015686</v>
      </c>
      <c r="T17">
        <f>data!T15/SUM(data!T11:T15)</f>
        <v>0.20617811990095369</v>
      </c>
      <c r="U17">
        <f>data!U15/SUM(data!U11:U15)</f>
        <v>0.37892791127541581</v>
      </c>
      <c r="V17">
        <f>data!V15/SUM(data!V11:V15)</f>
        <v>0.34657955418908537</v>
      </c>
      <c r="X17">
        <f>data!X15/SUM(data!X11:X15)</f>
        <v>0.19944082523490869</v>
      </c>
    </row>
    <row r="18" spans="2:24" x14ac:dyDescent="0.25">
      <c r="B18" t="s">
        <v>28</v>
      </c>
      <c r="C18">
        <f>SUM(C13:C17)</f>
        <v>1</v>
      </c>
      <c r="D18">
        <f t="shared" ref="D18" si="1">SUM(D13:D17)</f>
        <v>1</v>
      </c>
      <c r="E18" t="e">
        <f t="shared" ref="E18" si="2">SUM(E13:E17)</f>
        <v>#DIV/0!</v>
      </c>
      <c r="F18">
        <f t="shared" ref="F18" si="3">SUM(F13:F17)</f>
        <v>1</v>
      </c>
      <c r="G18">
        <f t="shared" ref="G18" si="4">SUM(G13:G17)</f>
        <v>1</v>
      </c>
      <c r="H18">
        <f t="shared" ref="H18" si="5">SUM(H13:H17)</f>
        <v>1</v>
      </c>
      <c r="I18">
        <f t="shared" ref="I18" si="6">SUM(I13:I17)</f>
        <v>1</v>
      </c>
      <c r="J18" t="e">
        <f t="shared" ref="J18" si="7">SUM(J13:J17)</f>
        <v>#DIV/0!</v>
      </c>
      <c r="K18">
        <f t="shared" ref="K18" si="8">SUM(K13:K17)</f>
        <v>1</v>
      </c>
      <c r="L18" t="e">
        <f t="shared" ref="L18" si="9">SUM(L13:L17)</f>
        <v>#DIV/0!</v>
      </c>
      <c r="M18">
        <f t="shared" ref="M18" si="10">SUM(M13:M17)</f>
        <v>1</v>
      </c>
      <c r="N18">
        <f t="shared" ref="N18" si="11">SUM(N13:N17)</f>
        <v>1.0000000000000002</v>
      </c>
      <c r="O18">
        <f t="shared" ref="O18" si="12">SUM(O13:O17)</f>
        <v>0.99999999999999989</v>
      </c>
      <c r="P18">
        <f t="shared" ref="P18" si="13">SUM(P13:P17)</f>
        <v>1</v>
      </c>
      <c r="Q18" t="e">
        <f t="shared" ref="Q18" si="14">SUM(Q13:Q17)</f>
        <v>#DIV/0!</v>
      </c>
      <c r="R18" t="e">
        <f t="shared" ref="R18" si="15">SUM(R13:R17)</f>
        <v>#DIV/0!</v>
      </c>
      <c r="S18">
        <f t="shared" ref="S18" si="16">SUM(S13:S17)</f>
        <v>0.99999999999999989</v>
      </c>
      <c r="T18">
        <f t="shared" ref="T18" si="17">SUM(T13:T17)</f>
        <v>0.99999999999999989</v>
      </c>
      <c r="U18">
        <f t="shared" ref="U18" si="18">SUM(U13:U17)</f>
        <v>0.99999999999999978</v>
      </c>
      <c r="V18">
        <f t="shared" ref="V18" si="19">SUM(V13:V17)</f>
        <v>1</v>
      </c>
      <c r="X18">
        <f t="shared" ref="X18" si="20">SUM(X13:X17)</f>
        <v>1.0000000000000002</v>
      </c>
    </row>
    <row r="20" spans="2:24" x14ac:dyDescent="0.25">
      <c r="B20">
        <v>2021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  <c r="J20" t="s">
        <v>12</v>
      </c>
      <c r="K20" t="s">
        <v>13</v>
      </c>
      <c r="L20" t="s">
        <v>14</v>
      </c>
      <c r="M20" t="s">
        <v>15</v>
      </c>
      <c r="N20" t="s">
        <v>16</v>
      </c>
      <c r="O20" t="s">
        <v>17</v>
      </c>
      <c r="P20" t="s">
        <v>18</v>
      </c>
      <c r="Q20" t="s">
        <v>19</v>
      </c>
      <c r="R20" t="s">
        <v>20</v>
      </c>
      <c r="S20" t="s">
        <v>21</v>
      </c>
      <c r="T20" t="s">
        <v>22</v>
      </c>
      <c r="U20" t="s">
        <v>23</v>
      </c>
      <c r="V20" t="s">
        <v>24</v>
      </c>
      <c r="X20" t="s">
        <v>25</v>
      </c>
    </row>
    <row r="21" spans="2:24" x14ac:dyDescent="0.25">
      <c r="B21" t="s">
        <v>0</v>
      </c>
      <c r="C21">
        <f>data!C19/SUM(data!C19:C23)</f>
        <v>0.13706086095992084</v>
      </c>
      <c r="D21">
        <f>data!D19/SUM(data!D19:D23)</f>
        <v>0.13389830508474576</v>
      </c>
      <c r="E21" t="e">
        <f>data!E19/SUM(data!E19:E23)</f>
        <v>#DIV/0!</v>
      </c>
      <c r="F21">
        <f>data!F19/SUM(data!F19:F23)</f>
        <v>0.1879394680525833</v>
      </c>
      <c r="G21">
        <f>data!G19/SUM(data!G19:G23)</f>
        <v>0.18415841584158418</v>
      </c>
      <c r="H21">
        <f>data!H19/SUM(data!H19:H23)</f>
        <v>0.19645068097399918</v>
      </c>
      <c r="I21">
        <f>data!I19/SUM(data!I19:I23)</f>
        <v>0.29126213592233008</v>
      </c>
      <c r="J21" t="e">
        <f>data!J19/SUM(data!J19:J23)</f>
        <v>#DIV/0!</v>
      </c>
      <c r="K21">
        <f>data!K19/SUM(data!K19:K23)</f>
        <v>0.18976293299805028</v>
      </c>
      <c r="L21" t="e">
        <f>data!L19/SUM(data!L19:L23)</f>
        <v>#DIV/0!</v>
      </c>
      <c r="M21">
        <f>data!M19/SUM(data!M19:M23)</f>
        <v>0.20659596943404321</v>
      </c>
      <c r="N21">
        <f>data!N19/SUM(data!N19:N23)</f>
        <v>0.22181864825295991</v>
      </c>
      <c r="O21">
        <f>data!O19/SUM(data!O19:O23)</f>
        <v>0.24517374517374518</v>
      </c>
      <c r="P21">
        <f>data!P19/SUM(data!P19:P23)</f>
        <v>0.22111907318185742</v>
      </c>
      <c r="Q21" t="e">
        <f>data!Q19/SUM(data!Q19:Q23)</f>
        <v>#DIV/0!</v>
      </c>
      <c r="R21" t="e">
        <f>data!R19/SUM(data!R19:R23)</f>
        <v>#DIV/0!</v>
      </c>
      <c r="S21">
        <f>data!S19/SUM(data!S19:S23)</f>
        <v>0.20112747237961195</v>
      </c>
      <c r="T21">
        <f>data!T19/SUM(data!T19:T23)</f>
        <v>0.17009138976453897</v>
      </c>
      <c r="U21">
        <f>data!U19/SUM(data!U19:U23)</f>
        <v>0.29823859087269822</v>
      </c>
      <c r="V21">
        <f>data!V19/SUM(data!V19:V23)</f>
        <v>0.21578543526785712</v>
      </c>
      <c r="X21">
        <f>data!X19/SUM(data!X19:X23)</f>
        <v>0.19337600777678421</v>
      </c>
    </row>
    <row r="22" spans="2:24" x14ac:dyDescent="0.25">
      <c r="B22" t="s">
        <v>1</v>
      </c>
      <c r="C22">
        <f>data!C20/SUM(data!C19:C23)</f>
        <v>0.22101269998350651</v>
      </c>
      <c r="D22">
        <f>data!D20/SUM(data!D19:D23)</f>
        <v>0.22542372881355932</v>
      </c>
      <c r="E22" t="e">
        <f>data!E20/SUM(data!E19:E23)</f>
        <v>#DIV/0!</v>
      </c>
      <c r="F22">
        <f>data!F20/SUM(data!F19:F23)</f>
        <v>0.29899113420972179</v>
      </c>
      <c r="G22">
        <f>data!G20/SUM(data!G19:G23)</f>
        <v>0.24752475247524752</v>
      </c>
      <c r="H22">
        <f>data!H20/SUM(data!H19:H23)</f>
        <v>0.20821295914156004</v>
      </c>
      <c r="I22">
        <f>data!I20/SUM(data!I19:I23)</f>
        <v>8.7378640776699018E-2</v>
      </c>
      <c r="J22" t="e">
        <f>data!J20/SUM(data!J19:J23)</f>
        <v>#DIV/0!</v>
      </c>
      <c r="K22">
        <f>data!K20/SUM(data!K19:K23)</f>
        <v>0.19227755607791688</v>
      </c>
      <c r="L22" t="e">
        <f>data!L20/SUM(data!L19:L23)</f>
        <v>#DIV/0!</v>
      </c>
      <c r="M22">
        <f>data!M20/SUM(data!M19:M23)</f>
        <v>0.2255766972229899</v>
      </c>
      <c r="N22">
        <f>data!N20/SUM(data!N19:N23)</f>
        <v>0.22449174815880799</v>
      </c>
      <c r="O22">
        <f>data!O20/SUM(data!O19:O23)</f>
        <v>0.10810810810810813</v>
      </c>
      <c r="P22">
        <f>data!P20/SUM(data!P19:P23)</f>
        <v>0.16603623026963391</v>
      </c>
      <c r="Q22" t="e">
        <f>data!Q20/SUM(data!Q19:Q23)</f>
        <v>#DIV/0!</v>
      </c>
      <c r="R22" t="e">
        <f>data!R20/SUM(data!R19:R23)</f>
        <v>#DIV/0!</v>
      </c>
      <c r="S22">
        <f>data!S20/SUM(data!S19:S23)</f>
        <v>0.19378402976193571</v>
      </c>
      <c r="T22">
        <f>data!T20/SUM(data!T19:T23)</f>
        <v>0.16059646339978587</v>
      </c>
      <c r="U22">
        <f>data!U20/SUM(data!U19:U23)</f>
        <v>0.10688550840672539</v>
      </c>
      <c r="V22">
        <f>data!V20/SUM(data!V19:V23)</f>
        <v>0.1248256138392857</v>
      </c>
      <c r="X22">
        <f>data!X20/SUM(data!X19:X23)</f>
        <v>0.19705353387377622</v>
      </c>
    </row>
    <row r="23" spans="2:24" x14ac:dyDescent="0.25">
      <c r="B23" t="s">
        <v>2</v>
      </c>
      <c r="C23">
        <f>data!C21/SUM(data!C19:C23)</f>
        <v>0.20979713013359724</v>
      </c>
      <c r="D23">
        <f>data!D21/SUM(data!D19:D23)</f>
        <v>0.16101694915254236</v>
      </c>
      <c r="E23" t="e">
        <f>data!E21/SUM(data!E19:E23)</f>
        <v>#DIV/0!</v>
      </c>
      <c r="F23">
        <f>data!F21/SUM(data!F19:F23)</f>
        <v>0.13933047997554265</v>
      </c>
      <c r="G23">
        <f>data!G21/SUM(data!G19:G23)</f>
        <v>0.1386138613861386</v>
      </c>
      <c r="H23">
        <f>data!H21/SUM(data!H19:H23)</f>
        <v>0.15435410647957079</v>
      </c>
      <c r="I23">
        <f>data!I21/SUM(data!I19:I23)</f>
        <v>0.25242718446601942</v>
      </c>
      <c r="J23" t="e">
        <f>data!J21/SUM(data!J19:J23)</f>
        <v>#DIV/0!</v>
      </c>
      <c r="K23">
        <f>data!K21/SUM(data!K19:K23)</f>
        <v>0.20576176679604222</v>
      </c>
      <c r="L23" t="e">
        <f>data!L21/SUM(data!L19:L23)</f>
        <v>#DIV/0!</v>
      </c>
      <c r="M23">
        <f>data!M21/SUM(data!M19:M23)</f>
        <v>0.18450040688255975</v>
      </c>
      <c r="N23">
        <f>data!N21/SUM(data!N19:N23)</f>
        <v>0.16073867170963366</v>
      </c>
      <c r="O23">
        <f>data!O21/SUM(data!O19:O23)</f>
        <v>0.30501930501930508</v>
      </c>
      <c r="P23">
        <f>data!P21/SUM(data!P19:P23)</f>
        <v>0.15414504136438159</v>
      </c>
      <c r="Q23" t="e">
        <f>data!Q21/SUM(data!Q19:Q23)</f>
        <v>#DIV/0!</v>
      </c>
      <c r="R23" t="e">
        <f>data!R21/SUM(data!R19:R23)</f>
        <v>#DIV/0!</v>
      </c>
      <c r="S23">
        <f>data!S21/SUM(data!S19:S23)</f>
        <v>0.19819768445243377</v>
      </c>
      <c r="T23">
        <f>data!T21/SUM(data!T19:T23)</f>
        <v>0.34274881342638785</v>
      </c>
      <c r="U23">
        <f>data!U21/SUM(data!U19:U23)</f>
        <v>0.1689351481184948</v>
      </c>
      <c r="V23">
        <f>data!V21/SUM(data!V19:V23)</f>
        <v>0.1870814732142857</v>
      </c>
      <c r="X23">
        <f>data!X21/SUM(data!X19:X23)</f>
        <v>0.22085538437086513</v>
      </c>
    </row>
    <row r="24" spans="2:24" x14ac:dyDescent="0.25">
      <c r="B24" t="s">
        <v>3</v>
      </c>
      <c r="C24">
        <f>data!C22/SUM(data!C19:C23)</f>
        <v>0.23552696684809499</v>
      </c>
      <c r="D24">
        <f>data!D22/SUM(data!D19:D23)</f>
        <v>0.28474576271186436</v>
      </c>
      <c r="E24" t="e">
        <f>data!E22/SUM(data!E19:E23)</f>
        <v>#DIV/0!</v>
      </c>
      <c r="F24">
        <f>data!F22/SUM(data!F19:F23)</f>
        <v>0.23127483949862429</v>
      </c>
      <c r="G24">
        <f>data!G22/SUM(data!G19:G23)</f>
        <v>0.24554455445544554</v>
      </c>
      <c r="H24">
        <f>data!H22/SUM(data!H19:H23)</f>
        <v>0.24473792818819642</v>
      </c>
      <c r="I24">
        <f>data!I22/SUM(data!I19:I23)</f>
        <v>9.7087378640776698E-2</v>
      </c>
      <c r="J24" t="e">
        <f>data!J22/SUM(data!J19:J23)</f>
        <v>#DIV/0!</v>
      </c>
      <c r="K24">
        <f>data!K22/SUM(data!K19:K23)</f>
        <v>0.19634104119973034</v>
      </c>
      <c r="L24" t="e">
        <f>data!L22/SUM(data!L19:L23)</f>
        <v>#DIV/0!</v>
      </c>
      <c r="M24">
        <f>data!M22/SUM(data!M19:M23)</f>
        <v>0.22343920302526246</v>
      </c>
      <c r="N24">
        <f>data!N22/SUM(data!N19:N23)</f>
        <v>0.23703544792971368</v>
      </c>
      <c r="O24">
        <f>data!O22/SUM(data!O19:O23)</f>
        <v>0.10617760617760619</v>
      </c>
      <c r="P24">
        <f>data!P22/SUM(data!P19:P23)</f>
        <v>0.18242203594025069</v>
      </c>
      <c r="Q24" t="e">
        <f>data!Q22/SUM(data!Q19:Q23)</f>
        <v>#DIV/0!</v>
      </c>
      <c r="R24" t="e">
        <f>data!R22/SUM(data!R19:R23)</f>
        <v>#DIV/0!</v>
      </c>
      <c r="S24">
        <f>data!S22/SUM(data!S19:S23)</f>
        <v>0.20402998719259363</v>
      </c>
      <c r="T24">
        <f>data!T22/SUM(data!T19:T23)</f>
        <v>0.16152816807294496</v>
      </c>
      <c r="U24">
        <f>data!U22/SUM(data!U19:U23)</f>
        <v>0.14611689351481186</v>
      </c>
      <c r="V24">
        <f>data!V22/SUM(data!V19:V23)</f>
        <v>0.18191964285714282</v>
      </c>
      <c r="X24">
        <f>data!X22/SUM(data!X19:X23)</f>
        <v>0.19575143403386314</v>
      </c>
    </row>
    <row r="25" spans="2:24" x14ac:dyDescent="0.25">
      <c r="B25" t="s">
        <v>4</v>
      </c>
      <c r="C25">
        <f>data!C23/SUM(data!C19:C23)</f>
        <v>0.19660234207488042</v>
      </c>
      <c r="D25">
        <f>data!D23/SUM(data!D19:D23)</f>
        <v>0.19491525423728812</v>
      </c>
      <c r="E25" t="e">
        <f>data!E23/SUM(data!E19:E23)</f>
        <v>#DIV/0!</v>
      </c>
      <c r="F25">
        <f>data!F23/SUM(data!F19:F23)</f>
        <v>0.14246407826352797</v>
      </c>
      <c r="G25">
        <f>data!G23/SUM(data!G19:G23)</f>
        <v>0.18415841584158418</v>
      </c>
      <c r="H25">
        <f>data!H23/SUM(data!H19:H23)</f>
        <v>0.19624432521667354</v>
      </c>
      <c r="I25">
        <f>data!I23/SUM(data!I19:I23)</f>
        <v>0.2718446601941748</v>
      </c>
      <c r="J25" t="e">
        <f>data!J23/SUM(data!J19:J23)</f>
        <v>#DIV/0!</v>
      </c>
      <c r="K25">
        <f>data!K23/SUM(data!K19:K23)</f>
        <v>0.2158567029282604</v>
      </c>
      <c r="L25" t="e">
        <f>data!L23/SUM(data!L19:L23)</f>
        <v>#DIV/0!</v>
      </c>
      <c r="M25">
        <f>data!M23/SUM(data!M19:M23)</f>
        <v>0.15988772343514482</v>
      </c>
      <c r="N25">
        <f>data!N23/SUM(data!N19:N23)</f>
        <v>0.15591548394888477</v>
      </c>
      <c r="O25">
        <f>data!O23/SUM(data!O19:O23)</f>
        <v>0.23552123552123552</v>
      </c>
      <c r="P25">
        <f>data!P23/SUM(data!P19:P23)</f>
        <v>0.27627761924387628</v>
      </c>
      <c r="Q25" t="e">
        <f>data!Q23/SUM(data!Q19:Q23)</f>
        <v>#DIV/0!</v>
      </c>
      <c r="R25" t="e">
        <f>data!R23/SUM(data!R19:R23)</f>
        <v>#DIV/0!</v>
      </c>
      <c r="S25">
        <f>data!S23/SUM(data!S19:S23)</f>
        <v>0.20286082621342483</v>
      </c>
      <c r="T25">
        <f>data!T23/SUM(data!T19:T23)</f>
        <v>0.16503516533634222</v>
      </c>
      <c r="U25">
        <f>data!U23/SUM(data!U19:U23)</f>
        <v>0.27982385908726987</v>
      </c>
      <c r="V25">
        <f>data!V23/SUM(data!V19:V23)</f>
        <v>0.29038783482142855</v>
      </c>
      <c r="X25">
        <f>data!X23/SUM(data!X19:X23)</f>
        <v>0.19296363994471125</v>
      </c>
    </row>
    <row r="26" spans="2:24" x14ac:dyDescent="0.25">
      <c r="B26" t="s">
        <v>28</v>
      </c>
      <c r="C26">
        <f>SUM(C21:C25)</f>
        <v>1</v>
      </c>
      <c r="D26">
        <f t="shared" ref="D26" si="21">SUM(D21:D25)</f>
        <v>1</v>
      </c>
      <c r="E26" t="e">
        <f t="shared" ref="E26" si="22">SUM(E21:E25)</f>
        <v>#DIV/0!</v>
      </c>
      <c r="F26">
        <f t="shared" ref="F26" si="23">SUM(F21:F25)</f>
        <v>1</v>
      </c>
      <c r="G26">
        <f t="shared" ref="G26" si="24">SUM(G21:G25)</f>
        <v>1</v>
      </c>
      <c r="H26">
        <f t="shared" ref="H26" si="25">SUM(H21:H25)</f>
        <v>1</v>
      </c>
      <c r="I26">
        <f t="shared" ref="I26" si="26">SUM(I21:I25)</f>
        <v>1</v>
      </c>
      <c r="J26" t="e">
        <f t="shared" ref="J26" si="27">SUM(J21:J25)</f>
        <v>#DIV/0!</v>
      </c>
      <c r="K26">
        <f t="shared" ref="K26" si="28">SUM(K21:K25)</f>
        <v>1</v>
      </c>
      <c r="L26" t="e">
        <f t="shared" ref="L26" si="29">SUM(L21:L25)</f>
        <v>#DIV/0!</v>
      </c>
      <c r="M26">
        <f t="shared" ref="M26" si="30">SUM(M21:M25)</f>
        <v>1.0000000000000002</v>
      </c>
      <c r="N26">
        <f t="shared" ref="N26" si="31">SUM(N21:N25)</f>
        <v>1</v>
      </c>
      <c r="O26">
        <f t="shared" ref="O26" si="32">SUM(O21:O25)</f>
        <v>1.0000000000000002</v>
      </c>
      <c r="P26">
        <f t="shared" ref="P26" si="33">SUM(P21:P25)</f>
        <v>0.99999999999999978</v>
      </c>
      <c r="Q26" t="e">
        <f t="shared" ref="Q26" si="34">SUM(Q21:Q25)</f>
        <v>#DIV/0!</v>
      </c>
      <c r="R26" t="e">
        <f t="shared" ref="R26" si="35">SUM(R21:R25)</f>
        <v>#DIV/0!</v>
      </c>
      <c r="S26">
        <f t="shared" ref="S26" si="36">SUM(S21:S25)</f>
        <v>1</v>
      </c>
      <c r="T26">
        <f t="shared" ref="T26" si="37">SUM(T21:T25)</f>
        <v>0.99999999999999978</v>
      </c>
      <c r="U26">
        <f t="shared" ref="U26" si="38">SUM(U21:U25)</f>
        <v>1.0000000000000002</v>
      </c>
      <c r="V26">
        <f t="shared" ref="V26" si="39">SUM(V21:V25)</f>
        <v>0.99999999999999978</v>
      </c>
      <c r="X26">
        <f t="shared" ref="X26" si="40">SUM(X21:X25)</f>
        <v>1</v>
      </c>
    </row>
    <row r="28" spans="2:24" x14ac:dyDescent="0.25">
      <c r="B28">
        <v>2022</v>
      </c>
      <c r="C28" t="s">
        <v>5</v>
      </c>
      <c r="D28" t="s">
        <v>6</v>
      </c>
      <c r="E28" t="s">
        <v>7</v>
      </c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14</v>
      </c>
      <c r="M28" t="s">
        <v>15</v>
      </c>
      <c r="N28" t="s">
        <v>16</v>
      </c>
      <c r="O28" t="s">
        <v>17</v>
      </c>
      <c r="P28" t="s">
        <v>18</v>
      </c>
      <c r="Q28" t="s">
        <v>19</v>
      </c>
      <c r="R28" t="s">
        <v>20</v>
      </c>
      <c r="S28" t="s">
        <v>21</v>
      </c>
      <c r="T28" t="s">
        <v>22</v>
      </c>
      <c r="U28" t="s">
        <v>23</v>
      </c>
      <c r="V28" t="s">
        <v>24</v>
      </c>
      <c r="X28" t="s">
        <v>25</v>
      </c>
    </row>
    <row r="29" spans="2:24" x14ac:dyDescent="0.25">
      <c r="B29" t="s">
        <v>0</v>
      </c>
      <c r="C29">
        <f>data!C27/SUM(data!C27:C31)</f>
        <v>0.15173337799363593</v>
      </c>
      <c r="D29">
        <f>data!D27/SUM(data!D27:D31)</f>
        <v>0.14121510673234811</v>
      </c>
      <c r="E29" t="e">
        <f>data!E27/SUM(data!E27:E31)</f>
        <v>#DIV/0!</v>
      </c>
      <c r="F29">
        <f>data!F27/SUM(data!F27:F31)</f>
        <v>0.16680619506069488</v>
      </c>
      <c r="G29">
        <f>data!G27/SUM(data!G27:G31)</f>
        <v>0.17049808429118776</v>
      </c>
      <c r="H29">
        <f>data!H27/SUM(data!H27:H31)</f>
        <v>0.18502548020384163</v>
      </c>
      <c r="I29">
        <f>data!I27/SUM(data!I27:I31)</f>
        <v>0.22608695652173916</v>
      </c>
      <c r="J29" t="e">
        <f>data!J27/SUM(data!J27:J31)</f>
        <v>#DIV/0!</v>
      </c>
      <c r="K29">
        <f>data!K27/SUM(data!K27:K31)</f>
        <v>0.19070735090152566</v>
      </c>
      <c r="L29" t="e">
        <f>data!L27/SUM(data!L27:L31)</f>
        <v>#DIV/0!</v>
      </c>
      <c r="M29">
        <f>data!M27/SUM(data!M27:M31)</f>
        <v>0.18598559411503376</v>
      </c>
      <c r="N29">
        <f>data!N27/SUM(data!N27:N31)</f>
        <v>0.19300147024652139</v>
      </c>
      <c r="O29">
        <f>data!O27/SUM(data!O27:O31)</f>
        <v>0.26254180602006688</v>
      </c>
      <c r="P29">
        <f>data!P27/SUM(data!P27:P31)</f>
        <v>0.17964968435920095</v>
      </c>
      <c r="Q29" t="e">
        <f>data!Q27/SUM(data!Q27:Q31)</f>
        <v>#DIV/0!</v>
      </c>
      <c r="R29" t="e">
        <f>data!R27/SUM(data!R27:R31)</f>
        <v>#DIV/0!</v>
      </c>
      <c r="S29">
        <f>data!S27/SUM(data!S27:S31)</f>
        <v>0.20394860863645559</v>
      </c>
      <c r="T29">
        <f>data!T27/SUM(data!T27:T31)</f>
        <v>0.19141567891549388</v>
      </c>
      <c r="U29">
        <f>data!U27/SUM(data!U27:U31)</f>
        <v>0.27987039287160798</v>
      </c>
      <c r="V29">
        <f>data!V27/SUM(data!V27:V31)</f>
        <v>0.21729459196440984</v>
      </c>
      <c r="X29">
        <f>data!X27/SUM(data!X27:X31)</f>
        <v>0.20111843767464704</v>
      </c>
    </row>
    <row r="30" spans="2:24" x14ac:dyDescent="0.25">
      <c r="B30" t="s">
        <v>1</v>
      </c>
      <c r="C30">
        <f>data!C28/SUM(data!C27:C31)</f>
        <v>0.21353207167978566</v>
      </c>
      <c r="D30">
        <f>data!D28/SUM(data!D27:D31)</f>
        <v>0.22167487684729065</v>
      </c>
      <c r="E30" t="e">
        <f>data!E28/SUM(data!E27:E31)</f>
        <v>#DIV/0!</v>
      </c>
      <c r="F30">
        <f>data!F28/SUM(data!F27:F31)</f>
        <v>0.31624110506488073</v>
      </c>
      <c r="G30">
        <f>data!G28/SUM(data!G27:G31)</f>
        <v>0.25670498084291188</v>
      </c>
      <c r="H30">
        <f>data!H28/SUM(data!H27:H31)</f>
        <v>0.213249705997648</v>
      </c>
      <c r="I30">
        <f>data!I28/SUM(data!I27:I31)</f>
        <v>0.12173913043478263</v>
      </c>
      <c r="J30" t="e">
        <f>data!J28/SUM(data!J27:J31)</f>
        <v>#DIV/0!</v>
      </c>
      <c r="K30">
        <f>data!K28/SUM(data!K27:K31)</f>
        <v>0.18071410789857392</v>
      </c>
      <c r="L30" t="e">
        <f>data!L28/SUM(data!L27:L31)</f>
        <v>#DIV/0!</v>
      </c>
      <c r="M30">
        <f>data!M28/SUM(data!M27:M31)</f>
        <v>0.22168206110804997</v>
      </c>
      <c r="N30">
        <f>data!N28/SUM(data!N27:N31)</f>
        <v>0.23494910874082039</v>
      </c>
      <c r="O30">
        <f>data!O28/SUM(data!O27:O31)</f>
        <v>8.3612040133779264E-2</v>
      </c>
      <c r="P30">
        <f>data!P28/SUM(data!P27:P31)</f>
        <v>0.23099205752409449</v>
      </c>
      <c r="Q30" t="e">
        <f>data!Q28/SUM(data!Q27:Q31)</f>
        <v>#DIV/0!</v>
      </c>
      <c r="R30" t="e">
        <f>data!R28/SUM(data!R27:R31)</f>
        <v>#DIV/0!</v>
      </c>
      <c r="S30">
        <f>data!S28/SUM(data!S27:S31)</f>
        <v>0.19813494931192421</v>
      </c>
      <c r="T30">
        <f>data!T28/SUM(data!T27:T31)</f>
        <v>0.20577185483415594</v>
      </c>
      <c r="U30">
        <f>data!U28/SUM(data!U27:U31)</f>
        <v>0.10895099230457676</v>
      </c>
      <c r="V30">
        <f>data!V28/SUM(data!V27:V31)</f>
        <v>0.11903934380647851</v>
      </c>
      <c r="X30">
        <f>data!X28/SUM(data!X27:X31)</f>
        <v>0.20363233103908795</v>
      </c>
    </row>
    <row r="31" spans="2:24" x14ac:dyDescent="0.25">
      <c r="B31" t="s">
        <v>2</v>
      </c>
      <c r="C31">
        <f>data!C29/SUM(data!C27:C31)</f>
        <v>0.18623346173170324</v>
      </c>
      <c r="D31">
        <f>data!D29/SUM(data!D27:D31)</f>
        <v>0.1625615763546798</v>
      </c>
      <c r="E31" t="e">
        <f>data!E29/SUM(data!E27:E31)</f>
        <v>#DIV/0!</v>
      </c>
      <c r="F31">
        <f>data!F29/SUM(data!F27:F31)</f>
        <v>0.13680759034463516</v>
      </c>
      <c r="G31">
        <f>data!G29/SUM(data!G27:G31)</f>
        <v>0.16091954022988506</v>
      </c>
      <c r="H31">
        <f>data!H29/SUM(data!H27:H31)</f>
        <v>0.17581340650725208</v>
      </c>
      <c r="I31">
        <f>data!I29/SUM(data!I27:I31)</f>
        <v>0.26956521739130435</v>
      </c>
      <c r="J31" t="e">
        <f>data!J29/SUM(data!J27:J31)</f>
        <v>#DIV/0!</v>
      </c>
      <c r="K31">
        <f>data!K29/SUM(data!K27:K31)</f>
        <v>0.22899107365126783</v>
      </c>
      <c r="L31" t="e">
        <f>data!L29/SUM(data!L27:L31)</f>
        <v>#DIV/0!</v>
      </c>
      <c r="M31">
        <f>data!M29/SUM(data!M27:M31)</f>
        <v>0.17305859318619821</v>
      </c>
      <c r="N31">
        <f>data!N29/SUM(data!N27:N31)</f>
        <v>0.15677161150084593</v>
      </c>
      <c r="O31">
        <f>data!O29/SUM(data!O27:O31)</f>
        <v>0.28762541806020064</v>
      </c>
      <c r="P31">
        <f>data!P29/SUM(data!P27:P31)</f>
        <v>0.16526832215581982</v>
      </c>
      <c r="Q31" t="e">
        <f>data!Q29/SUM(data!Q27:Q31)</f>
        <v>#DIV/0!</v>
      </c>
      <c r="R31" t="e">
        <f>data!R29/SUM(data!R27:R31)</f>
        <v>#DIV/0!</v>
      </c>
      <c r="S31">
        <f>data!S29/SUM(data!S27:S31)</f>
        <v>0.21645169562786148</v>
      </c>
      <c r="T31">
        <f>data!T29/SUM(data!T27:T31)</f>
        <v>0.21144755229037113</v>
      </c>
      <c r="U31">
        <f>data!U29/SUM(data!U27:U31)</f>
        <v>0.18144997974888621</v>
      </c>
      <c r="V31">
        <f>data!V29/SUM(data!V27:V31)</f>
        <v>0.17318921173362989</v>
      </c>
      <c r="X31">
        <f>data!X29/SUM(data!X27:X31)</f>
        <v>0.19976435526650907</v>
      </c>
    </row>
    <row r="32" spans="2:24" x14ac:dyDescent="0.25">
      <c r="B32" t="s">
        <v>3</v>
      </c>
      <c r="C32">
        <f>data!C30/SUM(data!C27:C31)</f>
        <v>0.22944230447161282</v>
      </c>
      <c r="D32">
        <f>data!D30/SUM(data!D27:D31)</f>
        <v>0.27422003284072249</v>
      </c>
      <c r="E32" t="e">
        <f>data!E30/SUM(data!E27:E31)</f>
        <v>#DIV/0!</v>
      </c>
      <c r="F32">
        <f>data!F30/SUM(data!F27:F31)</f>
        <v>0.21215292311985492</v>
      </c>
      <c r="G32">
        <f>data!G30/SUM(data!G27:G31)</f>
        <v>0.24521072796934867</v>
      </c>
      <c r="H32">
        <f>data!H30/SUM(data!H27:H31)</f>
        <v>0.24402195217561742</v>
      </c>
      <c r="I32">
        <f>data!I30/SUM(data!I27:I31)</f>
        <v>0.12173913043478263</v>
      </c>
      <c r="J32" t="e">
        <f>data!J30/SUM(data!J27:J31)</f>
        <v>#DIV/0!</v>
      </c>
      <c r="K32">
        <f>data!K30/SUM(data!K27:K31)</f>
        <v>0.19115189018101639</v>
      </c>
      <c r="L32" t="e">
        <f>data!L30/SUM(data!L27:L31)</f>
        <v>#DIV/0!</v>
      </c>
      <c r="M32">
        <f>data!M30/SUM(data!M27:M31)</f>
        <v>0.20980403280681603</v>
      </c>
      <c r="N32">
        <f>data!N30/SUM(data!N27:N31)</f>
        <v>0.22454676251533889</v>
      </c>
      <c r="O32">
        <f>data!O30/SUM(data!O27:O31)</f>
        <v>0.12876254180602006</v>
      </c>
      <c r="P32">
        <f>data!P30/SUM(data!P27:P31)</f>
        <v>0.20924984340090877</v>
      </c>
      <c r="Q32" t="e">
        <f>data!Q30/SUM(data!Q27:Q31)</f>
        <v>#DIV/0!</v>
      </c>
      <c r="R32" t="e">
        <f>data!R30/SUM(data!R27:R31)</f>
        <v>#DIV/0!</v>
      </c>
      <c r="S32">
        <f>data!S30/SUM(data!S27:S31)</f>
        <v>0.20642070390332437</v>
      </c>
      <c r="T32">
        <f>data!T30/SUM(data!T27:T31)</f>
        <v>0.20131648989388148</v>
      </c>
      <c r="U32">
        <f>data!U30/SUM(data!U27:U31)</f>
        <v>0.15957877683272581</v>
      </c>
      <c r="V32">
        <f>data!V30/SUM(data!V27:V31)</f>
        <v>0.1874044209648269</v>
      </c>
      <c r="X32">
        <f>data!X30/SUM(data!X27:X31)</f>
        <v>0.19727156929480733</v>
      </c>
    </row>
    <row r="33" spans="2:24" x14ac:dyDescent="0.25">
      <c r="B33" t="s">
        <v>4</v>
      </c>
      <c r="C33">
        <f>data!C31/SUM(data!C27:C31)</f>
        <v>0.21905878412326246</v>
      </c>
      <c r="D33">
        <f>data!D31/SUM(data!D27:D31)</f>
        <v>0.20032840722495895</v>
      </c>
      <c r="E33" t="e">
        <f>data!E31/SUM(data!E27:E31)</f>
        <v>#DIV/0!</v>
      </c>
      <c r="F33">
        <f>data!F31/SUM(data!F27:F31)</f>
        <v>0.16799218640993444</v>
      </c>
      <c r="G33">
        <f>data!G31/SUM(data!G27:G31)</f>
        <v>0.16666666666666669</v>
      </c>
      <c r="H33">
        <f>data!H31/SUM(data!H27:H31)</f>
        <v>0.18188945511564092</v>
      </c>
      <c r="I33">
        <f>data!I31/SUM(data!I27:I31)</f>
        <v>0.2608695652173913</v>
      </c>
      <c r="J33" t="e">
        <f>data!J31/SUM(data!J27:J31)</f>
        <v>#DIV/0!</v>
      </c>
      <c r="K33">
        <f>data!K31/SUM(data!K27:K31)</f>
        <v>0.2084355773676162</v>
      </c>
      <c r="L33" t="e">
        <f>data!L31/SUM(data!L27:L31)</f>
        <v>#DIV/0!</v>
      </c>
      <c r="M33">
        <f>data!M31/SUM(data!M27:M31)</f>
        <v>0.20946971878390205</v>
      </c>
      <c r="N33">
        <f>data!N31/SUM(data!N27:N31)</f>
        <v>0.19073104699647342</v>
      </c>
      <c r="O33">
        <f>data!O31/SUM(data!O27:O31)</f>
        <v>0.23745819397993309</v>
      </c>
      <c r="P33">
        <f>data!P31/SUM(data!P27:P31)</f>
        <v>0.21484009255997599</v>
      </c>
      <c r="Q33" t="e">
        <f>data!Q31/SUM(data!Q27:Q31)</f>
        <v>#DIV/0!</v>
      </c>
      <c r="R33" t="e">
        <f>data!R31/SUM(data!R27:R31)</f>
        <v>#DIV/0!</v>
      </c>
      <c r="S33">
        <f>data!S31/SUM(data!S27:S31)</f>
        <v>0.1750440425204341</v>
      </c>
      <c r="T33">
        <f>data!T31/SUM(data!T27:T31)</f>
        <v>0.19004842406609748</v>
      </c>
      <c r="U33">
        <f>data!U31/SUM(data!U27:U31)</f>
        <v>0.27014985824220333</v>
      </c>
      <c r="V33">
        <f>data!V31/SUM(data!V27:V31)</f>
        <v>0.30307243153065477</v>
      </c>
      <c r="X33">
        <f>data!X31/SUM(data!X27:X31)</f>
        <v>0.19821330672494847</v>
      </c>
    </row>
    <row r="34" spans="2:24" x14ac:dyDescent="0.25">
      <c r="B34" t="s">
        <v>28</v>
      </c>
      <c r="C34">
        <f>SUM(C29:C33)</f>
        <v>1</v>
      </c>
      <c r="D34">
        <f t="shared" ref="D34" si="41">SUM(D29:D33)</f>
        <v>1</v>
      </c>
      <c r="E34" t="e">
        <f t="shared" ref="E34" si="42">SUM(E29:E33)</f>
        <v>#DIV/0!</v>
      </c>
      <c r="F34">
        <f t="shared" ref="F34" si="43">SUM(F29:F33)</f>
        <v>1.0000000000000002</v>
      </c>
      <c r="G34">
        <f t="shared" ref="G34" si="44">SUM(G29:G33)</f>
        <v>1.0000000000000002</v>
      </c>
      <c r="H34">
        <f t="shared" ref="H34" si="45">SUM(H29:H33)</f>
        <v>1</v>
      </c>
      <c r="I34">
        <f t="shared" ref="I34" si="46">SUM(I29:I33)</f>
        <v>1</v>
      </c>
      <c r="J34" t="e">
        <f t="shared" ref="J34" si="47">SUM(J29:J33)</f>
        <v>#DIV/0!</v>
      </c>
      <c r="K34">
        <f t="shared" ref="K34" si="48">SUM(K29:K33)</f>
        <v>1</v>
      </c>
      <c r="L34" t="e">
        <f t="shared" ref="L34" si="49">SUM(L29:L33)</f>
        <v>#DIV/0!</v>
      </c>
      <c r="M34">
        <f t="shared" ref="M34" si="50">SUM(M29:M33)</f>
        <v>1</v>
      </c>
      <c r="N34">
        <f t="shared" ref="N34" si="51">SUM(N29:N33)</f>
        <v>1</v>
      </c>
      <c r="O34">
        <f t="shared" ref="O34" si="52">SUM(O29:O33)</f>
        <v>0.99999999999999989</v>
      </c>
      <c r="P34">
        <f t="shared" ref="P34" si="53">SUM(P29:P33)</f>
        <v>1</v>
      </c>
      <c r="Q34" t="e">
        <f t="shared" ref="Q34" si="54">SUM(Q29:Q33)</f>
        <v>#DIV/0!</v>
      </c>
      <c r="R34" t="e">
        <f t="shared" ref="R34" si="55">SUM(R29:R33)</f>
        <v>#DIV/0!</v>
      </c>
      <c r="S34">
        <f t="shared" ref="S34" si="56">SUM(S29:S33)</f>
        <v>0.99999999999999978</v>
      </c>
      <c r="T34">
        <f t="shared" ref="T34" si="57">SUM(T29:T33)</f>
        <v>0.99999999999999989</v>
      </c>
      <c r="U34">
        <f t="shared" ref="U34" si="58">SUM(U29:U33)</f>
        <v>1.0000000000000002</v>
      </c>
      <c r="V34">
        <f t="shared" ref="V34" si="59">SUM(V29:V33)</f>
        <v>0.99999999999999989</v>
      </c>
      <c r="X34">
        <f t="shared" ref="X34" si="60">SUM(X29:X33)</f>
        <v>1</v>
      </c>
    </row>
    <row r="36" spans="2:24" x14ac:dyDescent="0.25">
      <c r="B36">
        <v>2023</v>
      </c>
      <c r="C36" t="s">
        <v>5</v>
      </c>
      <c r="D36" t="s">
        <v>6</v>
      </c>
      <c r="E36" t="s">
        <v>7</v>
      </c>
      <c r="F36" t="s">
        <v>8</v>
      </c>
      <c r="G36" t="s">
        <v>9</v>
      </c>
      <c r="H36" t="s">
        <v>10</v>
      </c>
      <c r="I36" t="s">
        <v>11</v>
      </c>
      <c r="J36" t="s">
        <v>12</v>
      </c>
      <c r="K36" t="s">
        <v>13</v>
      </c>
      <c r="L36" t="s">
        <v>14</v>
      </c>
      <c r="M36" t="s">
        <v>15</v>
      </c>
      <c r="N36" t="s">
        <v>16</v>
      </c>
      <c r="O36" t="s">
        <v>17</v>
      </c>
      <c r="P36" t="s">
        <v>18</v>
      </c>
      <c r="Q36" t="s">
        <v>19</v>
      </c>
      <c r="R36" t="s">
        <v>20</v>
      </c>
      <c r="S36" t="s">
        <v>21</v>
      </c>
      <c r="T36" t="s">
        <v>22</v>
      </c>
      <c r="U36" t="s">
        <v>23</v>
      </c>
      <c r="V36" t="s">
        <v>24</v>
      </c>
      <c r="X36" t="s">
        <v>25</v>
      </c>
    </row>
    <row r="37" spans="2:24" x14ac:dyDescent="0.25">
      <c r="B37" t="s">
        <v>0</v>
      </c>
      <c r="C37">
        <f>data!C35/SUM(data!C35:C39)</f>
        <v>0.16174183514774493</v>
      </c>
      <c r="D37">
        <f>data!D35/SUM(data!D35:D39)</f>
        <v>0.1391941391941392</v>
      </c>
      <c r="E37" t="e">
        <f>data!E35/SUM(data!E35:E39)</f>
        <v>#DIV/0!</v>
      </c>
      <c r="F37">
        <f>data!F35/SUM(data!F35:F39)</f>
        <v>0.15985502776064162</v>
      </c>
      <c r="G37">
        <f>data!G35/SUM(data!G35:G39)</f>
        <v>0.15770609318996415</v>
      </c>
      <c r="H37">
        <f>data!H35/SUM(data!H35:H39)</f>
        <v>0.1716785128485511</v>
      </c>
      <c r="I37">
        <f>data!I35/SUM(data!I35:I39)</f>
        <v>0.22</v>
      </c>
      <c r="J37" t="e">
        <f>data!J35/SUM(data!J35:J39)</f>
        <v>#DIV/0!</v>
      </c>
      <c r="K37">
        <f>data!K35/SUM(data!K35:K39)</f>
        <v>0.20487736284927985</v>
      </c>
      <c r="L37" t="e">
        <f>data!L35/SUM(data!L35:L39)</f>
        <v>#DIV/0!</v>
      </c>
      <c r="M37">
        <f>data!M35/SUM(data!M35:M39)</f>
        <v>0.18063358777342975</v>
      </c>
      <c r="N37">
        <f>data!N35/SUM(data!N35:N39)</f>
        <v>0.17957490064672949</v>
      </c>
      <c r="O37">
        <f>data!O35/SUM(data!O35:O39)</f>
        <v>0.23255813953488372</v>
      </c>
      <c r="P37">
        <f>data!P35/SUM(data!P35:P39)</f>
        <v>0.16431665530569542</v>
      </c>
      <c r="Q37" t="e">
        <f>data!Q35/SUM(data!Q35:Q39)</f>
        <v>#DIV/0!</v>
      </c>
      <c r="R37" t="e">
        <f>data!R35/SUM(data!R35:R39)</f>
        <v>#DIV/0!</v>
      </c>
      <c r="S37">
        <f>data!S35/SUM(data!S35:S39)</f>
        <v>0.19463749715254908</v>
      </c>
      <c r="T37">
        <f>data!T35/SUM(data!T35:T39)</f>
        <v>0.18988701515524092</v>
      </c>
      <c r="U37">
        <f>data!U35/SUM(data!U35:U39)</f>
        <v>0.26421886249100068</v>
      </c>
      <c r="V37">
        <f>data!V35/SUM(data!V35:V39)</f>
        <v>0.21716955560311008</v>
      </c>
      <c r="X37">
        <f>data!X35/SUM(data!X35:X39)</f>
        <v>0.1964050426699428</v>
      </c>
    </row>
    <row r="38" spans="2:24" x14ac:dyDescent="0.25">
      <c r="B38" t="s">
        <v>1</v>
      </c>
      <c r="C38">
        <f>data!C36/SUM(data!C35:C39)</f>
        <v>0.19790046656298599</v>
      </c>
      <c r="D38">
        <f>data!D36/SUM(data!D35:D39)</f>
        <v>0.20879120879120877</v>
      </c>
      <c r="E38" t="e">
        <f>data!E36/SUM(data!E35:E39)</f>
        <v>#DIV/0!</v>
      </c>
      <c r="F38">
        <f>data!F36/SUM(data!F35:F39)</f>
        <v>0.31238433066008642</v>
      </c>
      <c r="G38">
        <f>data!G36/SUM(data!G35:G39)</f>
        <v>0.25627240143369173</v>
      </c>
      <c r="H38">
        <f>data!H36/SUM(data!H35:H39)</f>
        <v>0.21414251868051756</v>
      </c>
      <c r="I38">
        <f>data!I36/SUM(data!I35:I39)</f>
        <v>0.18</v>
      </c>
      <c r="J38" t="e">
        <f>data!J36/SUM(data!J35:J39)</f>
        <v>#DIV/0!</v>
      </c>
      <c r="K38">
        <f>data!K36/SUM(data!K35:K39)</f>
        <v>0.20298909222394088</v>
      </c>
      <c r="L38" t="e">
        <f>data!L36/SUM(data!L35:L39)</f>
        <v>#DIV/0!</v>
      </c>
      <c r="M38">
        <f>data!M36/SUM(data!M35:M39)</f>
        <v>0.21877680050559706</v>
      </c>
      <c r="N38">
        <f>data!N36/SUM(data!N35:N39)</f>
        <v>0.23150273882505604</v>
      </c>
      <c r="O38">
        <f>data!O36/SUM(data!O35:O39)</f>
        <v>0.11461794019933555</v>
      </c>
      <c r="P38">
        <f>data!P36/SUM(data!P35:P39)</f>
        <v>0.226470617633099</v>
      </c>
      <c r="Q38" t="e">
        <f>data!Q36/SUM(data!Q35:Q39)</f>
        <v>#DIV/0!</v>
      </c>
      <c r="R38" t="e">
        <f>data!R36/SUM(data!R35:R39)</f>
        <v>#DIV/0!</v>
      </c>
      <c r="S38">
        <f>data!S36/SUM(data!S35:S39)</f>
        <v>0.20256506826773482</v>
      </c>
      <c r="T38">
        <f>data!T36/SUM(data!T35:T39)</f>
        <v>0.20306773632480488</v>
      </c>
      <c r="U38">
        <f>data!U36/SUM(data!U35:U39)</f>
        <v>0.11195104391648668</v>
      </c>
      <c r="V38">
        <f>data!V36/SUM(data!V35:V39)</f>
        <v>0.1129181824666524</v>
      </c>
      <c r="X38">
        <f>data!X36/SUM(data!X35:X39)</f>
        <v>0.19417747845013514</v>
      </c>
    </row>
    <row r="39" spans="2:24" x14ac:dyDescent="0.25">
      <c r="B39" t="s">
        <v>2</v>
      </c>
      <c r="C39">
        <f>data!C37/SUM(data!C35:C39)</f>
        <v>0.17418351477449456</v>
      </c>
      <c r="D39">
        <f>data!D37/SUM(data!D35:D39)</f>
        <v>0.16666666666666669</v>
      </c>
      <c r="E39" t="e">
        <f>data!E37/SUM(data!E35:E39)</f>
        <v>#DIV/0!</v>
      </c>
      <c r="F39">
        <f>data!F37/SUM(data!F35:F39)</f>
        <v>0.14813386798272674</v>
      </c>
      <c r="G39">
        <f>data!G37/SUM(data!G35:G39)</f>
        <v>0.17921146953405018</v>
      </c>
      <c r="H39">
        <f>data!H37/SUM(data!H35:H39)</f>
        <v>0.19445963185711682</v>
      </c>
      <c r="I39">
        <f>data!I37/SUM(data!I35:I39)</f>
        <v>0.25</v>
      </c>
      <c r="J39" t="e">
        <f>data!J37/SUM(data!J35:J39)</f>
        <v>#DIV/0!</v>
      </c>
      <c r="K39">
        <f>data!K37/SUM(data!K35:K39)</f>
        <v>0.15240754504730722</v>
      </c>
      <c r="L39" t="e">
        <f>data!L37/SUM(data!L35:L39)</f>
        <v>#DIV/0!</v>
      </c>
      <c r="M39">
        <f>data!M37/SUM(data!M35:M39)</f>
        <v>0.18523704304706828</v>
      </c>
      <c r="N39">
        <f>data!N37/SUM(data!N35:N39)</f>
        <v>0.17495638006968434</v>
      </c>
      <c r="O39">
        <f>data!O37/SUM(data!O35:O39)</f>
        <v>0.31395348837209303</v>
      </c>
      <c r="P39">
        <f>data!P37/SUM(data!P35:P39)</f>
        <v>0.18104281611782935</v>
      </c>
      <c r="Q39" t="e">
        <f>data!Q37/SUM(data!Q35:Q39)</f>
        <v>#DIV/0!</v>
      </c>
      <c r="R39" t="e">
        <f>data!R37/SUM(data!R35:R39)</f>
        <v>#DIV/0!</v>
      </c>
      <c r="S39">
        <f>data!S37/SUM(data!S35:S39)</f>
        <v>0.20357697349635484</v>
      </c>
      <c r="T39">
        <f>data!T37/SUM(data!T35:T39)</f>
        <v>0.21199218295003044</v>
      </c>
      <c r="U39">
        <f>data!U37/SUM(data!U35:U39)</f>
        <v>0.22138228941684665</v>
      </c>
      <c r="V39">
        <f>data!V37/SUM(data!V35:V39)</f>
        <v>0.19616235109494259</v>
      </c>
      <c r="X39">
        <f>data!X37/SUM(data!X35:X39)</f>
        <v>0.20321830202688962</v>
      </c>
    </row>
    <row r="40" spans="2:24" x14ac:dyDescent="0.25">
      <c r="B40" t="s">
        <v>3</v>
      </c>
      <c r="C40">
        <f>data!C38/SUM(data!C35:C39)</f>
        <v>0.24339035769828923</v>
      </c>
      <c r="D40">
        <f>data!D38/SUM(data!D35:D39)</f>
        <v>0.2783882783882784</v>
      </c>
      <c r="E40" t="e">
        <f>data!E38/SUM(data!E35:E39)</f>
        <v>#DIV/0!</v>
      </c>
      <c r="F40">
        <f>data!F38/SUM(data!F35:F39)</f>
        <v>0.22169956816779771</v>
      </c>
      <c r="G40">
        <f>data!G38/SUM(data!G35:G39)</f>
        <v>0.23655913978494625</v>
      </c>
      <c r="H40">
        <f>data!H38/SUM(data!H35:H39)</f>
        <v>0.23109167122289045</v>
      </c>
      <c r="I40">
        <f>data!I38/SUM(data!I35:I39)</f>
        <v>0.09</v>
      </c>
      <c r="J40" t="e">
        <f>data!J38/SUM(data!J35:J39)</f>
        <v>#DIV/0!</v>
      </c>
      <c r="K40">
        <f>data!K38/SUM(data!K35:K39)</f>
        <v>0.21526285128864428</v>
      </c>
      <c r="L40" t="e">
        <f>data!L38/SUM(data!L35:L39)</f>
        <v>#DIV/0!</v>
      </c>
      <c r="M40">
        <f>data!M38/SUM(data!M35:M39)</f>
        <v>0.22466633881579243</v>
      </c>
      <c r="N40">
        <f>data!N38/SUM(data!N35:N39)</f>
        <v>0.24104312976298986</v>
      </c>
      <c r="O40">
        <f>data!O38/SUM(data!O35:O39)</f>
        <v>9.9667774086378738E-2</v>
      </c>
      <c r="P40">
        <f>data!P38/SUM(data!P35:P39)</f>
        <v>0.24796981710453661</v>
      </c>
      <c r="Q40" t="e">
        <f>data!Q38/SUM(data!Q35:Q39)</f>
        <v>#DIV/0!</v>
      </c>
      <c r="R40" t="e">
        <f>data!R38/SUM(data!R35:R39)</f>
        <v>#DIV/0!</v>
      </c>
      <c r="S40">
        <f>data!S38/SUM(data!S35:S39)</f>
        <v>0.18941003056176842</v>
      </c>
      <c r="T40">
        <f>data!T38/SUM(data!T35:T39)</f>
        <v>0.19432616770419456</v>
      </c>
      <c r="U40">
        <f>data!U38/SUM(data!U35:U39)</f>
        <v>0.15946724262059034</v>
      </c>
      <c r="V40">
        <f>data!V38/SUM(data!V35:V39)</f>
        <v>0.19780298166773666</v>
      </c>
      <c r="X40">
        <f>data!X38/SUM(data!X35:X39)</f>
        <v>0.20164352977703889</v>
      </c>
    </row>
    <row r="41" spans="2:24" x14ac:dyDescent="0.25">
      <c r="B41" t="s">
        <v>4</v>
      </c>
      <c r="C41">
        <f>data!C39/SUM(data!C35:C39)</f>
        <v>0.22278382581648523</v>
      </c>
      <c r="D41">
        <f>data!D39/SUM(data!D35:D39)</f>
        <v>0.20695970695970695</v>
      </c>
      <c r="E41" t="e">
        <f>data!E39/SUM(data!E35:E39)</f>
        <v>#DIV/0!</v>
      </c>
      <c r="F41">
        <f>data!F39/SUM(data!F35:F39)</f>
        <v>0.15792720542874772</v>
      </c>
      <c r="G41">
        <f>data!G39/SUM(data!G35:G39)</f>
        <v>0.17025089605734767</v>
      </c>
      <c r="H41">
        <f>data!H39/SUM(data!H35:H39)</f>
        <v>0.18862766539092399</v>
      </c>
      <c r="I41">
        <f>data!I39/SUM(data!I35:I39)</f>
        <v>0.26</v>
      </c>
      <c r="J41" t="e">
        <f>data!J39/SUM(data!J35:J39)</f>
        <v>#DIV/0!</v>
      </c>
      <c r="K41">
        <f>data!K39/SUM(data!K35:K39)</f>
        <v>0.22446314859082783</v>
      </c>
      <c r="L41" t="e">
        <f>data!L39/SUM(data!L35:L39)</f>
        <v>#DIV/0!</v>
      </c>
      <c r="M41">
        <f>data!M39/SUM(data!M35:M39)</f>
        <v>0.19068622985811245</v>
      </c>
      <c r="N41">
        <f>data!N39/SUM(data!N35:N39)</f>
        <v>0.17292285069554034</v>
      </c>
      <c r="O41">
        <f>data!O39/SUM(data!O35:O39)</f>
        <v>0.23920265780730898</v>
      </c>
      <c r="P41">
        <f>data!P39/SUM(data!P35:P39)</f>
        <v>0.1802000938388395</v>
      </c>
      <c r="Q41" t="e">
        <f>data!Q39/SUM(data!Q35:Q39)</f>
        <v>#DIV/0!</v>
      </c>
      <c r="R41" t="e">
        <f>data!R39/SUM(data!R35:R39)</f>
        <v>#DIV/0!</v>
      </c>
      <c r="S41">
        <f>data!S39/SUM(data!S35:S39)</f>
        <v>0.20981043052159279</v>
      </c>
      <c r="T41">
        <f>data!T39/SUM(data!T35:T39)</f>
        <v>0.20072689786572931</v>
      </c>
      <c r="U41">
        <f>data!U39/SUM(data!U35:U39)</f>
        <v>0.24298056155507558</v>
      </c>
      <c r="V41">
        <f>data!V39/SUM(data!V35:V39)</f>
        <v>0.27594692916755831</v>
      </c>
      <c r="X41">
        <f>data!X39/SUM(data!X35:X39)</f>
        <v>0.20455564707599361</v>
      </c>
    </row>
    <row r="42" spans="2:24" x14ac:dyDescent="0.25">
      <c r="B42" t="s">
        <v>28</v>
      </c>
      <c r="C42">
        <f>SUM(C37:C41)</f>
        <v>0.99999999999999989</v>
      </c>
      <c r="D42">
        <f t="shared" ref="D42" si="61">SUM(D37:D41)</f>
        <v>1</v>
      </c>
      <c r="E42" t="e">
        <f t="shared" ref="E42" si="62">SUM(E37:E41)</f>
        <v>#DIV/0!</v>
      </c>
      <c r="F42">
        <f t="shared" ref="F42" si="63">SUM(F37:F41)</f>
        <v>1.0000000000000002</v>
      </c>
      <c r="G42">
        <f t="shared" ref="G42" si="64">SUM(G37:G41)</f>
        <v>1</v>
      </c>
      <c r="H42">
        <f t="shared" ref="H42" si="65">SUM(H37:H41)</f>
        <v>0.99999999999999989</v>
      </c>
      <c r="I42">
        <f t="shared" ref="I42" si="66">SUM(I37:I41)</f>
        <v>1</v>
      </c>
      <c r="J42" t="e">
        <f t="shared" ref="J42" si="67">SUM(J37:J41)</f>
        <v>#DIV/0!</v>
      </c>
      <c r="K42">
        <f t="shared" ref="K42" si="68">SUM(K37:K41)</f>
        <v>1</v>
      </c>
      <c r="L42" t="e">
        <f t="shared" ref="L42" si="69">SUM(L37:L41)</f>
        <v>#DIV/0!</v>
      </c>
      <c r="M42">
        <f t="shared" ref="M42" si="70">SUM(M37:M41)</f>
        <v>1</v>
      </c>
      <c r="N42">
        <f t="shared" ref="N42" si="71">SUM(N37:N41)</f>
        <v>1</v>
      </c>
      <c r="O42">
        <f t="shared" ref="O42" si="72">SUM(O37:O41)</f>
        <v>1</v>
      </c>
      <c r="P42">
        <f t="shared" ref="P42" si="73">SUM(P37:P41)</f>
        <v>0.99999999999999989</v>
      </c>
      <c r="Q42" t="e">
        <f t="shared" ref="Q42" si="74">SUM(Q37:Q41)</f>
        <v>#DIV/0!</v>
      </c>
      <c r="R42" t="e">
        <f t="shared" ref="R42" si="75">SUM(R37:R41)</f>
        <v>#DIV/0!</v>
      </c>
      <c r="S42">
        <f t="shared" ref="S42" si="76">SUM(S37:S41)</f>
        <v>0.99999999999999989</v>
      </c>
      <c r="T42">
        <f t="shared" ref="T42" si="77">SUM(T37:T41)</f>
        <v>1</v>
      </c>
      <c r="U42">
        <f t="shared" ref="U42" si="78">SUM(U37:U41)</f>
        <v>1</v>
      </c>
      <c r="V42">
        <f t="shared" ref="V42" si="79">SUM(V37:V41)</f>
        <v>1</v>
      </c>
      <c r="X42">
        <f t="shared" ref="X42" si="80">SUM(X37:X41)</f>
        <v>1</v>
      </c>
    </row>
    <row r="44" spans="2:24" x14ac:dyDescent="0.25">
      <c r="B44">
        <v>2023</v>
      </c>
      <c r="C44" t="s">
        <v>5</v>
      </c>
      <c r="D44" t="s">
        <v>6</v>
      </c>
      <c r="E44" t="s">
        <v>7</v>
      </c>
      <c r="F44" t="s">
        <v>8</v>
      </c>
      <c r="G44" t="s">
        <v>9</v>
      </c>
      <c r="H44" t="s">
        <v>10</v>
      </c>
      <c r="I44" t="s">
        <v>11</v>
      </c>
      <c r="J44" t="s">
        <v>12</v>
      </c>
      <c r="K44" t="s">
        <v>13</v>
      </c>
      <c r="L44" t="s">
        <v>14</v>
      </c>
      <c r="M44" t="s">
        <v>15</v>
      </c>
      <c r="N44" t="s">
        <v>16</v>
      </c>
      <c r="O44" t="s">
        <v>17</v>
      </c>
      <c r="P44" t="s">
        <v>18</v>
      </c>
      <c r="Q44" t="s">
        <v>19</v>
      </c>
      <c r="R44" t="s">
        <v>20</v>
      </c>
      <c r="S44" t="s">
        <v>21</v>
      </c>
      <c r="T44" t="s">
        <v>22</v>
      </c>
      <c r="U44" t="s">
        <v>23</v>
      </c>
      <c r="V44" t="s">
        <v>24</v>
      </c>
      <c r="X44" t="s">
        <v>25</v>
      </c>
    </row>
    <row r="45" spans="2:24" x14ac:dyDescent="0.25">
      <c r="B45" t="s">
        <v>0</v>
      </c>
      <c r="C45">
        <f>data!C43/SUM(data!C43:C47)</f>
        <v>0.1658706833210874</v>
      </c>
      <c r="D45">
        <f>data!D43/SUM(data!D43:D47)</f>
        <v>0.14403973509933773</v>
      </c>
      <c r="E45" t="e">
        <f>data!E43/SUM(data!E43:E47)</f>
        <v>#DIV/0!</v>
      </c>
      <c r="F45">
        <f>data!F43/SUM(data!F43:F47)</f>
        <v>0.16505599018254333</v>
      </c>
      <c r="G45">
        <f>data!G43/SUM(data!G43:G47)</f>
        <v>0.16055846422338568</v>
      </c>
      <c r="H45">
        <f>data!H43/SUM(data!H43:H47)</f>
        <v>0.17489346590909091</v>
      </c>
      <c r="I45">
        <f>data!I43/SUM(data!I43:I47)</f>
        <v>0.19</v>
      </c>
      <c r="J45" t="e">
        <f>data!J43/SUM(data!J43:J47)</f>
        <v>#DIV/0!</v>
      </c>
      <c r="K45">
        <f>data!K43/SUM(data!K43:K47)</f>
        <v>0.18295969444452581</v>
      </c>
      <c r="L45" t="e">
        <f>data!L43/SUM(data!L43:L47)</f>
        <v>#DIV/0!</v>
      </c>
      <c r="M45">
        <f>data!M43/SUM(data!M43:M47)</f>
        <v>0.18838187345518698</v>
      </c>
      <c r="N45">
        <f>data!N43/SUM(data!N43:N47)</f>
        <v>0.17873157027828956</v>
      </c>
      <c r="O45">
        <f>data!O43/SUM(data!O43:O47)</f>
        <v>0.26348228043143301</v>
      </c>
      <c r="P45">
        <f>data!P43/SUM(data!P43:P47)</f>
        <v>0.17136139715278678</v>
      </c>
      <c r="Q45" t="e">
        <f>data!Q43/SUM(data!Q43:Q47)</f>
        <v>#DIV/0!</v>
      </c>
      <c r="R45" t="e">
        <f>data!R43/SUM(data!R43:R47)</f>
        <v>#DIV/0!</v>
      </c>
      <c r="S45">
        <f>data!S43/SUM(data!S43:S47)</f>
        <v>0.19894106214654417</v>
      </c>
      <c r="T45">
        <f>data!T43/SUM(data!T43:T47)</f>
        <v>0.19978282151485333</v>
      </c>
      <c r="U45">
        <f>data!U43/SUM(data!U43:U47)</f>
        <v>0.259071400702302</v>
      </c>
      <c r="V45">
        <f>data!V43/SUM(data!V43:V47)</f>
        <v>0.21460662042195305</v>
      </c>
      <c r="X45">
        <f>data!X43/SUM(data!X43:X47)</f>
        <v>0.20108348308510357</v>
      </c>
    </row>
    <row r="46" spans="2:24" x14ac:dyDescent="0.25">
      <c r="B46" t="s">
        <v>1</v>
      </c>
      <c r="C46">
        <f>data!C44/SUM(data!C43:C47)</f>
        <v>0.17229977957384277</v>
      </c>
      <c r="D46">
        <f>data!D44/SUM(data!D43:D47)</f>
        <v>0.17549668874172183</v>
      </c>
      <c r="E46" t="e">
        <f>data!E44/SUM(data!E43:E47)</f>
        <v>#DIV/0!</v>
      </c>
      <c r="F46">
        <f>data!F44/SUM(data!F43:F47)</f>
        <v>0.30104310477067037</v>
      </c>
      <c r="G46">
        <f>data!G44/SUM(data!G43:G47)</f>
        <v>0.25305410122164046</v>
      </c>
      <c r="H46">
        <f>data!H44/SUM(data!H43:H47)</f>
        <v>0.20898437500000003</v>
      </c>
      <c r="I46">
        <f>data!I44/SUM(data!I43:I47)</f>
        <v>0.15</v>
      </c>
      <c r="J46" t="e">
        <f>data!J44/SUM(data!J43:J47)</f>
        <v>#DIV/0!</v>
      </c>
      <c r="K46">
        <f>data!K44/SUM(data!K43:K47)</f>
        <v>0.17927377750243859</v>
      </c>
      <c r="L46" t="e">
        <f>data!L44/SUM(data!L43:L47)</f>
        <v>#DIV/0!</v>
      </c>
      <c r="M46">
        <f>data!M44/SUM(data!M43:M47)</f>
        <v>0.19419721660207304</v>
      </c>
      <c r="N46">
        <f>data!N44/SUM(data!N43:N47)</f>
        <v>0.21617443036017567</v>
      </c>
      <c r="O46">
        <f>data!O44/SUM(data!O43:O47)</f>
        <v>0.11710323574730355</v>
      </c>
      <c r="P46">
        <f>data!P44/SUM(data!P43:P47)</f>
        <v>0.19284945079348217</v>
      </c>
      <c r="Q46" t="e">
        <f>data!Q44/SUM(data!Q43:Q47)</f>
        <v>#DIV/0!</v>
      </c>
      <c r="R46" t="e">
        <f>data!R44/SUM(data!R43:R47)</f>
        <v>#DIV/0!</v>
      </c>
      <c r="S46">
        <f>data!S44/SUM(data!S43:S47)</f>
        <v>0.20496578538408192</v>
      </c>
      <c r="T46">
        <f>data!T44/SUM(data!T43:T47)</f>
        <v>0.20085692270579339</v>
      </c>
      <c r="U46">
        <f>data!U44/SUM(data!U43:U47)</f>
        <v>0.13811939133827547</v>
      </c>
      <c r="V46">
        <f>data!V44/SUM(data!V43:V47)</f>
        <v>0.11936167918628472</v>
      </c>
      <c r="X46">
        <f>data!X44/SUM(data!X43:X47)</f>
        <v>0.19230513389122394</v>
      </c>
    </row>
    <row r="47" spans="2:24" x14ac:dyDescent="0.25">
      <c r="B47" t="s">
        <v>2</v>
      </c>
      <c r="C47">
        <f>data!C45/SUM(data!C43:C47)</f>
        <v>0.2094048493754592</v>
      </c>
      <c r="D47">
        <f>data!D45/SUM(data!D43:D47)</f>
        <v>0.21026490066225162</v>
      </c>
      <c r="E47" t="e">
        <f>data!E45/SUM(data!E43:E47)</f>
        <v>#DIV/0!</v>
      </c>
      <c r="F47">
        <f>data!F45/SUM(data!F43:F47)</f>
        <v>0.1606074551311551</v>
      </c>
      <c r="G47">
        <f>data!G45/SUM(data!G43:G47)</f>
        <v>0.18150087260034903</v>
      </c>
      <c r="H47">
        <f>data!H45/SUM(data!H43:H47)</f>
        <v>0.19957386363636367</v>
      </c>
      <c r="I47">
        <f>data!I45/SUM(data!I43:I47)</f>
        <v>0.23</v>
      </c>
      <c r="J47" t="e">
        <f>data!J45/SUM(data!J43:J47)</f>
        <v>#DIV/0!</v>
      </c>
      <c r="K47">
        <f>data!K45/SUM(data!K43:K47)</f>
        <v>0.18883699052965178</v>
      </c>
      <c r="L47" t="e">
        <f>data!L45/SUM(data!L43:L47)</f>
        <v>#DIV/0!</v>
      </c>
      <c r="M47">
        <f>data!M45/SUM(data!M43:M47)</f>
        <v>0.19964996649096334</v>
      </c>
      <c r="N47">
        <f>data!N45/SUM(data!N43:N47)</f>
        <v>0.19048045707551342</v>
      </c>
      <c r="O47">
        <f>data!O45/SUM(data!O43:O47)</f>
        <v>0.30354391371340528</v>
      </c>
      <c r="P47">
        <f>data!P45/SUM(data!P43:P47)</f>
        <v>0.19070320437884913</v>
      </c>
      <c r="Q47" t="e">
        <f>data!Q45/SUM(data!Q43:Q47)</f>
        <v>#DIV/0!</v>
      </c>
      <c r="R47" t="e">
        <f>data!R45/SUM(data!R43:R47)</f>
        <v>#DIV/0!</v>
      </c>
      <c r="S47">
        <f>data!S45/SUM(data!S43:S47)</f>
        <v>0.19360991152555485</v>
      </c>
      <c r="T47">
        <f>data!T45/SUM(data!T43:T47)</f>
        <v>0.20138642944674515</v>
      </c>
      <c r="U47">
        <f>data!U45/SUM(data!U43:U47)</f>
        <v>0.19040187280530629</v>
      </c>
      <c r="V47">
        <f>data!V45/SUM(data!V43:V47)</f>
        <v>0.19893613197714122</v>
      </c>
      <c r="X47">
        <f>data!X45/SUM(data!X43:X47)</f>
        <v>0.22013343635904417</v>
      </c>
    </row>
    <row r="48" spans="2:24" x14ac:dyDescent="0.25">
      <c r="B48" t="s">
        <v>3</v>
      </c>
      <c r="C48">
        <f>data!C46/SUM(data!C43:C47)</f>
        <v>0.22740631888317414</v>
      </c>
      <c r="D48">
        <f>data!D46/SUM(data!D43:D47)</f>
        <v>0.25331125827814566</v>
      </c>
      <c r="E48" t="e">
        <f>data!E46/SUM(data!E43:E47)</f>
        <v>#DIV/0!</v>
      </c>
      <c r="F48">
        <f>data!F46/SUM(data!F43:F47)</f>
        <v>0.22273354809019788</v>
      </c>
      <c r="G48">
        <f>data!G46/SUM(data!G43:G47)</f>
        <v>0.23734729493891799</v>
      </c>
      <c r="H48">
        <f>data!H46/SUM(data!H43:H47)</f>
        <v>0.22656250000000003</v>
      </c>
      <c r="I48">
        <f>data!I46/SUM(data!I43:I47)</f>
        <v>0.12</v>
      </c>
      <c r="J48" t="e">
        <f>data!J46/SUM(data!J43:J47)</f>
        <v>#DIV/0!</v>
      </c>
      <c r="K48">
        <f>data!K46/SUM(data!K43:K47)</f>
        <v>0.19086119522362266</v>
      </c>
      <c r="L48" t="e">
        <f>data!L46/SUM(data!L43:L47)</f>
        <v>#DIV/0!</v>
      </c>
      <c r="M48">
        <f>data!M46/SUM(data!M43:M47)</f>
        <v>0.2271656263539929</v>
      </c>
      <c r="N48">
        <f>data!N46/SUM(data!N43:N47)</f>
        <v>0.24430186529829245</v>
      </c>
      <c r="O48">
        <f>data!O46/SUM(data!O43:O47)</f>
        <v>0.10323574730354393</v>
      </c>
      <c r="P48">
        <f>data!P46/SUM(data!P43:P47)</f>
        <v>0.26418341404175322</v>
      </c>
      <c r="Q48" t="e">
        <f>data!Q46/SUM(data!Q43:Q47)</f>
        <v>#DIV/0!</v>
      </c>
      <c r="R48" t="e">
        <f>data!R46/SUM(data!R43:R47)</f>
        <v>#DIV/0!</v>
      </c>
      <c r="S48">
        <f>data!S46/SUM(data!S43:S47)</f>
        <v>0.19827678542589289</v>
      </c>
      <c r="T48">
        <f>data!T46/SUM(data!T43:T47)</f>
        <v>0.19952734476099798</v>
      </c>
      <c r="U48">
        <f>data!U46/SUM(data!U43:U47)</f>
        <v>0.17986734295747173</v>
      </c>
      <c r="V48">
        <f>data!V46/SUM(data!V43:V47)</f>
        <v>0.20486647737483377</v>
      </c>
      <c r="X48">
        <f>data!X46/SUM(data!X43:X47)</f>
        <v>0.18901141953594666</v>
      </c>
    </row>
    <row r="49" spans="2:24" x14ac:dyDescent="0.25">
      <c r="B49" t="s">
        <v>4</v>
      </c>
      <c r="C49">
        <f>data!C47/SUM(data!C43:C47)</f>
        <v>0.22501836884643642</v>
      </c>
      <c r="D49">
        <f>data!D47/SUM(data!D43:D47)</f>
        <v>0.21688741721854302</v>
      </c>
      <c r="E49" t="e">
        <f>data!E47/SUM(data!E43:E47)</f>
        <v>#DIV/0!</v>
      </c>
      <c r="F49">
        <f>data!F47/SUM(data!F43:F47)</f>
        <v>0.15055990182543336</v>
      </c>
      <c r="G49">
        <f>data!G47/SUM(data!G43:G47)</f>
        <v>0.16753926701570679</v>
      </c>
      <c r="H49">
        <f>data!H47/SUM(data!H43:H47)</f>
        <v>0.18998579545454547</v>
      </c>
      <c r="I49">
        <f>data!I47/SUM(data!I43:I47)</f>
        <v>0.31</v>
      </c>
      <c r="J49" t="e">
        <f>data!J47/SUM(data!J43:J47)</f>
        <v>#DIV/0!</v>
      </c>
      <c r="K49">
        <f>data!K47/SUM(data!K43:K47)</f>
        <v>0.25806834229976111</v>
      </c>
      <c r="L49" t="e">
        <f>data!L47/SUM(data!L43:L47)</f>
        <v>#DIV/0!</v>
      </c>
      <c r="M49">
        <f>data!M47/SUM(data!M43:M47)</f>
        <v>0.19060531709778381</v>
      </c>
      <c r="N49">
        <f>data!N47/SUM(data!N43:N47)</f>
        <v>0.17031167698772903</v>
      </c>
      <c r="O49">
        <f>data!O47/SUM(data!O43:O47)</f>
        <v>0.21263482280431434</v>
      </c>
      <c r="P49">
        <f>data!P47/SUM(data!P43:P47)</f>
        <v>0.18090253363312875</v>
      </c>
      <c r="Q49" t="e">
        <f>data!Q47/SUM(data!Q43:Q47)</f>
        <v>#DIV/0!</v>
      </c>
      <c r="R49" t="e">
        <f>data!R47/SUM(data!R43:R47)</f>
        <v>#DIV/0!</v>
      </c>
      <c r="S49">
        <f>data!S47/SUM(data!S43:S47)</f>
        <v>0.20420645551792604</v>
      </c>
      <c r="T49">
        <f>data!T47/SUM(data!T43:T47)</f>
        <v>0.19844648157161016</v>
      </c>
      <c r="U49">
        <f>data!U47/SUM(data!U43:U47)</f>
        <v>0.23253999219664456</v>
      </c>
      <c r="V49">
        <f>data!V47/SUM(data!V43:V47)</f>
        <v>0.2622290910397872</v>
      </c>
      <c r="X49">
        <f>data!X47/SUM(data!X43:X47)</f>
        <v>0.19746652712868173</v>
      </c>
    </row>
    <row r="50" spans="2:24" x14ac:dyDescent="0.25">
      <c r="B50" t="s">
        <v>28</v>
      </c>
      <c r="C50">
        <f>SUM(C45:C49)</f>
        <v>1</v>
      </c>
      <c r="D50">
        <f t="shared" ref="D50" si="81">SUM(D45:D49)</f>
        <v>0.99999999999999989</v>
      </c>
      <c r="E50" t="e">
        <f t="shared" ref="E50" si="82">SUM(E45:E49)</f>
        <v>#DIV/0!</v>
      </c>
      <c r="F50">
        <f t="shared" ref="F50" si="83">SUM(F45:F49)</f>
        <v>0.99999999999999989</v>
      </c>
      <c r="G50">
        <f t="shared" ref="G50" si="84">SUM(G45:G49)</f>
        <v>0.99999999999999978</v>
      </c>
      <c r="H50">
        <f t="shared" ref="H50" si="85">SUM(H45:H49)</f>
        <v>1</v>
      </c>
      <c r="I50">
        <f t="shared" ref="I50" si="86">SUM(I45:I49)</f>
        <v>1</v>
      </c>
      <c r="J50" t="e">
        <f t="shared" ref="J50" si="87">SUM(J45:J49)</f>
        <v>#DIV/0!</v>
      </c>
      <c r="K50">
        <f t="shared" ref="K50" si="88">SUM(K45:K49)</f>
        <v>1</v>
      </c>
      <c r="L50" t="e">
        <f t="shared" ref="L50" si="89">SUM(L45:L49)</f>
        <v>#DIV/0!</v>
      </c>
      <c r="M50">
        <f t="shared" ref="M50" si="90">SUM(M45:M49)</f>
        <v>1</v>
      </c>
      <c r="N50">
        <f t="shared" ref="N50" si="91">SUM(N45:N49)</f>
        <v>1.0000000000000002</v>
      </c>
      <c r="O50">
        <f t="shared" ref="O50" si="92">SUM(O45:O49)</f>
        <v>1</v>
      </c>
      <c r="P50">
        <f t="shared" ref="P50" si="93">SUM(P45:P49)</f>
        <v>1</v>
      </c>
      <c r="Q50" t="e">
        <f t="shared" ref="Q50" si="94">SUM(Q45:Q49)</f>
        <v>#DIV/0!</v>
      </c>
      <c r="R50" t="e">
        <f t="shared" ref="R50" si="95">SUM(R45:R49)</f>
        <v>#DIV/0!</v>
      </c>
      <c r="S50">
        <f t="shared" ref="S50" si="96">SUM(S45:S49)</f>
        <v>0.99999999999999989</v>
      </c>
      <c r="T50">
        <f t="shared" ref="T50" si="97">SUM(T45:T49)</f>
        <v>1</v>
      </c>
      <c r="U50">
        <f t="shared" ref="U50" si="98">SUM(U45:U49)</f>
        <v>1</v>
      </c>
      <c r="V50">
        <f t="shared" ref="V50" si="99">SUM(V45:V49)</f>
        <v>1</v>
      </c>
      <c r="X50">
        <f t="shared" ref="X50" si="100">SUM(X45:X49)</f>
        <v>1</v>
      </c>
    </row>
  </sheetData>
  <mergeCells count="1">
    <mergeCell ref="B1:C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E4D2-E883-4D76-B2BE-7BDC0B69D091}">
  <dimension ref="A1:W48"/>
  <sheetViews>
    <sheetView topLeftCell="A19" workbookViewId="0">
      <selection activeCell="A35" sqref="A35:A39"/>
    </sheetView>
  </sheetViews>
  <sheetFormatPr defaultRowHeight="15" x14ac:dyDescent="0.25"/>
  <cols>
    <col min="1" max="1" width="11.140625" bestFit="1" customWidth="1"/>
    <col min="2" max="3" width="12" bestFit="1" customWidth="1"/>
    <col min="4" max="4" width="11.140625" bestFit="1" customWidth="1"/>
    <col min="5" max="5" width="16.42578125" bestFit="1" customWidth="1"/>
    <col min="6" max="6" width="21" bestFit="1" customWidth="1"/>
    <col min="7" max="7" width="21.5703125" bestFit="1" customWidth="1"/>
    <col min="8" max="8" width="12.7109375" bestFit="1" customWidth="1"/>
    <col min="9" max="9" width="11.140625" bestFit="1" customWidth="1"/>
    <col min="10" max="10" width="19.5703125" bestFit="1" customWidth="1"/>
    <col min="11" max="11" width="26.5703125" bestFit="1" customWidth="1"/>
    <col min="12" max="12" width="12.42578125" bestFit="1" customWidth="1"/>
    <col min="13" max="13" width="16.5703125" bestFit="1" customWidth="1"/>
    <col min="14" max="14" width="24.5703125" bestFit="1" customWidth="1"/>
    <col min="15" max="15" width="22.140625" bestFit="1" customWidth="1"/>
    <col min="16" max="16" width="15.5703125" bestFit="1" customWidth="1"/>
    <col min="17" max="17" width="15.140625" bestFit="1" customWidth="1"/>
    <col min="18" max="18" width="20.5703125" bestFit="1" customWidth="1"/>
    <col min="19" max="19" width="30" bestFit="1" customWidth="1"/>
    <col min="20" max="20" width="14" bestFit="1" customWidth="1"/>
    <col min="21" max="21" width="20.85546875" bestFit="1" customWidth="1"/>
    <col min="22" max="22" width="12.140625" bestFit="1" customWidth="1"/>
    <col min="23" max="23" width="30.85546875" bestFit="1" customWidth="1"/>
  </cols>
  <sheetData>
    <row r="1" spans="1:23" x14ac:dyDescent="0.25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</row>
    <row r="2" spans="1:23" x14ac:dyDescent="0.25">
      <c r="A2">
        <v>2019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W2" t="s">
        <v>25</v>
      </c>
    </row>
    <row r="3" spans="1:23" x14ac:dyDescent="0.25">
      <c r="A3" t="s">
        <v>0</v>
      </c>
      <c r="B3">
        <v>0.14641793384543031</v>
      </c>
      <c r="C3">
        <v>0.14376996805111822</v>
      </c>
      <c r="E3">
        <v>0.19016016281744977</v>
      </c>
      <c r="F3">
        <v>0.18634686346863469</v>
      </c>
      <c r="G3">
        <v>0.19388909845341382</v>
      </c>
      <c r="H3">
        <v>0.16666666666666669</v>
      </c>
      <c r="J3">
        <v>0.19421081949830074</v>
      </c>
      <c r="L3">
        <v>0.20469330959236409</v>
      </c>
      <c r="M3">
        <v>0.20963764847368818</v>
      </c>
      <c r="N3">
        <v>0.24408014571948999</v>
      </c>
      <c r="O3">
        <v>0.20410489464230308</v>
      </c>
      <c r="R3">
        <v>0.19667386870239065</v>
      </c>
      <c r="S3">
        <v>0.2120785496990919</v>
      </c>
      <c r="T3">
        <v>0.22139611730689801</v>
      </c>
      <c r="U3">
        <v>0.16964769647696476</v>
      </c>
      <c r="W3">
        <v>0.21750017568640609</v>
      </c>
    </row>
    <row r="4" spans="1:23" x14ac:dyDescent="0.25">
      <c r="A4" t="s">
        <v>1</v>
      </c>
      <c r="B4">
        <v>0.22918952813920676</v>
      </c>
      <c r="C4">
        <v>0.24440894568690097</v>
      </c>
      <c r="E4">
        <v>0.27572781169807981</v>
      </c>
      <c r="F4">
        <v>0.23985239852398524</v>
      </c>
      <c r="G4">
        <v>0.20350811014711429</v>
      </c>
      <c r="H4">
        <v>0.28846153846153849</v>
      </c>
      <c r="J4">
        <v>0.19230507694060664</v>
      </c>
      <c r="L4">
        <v>0.19485542759684987</v>
      </c>
      <c r="M4">
        <v>0.21776405786882946</v>
      </c>
      <c r="N4">
        <v>9.107468123861566E-2</v>
      </c>
      <c r="O4">
        <v>0.17655881599666234</v>
      </c>
      <c r="R4">
        <v>0.19661970778109644</v>
      </c>
      <c r="S4">
        <v>0.20395515791855209</v>
      </c>
      <c r="T4">
        <v>0.10863279636513838</v>
      </c>
      <c r="U4">
        <v>0.13004742547425474</v>
      </c>
      <c r="W4">
        <v>0.1938415736896692</v>
      </c>
    </row>
    <row r="5" spans="1:23" x14ac:dyDescent="0.25">
      <c r="A5" t="s">
        <v>2</v>
      </c>
      <c r="B5">
        <v>0.17181376391283901</v>
      </c>
      <c r="C5">
        <v>0.14536741214057508</v>
      </c>
      <c r="E5">
        <v>0.14140341562693567</v>
      </c>
      <c r="F5">
        <v>0.15129151291512916</v>
      </c>
      <c r="G5">
        <v>0.15975103734439836</v>
      </c>
      <c r="H5">
        <v>0.23076923076923078</v>
      </c>
      <c r="J5">
        <v>0.20252950672703235</v>
      </c>
      <c r="L5">
        <v>0.17633499008724096</v>
      </c>
      <c r="M5">
        <v>0.14522400761978463</v>
      </c>
      <c r="N5">
        <v>0.27686703096539161</v>
      </c>
      <c r="O5">
        <v>0.15158968151940261</v>
      </c>
      <c r="R5">
        <v>0.2018447290519137</v>
      </c>
      <c r="S5">
        <v>0.18250656562910028</v>
      </c>
      <c r="T5">
        <v>0.20859149111937217</v>
      </c>
      <c r="U5">
        <v>0.18746612466124662</v>
      </c>
      <c r="W5">
        <v>0.19660088434717338</v>
      </c>
    </row>
    <row r="6" spans="1:23" x14ac:dyDescent="0.25">
      <c r="A6" t="s">
        <v>3</v>
      </c>
      <c r="B6">
        <v>0.26822385953911271</v>
      </c>
      <c r="C6">
        <v>0.27635782747603832</v>
      </c>
      <c r="E6">
        <v>0.23581983895230507</v>
      </c>
      <c r="F6">
        <v>0.23800738007380073</v>
      </c>
      <c r="G6">
        <v>0.24575631837042627</v>
      </c>
      <c r="H6">
        <v>9.6153846153846159E-2</v>
      </c>
      <c r="J6">
        <v>0.20293017744217767</v>
      </c>
      <c r="L6">
        <v>0.22931510798292443</v>
      </c>
      <c r="M6">
        <v>0.25195008981261091</v>
      </c>
      <c r="N6">
        <v>0.11839708561020036</v>
      </c>
      <c r="O6">
        <v>0.21860218041046806</v>
      </c>
      <c r="R6">
        <v>0.19436161930644849</v>
      </c>
      <c r="S6">
        <v>0.19966479512383353</v>
      </c>
      <c r="T6">
        <v>0.1553077240809583</v>
      </c>
      <c r="U6">
        <v>0.21768292682926832</v>
      </c>
      <c r="W6">
        <v>0.18931883919599846</v>
      </c>
    </row>
    <row r="7" spans="1:23" x14ac:dyDescent="0.25">
      <c r="A7" t="s">
        <v>4</v>
      </c>
      <c r="B7">
        <v>0.18435491456341119</v>
      </c>
      <c r="C7">
        <v>0.19009584664536741</v>
      </c>
      <c r="E7">
        <v>0.15688877090522962</v>
      </c>
      <c r="F7">
        <v>0.18450184501845018</v>
      </c>
      <c r="G7">
        <v>0.1970954356846473</v>
      </c>
      <c r="H7">
        <v>0.21794871794871798</v>
      </c>
      <c r="J7">
        <v>0.2080244193918826</v>
      </c>
      <c r="L7">
        <v>0.1948011647406207</v>
      </c>
      <c r="M7">
        <v>0.17542419622508687</v>
      </c>
      <c r="N7">
        <v>0.26958105646630237</v>
      </c>
      <c r="O7">
        <v>0.24914442743116388</v>
      </c>
      <c r="R7">
        <v>0.21050007515815078</v>
      </c>
      <c r="S7">
        <v>0.20179493162942205</v>
      </c>
      <c r="T7">
        <v>0.30607187112763323</v>
      </c>
      <c r="U7">
        <v>0.29515582655826555</v>
      </c>
      <c r="W7">
        <v>0.20273852708075293</v>
      </c>
    </row>
    <row r="8" spans="1:23" x14ac:dyDescent="0.25">
      <c r="A8" t="s">
        <v>28</v>
      </c>
      <c r="B8">
        <v>1</v>
      </c>
      <c r="C8">
        <v>0.99999999999999989</v>
      </c>
      <c r="E8">
        <v>1</v>
      </c>
      <c r="F8">
        <v>1</v>
      </c>
      <c r="G8">
        <v>1</v>
      </c>
      <c r="H8">
        <v>1</v>
      </c>
      <c r="J8">
        <v>1</v>
      </c>
      <c r="L8">
        <v>1</v>
      </c>
      <c r="M8">
        <v>1</v>
      </c>
      <c r="N8">
        <v>1</v>
      </c>
      <c r="O8">
        <v>1</v>
      </c>
      <c r="R8">
        <v>1</v>
      </c>
      <c r="S8">
        <v>0.99999999999999989</v>
      </c>
      <c r="T8">
        <v>1</v>
      </c>
      <c r="U8">
        <v>1</v>
      </c>
      <c r="W8">
        <v>1</v>
      </c>
    </row>
    <row r="10" spans="1:23" x14ac:dyDescent="0.25">
      <c r="A10">
        <v>2020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  <c r="G10" t="s">
        <v>10</v>
      </c>
      <c r="H10" t="s">
        <v>11</v>
      </c>
      <c r="I10" t="s">
        <v>12</v>
      </c>
      <c r="J10" t="s">
        <v>13</v>
      </c>
      <c r="K10" t="s">
        <v>14</v>
      </c>
      <c r="L10" t="s">
        <v>15</v>
      </c>
      <c r="M10" t="s">
        <v>16</v>
      </c>
      <c r="N10" t="s">
        <v>17</v>
      </c>
      <c r="O10" t="s">
        <v>18</v>
      </c>
      <c r="P10" t="s">
        <v>19</v>
      </c>
      <c r="Q10" t="s">
        <v>20</v>
      </c>
      <c r="R10" t="s">
        <v>21</v>
      </c>
      <c r="S10" t="s">
        <v>22</v>
      </c>
      <c r="T10" t="s">
        <v>23</v>
      </c>
      <c r="U10" t="s">
        <v>24</v>
      </c>
      <c r="W10" t="s">
        <v>25</v>
      </c>
    </row>
    <row r="11" spans="1:23" x14ac:dyDescent="0.25">
      <c r="A11" t="s">
        <v>0</v>
      </c>
      <c r="B11">
        <v>0.11818181818181819</v>
      </c>
      <c r="C11">
        <v>0.14862385321100918</v>
      </c>
      <c r="E11">
        <v>0.19279844290657439</v>
      </c>
      <c r="F11">
        <v>0.19047619047619047</v>
      </c>
      <c r="G11">
        <v>0.20074250861840362</v>
      </c>
      <c r="H11">
        <v>0.18421052631578949</v>
      </c>
      <c r="J11">
        <v>0.19886352617186745</v>
      </c>
      <c r="L11">
        <v>0.21802279116055631</v>
      </c>
      <c r="M11">
        <v>0.23177497289841106</v>
      </c>
      <c r="N11">
        <v>0.22077922077922074</v>
      </c>
      <c r="O11">
        <v>0.2416182628825071</v>
      </c>
      <c r="R11">
        <v>0.20098932981039269</v>
      </c>
      <c r="S11">
        <v>0.20940203288142908</v>
      </c>
      <c r="T11">
        <v>0.19963031423290201</v>
      </c>
      <c r="U11">
        <v>0.13754803996925441</v>
      </c>
      <c r="W11">
        <v>0.19751106154683629</v>
      </c>
    </row>
    <row r="12" spans="1:23" x14ac:dyDescent="0.25">
      <c r="A12" t="s">
        <v>1</v>
      </c>
      <c r="B12">
        <v>0.12352941176470589</v>
      </c>
      <c r="C12">
        <v>0.19449541284403671</v>
      </c>
      <c r="E12">
        <v>0.32461072664359863</v>
      </c>
      <c r="F12">
        <v>0.2907268170426065</v>
      </c>
      <c r="G12">
        <v>0.25112702201007692</v>
      </c>
      <c r="H12">
        <v>0.17543859649122809</v>
      </c>
      <c r="J12">
        <v>0.19595446347186937</v>
      </c>
      <c r="L12">
        <v>0.1872475450650444</v>
      </c>
      <c r="M12">
        <v>0.23428517116084868</v>
      </c>
      <c r="N12">
        <v>9.0909090909090898E-2</v>
      </c>
      <c r="O12">
        <v>0.17114626954177586</v>
      </c>
      <c r="R12">
        <v>0.20300180320258918</v>
      </c>
      <c r="S12">
        <v>0.22271595382841716</v>
      </c>
      <c r="T12">
        <v>0.15773259396179909</v>
      </c>
      <c r="U12">
        <v>0.11352805534204458</v>
      </c>
      <c r="W12">
        <v>0.20709916346992638</v>
      </c>
    </row>
    <row r="13" spans="1:23" x14ac:dyDescent="0.25">
      <c r="A13" t="s">
        <v>2</v>
      </c>
      <c r="B13">
        <v>0.3819251336898396</v>
      </c>
      <c r="C13">
        <v>0.13944954128440368</v>
      </c>
      <c r="E13">
        <v>5.0605536332179936E-2</v>
      </c>
      <c r="F13">
        <v>5.0125313283208017E-2</v>
      </c>
      <c r="G13">
        <v>5.6483691328560057E-2</v>
      </c>
      <c r="H13">
        <v>0.26315789473684209</v>
      </c>
      <c r="J13">
        <v>0.18575335027054282</v>
      </c>
      <c r="L13">
        <v>0.1877953511830891</v>
      </c>
      <c r="M13">
        <v>9.3821325093507768E-2</v>
      </c>
      <c r="N13">
        <v>0.33024118738404451</v>
      </c>
      <c r="O13">
        <v>9.3557681012247484E-2</v>
      </c>
      <c r="R13">
        <v>0.19510259146966102</v>
      </c>
      <c r="S13">
        <v>0.14422757226139477</v>
      </c>
      <c r="T13">
        <v>6.9008009858287117E-2</v>
      </c>
      <c r="U13">
        <v>0.15353574173712531</v>
      </c>
      <c r="W13">
        <v>0.18984362891090387</v>
      </c>
    </row>
    <row r="14" spans="1:23" x14ac:dyDescent="0.25">
      <c r="A14" t="s">
        <v>3</v>
      </c>
      <c r="B14">
        <v>0.21946524064171122</v>
      </c>
      <c r="C14">
        <v>0.31009174311926602</v>
      </c>
      <c r="E14">
        <v>0.27595155709342561</v>
      </c>
      <c r="F14">
        <v>0.27568922305764409</v>
      </c>
      <c r="G14">
        <v>0.28453990983823918</v>
      </c>
      <c r="H14">
        <v>0.10526315789473685</v>
      </c>
      <c r="J14">
        <v>0.20241258266586507</v>
      </c>
      <c r="L14">
        <v>0.226518601582091</v>
      </c>
      <c r="M14">
        <v>0.27501311071504259</v>
      </c>
      <c r="N14">
        <v>0.11502782931354359</v>
      </c>
      <c r="O14">
        <v>0.22548050830069785</v>
      </c>
      <c r="R14">
        <v>0.19797643366720016</v>
      </c>
      <c r="S14">
        <v>0.21747632112780529</v>
      </c>
      <c r="T14">
        <v>0.19470117067159576</v>
      </c>
      <c r="U14">
        <v>0.24880860876249039</v>
      </c>
      <c r="W14">
        <v>0.20610532083742489</v>
      </c>
    </row>
    <row r="15" spans="1:23" x14ac:dyDescent="0.25">
      <c r="A15" t="s">
        <v>4</v>
      </c>
      <c r="B15">
        <v>0.15689839572192513</v>
      </c>
      <c r="C15">
        <v>0.20733944954128439</v>
      </c>
      <c r="E15">
        <v>0.15603373702422146</v>
      </c>
      <c r="F15">
        <v>0.19298245614035087</v>
      </c>
      <c r="G15">
        <v>0.20710686820472021</v>
      </c>
      <c r="H15">
        <v>0.27192982456140352</v>
      </c>
      <c r="J15">
        <v>0.21701607741985535</v>
      </c>
      <c r="L15">
        <v>0.18041571100921913</v>
      </c>
      <c r="M15">
        <v>0.16510542013219004</v>
      </c>
      <c r="N15">
        <v>0.24304267161410018</v>
      </c>
      <c r="O15">
        <v>0.26819727826277173</v>
      </c>
      <c r="R15">
        <v>0.20292984185015686</v>
      </c>
      <c r="S15">
        <v>0.20617811990095369</v>
      </c>
      <c r="T15">
        <v>0.37892791127541581</v>
      </c>
      <c r="U15">
        <v>0.34657955418908537</v>
      </c>
      <c r="W15">
        <v>0.19944082523490869</v>
      </c>
    </row>
    <row r="16" spans="1:23" x14ac:dyDescent="0.25">
      <c r="A16" t="s">
        <v>28</v>
      </c>
      <c r="B16">
        <v>1</v>
      </c>
      <c r="C16">
        <v>1</v>
      </c>
      <c r="E16">
        <v>1</v>
      </c>
      <c r="F16">
        <v>1</v>
      </c>
      <c r="G16">
        <v>1</v>
      </c>
      <c r="H16">
        <v>1</v>
      </c>
      <c r="J16">
        <v>1</v>
      </c>
      <c r="L16">
        <v>1</v>
      </c>
      <c r="M16">
        <v>1.0000000000000002</v>
      </c>
      <c r="N16">
        <v>0.99999999999999989</v>
      </c>
      <c r="O16">
        <v>1</v>
      </c>
      <c r="R16">
        <v>0.99999999999999989</v>
      </c>
      <c r="S16">
        <v>0.99999999999999989</v>
      </c>
      <c r="T16">
        <v>0.99999999999999978</v>
      </c>
      <c r="U16">
        <v>1</v>
      </c>
      <c r="W16">
        <v>1.0000000000000002</v>
      </c>
    </row>
    <row r="18" spans="1:23" x14ac:dyDescent="0.25">
      <c r="A18">
        <v>2021</v>
      </c>
      <c r="B18" t="s">
        <v>5</v>
      </c>
      <c r="C18" t="s">
        <v>6</v>
      </c>
      <c r="D18" t="s">
        <v>7</v>
      </c>
      <c r="E18" t="s">
        <v>8</v>
      </c>
      <c r="F18" t="s">
        <v>9</v>
      </c>
      <c r="G18" t="s">
        <v>10</v>
      </c>
      <c r="H18" t="s">
        <v>11</v>
      </c>
      <c r="I18" t="s">
        <v>12</v>
      </c>
      <c r="J18" t="s">
        <v>13</v>
      </c>
      <c r="K18" t="s">
        <v>14</v>
      </c>
      <c r="L18" t="s">
        <v>15</v>
      </c>
      <c r="M18" t="s">
        <v>16</v>
      </c>
      <c r="N18" t="s">
        <v>17</v>
      </c>
      <c r="O18" t="s">
        <v>18</v>
      </c>
      <c r="P18" t="s">
        <v>19</v>
      </c>
      <c r="Q18" t="s">
        <v>20</v>
      </c>
      <c r="R18" t="s">
        <v>21</v>
      </c>
      <c r="S18" t="s">
        <v>22</v>
      </c>
      <c r="T18" t="s">
        <v>23</v>
      </c>
      <c r="U18" t="s">
        <v>24</v>
      </c>
      <c r="W18" t="s">
        <v>25</v>
      </c>
    </row>
    <row r="19" spans="1:23" x14ac:dyDescent="0.25">
      <c r="A19" t="s">
        <v>0</v>
      </c>
      <c r="B19">
        <v>0.13706086095992084</v>
      </c>
      <c r="C19">
        <v>0.13389830508474576</v>
      </c>
      <c r="E19">
        <v>0.1879394680525833</v>
      </c>
      <c r="F19">
        <v>0.18415841584158418</v>
      </c>
      <c r="G19">
        <v>0.19645068097399918</v>
      </c>
      <c r="H19">
        <v>0.29126213592233008</v>
      </c>
      <c r="J19">
        <v>0.18976293299805028</v>
      </c>
      <c r="L19">
        <v>0.20659596943404321</v>
      </c>
      <c r="M19">
        <v>0.22181864825295991</v>
      </c>
      <c r="N19">
        <v>0.24517374517374518</v>
      </c>
      <c r="O19">
        <v>0.22111907318185742</v>
      </c>
      <c r="R19">
        <v>0.20112747237961195</v>
      </c>
      <c r="S19">
        <v>0.17009138976453897</v>
      </c>
      <c r="T19">
        <v>0.29823859087269822</v>
      </c>
      <c r="U19">
        <v>0.21578543526785712</v>
      </c>
      <c r="W19">
        <v>0.19337600777678421</v>
      </c>
    </row>
    <row r="20" spans="1:23" x14ac:dyDescent="0.25">
      <c r="A20" t="s">
        <v>1</v>
      </c>
      <c r="B20">
        <v>0.22101269998350651</v>
      </c>
      <c r="C20">
        <v>0.22542372881355932</v>
      </c>
      <c r="E20">
        <v>0.29899113420972179</v>
      </c>
      <c r="F20">
        <v>0.24752475247524752</v>
      </c>
      <c r="G20">
        <v>0.20821295914156004</v>
      </c>
      <c r="H20">
        <v>8.7378640776699018E-2</v>
      </c>
      <c r="J20">
        <v>0.19227755607791688</v>
      </c>
      <c r="L20">
        <v>0.2255766972229899</v>
      </c>
      <c r="M20">
        <v>0.22449174815880799</v>
      </c>
      <c r="N20">
        <v>0.10810810810810813</v>
      </c>
      <c r="O20">
        <v>0.16603623026963391</v>
      </c>
      <c r="R20">
        <v>0.19378402976193571</v>
      </c>
      <c r="S20">
        <v>0.16059646339978587</v>
      </c>
      <c r="T20">
        <v>0.10688550840672539</v>
      </c>
      <c r="U20">
        <v>0.1248256138392857</v>
      </c>
      <c r="W20">
        <v>0.19705353387377622</v>
      </c>
    </row>
    <row r="21" spans="1:23" x14ac:dyDescent="0.25">
      <c r="A21" t="s">
        <v>2</v>
      </c>
      <c r="B21">
        <v>0.20979713013359724</v>
      </c>
      <c r="C21">
        <v>0.16101694915254236</v>
      </c>
      <c r="E21">
        <v>0.13933047997554265</v>
      </c>
      <c r="F21">
        <v>0.1386138613861386</v>
      </c>
      <c r="G21">
        <v>0.15435410647957079</v>
      </c>
      <c r="H21">
        <v>0.25242718446601942</v>
      </c>
      <c r="J21">
        <v>0.20576176679604222</v>
      </c>
      <c r="L21">
        <v>0.18450040688255975</v>
      </c>
      <c r="M21">
        <v>0.16073867170963366</v>
      </c>
      <c r="N21">
        <v>0.30501930501930508</v>
      </c>
      <c r="O21">
        <v>0.15414504136438159</v>
      </c>
      <c r="R21">
        <v>0.19819768445243377</v>
      </c>
      <c r="S21">
        <v>0.34274881342638785</v>
      </c>
      <c r="T21">
        <v>0.1689351481184948</v>
      </c>
      <c r="U21">
        <v>0.1870814732142857</v>
      </c>
      <c r="W21">
        <v>0.22085538437086513</v>
      </c>
    </row>
    <row r="22" spans="1:23" x14ac:dyDescent="0.25">
      <c r="A22" t="s">
        <v>3</v>
      </c>
      <c r="B22">
        <v>0.23552696684809499</v>
      </c>
      <c r="C22">
        <v>0.28474576271186436</v>
      </c>
      <c r="E22">
        <v>0.23127483949862429</v>
      </c>
      <c r="F22">
        <v>0.24554455445544554</v>
      </c>
      <c r="G22">
        <v>0.24473792818819642</v>
      </c>
      <c r="H22">
        <v>9.7087378640776698E-2</v>
      </c>
      <c r="J22">
        <v>0.19634104119973034</v>
      </c>
      <c r="L22">
        <v>0.22343920302526246</v>
      </c>
      <c r="M22">
        <v>0.23703544792971368</v>
      </c>
      <c r="N22">
        <v>0.10617760617760619</v>
      </c>
      <c r="O22">
        <v>0.18242203594025069</v>
      </c>
      <c r="R22">
        <v>0.20402998719259363</v>
      </c>
      <c r="S22">
        <v>0.16152816807294496</v>
      </c>
      <c r="T22">
        <v>0.14611689351481186</v>
      </c>
      <c r="U22">
        <v>0.18191964285714282</v>
      </c>
      <c r="W22">
        <v>0.19575143403386314</v>
      </c>
    </row>
    <row r="23" spans="1:23" x14ac:dyDescent="0.25">
      <c r="A23" t="s">
        <v>4</v>
      </c>
      <c r="B23">
        <v>0.19660234207488042</v>
      </c>
      <c r="C23">
        <v>0.19491525423728812</v>
      </c>
      <c r="E23">
        <v>0.14246407826352797</v>
      </c>
      <c r="F23">
        <v>0.18415841584158418</v>
      </c>
      <c r="G23">
        <v>0.19624432521667354</v>
      </c>
      <c r="H23">
        <v>0.2718446601941748</v>
      </c>
      <c r="J23">
        <v>0.2158567029282604</v>
      </c>
      <c r="L23">
        <v>0.15988772343514482</v>
      </c>
      <c r="M23">
        <v>0.15591548394888477</v>
      </c>
      <c r="N23">
        <v>0.23552123552123552</v>
      </c>
      <c r="O23">
        <v>0.27627761924387628</v>
      </c>
      <c r="R23">
        <v>0.20286082621342483</v>
      </c>
      <c r="S23">
        <v>0.16503516533634222</v>
      </c>
      <c r="T23">
        <v>0.27982385908726987</v>
      </c>
      <c r="U23">
        <v>0.29038783482142855</v>
      </c>
      <c r="W23">
        <v>0.19296363994471125</v>
      </c>
    </row>
    <row r="24" spans="1:23" x14ac:dyDescent="0.25">
      <c r="A24" t="s">
        <v>28</v>
      </c>
      <c r="B24">
        <v>1</v>
      </c>
      <c r="C24">
        <v>1</v>
      </c>
      <c r="E24">
        <v>1</v>
      </c>
      <c r="F24">
        <v>1</v>
      </c>
      <c r="G24">
        <v>1</v>
      </c>
      <c r="H24">
        <v>1</v>
      </c>
      <c r="J24">
        <v>1</v>
      </c>
      <c r="L24">
        <v>1.0000000000000002</v>
      </c>
      <c r="M24">
        <v>1</v>
      </c>
      <c r="N24">
        <v>1.0000000000000002</v>
      </c>
      <c r="O24">
        <v>0.99999999999999978</v>
      </c>
      <c r="R24">
        <v>1</v>
      </c>
      <c r="S24">
        <v>0.99999999999999978</v>
      </c>
      <c r="T24">
        <v>1.0000000000000002</v>
      </c>
      <c r="U24">
        <v>0.99999999999999978</v>
      </c>
      <c r="W24">
        <v>1</v>
      </c>
    </row>
    <row r="26" spans="1:23" x14ac:dyDescent="0.25">
      <c r="A26">
        <v>2022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G26" t="s">
        <v>10</v>
      </c>
      <c r="H26" t="s">
        <v>11</v>
      </c>
      <c r="I26" t="s">
        <v>12</v>
      </c>
      <c r="J26" t="s">
        <v>13</v>
      </c>
      <c r="K26" t="s">
        <v>14</v>
      </c>
      <c r="L26" t="s">
        <v>15</v>
      </c>
      <c r="M26" t="s">
        <v>16</v>
      </c>
      <c r="N26" t="s">
        <v>17</v>
      </c>
      <c r="O26" t="s">
        <v>18</v>
      </c>
      <c r="P26" t="s">
        <v>19</v>
      </c>
      <c r="Q26" t="s">
        <v>20</v>
      </c>
      <c r="R26" t="s">
        <v>21</v>
      </c>
      <c r="S26" t="s">
        <v>22</v>
      </c>
      <c r="T26" t="s">
        <v>23</v>
      </c>
      <c r="U26" t="s">
        <v>24</v>
      </c>
      <c r="W26" t="s">
        <v>25</v>
      </c>
    </row>
    <row r="27" spans="1:23" x14ac:dyDescent="0.25">
      <c r="A27" t="s">
        <v>0</v>
      </c>
      <c r="B27">
        <v>0.15173337799363593</v>
      </c>
      <c r="C27">
        <v>0.14121510673234811</v>
      </c>
      <c r="E27">
        <v>0.16680619506069488</v>
      </c>
      <c r="F27">
        <v>0.17049808429118776</v>
      </c>
      <c r="G27">
        <v>0.18502548020384163</v>
      </c>
      <c r="H27">
        <v>0.22608695652173916</v>
      </c>
      <c r="J27">
        <v>0.19070735090152566</v>
      </c>
      <c r="L27">
        <v>0.18598559411503376</v>
      </c>
      <c r="M27">
        <v>0.19300147024652139</v>
      </c>
      <c r="N27">
        <v>0.26254180602006688</v>
      </c>
      <c r="O27">
        <v>0.17964968435920095</v>
      </c>
      <c r="R27">
        <v>0.20394860863645559</v>
      </c>
      <c r="S27">
        <v>0.19141567891549388</v>
      </c>
      <c r="T27">
        <v>0.27987039287160798</v>
      </c>
      <c r="U27">
        <v>0.21729459196440984</v>
      </c>
      <c r="W27">
        <v>0.20111843767464704</v>
      </c>
    </row>
    <row r="28" spans="1:23" x14ac:dyDescent="0.25">
      <c r="A28" t="s">
        <v>1</v>
      </c>
      <c r="B28">
        <v>0.21353207167978566</v>
      </c>
      <c r="C28">
        <v>0.22167487684729065</v>
      </c>
      <c r="E28">
        <v>0.31624110506488073</v>
      </c>
      <c r="F28">
        <v>0.25670498084291188</v>
      </c>
      <c r="G28">
        <v>0.213249705997648</v>
      </c>
      <c r="H28">
        <v>0.12173913043478263</v>
      </c>
      <c r="J28">
        <v>0.18071410789857392</v>
      </c>
      <c r="L28">
        <v>0.22168206110804997</v>
      </c>
      <c r="M28">
        <v>0.23494910874082039</v>
      </c>
      <c r="N28">
        <v>8.3612040133779264E-2</v>
      </c>
      <c r="O28">
        <v>0.23099205752409449</v>
      </c>
      <c r="R28">
        <v>0.19813494931192421</v>
      </c>
      <c r="S28">
        <v>0.20577185483415594</v>
      </c>
      <c r="T28">
        <v>0.10895099230457676</v>
      </c>
      <c r="U28">
        <v>0.11903934380647851</v>
      </c>
      <c r="W28">
        <v>0.20363233103908795</v>
      </c>
    </row>
    <row r="29" spans="1:23" x14ac:dyDescent="0.25">
      <c r="A29" t="s">
        <v>2</v>
      </c>
      <c r="B29">
        <v>0.18623346173170324</v>
      </c>
      <c r="C29">
        <v>0.1625615763546798</v>
      </c>
      <c r="E29">
        <v>0.13680759034463516</v>
      </c>
      <c r="F29">
        <v>0.16091954022988506</v>
      </c>
      <c r="G29">
        <v>0.17581340650725208</v>
      </c>
      <c r="H29">
        <v>0.26956521739130435</v>
      </c>
      <c r="J29">
        <v>0.22899107365126783</v>
      </c>
      <c r="L29">
        <v>0.17305859318619821</v>
      </c>
      <c r="M29">
        <v>0.15677161150084593</v>
      </c>
      <c r="N29">
        <v>0.28762541806020064</v>
      </c>
      <c r="O29">
        <v>0.16526832215581982</v>
      </c>
      <c r="R29">
        <v>0.21645169562786148</v>
      </c>
      <c r="S29">
        <v>0.21144755229037113</v>
      </c>
      <c r="T29">
        <v>0.18144997974888621</v>
      </c>
      <c r="U29">
        <v>0.17318921173362989</v>
      </c>
      <c r="W29">
        <v>0.19976435526650907</v>
      </c>
    </row>
    <row r="30" spans="1:23" x14ac:dyDescent="0.25">
      <c r="A30" t="s">
        <v>3</v>
      </c>
      <c r="B30">
        <v>0.22944230447161282</v>
      </c>
      <c r="C30">
        <v>0.27422003284072249</v>
      </c>
      <c r="E30">
        <v>0.21215292311985492</v>
      </c>
      <c r="F30">
        <v>0.24521072796934867</v>
      </c>
      <c r="G30">
        <v>0.24402195217561742</v>
      </c>
      <c r="H30">
        <v>0.12173913043478263</v>
      </c>
      <c r="J30">
        <v>0.19115189018101639</v>
      </c>
      <c r="L30">
        <v>0.20980403280681603</v>
      </c>
      <c r="M30">
        <v>0.22454676251533889</v>
      </c>
      <c r="N30">
        <v>0.12876254180602006</v>
      </c>
      <c r="O30">
        <v>0.20924984340090877</v>
      </c>
      <c r="R30">
        <v>0.20642070390332437</v>
      </c>
      <c r="S30">
        <v>0.20131648989388148</v>
      </c>
      <c r="T30">
        <v>0.15957877683272581</v>
      </c>
      <c r="U30">
        <v>0.1874044209648269</v>
      </c>
      <c r="W30">
        <v>0.19727156929480733</v>
      </c>
    </row>
    <row r="31" spans="1:23" x14ac:dyDescent="0.25">
      <c r="A31" t="s">
        <v>4</v>
      </c>
      <c r="B31">
        <v>0.21905878412326246</v>
      </c>
      <c r="C31">
        <v>0.20032840722495895</v>
      </c>
      <c r="E31">
        <v>0.16799218640993444</v>
      </c>
      <c r="F31">
        <v>0.16666666666666669</v>
      </c>
      <c r="G31">
        <v>0.18188945511564092</v>
      </c>
      <c r="H31">
        <v>0.2608695652173913</v>
      </c>
      <c r="J31">
        <v>0.2084355773676162</v>
      </c>
      <c r="L31">
        <v>0.20946971878390205</v>
      </c>
      <c r="M31">
        <v>0.19073104699647342</v>
      </c>
      <c r="N31">
        <v>0.23745819397993309</v>
      </c>
      <c r="O31">
        <v>0.21484009255997599</v>
      </c>
      <c r="R31">
        <v>0.1750440425204341</v>
      </c>
      <c r="S31">
        <v>0.19004842406609748</v>
      </c>
      <c r="T31">
        <v>0.27014985824220333</v>
      </c>
      <c r="U31">
        <v>0.30307243153065477</v>
      </c>
      <c r="W31">
        <v>0.19821330672494847</v>
      </c>
    </row>
    <row r="32" spans="1:23" x14ac:dyDescent="0.25">
      <c r="A32" t="s">
        <v>28</v>
      </c>
      <c r="B32">
        <v>1</v>
      </c>
      <c r="C32">
        <v>1</v>
      </c>
      <c r="E32">
        <v>1.0000000000000002</v>
      </c>
      <c r="F32">
        <v>1.0000000000000002</v>
      </c>
      <c r="G32">
        <v>1</v>
      </c>
      <c r="H32">
        <v>1</v>
      </c>
      <c r="J32">
        <v>1</v>
      </c>
      <c r="L32">
        <v>1</v>
      </c>
      <c r="M32">
        <v>1</v>
      </c>
      <c r="N32">
        <v>0.99999999999999989</v>
      </c>
      <c r="O32">
        <v>1</v>
      </c>
      <c r="R32">
        <v>0.99999999999999978</v>
      </c>
      <c r="S32">
        <v>0.99999999999999989</v>
      </c>
      <c r="T32">
        <v>1.0000000000000002</v>
      </c>
      <c r="U32">
        <v>0.99999999999999989</v>
      </c>
      <c r="W32">
        <v>1</v>
      </c>
    </row>
    <row r="34" spans="1:23" x14ac:dyDescent="0.25">
      <c r="A34">
        <v>2023</v>
      </c>
      <c r="B34" t="s">
        <v>5</v>
      </c>
      <c r="C34" t="s">
        <v>6</v>
      </c>
      <c r="D34" t="s">
        <v>7</v>
      </c>
      <c r="E34" t="s">
        <v>8</v>
      </c>
      <c r="F34" t="s">
        <v>9</v>
      </c>
      <c r="G34" t="s">
        <v>10</v>
      </c>
      <c r="H34" t="s">
        <v>11</v>
      </c>
      <c r="I34" t="s">
        <v>12</v>
      </c>
      <c r="J34" t="s">
        <v>13</v>
      </c>
      <c r="K34" t="s">
        <v>14</v>
      </c>
      <c r="L34" t="s">
        <v>15</v>
      </c>
      <c r="M34" t="s">
        <v>16</v>
      </c>
      <c r="N34" t="s">
        <v>17</v>
      </c>
      <c r="O34" t="s">
        <v>18</v>
      </c>
      <c r="P34" t="s">
        <v>19</v>
      </c>
      <c r="Q34" t="s">
        <v>20</v>
      </c>
      <c r="R34" t="s">
        <v>21</v>
      </c>
      <c r="S34" t="s">
        <v>22</v>
      </c>
      <c r="T34" t="s">
        <v>23</v>
      </c>
      <c r="U34" t="s">
        <v>24</v>
      </c>
      <c r="W34" t="s">
        <v>25</v>
      </c>
    </row>
    <row r="35" spans="1:23" x14ac:dyDescent="0.25">
      <c r="A35" t="s">
        <v>0</v>
      </c>
      <c r="B35">
        <v>0.16174183514774493</v>
      </c>
      <c r="C35">
        <v>0.1391941391941392</v>
      </c>
      <c r="E35">
        <v>0.15985502776064162</v>
      </c>
      <c r="F35">
        <v>0.15770609318996415</v>
      </c>
      <c r="G35">
        <v>0.1716785128485511</v>
      </c>
      <c r="H35">
        <v>0.22</v>
      </c>
      <c r="J35">
        <v>0.20487736284927985</v>
      </c>
      <c r="L35">
        <v>0.18063358777342975</v>
      </c>
      <c r="M35">
        <v>0.17957490064672949</v>
      </c>
      <c r="N35">
        <v>0.23255813953488372</v>
      </c>
      <c r="O35">
        <v>0.16431665530569542</v>
      </c>
      <c r="R35">
        <v>0.19463749715254908</v>
      </c>
      <c r="S35">
        <v>0.18988701515524092</v>
      </c>
      <c r="T35">
        <v>0.26421886249100068</v>
      </c>
      <c r="U35">
        <v>0.21716955560311008</v>
      </c>
      <c r="W35">
        <v>0.1964050426699428</v>
      </c>
    </row>
    <row r="36" spans="1:23" x14ac:dyDescent="0.25">
      <c r="A36" t="s">
        <v>1</v>
      </c>
      <c r="B36">
        <v>0.19790046656298599</v>
      </c>
      <c r="C36">
        <v>0.20879120879120877</v>
      </c>
      <c r="E36">
        <v>0.31238433066008642</v>
      </c>
      <c r="F36">
        <v>0.25627240143369173</v>
      </c>
      <c r="G36">
        <v>0.21414251868051756</v>
      </c>
      <c r="H36">
        <v>0.18</v>
      </c>
      <c r="J36">
        <v>0.20298909222394088</v>
      </c>
      <c r="L36">
        <v>0.21877680050559706</v>
      </c>
      <c r="M36">
        <v>0.23150273882505604</v>
      </c>
      <c r="N36">
        <v>0.11461794019933555</v>
      </c>
      <c r="O36">
        <v>0.226470617633099</v>
      </c>
      <c r="R36">
        <v>0.20256506826773482</v>
      </c>
      <c r="S36">
        <v>0.20306773632480488</v>
      </c>
      <c r="T36">
        <v>0.11195104391648668</v>
      </c>
      <c r="U36">
        <v>0.1129181824666524</v>
      </c>
      <c r="W36">
        <v>0.19417747845013514</v>
      </c>
    </row>
    <row r="37" spans="1:23" x14ac:dyDescent="0.25">
      <c r="A37" t="s">
        <v>2</v>
      </c>
      <c r="B37">
        <v>0.17418351477449456</v>
      </c>
      <c r="C37">
        <v>0.16666666666666669</v>
      </c>
      <c r="E37">
        <v>0.14813386798272674</v>
      </c>
      <c r="F37">
        <v>0.17921146953405018</v>
      </c>
      <c r="G37">
        <v>0.19445963185711682</v>
      </c>
      <c r="H37">
        <v>0.25</v>
      </c>
      <c r="J37">
        <v>0.15240754504730722</v>
      </c>
      <c r="L37">
        <v>0.18523704304706828</v>
      </c>
      <c r="M37">
        <v>0.17495638006968434</v>
      </c>
      <c r="N37">
        <v>0.31395348837209303</v>
      </c>
      <c r="O37">
        <v>0.18104281611782935</v>
      </c>
      <c r="R37">
        <v>0.20357697349635484</v>
      </c>
      <c r="S37">
        <v>0.21199218295003044</v>
      </c>
      <c r="T37">
        <v>0.22138228941684665</v>
      </c>
      <c r="U37">
        <v>0.19616235109494259</v>
      </c>
      <c r="W37">
        <v>0.20321830202688962</v>
      </c>
    </row>
    <row r="38" spans="1:23" x14ac:dyDescent="0.25">
      <c r="A38" t="s">
        <v>3</v>
      </c>
      <c r="B38">
        <v>0.24339035769828923</v>
      </c>
      <c r="C38">
        <v>0.2783882783882784</v>
      </c>
      <c r="E38">
        <v>0.22169956816779771</v>
      </c>
      <c r="F38">
        <v>0.23655913978494625</v>
      </c>
      <c r="G38">
        <v>0.23109167122289045</v>
      </c>
      <c r="H38">
        <v>0.09</v>
      </c>
      <c r="J38">
        <v>0.21526285128864428</v>
      </c>
      <c r="L38">
        <v>0.22466633881579243</v>
      </c>
      <c r="M38">
        <v>0.24104312976298986</v>
      </c>
      <c r="N38">
        <v>9.9667774086378738E-2</v>
      </c>
      <c r="O38">
        <v>0.24796981710453661</v>
      </c>
      <c r="R38">
        <v>0.18941003056176842</v>
      </c>
      <c r="S38">
        <v>0.19432616770419456</v>
      </c>
      <c r="T38">
        <v>0.15946724262059034</v>
      </c>
      <c r="U38">
        <v>0.19780298166773666</v>
      </c>
      <c r="W38">
        <v>0.20164352977703889</v>
      </c>
    </row>
    <row r="39" spans="1:23" x14ac:dyDescent="0.25">
      <c r="A39" t="s">
        <v>4</v>
      </c>
      <c r="B39">
        <v>0.22278382581648523</v>
      </c>
      <c r="C39">
        <v>0.20695970695970695</v>
      </c>
      <c r="E39">
        <v>0.15792720542874772</v>
      </c>
      <c r="F39">
        <v>0.17025089605734767</v>
      </c>
      <c r="G39">
        <v>0.18862766539092399</v>
      </c>
      <c r="H39">
        <v>0.26</v>
      </c>
      <c r="J39">
        <v>0.22446314859082783</v>
      </c>
      <c r="L39">
        <v>0.19068622985811245</v>
      </c>
      <c r="M39">
        <v>0.17292285069554034</v>
      </c>
      <c r="N39">
        <v>0.23920265780730898</v>
      </c>
      <c r="O39">
        <v>0.1802000938388395</v>
      </c>
      <c r="R39">
        <v>0.20981043052159279</v>
      </c>
      <c r="S39">
        <v>0.20072689786572931</v>
      </c>
      <c r="T39">
        <v>0.24298056155507558</v>
      </c>
      <c r="U39">
        <v>0.27594692916755831</v>
      </c>
      <c r="W39">
        <v>0.20455564707599361</v>
      </c>
    </row>
    <row r="40" spans="1:23" x14ac:dyDescent="0.25">
      <c r="A40" t="s">
        <v>28</v>
      </c>
      <c r="B40">
        <v>0.99999999999999989</v>
      </c>
      <c r="C40">
        <v>1</v>
      </c>
      <c r="E40">
        <v>1.0000000000000002</v>
      </c>
      <c r="F40">
        <v>1</v>
      </c>
      <c r="G40">
        <v>0.99999999999999989</v>
      </c>
      <c r="H40">
        <v>1</v>
      </c>
      <c r="J40">
        <v>1</v>
      </c>
      <c r="L40">
        <v>1</v>
      </c>
      <c r="M40">
        <v>1</v>
      </c>
      <c r="N40">
        <v>1</v>
      </c>
      <c r="O40">
        <v>0.99999999999999989</v>
      </c>
      <c r="R40">
        <v>0.99999999999999989</v>
      </c>
      <c r="S40">
        <v>1</v>
      </c>
      <c r="T40">
        <v>1</v>
      </c>
      <c r="U40">
        <v>1</v>
      </c>
      <c r="W40">
        <v>1</v>
      </c>
    </row>
    <row r="42" spans="1:23" x14ac:dyDescent="0.25">
      <c r="A42">
        <v>2023</v>
      </c>
      <c r="B42" t="s">
        <v>5</v>
      </c>
      <c r="C42" t="s">
        <v>6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  <c r="O42" t="s">
        <v>18</v>
      </c>
      <c r="P42" t="s">
        <v>19</v>
      </c>
      <c r="Q42" t="s">
        <v>20</v>
      </c>
      <c r="R42" t="s">
        <v>21</v>
      </c>
      <c r="S42" t="s">
        <v>22</v>
      </c>
      <c r="T42" t="s">
        <v>23</v>
      </c>
      <c r="U42" t="s">
        <v>24</v>
      </c>
      <c r="W42" t="s">
        <v>25</v>
      </c>
    </row>
    <row r="43" spans="1:23" x14ac:dyDescent="0.25">
      <c r="A43" t="s">
        <v>0</v>
      </c>
      <c r="B43">
        <v>0.1658706833210874</v>
      </c>
      <c r="C43">
        <v>0.14403973509933773</v>
      </c>
      <c r="E43">
        <v>0.16505599018254333</v>
      </c>
      <c r="F43">
        <v>0.16055846422338568</v>
      </c>
      <c r="G43">
        <v>0.17489346590909091</v>
      </c>
      <c r="H43">
        <v>0.19</v>
      </c>
      <c r="J43">
        <v>0.18295969444452581</v>
      </c>
      <c r="L43">
        <v>0.18838187345518698</v>
      </c>
      <c r="M43">
        <v>0.17873157027828956</v>
      </c>
      <c r="N43">
        <v>0.26348228043143301</v>
      </c>
      <c r="O43">
        <v>0.17136139715278678</v>
      </c>
      <c r="R43">
        <v>0.19894106214654417</v>
      </c>
      <c r="S43">
        <v>0.19978282151485333</v>
      </c>
      <c r="T43">
        <v>0.259071400702302</v>
      </c>
      <c r="U43">
        <v>0.21460662042195305</v>
      </c>
      <c r="W43">
        <v>0.20108348308510357</v>
      </c>
    </row>
    <row r="44" spans="1:23" x14ac:dyDescent="0.25">
      <c r="A44" t="s">
        <v>1</v>
      </c>
      <c r="B44">
        <v>0.17229977957384277</v>
      </c>
      <c r="C44">
        <v>0.17549668874172183</v>
      </c>
      <c r="E44">
        <v>0.30104310477067037</v>
      </c>
      <c r="F44">
        <v>0.25305410122164046</v>
      </c>
      <c r="G44">
        <v>0.20898437500000003</v>
      </c>
      <c r="H44">
        <v>0.15</v>
      </c>
      <c r="J44">
        <v>0.17927377750243859</v>
      </c>
      <c r="L44">
        <v>0.19419721660207304</v>
      </c>
      <c r="M44">
        <v>0.21617443036017567</v>
      </c>
      <c r="N44">
        <v>0.11710323574730355</v>
      </c>
      <c r="O44">
        <v>0.19284945079348217</v>
      </c>
      <c r="R44">
        <v>0.20496578538408192</v>
      </c>
      <c r="S44">
        <v>0.20085692270579339</v>
      </c>
      <c r="T44">
        <v>0.13811939133827547</v>
      </c>
      <c r="U44">
        <v>0.11936167918628472</v>
      </c>
      <c r="W44">
        <v>0.19230513389122394</v>
      </c>
    </row>
    <row r="45" spans="1:23" x14ac:dyDescent="0.25">
      <c r="A45" t="s">
        <v>2</v>
      </c>
      <c r="B45">
        <v>0.2094048493754592</v>
      </c>
      <c r="C45">
        <v>0.21026490066225162</v>
      </c>
      <c r="E45">
        <v>0.1606074551311551</v>
      </c>
      <c r="F45">
        <v>0.18150087260034903</v>
      </c>
      <c r="G45">
        <v>0.19957386363636367</v>
      </c>
      <c r="H45">
        <v>0.23</v>
      </c>
      <c r="J45">
        <v>0.18883699052965178</v>
      </c>
      <c r="L45">
        <v>0.19964996649096334</v>
      </c>
      <c r="M45">
        <v>0.19048045707551342</v>
      </c>
      <c r="N45">
        <v>0.30354391371340528</v>
      </c>
      <c r="O45">
        <v>0.19070320437884913</v>
      </c>
      <c r="R45">
        <v>0.19360991152555485</v>
      </c>
      <c r="S45">
        <v>0.20138642944674515</v>
      </c>
      <c r="T45">
        <v>0.19040187280530629</v>
      </c>
      <c r="U45">
        <v>0.19893613197714122</v>
      </c>
      <c r="W45">
        <v>0.22013343635904417</v>
      </c>
    </row>
    <row r="46" spans="1:23" x14ac:dyDescent="0.25">
      <c r="A46" t="s">
        <v>3</v>
      </c>
      <c r="B46">
        <v>0.22740631888317414</v>
      </c>
      <c r="C46">
        <v>0.25331125827814566</v>
      </c>
      <c r="E46">
        <v>0.22273354809019788</v>
      </c>
      <c r="F46">
        <v>0.23734729493891799</v>
      </c>
      <c r="G46">
        <v>0.22656250000000003</v>
      </c>
      <c r="H46">
        <v>0.12</v>
      </c>
      <c r="J46">
        <v>0.19086119522362266</v>
      </c>
      <c r="L46">
        <v>0.2271656263539929</v>
      </c>
      <c r="M46">
        <v>0.24430186529829245</v>
      </c>
      <c r="N46">
        <v>0.10323574730354393</v>
      </c>
      <c r="O46">
        <v>0.26418341404175322</v>
      </c>
      <c r="R46">
        <v>0.19827678542589289</v>
      </c>
      <c r="S46">
        <v>0.19952734476099798</v>
      </c>
      <c r="T46">
        <v>0.17986734295747173</v>
      </c>
      <c r="U46">
        <v>0.20486647737483377</v>
      </c>
      <c r="W46">
        <v>0.18901141953594666</v>
      </c>
    </row>
    <row r="47" spans="1:23" x14ac:dyDescent="0.25">
      <c r="A47" t="s">
        <v>4</v>
      </c>
      <c r="B47">
        <v>0.22501836884643642</v>
      </c>
      <c r="C47">
        <v>0.21688741721854302</v>
      </c>
      <c r="E47">
        <v>0.15055990182543336</v>
      </c>
      <c r="F47">
        <v>0.16753926701570679</v>
      </c>
      <c r="G47">
        <v>0.18998579545454547</v>
      </c>
      <c r="H47">
        <v>0.31</v>
      </c>
      <c r="J47">
        <v>0.25806834229976111</v>
      </c>
      <c r="L47">
        <v>0.19060531709778381</v>
      </c>
      <c r="M47">
        <v>0.17031167698772903</v>
      </c>
      <c r="N47">
        <v>0.21263482280431434</v>
      </c>
      <c r="O47">
        <v>0.18090253363312875</v>
      </c>
      <c r="R47">
        <v>0.20420645551792604</v>
      </c>
      <c r="S47">
        <v>0.19844648157161016</v>
      </c>
      <c r="T47">
        <v>0.23253999219664456</v>
      </c>
      <c r="U47">
        <v>0.2622290910397872</v>
      </c>
      <c r="W47">
        <v>0.19746652712868173</v>
      </c>
    </row>
    <row r="48" spans="1:23" x14ac:dyDescent="0.25">
      <c r="A48" t="s">
        <v>28</v>
      </c>
      <c r="B48">
        <v>1</v>
      </c>
      <c r="C48">
        <v>0.99999999999999989</v>
      </c>
      <c r="E48">
        <v>0.99999999999999989</v>
      </c>
      <c r="F48">
        <v>0.99999999999999978</v>
      </c>
      <c r="G48">
        <v>1</v>
      </c>
      <c r="H48">
        <v>1</v>
      </c>
      <c r="J48">
        <v>1</v>
      </c>
      <c r="L48">
        <v>1</v>
      </c>
      <c r="M48">
        <v>1.0000000000000002</v>
      </c>
      <c r="N48">
        <v>1</v>
      </c>
      <c r="O48">
        <v>1</v>
      </c>
      <c r="R48">
        <v>0.99999999999999989</v>
      </c>
      <c r="S48">
        <v>1</v>
      </c>
      <c r="T48">
        <v>1</v>
      </c>
      <c r="U48">
        <v>1</v>
      </c>
      <c r="W4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15C1-0A5B-4FC1-8B49-EB8E1F3A656D}">
  <dimension ref="B2:V57"/>
  <sheetViews>
    <sheetView topLeftCell="J31" workbookViewId="0">
      <selection activeCell="O33" sqref="O33:S37"/>
    </sheetView>
  </sheetViews>
  <sheetFormatPr defaultRowHeight="15" x14ac:dyDescent="0.25"/>
  <cols>
    <col min="2" max="2" width="9.140625" customWidth="1"/>
    <col min="15" max="19" width="11" customWidth="1"/>
  </cols>
  <sheetData>
    <row r="2" spans="2:22" x14ac:dyDescent="0.25">
      <c r="B2" t="s">
        <v>29</v>
      </c>
      <c r="M2" t="s">
        <v>29</v>
      </c>
    </row>
    <row r="3" spans="2:22" x14ac:dyDescent="0.25">
      <c r="B3" s="17">
        <v>5</v>
      </c>
      <c r="C3" s="17">
        <v>5</v>
      </c>
      <c r="D3" s="17">
        <v>5</v>
      </c>
      <c r="E3" s="17">
        <v>3</v>
      </c>
      <c r="F3" s="17">
        <v>5</v>
      </c>
      <c r="G3" s="17">
        <v>3</v>
      </c>
      <c r="H3" s="17">
        <v>8</v>
      </c>
      <c r="I3" s="17">
        <v>4</v>
      </c>
      <c r="J3" s="17">
        <v>2</v>
      </c>
      <c r="K3" s="17">
        <v>5</v>
      </c>
      <c r="M3">
        <v>5</v>
      </c>
      <c r="N3">
        <v>5</v>
      </c>
      <c r="O3">
        <v>5</v>
      </c>
      <c r="P3">
        <v>3</v>
      </c>
      <c r="Q3">
        <v>5</v>
      </c>
      <c r="R3">
        <v>3</v>
      </c>
      <c r="S3">
        <v>8</v>
      </c>
      <c r="T3">
        <v>4</v>
      </c>
      <c r="U3">
        <v>2</v>
      </c>
      <c r="V3">
        <v>5</v>
      </c>
    </row>
    <row r="4" spans="2:22" x14ac:dyDescent="0.25">
      <c r="B4" s="17">
        <v>6</v>
      </c>
      <c r="C4" s="17">
        <v>5</v>
      </c>
      <c r="D4" s="17">
        <v>5</v>
      </c>
      <c r="E4" s="17">
        <v>5</v>
      </c>
      <c r="F4" s="17">
        <v>5</v>
      </c>
      <c r="G4" s="17">
        <v>5</v>
      </c>
      <c r="H4" s="17">
        <v>6</v>
      </c>
      <c r="I4" s="17">
        <v>4</v>
      </c>
      <c r="J4" s="17">
        <v>5</v>
      </c>
      <c r="K4" s="17">
        <v>1</v>
      </c>
      <c r="M4">
        <v>6</v>
      </c>
      <c r="N4">
        <v>5</v>
      </c>
      <c r="O4">
        <v>5</v>
      </c>
      <c r="P4">
        <v>5</v>
      </c>
      <c r="Q4">
        <v>5</v>
      </c>
      <c r="R4">
        <v>5</v>
      </c>
      <c r="S4">
        <v>6</v>
      </c>
      <c r="T4">
        <v>4</v>
      </c>
      <c r="U4">
        <v>5</v>
      </c>
      <c r="V4">
        <v>1</v>
      </c>
    </row>
    <row r="5" spans="2:22" x14ac:dyDescent="0.25">
      <c r="B5" s="17">
        <v>7</v>
      </c>
      <c r="C5" s="17">
        <v>5</v>
      </c>
      <c r="D5" s="17">
        <v>5</v>
      </c>
      <c r="E5" s="17">
        <v>7</v>
      </c>
      <c r="F5" s="17">
        <v>5</v>
      </c>
      <c r="G5" s="17">
        <v>6</v>
      </c>
      <c r="H5" s="17">
        <v>4</v>
      </c>
      <c r="I5" s="17">
        <v>6</v>
      </c>
      <c r="J5" s="17">
        <v>7</v>
      </c>
      <c r="K5" s="17">
        <v>1</v>
      </c>
      <c r="M5">
        <v>7</v>
      </c>
      <c r="N5">
        <v>5</v>
      </c>
      <c r="O5">
        <v>5</v>
      </c>
      <c r="P5">
        <v>7</v>
      </c>
      <c r="Q5">
        <v>5</v>
      </c>
      <c r="R5">
        <v>6</v>
      </c>
      <c r="S5">
        <v>4</v>
      </c>
      <c r="T5">
        <v>6</v>
      </c>
      <c r="U5">
        <v>7</v>
      </c>
      <c r="V5">
        <v>1</v>
      </c>
    </row>
    <row r="7" spans="2:22" x14ac:dyDescent="0.25">
      <c r="B7" t="s">
        <v>30</v>
      </c>
      <c r="M7" t="s">
        <v>30</v>
      </c>
    </row>
    <row r="8" spans="2:22" x14ac:dyDescent="0.25">
      <c r="B8" s="17">
        <v>6</v>
      </c>
      <c r="C8" s="17">
        <v>4</v>
      </c>
      <c r="D8" s="17">
        <v>5</v>
      </c>
      <c r="E8" s="17">
        <v>3</v>
      </c>
      <c r="F8" s="17">
        <v>5</v>
      </c>
      <c r="G8" s="17">
        <v>7</v>
      </c>
      <c r="H8" s="17">
        <v>5</v>
      </c>
      <c r="I8" s="17">
        <v>3</v>
      </c>
      <c r="J8" s="17">
        <v>4</v>
      </c>
      <c r="K8" s="17">
        <v>5</v>
      </c>
      <c r="M8">
        <v>6</v>
      </c>
      <c r="N8">
        <v>4</v>
      </c>
      <c r="O8">
        <v>5</v>
      </c>
      <c r="P8">
        <v>3</v>
      </c>
      <c r="Q8">
        <v>5</v>
      </c>
      <c r="R8">
        <v>7</v>
      </c>
      <c r="S8">
        <v>5</v>
      </c>
      <c r="T8">
        <v>3</v>
      </c>
      <c r="U8">
        <v>4</v>
      </c>
      <c r="V8">
        <v>5</v>
      </c>
    </row>
    <row r="9" spans="2:22" x14ac:dyDescent="0.25">
      <c r="B9" s="17">
        <v>7</v>
      </c>
      <c r="C9" s="17">
        <v>5</v>
      </c>
      <c r="D9" s="17">
        <v>5</v>
      </c>
      <c r="E9" s="17">
        <v>5</v>
      </c>
      <c r="F9" s="17">
        <v>5</v>
      </c>
      <c r="G9" s="17">
        <v>8</v>
      </c>
      <c r="H9" s="17">
        <v>6</v>
      </c>
      <c r="I9" s="17">
        <v>4</v>
      </c>
      <c r="J9" s="17">
        <v>5</v>
      </c>
      <c r="K9" s="17">
        <v>5</v>
      </c>
      <c r="M9">
        <v>7</v>
      </c>
      <c r="N9">
        <v>5</v>
      </c>
      <c r="O9">
        <v>5</v>
      </c>
      <c r="P9">
        <v>5</v>
      </c>
      <c r="Q9">
        <v>5</v>
      </c>
      <c r="R9">
        <v>8</v>
      </c>
      <c r="S9">
        <v>6</v>
      </c>
      <c r="T9">
        <v>4</v>
      </c>
      <c r="U9">
        <v>5</v>
      </c>
      <c r="V9">
        <v>5</v>
      </c>
    </row>
    <row r="10" spans="2:22" x14ac:dyDescent="0.25">
      <c r="B10" s="17">
        <v>7</v>
      </c>
      <c r="C10" s="17">
        <v>6</v>
      </c>
      <c r="D10" s="17">
        <v>7</v>
      </c>
      <c r="E10" s="17">
        <v>7</v>
      </c>
      <c r="F10" s="17">
        <v>5</v>
      </c>
      <c r="G10" s="17">
        <v>6</v>
      </c>
      <c r="H10" s="17">
        <v>5</v>
      </c>
      <c r="I10" s="17">
        <v>4</v>
      </c>
      <c r="J10" s="17">
        <v>6</v>
      </c>
      <c r="K10" s="17">
        <v>5</v>
      </c>
      <c r="M10">
        <v>7</v>
      </c>
      <c r="N10">
        <v>6</v>
      </c>
      <c r="O10">
        <v>7</v>
      </c>
      <c r="P10">
        <v>7</v>
      </c>
      <c r="Q10">
        <v>5</v>
      </c>
      <c r="R10">
        <v>6</v>
      </c>
      <c r="S10">
        <v>5</v>
      </c>
      <c r="T10">
        <v>4</v>
      </c>
      <c r="U10">
        <v>6</v>
      </c>
      <c r="V10">
        <v>5</v>
      </c>
    </row>
    <row r="12" spans="2:22" x14ac:dyDescent="0.25">
      <c r="B12" t="s">
        <v>31</v>
      </c>
      <c r="M12" t="s">
        <v>31</v>
      </c>
    </row>
    <row r="13" spans="2:22" x14ac:dyDescent="0.25">
      <c r="B13" s="17">
        <v>6</v>
      </c>
      <c r="C13" s="17">
        <v>6</v>
      </c>
      <c r="D13" s="17">
        <v>7</v>
      </c>
      <c r="E13" s="17">
        <v>5</v>
      </c>
      <c r="F13" s="17">
        <v>5</v>
      </c>
      <c r="G13" s="17">
        <v>4</v>
      </c>
      <c r="H13" s="17">
        <v>5</v>
      </c>
      <c r="I13" s="17">
        <v>7</v>
      </c>
      <c r="J13" s="17">
        <v>5</v>
      </c>
      <c r="K13" s="17">
        <v>5</v>
      </c>
      <c r="M13">
        <v>6</v>
      </c>
      <c r="N13">
        <v>6</v>
      </c>
      <c r="O13">
        <v>7</v>
      </c>
      <c r="P13">
        <v>5</v>
      </c>
      <c r="Q13">
        <v>5</v>
      </c>
      <c r="R13">
        <v>4</v>
      </c>
      <c r="S13">
        <v>5</v>
      </c>
      <c r="T13">
        <v>7</v>
      </c>
      <c r="U13">
        <v>5</v>
      </c>
      <c r="V13">
        <v>5</v>
      </c>
    </row>
    <row r="15" spans="2:22" x14ac:dyDescent="0.25">
      <c r="B15" t="s">
        <v>32</v>
      </c>
      <c r="M15" t="s">
        <v>32</v>
      </c>
    </row>
    <row r="16" spans="2:22" x14ac:dyDescent="0.25">
      <c r="B16" s="17">
        <v>5</v>
      </c>
      <c r="C16" s="17">
        <v>4</v>
      </c>
      <c r="D16" s="17">
        <v>5</v>
      </c>
      <c r="E16" s="17">
        <v>6</v>
      </c>
      <c r="F16" s="17">
        <v>5</v>
      </c>
      <c r="G16" s="17">
        <v>6</v>
      </c>
      <c r="H16" s="17">
        <v>8</v>
      </c>
      <c r="I16" s="17">
        <v>5</v>
      </c>
      <c r="J16" s="17">
        <v>5</v>
      </c>
      <c r="K16" s="17">
        <v>9</v>
      </c>
      <c r="M16">
        <v>5</v>
      </c>
      <c r="N16">
        <v>4</v>
      </c>
      <c r="O16">
        <v>5</v>
      </c>
      <c r="P16">
        <v>6</v>
      </c>
      <c r="Q16">
        <v>5</v>
      </c>
      <c r="R16">
        <v>6</v>
      </c>
      <c r="S16">
        <v>8</v>
      </c>
      <c r="T16">
        <v>5</v>
      </c>
      <c r="U16">
        <v>5</v>
      </c>
      <c r="V16">
        <v>9</v>
      </c>
    </row>
    <row r="18" spans="2:22" x14ac:dyDescent="0.25">
      <c r="B18" t="s">
        <v>33</v>
      </c>
      <c r="M18" t="s">
        <v>33</v>
      </c>
    </row>
    <row r="19" spans="2:22" x14ac:dyDescent="0.25">
      <c r="B19" s="17">
        <v>6</v>
      </c>
      <c r="C19" s="17">
        <v>6</v>
      </c>
      <c r="D19" s="17">
        <v>4</v>
      </c>
      <c r="E19" s="17">
        <v>5</v>
      </c>
      <c r="F19" s="17">
        <v>5</v>
      </c>
      <c r="G19" s="17">
        <v>4</v>
      </c>
      <c r="H19" s="17">
        <v>5</v>
      </c>
      <c r="I19" s="17">
        <v>4</v>
      </c>
      <c r="J19" s="17">
        <v>5</v>
      </c>
      <c r="K19" s="17">
        <v>1</v>
      </c>
      <c r="M19">
        <v>6</v>
      </c>
      <c r="N19">
        <v>6</v>
      </c>
      <c r="O19">
        <v>4</v>
      </c>
      <c r="P19">
        <v>5</v>
      </c>
      <c r="Q19">
        <v>5</v>
      </c>
      <c r="R19">
        <v>4</v>
      </c>
      <c r="S19">
        <v>5</v>
      </c>
      <c r="T19">
        <v>4</v>
      </c>
      <c r="U19">
        <v>5</v>
      </c>
      <c r="V19">
        <v>1</v>
      </c>
    </row>
    <row r="21" spans="2:22" x14ac:dyDescent="0.25">
      <c r="B21" t="s">
        <v>34</v>
      </c>
      <c r="M21" t="s">
        <v>34</v>
      </c>
    </row>
    <row r="22" spans="2:22" x14ac:dyDescent="0.25">
      <c r="B22" s="17">
        <v>3</v>
      </c>
      <c r="C22" s="17">
        <v>4</v>
      </c>
      <c r="D22" s="17">
        <v>5</v>
      </c>
      <c r="E22" s="17">
        <v>8</v>
      </c>
      <c r="F22" s="17">
        <v>5</v>
      </c>
      <c r="G22" s="17">
        <v>3</v>
      </c>
      <c r="H22" s="17">
        <v>8</v>
      </c>
      <c r="I22" s="17">
        <v>6</v>
      </c>
      <c r="J22" s="17">
        <v>3</v>
      </c>
      <c r="K22" s="17">
        <v>5</v>
      </c>
      <c r="M22">
        <v>3</v>
      </c>
      <c r="N22">
        <v>4</v>
      </c>
      <c r="O22">
        <v>5</v>
      </c>
      <c r="P22">
        <v>8</v>
      </c>
      <c r="Q22">
        <v>5</v>
      </c>
      <c r="R22">
        <v>3</v>
      </c>
      <c r="S22">
        <v>8</v>
      </c>
      <c r="T22">
        <v>6</v>
      </c>
      <c r="U22">
        <v>3</v>
      </c>
      <c r="V22">
        <v>5</v>
      </c>
    </row>
    <row r="25" spans="2:22" x14ac:dyDescent="0.25">
      <c r="B25" s="17" t="s">
        <v>38</v>
      </c>
      <c r="C25" s="17" t="s">
        <v>39</v>
      </c>
      <c r="E25" t="s">
        <v>27</v>
      </c>
      <c r="J25" t="s">
        <v>37</v>
      </c>
      <c r="O25" t="s">
        <v>37</v>
      </c>
    </row>
    <row r="26" spans="2:22" x14ac:dyDescent="0.25">
      <c r="B26" s="17">
        <v>1</v>
      </c>
      <c r="C26" s="17">
        <f t="shared" ref="C26:C34" si="0">B26/9</f>
        <v>0.1111111111111111</v>
      </c>
      <c r="O26" s="15" t="s">
        <v>85</v>
      </c>
      <c r="P26" s="10" t="s">
        <v>86</v>
      </c>
      <c r="Q26" s="10" t="s">
        <v>87</v>
      </c>
      <c r="R26" s="10" t="s">
        <v>88</v>
      </c>
      <c r="S26" s="29" t="s">
        <v>89</v>
      </c>
    </row>
    <row r="27" spans="2:22" x14ac:dyDescent="0.25">
      <c r="B27" s="17">
        <v>2</v>
      </c>
      <c r="C27" s="17">
        <f t="shared" si="0"/>
        <v>0.22222222222222221</v>
      </c>
      <c r="E27" s="17" t="s">
        <v>29</v>
      </c>
      <c r="F27" s="17" t="s">
        <v>70</v>
      </c>
      <c r="G27" s="17" t="s">
        <v>69</v>
      </c>
      <c r="H27" s="17"/>
      <c r="J27" s="14" t="s">
        <v>29</v>
      </c>
      <c r="K27" s="8" t="s">
        <v>5</v>
      </c>
      <c r="L27" s="8"/>
      <c r="M27" s="9"/>
      <c r="O27" s="14" t="s">
        <v>29</v>
      </c>
      <c r="P27" s="8" t="s">
        <v>5</v>
      </c>
      <c r="Q27" s="8"/>
      <c r="R27" s="8"/>
      <c r="S27" s="23" t="s">
        <v>40</v>
      </c>
    </row>
    <row r="28" spans="2:22" x14ac:dyDescent="0.25">
      <c r="B28" s="17">
        <v>3</v>
      </c>
      <c r="C28" s="17">
        <f t="shared" si="0"/>
        <v>0.33333333333333331</v>
      </c>
      <c r="E28" s="17" t="s">
        <v>5</v>
      </c>
      <c r="F28" s="17">
        <f>AVERAGE(B3:K3)</f>
        <v>4.5</v>
      </c>
      <c r="G28" s="17">
        <f>10-F28</f>
        <v>5.5</v>
      </c>
      <c r="H28" s="17" t="s">
        <v>6</v>
      </c>
      <c r="J28" s="15" t="s">
        <v>5</v>
      </c>
      <c r="K28" s="18">
        <f>5/9</f>
        <v>0.55555555555555558</v>
      </c>
      <c r="L28" s="10"/>
      <c r="M28" s="11"/>
      <c r="O28" s="15" t="s">
        <v>5</v>
      </c>
      <c r="P28" s="18">
        <f>K28/K31</f>
        <v>1</v>
      </c>
      <c r="Q28" s="18"/>
      <c r="R28" s="18"/>
      <c r="S28" s="24">
        <f>AVERAGE(P28:R28)</f>
        <v>1</v>
      </c>
      <c r="T28">
        <v>4</v>
      </c>
    </row>
    <row r="29" spans="2:22" x14ac:dyDescent="0.25">
      <c r="B29" s="17">
        <v>4</v>
      </c>
      <c r="C29" s="17">
        <f t="shared" si="0"/>
        <v>0.44444444444444442</v>
      </c>
      <c r="E29" s="17" t="s">
        <v>5</v>
      </c>
      <c r="F29" s="17">
        <f>AVERAGE(B4:K4)</f>
        <v>4.7</v>
      </c>
      <c r="G29" s="17">
        <f t="shared" ref="G29:G30" si="1">10-F29</f>
        <v>5.3</v>
      </c>
      <c r="H29" s="17" t="s">
        <v>7</v>
      </c>
      <c r="J29" s="15"/>
      <c r="K29" s="10"/>
      <c r="L29" s="18"/>
      <c r="M29" s="11"/>
      <c r="O29" s="15"/>
      <c r="P29" s="18"/>
      <c r="Q29" s="18"/>
      <c r="R29" s="18"/>
      <c r="S29" s="24"/>
    </row>
    <row r="30" spans="2:22" x14ac:dyDescent="0.25">
      <c r="B30" s="17">
        <v>5</v>
      </c>
      <c r="C30" s="17">
        <f t="shared" si="0"/>
        <v>0.55555555555555558</v>
      </c>
      <c r="E30" s="17" t="s">
        <v>6</v>
      </c>
      <c r="F30" s="17">
        <f>AVERAGE(B5:K5)</f>
        <v>5.3</v>
      </c>
      <c r="G30" s="17">
        <f t="shared" si="1"/>
        <v>4.7</v>
      </c>
      <c r="H30" s="17" t="s">
        <v>7</v>
      </c>
      <c r="J30" s="16"/>
      <c r="K30" s="12"/>
      <c r="L30" s="12"/>
      <c r="M30" s="19"/>
      <c r="O30" s="16"/>
      <c r="P30" s="18"/>
      <c r="Q30" s="18"/>
      <c r="R30" s="18"/>
      <c r="S30" s="25"/>
    </row>
    <row r="31" spans="2:22" x14ac:dyDescent="0.25">
      <c r="B31" s="17">
        <v>6</v>
      </c>
      <c r="C31" s="17">
        <f t="shared" si="0"/>
        <v>0.66666666666666663</v>
      </c>
      <c r="J31" s="20" t="s">
        <v>28</v>
      </c>
      <c r="K31" s="21">
        <f>SUM(K28:K30)</f>
        <v>0.55555555555555558</v>
      </c>
      <c r="L31" s="21"/>
      <c r="M31" s="22"/>
      <c r="O31" s="20" t="s">
        <v>28</v>
      </c>
      <c r="P31" s="21">
        <f>SUM(P28:P30)</f>
        <v>1</v>
      </c>
      <c r="Q31" s="21"/>
      <c r="R31" s="22"/>
    </row>
    <row r="32" spans="2:22" x14ac:dyDescent="0.25">
      <c r="B32" s="17">
        <v>7</v>
      </c>
      <c r="C32" s="17">
        <f t="shared" si="0"/>
        <v>0.77777777777777779</v>
      </c>
    </row>
    <row r="33" spans="2:20" x14ac:dyDescent="0.25">
      <c r="B33" s="17">
        <v>8</v>
      </c>
      <c r="C33" s="17">
        <f t="shared" si="0"/>
        <v>0.88888888888888884</v>
      </c>
      <c r="E33" s="17" t="s">
        <v>30</v>
      </c>
      <c r="F33" s="17" t="s">
        <v>70</v>
      </c>
      <c r="G33" s="17" t="s">
        <v>69</v>
      </c>
      <c r="H33" s="17"/>
      <c r="J33" s="14" t="s">
        <v>30</v>
      </c>
      <c r="K33" s="8" t="s">
        <v>8</v>
      </c>
      <c r="L33" s="8"/>
      <c r="M33" s="9" t="s">
        <v>10</v>
      </c>
      <c r="O33" s="14" t="s">
        <v>30</v>
      </c>
      <c r="P33" s="8" t="s">
        <v>8</v>
      </c>
      <c r="Q33" s="8"/>
      <c r="R33" s="8" t="s">
        <v>9</v>
      </c>
      <c r="S33" s="23" t="s">
        <v>40</v>
      </c>
    </row>
    <row r="34" spans="2:20" x14ac:dyDescent="0.25">
      <c r="B34" s="17">
        <v>9</v>
      </c>
      <c r="C34" s="17">
        <f t="shared" si="0"/>
        <v>1</v>
      </c>
      <c r="E34" s="17" t="s">
        <v>8</v>
      </c>
      <c r="F34" s="17">
        <f>AVERAGE(B8:K8)</f>
        <v>4.7</v>
      </c>
      <c r="G34" s="17">
        <f>10-F34</f>
        <v>5.3</v>
      </c>
      <c r="H34" s="17" t="s">
        <v>9</v>
      </c>
      <c r="J34" s="15" t="s">
        <v>8</v>
      </c>
      <c r="K34" s="18">
        <f>5/9</f>
        <v>0.55555555555555558</v>
      </c>
      <c r="L34" s="10"/>
      <c r="M34" s="11">
        <f>F35/9</f>
        <v>0.61111111111111116</v>
      </c>
      <c r="O34" s="15" t="s">
        <v>8</v>
      </c>
      <c r="P34" s="18">
        <f>K34/K37</f>
        <v>0.52631578947368418</v>
      </c>
      <c r="Q34" s="18"/>
      <c r="R34" s="18">
        <f>M34/M37</f>
        <v>0.52380952380952384</v>
      </c>
      <c r="S34" s="24">
        <f>AVERAGE(P34:R34)</f>
        <v>0.52506265664160401</v>
      </c>
      <c r="T34">
        <v>1</v>
      </c>
    </row>
    <row r="35" spans="2:20" x14ac:dyDescent="0.25">
      <c r="E35" s="17" t="s">
        <v>8</v>
      </c>
      <c r="F35" s="17">
        <f>AVERAGE(B9:K9)</f>
        <v>5.5</v>
      </c>
      <c r="G35" s="17">
        <f t="shared" ref="G35:G36" si="2">10-F35</f>
        <v>4.5</v>
      </c>
      <c r="H35" s="17" t="s">
        <v>10</v>
      </c>
      <c r="J35" s="15"/>
      <c r="K35" s="10"/>
      <c r="L35" s="18"/>
      <c r="M35" s="11"/>
      <c r="O35" s="15"/>
      <c r="P35" s="18"/>
      <c r="Q35" s="18"/>
      <c r="R35" s="18"/>
      <c r="S35" s="24"/>
    </row>
    <row r="36" spans="2:20" x14ac:dyDescent="0.25">
      <c r="E36" s="17" t="s">
        <v>9</v>
      </c>
      <c r="F36" s="17">
        <f>AVERAGE(B10:K10)</f>
        <v>5.8</v>
      </c>
      <c r="G36" s="17">
        <f t="shared" si="2"/>
        <v>4.2</v>
      </c>
      <c r="H36" s="17" t="s">
        <v>10</v>
      </c>
      <c r="J36" s="16" t="s">
        <v>10</v>
      </c>
      <c r="K36" s="12">
        <f>G35/9</f>
        <v>0.5</v>
      </c>
      <c r="L36" s="12"/>
      <c r="M36" s="19">
        <f>5/9</f>
        <v>0.55555555555555558</v>
      </c>
      <c r="O36" s="16" t="s">
        <v>10</v>
      </c>
      <c r="P36" s="18">
        <f>K36/K37</f>
        <v>0.47368421052631576</v>
      </c>
      <c r="Q36" s="18"/>
      <c r="R36" s="18">
        <f>M36/M37</f>
        <v>0.47619047619047616</v>
      </c>
      <c r="S36" s="25">
        <f t="shared" ref="S36" si="3">AVERAGE(P36:R36)</f>
        <v>0.47493734335839599</v>
      </c>
      <c r="T36">
        <v>5</v>
      </c>
    </row>
    <row r="37" spans="2:20" x14ac:dyDescent="0.25">
      <c r="J37" s="16" t="s">
        <v>28</v>
      </c>
      <c r="K37" s="12">
        <f>SUM(K34:K36)</f>
        <v>1.0555555555555556</v>
      </c>
      <c r="L37" s="12"/>
      <c r="M37" s="13">
        <f t="shared" ref="M37" si="4">SUM(M34:M36)</f>
        <v>1.1666666666666667</v>
      </c>
      <c r="O37" s="20" t="s">
        <v>28</v>
      </c>
      <c r="P37" s="21">
        <f>SUM(P34:P36)</f>
        <v>1</v>
      </c>
      <c r="Q37" s="21"/>
      <c r="R37" s="22">
        <f t="shared" ref="R37" si="5">SUM(R34:R36)</f>
        <v>1</v>
      </c>
    </row>
    <row r="39" spans="2:20" x14ac:dyDescent="0.25">
      <c r="E39" s="17" t="s">
        <v>31</v>
      </c>
      <c r="F39" s="17" t="s">
        <v>70</v>
      </c>
      <c r="G39" s="17" t="s">
        <v>69</v>
      </c>
      <c r="H39" s="17"/>
      <c r="J39" s="14"/>
      <c r="K39" s="8"/>
      <c r="L39" s="9"/>
      <c r="O39" s="14"/>
      <c r="P39" s="8"/>
      <c r="Q39" s="9"/>
      <c r="S39" s="23" t="s">
        <v>40</v>
      </c>
    </row>
    <row r="40" spans="2:20" x14ac:dyDescent="0.25">
      <c r="E40" s="17" t="s">
        <v>15</v>
      </c>
      <c r="F40" s="17">
        <f>AVERAGE(B13:K13)</f>
        <v>5.5</v>
      </c>
      <c r="G40" s="17">
        <f>10-F40</f>
        <v>4.5</v>
      </c>
      <c r="H40" s="17" t="s">
        <v>16</v>
      </c>
      <c r="J40" s="15"/>
      <c r="K40" s="18"/>
      <c r="L40" s="11"/>
      <c r="O40" s="15"/>
      <c r="P40" s="18"/>
      <c r="Q40" s="26"/>
      <c r="S40" s="24" t="e">
        <f>AVERAGE(O40:Q40)</f>
        <v>#DIV/0!</v>
      </c>
    </row>
    <row r="41" spans="2:20" x14ac:dyDescent="0.25">
      <c r="J41" s="16"/>
      <c r="K41" s="12"/>
      <c r="L41" s="19"/>
      <c r="O41" s="16"/>
      <c r="P41" s="27"/>
      <c r="Q41" s="19"/>
      <c r="S41" s="25" t="e">
        <f>AVERAGE(O41:Q41)</f>
        <v>#DIV/0!</v>
      </c>
    </row>
    <row r="42" spans="2:20" x14ac:dyDescent="0.25">
      <c r="J42" s="20" t="s">
        <v>28</v>
      </c>
      <c r="K42" s="21">
        <f>SUM(K39:K41)</f>
        <v>0</v>
      </c>
      <c r="L42" s="22">
        <f>SUM(L39:L41)</f>
        <v>0</v>
      </c>
      <c r="O42" s="20" t="s">
        <v>28</v>
      </c>
      <c r="P42" s="21">
        <f>SUM(P39:P41)</f>
        <v>0</v>
      </c>
      <c r="Q42" s="22">
        <f>SUM(Q39:Q41)</f>
        <v>0</v>
      </c>
    </row>
    <row r="44" spans="2:20" x14ac:dyDescent="0.25">
      <c r="E44" s="17" t="s">
        <v>32</v>
      </c>
      <c r="F44" s="17" t="s">
        <v>70</v>
      </c>
      <c r="G44" s="17" t="s">
        <v>69</v>
      </c>
      <c r="H44" s="17"/>
      <c r="J44" s="14" t="s">
        <v>32</v>
      </c>
      <c r="K44" s="8" t="s">
        <v>17</v>
      </c>
      <c r="L44" s="9"/>
      <c r="O44" s="14" t="s">
        <v>32</v>
      </c>
      <c r="P44" s="8" t="s">
        <v>17</v>
      </c>
      <c r="Q44" s="9"/>
      <c r="S44" s="23" t="s">
        <v>40</v>
      </c>
    </row>
    <row r="45" spans="2:20" x14ac:dyDescent="0.25">
      <c r="E45" s="17" t="s">
        <v>17</v>
      </c>
      <c r="F45" s="17">
        <f>AVERAGE(B16:K16)</f>
        <v>5.8</v>
      </c>
      <c r="G45" s="17">
        <f>10-F45</f>
        <v>4.2</v>
      </c>
      <c r="H45" s="17" t="s">
        <v>18</v>
      </c>
      <c r="J45" s="15" t="s">
        <v>17</v>
      </c>
      <c r="K45" s="18">
        <f>5/9</f>
        <v>0.55555555555555558</v>
      </c>
      <c r="L45" s="11"/>
      <c r="O45" s="15" t="s">
        <v>17</v>
      </c>
      <c r="P45" s="18">
        <f>K45/K47</f>
        <v>1</v>
      </c>
      <c r="Q45" s="26"/>
      <c r="S45" s="24">
        <f>AVERAGE(O45:Q45)</f>
        <v>1</v>
      </c>
      <c r="T45">
        <v>1</v>
      </c>
    </row>
    <row r="46" spans="2:20" x14ac:dyDescent="0.25">
      <c r="J46" s="16"/>
      <c r="K46" s="12"/>
      <c r="L46" s="19"/>
      <c r="O46" s="16"/>
      <c r="P46" s="27"/>
      <c r="Q46" s="19"/>
      <c r="S46" s="25"/>
    </row>
    <row r="47" spans="2:20" x14ac:dyDescent="0.25">
      <c r="J47" s="20" t="s">
        <v>28</v>
      </c>
      <c r="K47" s="21">
        <f>SUM(K44:K46)</f>
        <v>0.55555555555555558</v>
      </c>
      <c r="L47" s="22"/>
      <c r="O47" s="20" t="s">
        <v>28</v>
      </c>
      <c r="P47" s="21">
        <f>SUM(P44:P46)</f>
        <v>1</v>
      </c>
      <c r="Q47" s="22"/>
    </row>
    <row r="49" spans="5:20" x14ac:dyDescent="0.25">
      <c r="E49" s="17" t="s">
        <v>35</v>
      </c>
      <c r="F49" s="17" t="s">
        <v>70</v>
      </c>
      <c r="G49" s="17" t="s">
        <v>69</v>
      </c>
      <c r="H49" s="17"/>
      <c r="J49" s="14" t="s">
        <v>35</v>
      </c>
      <c r="K49" s="8" t="s">
        <v>21</v>
      </c>
      <c r="L49" s="9"/>
      <c r="O49" s="14" t="s">
        <v>35</v>
      </c>
      <c r="P49" s="8" t="s">
        <v>21</v>
      </c>
      <c r="Q49" s="8"/>
      <c r="S49" s="23" t="s">
        <v>40</v>
      </c>
    </row>
    <row r="50" spans="5:20" x14ac:dyDescent="0.25">
      <c r="E50" s="17" t="s">
        <v>21</v>
      </c>
      <c r="F50" s="17">
        <f>AVERAGE(B19:K19)</f>
        <v>4.5</v>
      </c>
      <c r="G50" s="17">
        <f>10-F50</f>
        <v>5.5</v>
      </c>
      <c r="H50" s="17" t="s">
        <v>22</v>
      </c>
      <c r="J50" s="15" t="s">
        <v>21</v>
      </c>
      <c r="K50" s="18">
        <f>5/9</f>
        <v>0.55555555555555558</v>
      </c>
      <c r="L50" s="11"/>
      <c r="O50" s="15" t="s">
        <v>21</v>
      </c>
      <c r="P50" s="18">
        <f>K50/K52</f>
        <v>1</v>
      </c>
      <c r="Q50" s="18"/>
      <c r="S50" s="24">
        <f>AVERAGE(O50:Q50)</f>
        <v>1</v>
      </c>
      <c r="T50">
        <v>1</v>
      </c>
    </row>
    <row r="51" spans="5:20" x14ac:dyDescent="0.25">
      <c r="J51" s="16"/>
      <c r="K51" s="12"/>
      <c r="L51" s="19"/>
      <c r="O51" s="16"/>
      <c r="P51" s="18"/>
      <c r="Q51" s="18"/>
      <c r="S51" s="25"/>
    </row>
    <row r="52" spans="5:20" x14ac:dyDescent="0.25">
      <c r="J52" s="20" t="s">
        <v>28</v>
      </c>
      <c r="K52" s="21">
        <f>SUM(K49:K51)</f>
        <v>0.55555555555555558</v>
      </c>
      <c r="L52" s="22"/>
      <c r="O52" s="20" t="s">
        <v>28</v>
      </c>
      <c r="P52" s="21">
        <f>SUM(P49:P51)</f>
        <v>1</v>
      </c>
      <c r="Q52" s="22"/>
    </row>
    <row r="54" spans="5:20" x14ac:dyDescent="0.25">
      <c r="E54" s="17" t="s">
        <v>36</v>
      </c>
      <c r="F54" s="17" t="s">
        <v>70</v>
      </c>
      <c r="G54" s="17" t="s">
        <v>69</v>
      </c>
      <c r="H54" s="17"/>
      <c r="J54" s="14" t="s">
        <v>36</v>
      </c>
      <c r="K54" s="8" t="s">
        <v>23</v>
      </c>
      <c r="L54" s="9"/>
      <c r="O54" s="14" t="s">
        <v>36</v>
      </c>
      <c r="P54" s="8" t="s">
        <v>23</v>
      </c>
      <c r="Q54" s="8"/>
      <c r="S54" s="23" t="s">
        <v>40</v>
      </c>
    </row>
    <row r="55" spans="5:20" x14ac:dyDescent="0.25">
      <c r="E55" s="17" t="s">
        <v>23</v>
      </c>
      <c r="F55" s="17">
        <f>AVERAGE(B22:K22)</f>
        <v>5</v>
      </c>
      <c r="G55" s="17">
        <f>10-F55</f>
        <v>5</v>
      </c>
      <c r="H55" s="17" t="s">
        <v>24</v>
      </c>
      <c r="J55" s="15" t="s">
        <v>23</v>
      </c>
      <c r="K55" s="18">
        <f>5/9</f>
        <v>0.55555555555555558</v>
      </c>
      <c r="L55" s="11"/>
      <c r="O55" s="15" t="s">
        <v>23</v>
      </c>
      <c r="P55" s="18">
        <f>K55/K57</f>
        <v>1</v>
      </c>
      <c r="Q55" s="18"/>
      <c r="S55" s="24">
        <f>AVERAGE(O55:Q55)</f>
        <v>1</v>
      </c>
      <c r="T55">
        <v>1</v>
      </c>
    </row>
    <row r="56" spans="5:20" x14ac:dyDescent="0.25">
      <c r="J56" s="16"/>
      <c r="K56" s="12"/>
      <c r="L56" s="19"/>
      <c r="O56" s="16"/>
      <c r="P56" s="18"/>
      <c r="Q56" s="18"/>
      <c r="S56" s="25"/>
    </row>
    <row r="57" spans="5:20" x14ac:dyDescent="0.25">
      <c r="J57" s="20" t="s">
        <v>28</v>
      </c>
      <c r="K57" s="21">
        <f>SUM(K54:K56)</f>
        <v>0.55555555555555558</v>
      </c>
      <c r="L57" s="22"/>
      <c r="O57" s="20" t="s">
        <v>28</v>
      </c>
      <c r="P57" s="21">
        <f>SUM(P54:P56)</f>
        <v>1</v>
      </c>
      <c r="Q57" s="2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62A1-BF26-4A33-837B-04BEA446162E}">
  <dimension ref="B2:V58"/>
  <sheetViews>
    <sheetView topLeftCell="D28" workbookViewId="0">
      <selection activeCell="T48" sqref="T48"/>
    </sheetView>
  </sheetViews>
  <sheetFormatPr defaultRowHeight="15" x14ac:dyDescent="0.25"/>
  <cols>
    <col min="2" max="2" width="9.140625" customWidth="1"/>
    <col min="15" max="19" width="11" customWidth="1"/>
  </cols>
  <sheetData>
    <row r="2" spans="2:22" x14ac:dyDescent="0.25">
      <c r="B2" t="s">
        <v>29</v>
      </c>
      <c r="M2" t="s">
        <v>29</v>
      </c>
    </row>
    <row r="3" spans="2:22" x14ac:dyDescent="0.25">
      <c r="B3" s="17">
        <v>5</v>
      </c>
      <c r="C3" s="17">
        <v>5</v>
      </c>
      <c r="D3" s="17">
        <v>5</v>
      </c>
      <c r="E3" s="17">
        <v>3</v>
      </c>
      <c r="F3" s="17">
        <v>5</v>
      </c>
      <c r="G3" s="17">
        <v>3</v>
      </c>
      <c r="H3" s="17">
        <v>8</v>
      </c>
      <c r="I3" s="17">
        <v>4</v>
      </c>
      <c r="J3" s="17">
        <v>2</v>
      </c>
      <c r="K3" s="17">
        <v>5</v>
      </c>
      <c r="M3">
        <v>5</v>
      </c>
      <c r="N3">
        <v>5</v>
      </c>
      <c r="O3">
        <v>5</v>
      </c>
      <c r="P3">
        <v>3</v>
      </c>
      <c r="Q3">
        <v>5</v>
      </c>
      <c r="R3">
        <v>3</v>
      </c>
      <c r="S3">
        <v>8</v>
      </c>
      <c r="T3">
        <v>4</v>
      </c>
      <c r="U3">
        <v>2</v>
      </c>
      <c r="V3">
        <v>5</v>
      </c>
    </row>
    <row r="4" spans="2:22" x14ac:dyDescent="0.25">
      <c r="B4" s="17">
        <v>6</v>
      </c>
      <c r="C4" s="17">
        <v>5</v>
      </c>
      <c r="D4" s="17">
        <v>5</v>
      </c>
      <c r="E4" s="17">
        <v>5</v>
      </c>
      <c r="F4" s="17">
        <v>5</v>
      </c>
      <c r="G4" s="17">
        <v>5</v>
      </c>
      <c r="H4" s="17">
        <v>6</v>
      </c>
      <c r="I4" s="17">
        <v>4</v>
      </c>
      <c r="J4" s="17">
        <v>5</v>
      </c>
      <c r="K4" s="17">
        <v>1</v>
      </c>
      <c r="M4">
        <v>6</v>
      </c>
      <c r="N4">
        <v>5</v>
      </c>
      <c r="O4">
        <v>5</v>
      </c>
      <c r="P4">
        <v>5</v>
      </c>
      <c r="Q4">
        <v>5</v>
      </c>
      <c r="R4">
        <v>5</v>
      </c>
      <c r="S4">
        <v>6</v>
      </c>
      <c r="T4">
        <v>4</v>
      </c>
      <c r="U4">
        <v>5</v>
      </c>
      <c r="V4">
        <v>1</v>
      </c>
    </row>
    <row r="5" spans="2:22" x14ac:dyDescent="0.25">
      <c r="B5" s="17">
        <v>7</v>
      </c>
      <c r="C5" s="17">
        <v>5</v>
      </c>
      <c r="D5" s="17">
        <v>5</v>
      </c>
      <c r="E5" s="17">
        <v>7</v>
      </c>
      <c r="F5" s="17">
        <v>5</v>
      </c>
      <c r="G5" s="17">
        <v>6</v>
      </c>
      <c r="H5" s="17">
        <v>4</v>
      </c>
      <c r="I5" s="17">
        <v>6</v>
      </c>
      <c r="J5" s="17">
        <v>7</v>
      </c>
      <c r="K5" s="17">
        <v>1</v>
      </c>
      <c r="M5">
        <v>7</v>
      </c>
      <c r="N5">
        <v>5</v>
      </c>
      <c r="O5">
        <v>5</v>
      </c>
      <c r="P5">
        <v>7</v>
      </c>
      <c r="Q5">
        <v>5</v>
      </c>
      <c r="R5">
        <v>6</v>
      </c>
      <c r="S5">
        <v>4</v>
      </c>
      <c r="T5">
        <v>6</v>
      </c>
      <c r="U5">
        <v>7</v>
      </c>
      <c r="V5">
        <v>1</v>
      </c>
    </row>
    <row r="7" spans="2:22" x14ac:dyDescent="0.25">
      <c r="B7" t="s">
        <v>30</v>
      </c>
      <c r="M7" t="s">
        <v>30</v>
      </c>
    </row>
    <row r="8" spans="2:22" x14ac:dyDescent="0.25">
      <c r="B8" s="17">
        <v>6</v>
      </c>
      <c r="C8" s="17">
        <v>4</v>
      </c>
      <c r="D8" s="17">
        <v>5</v>
      </c>
      <c r="E8" s="17">
        <v>3</v>
      </c>
      <c r="F8" s="17">
        <v>5</v>
      </c>
      <c r="G8" s="17">
        <v>7</v>
      </c>
      <c r="H8" s="17">
        <v>5</v>
      </c>
      <c r="I8" s="17">
        <v>3</v>
      </c>
      <c r="J8" s="17">
        <v>4</v>
      </c>
      <c r="K8" s="17">
        <v>5</v>
      </c>
      <c r="M8">
        <v>6</v>
      </c>
      <c r="N8">
        <v>4</v>
      </c>
      <c r="O8">
        <v>5</v>
      </c>
      <c r="P8">
        <v>3</v>
      </c>
      <c r="Q8">
        <v>5</v>
      </c>
      <c r="R8">
        <v>7</v>
      </c>
      <c r="S8">
        <v>5</v>
      </c>
      <c r="T8">
        <v>3</v>
      </c>
      <c r="U8">
        <v>4</v>
      </c>
      <c r="V8">
        <v>5</v>
      </c>
    </row>
    <row r="9" spans="2:22" x14ac:dyDescent="0.25">
      <c r="B9" s="17">
        <v>7</v>
      </c>
      <c r="C9" s="17">
        <v>5</v>
      </c>
      <c r="D9" s="17">
        <v>5</v>
      </c>
      <c r="E9" s="17">
        <v>5</v>
      </c>
      <c r="F9" s="17">
        <v>5</v>
      </c>
      <c r="G9" s="17">
        <v>8</v>
      </c>
      <c r="H9" s="17">
        <v>6</v>
      </c>
      <c r="I9" s="17">
        <v>4</v>
      </c>
      <c r="J9" s="17">
        <v>5</v>
      </c>
      <c r="K9" s="17">
        <v>5</v>
      </c>
      <c r="M9">
        <v>7</v>
      </c>
      <c r="N9">
        <v>5</v>
      </c>
      <c r="O9">
        <v>5</v>
      </c>
      <c r="P9">
        <v>5</v>
      </c>
      <c r="Q9">
        <v>5</v>
      </c>
      <c r="R9">
        <v>8</v>
      </c>
      <c r="S9">
        <v>6</v>
      </c>
      <c r="T9">
        <v>4</v>
      </c>
      <c r="U9">
        <v>5</v>
      </c>
      <c r="V9">
        <v>5</v>
      </c>
    </row>
    <row r="10" spans="2:22" x14ac:dyDescent="0.25">
      <c r="B10" s="17">
        <v>7</v>
      </c>
      <c r="C10" s="17">
        <v>6</v>
      </c>
      <c r="D10" s="17">
        <v>7</v>
      </c>
      <c r="E10" s="17">
        <v>7</v>
      </c>
      <c r="F10" s="17">
        <v>5</v>
      </c>
      <c r="G10" s="17">
        <v>6</v>
      </c>
      <c r="H10" s="17">
        <v>5</v>
      </c>
      <c r="I10" s="17">
        <v>4</v>
      </c>
      <c r="J10" s="17">
        <v>6</v>
      </c>
      <c r="K10" s="17">
        <v>5</v>
      </c>
      <c r="M10">
        <v>7</v>
      </c>
      <c r="N10">
        <v>6</v>
      </c>
      <c r="O10">
        <v>7</v>
      </c>
      <c r="P10">
        <v>7</v>
      </c>
      <c r="Q10">
        <v>5</v>
      </c>
      <c r="R10">
        <v>6</v>
      </c>
      <c r="S10">
        <v>5</v>
      </c>
      <c r="T10">
        <v>4</v>
      </c>
      <c r="U10">
        <v>6</v>
      </c>
      <c r="V10">
        <v>5</v>
      </c>
    </row>
    <row r="12" spans="2:22" x14ac:dyDescent="0.25">
      <c r="B12" t="s">
        <v>31</v>
      </c>
      <c r="M12" t="s">
        <v>31</v>
      </c>
    </row>
    <row r="13" spans="2:22" x14ac:dyDescent="0.25">
      <c r="B13" s="17">
        <v>6</v>
      </c>
      <c r="C13" s="17">
        <v>6</v>
      </c>
      <c r="D13" s="17">
        <v>7</v>
      </c>
      <c r="E13" s="17">
        <v>5</v>
      </c>
      <c r="F13" s="17">
        <v>5</v>
      </c>
      <c r="G13" s="17">
        <v>4</v>
      </c>
      <c r="H13" s="17">
        <v>5</v>
      </c>
      <c r="I13" s="17">
        <v>7</v>
      </c>
      <c r="J13" s="17">
        <v>5</v>
      </c>
      <c r="K13" s="17">
        <v>5</v>
      </c>
      <c r="M13">
        <v>6</v>
      </c>
      <c r="N13">
        <v>6</v>
      </c>
      <c r="O13">
        <v>7</v>
      </c>
      <c r="P13">
        <v>5</v>
      </c>
      <c r="Q13">
        <v>5</v>
      </c>
      <c r="R13">
        <v>4</v>
      </c>
      <c r="S13">
        <v>5</v>
      </c>
      <c r="T13">
        <v>7</v>
      </c>
      <c r="U13">
        <v>5</v>
      </c>
      <c r="V13">
        <v>5</v>
      </c>
    </row>
    <row r="15" spans="2:22" x14ac:dyDescent="0.25">
      <c r="B15" t="s">
        <v>32</v>
      </c>
      <c r="M15" t="s">
        <v>32</v>
      </c>
    </row>
    <row r="16" spans="2:22" x14ac:dyDescent="0.25">
      <c r="B16" s="17">
        <v>5</v>
      </c>
      <c r="C16" s="17">
        <v>4</v>
      </c>
      <c r="D16" s="17">
        <v>5</v>
      </c>
      <c r="E16" s="17">
        <v>6</v>
      </c>
      <c r="F16" s="17">
        <v>5</v>
      </c>
      <c r="G16" s="17">
        <v>6</v>
      </c>
      <c r="H16" s="17">
        <v>8</v>
      </c>
      <c r="I16" s="17">
        <v>5</v>
      </c>
      <c r="J16" s="17">
        <v>5</v>
      </c>
      <c r="K16" s="17">
        <v>9</v>
      </c>
      <c r="M16">
        <v>5</v>
      </c>
      <c r="N16">
        <v>4</v>
      </c>
      <c r="O16">
        <v>5</v>
      </c>
      <c r="P16">
        <v>6</v>
      </c>
      <c r="Q16">
        <v>5</v>
      </c>
      <c r="R16">
        <v>6</v>
      </c>
      <c r="S16">
        <v>8</v>
      </c>
      <c r="T16">
        <v>5</v>
      </c>
      <c r="U16">
        <v>5</v>
      </c>
      <c r="V16">
        <v>9</v>
      </c>
    </row>
    <row r="18" spans="2:22" x14ac:dyDescent="0.25">
      <c r="B18" t="s">
        <v>33</v>
      </c>
      <c r="M18" t="s">
        <v>33</v>
      </c>
    </row>
    <row r="19" spans="2:22" x14ac:dyDescent="0.25">
      <c r="B19" s="17">
        <v>6</v>
      </c>
      <c r="C19" s="17">
        <v>6</v>
      </c>
      <c r="D19" s="17">
        <v>4</v>
      </c>
      <c r="E19" s="17">
        <v>5</v>
      </c>
      <c r="F19" s="17">
        <v>5</v>
      </c>
      <c r="G19" s="17">
        <v>4</v>
      </c>
      <c r="H19" s="17">
        <v>5</v>
      </c>
      <c r="I19" s="17">
        <v>4</v>
      </c>
      <c r="J19" s="17">
        <v>5</v>
      </c>
      <c r="K19" s="17">
        <v>1</v>
      </c>
      <c r="M19">
        <v>6</v>
      </c>
      <c r="N19">
        <v>6</v>
      </c>
      <c r="O19">
        <v>4</v>
      </c>
      <c r="P19">
        <v>5</v>
      </c>
      <c r="Q19">
        <v>5</v>
      </c>
      <c r="R19">
        <v>4</v>
      </c>
      <c r="S19">
        <v>5</v>
      </c>
      <c r="T19">
        <v>4</v>
      </c>
      <c r="U19">
        <v>5</v>
      </c>
      <c r="V19">
        <v>1</v>
      </c>
    </row>
    <row r="21" spans="2:22" x14ac:dyDescent="0.25">
      <c r="B21" t="s">
        <v>34</v>
      </c>
      <c r="M21" t="s">
        <v>34</v>
      </c>
    </row>
    <row r="22" spans="2:22" x14ac:dyDescent="0.25">
      <c r="B22" s="17">
        <v>3</v>
      </c>
      <c r="C22" s="17">
        <v>4</v>
      </c>
      <c r="D22" s="17">
        <v>5</v>
      </c>
      <c r="E22" s="17">
        <v>8</v>
      </c>
      <c r="F22" s="17">
        <v>5</v>
      </c>
      <c r="G22" s="17">
        <v>3</v>
      </c>
      <c r="H22" s="17">
        <v>8</v>
      </c>
      <c r="I22" s="17">
        <v>6</v>
      </c>
      <c r="J22" s="17">
        <v>3</v>
      </c>
      <c r="K22" s="17">
        <v>5</v>
      </c>
      <c r="M22">
        <v>3</v>
      </c>
      <c r="N22">
        <v>4</v>
      </c>
      <c r="O22">
        <v>5</v>
      </c>
      <c r="P22">
        <v>8</v>
      </c>
      <c r="Q22">
        <v>5</v>
      </c>
      <c r="R22">
        <v>3</v>
      </c>
      <c r="S22">
        <v>8</v>
      </c>
      <c r="T22">
        <v>6</v>
      </c>
      <c r="U22">
        <v>3</v>
      </c>
      <c r="V22">
        <v>5</v>
      </c>
    </row>
    <row r="25" spans="2:22" x14ac:dyDescent="0.25">
      <c r="B25" s="17" t="s">
        <v>38</v>
      </c>
      <c r="C25" s="17" t="s">
        <v>39</v>
      </c>
      <c r="E25" t="s">
        <v>27</v>
      </c>
      <c r="J25" t="s">
        <v>37</v>
      </c>
      <c r="O25" t="s">
        <v>37</v>
      </c>
    </row>
    <row r="26" spans="2:22" x14ac:dyDescent="0.25">
      <c r="B26" s="17">
        <v>1</v>
      </c>
      <c r="C26" s="36">
        <v>9</v>
      </c>
    </row>
    <row r="27" spans="2:22" x14ac:dyDescent="0.25">
      <c r="B27" s="17">
        <v>1.5</v>
      </c>
      <c r="C27" s="17">
        <v>8</v>
      </c>
      <c r="E27" s="17" t="s">
        <v>29</v>
      </c>
      <c r="F27" s="17" t="s">
        <v>70</v>
      </c>
      <c r="G27" s="17" t="s">
        <v>69</v>
      </c>
      <c r="H27" s="17"/>
      <c r="J27" s="14" t="s">
        <v>29</v>
      </c>
      <c r="K27" s="8" t="s">
        <v>5</v>
      </c>
      <c r="L27" s="8" t="s">
        <v>6</v>
      </c>
      <c r="M27" s="9" t="s">
        <v>7</v>
      </c>
      <c r="O27" s="15" t="s">
        <v>85</v>
      </c>
      <c r="P27" s="10" t="s">
        <v>86</v>
      </c>
      <c r="Q27" s="10" t="s">
        <v>87</v>
      </c>
      <c r="R27" s="10" t="s">
        <v>88</v>
      </c>
      <c r="S27" s="29" t="s">
        <v>89</v>
      </c>
    </row>
    <row r="28" spans="2:22" x14ac:dyDescent="0.25">
      <c r="B28" s="17">
        <v>2</v>
      </c>
      <c r="C28" s="36">
        <v>7</v>
      </c>
      <c r="E28" s="17" t="s">
        <v>5</v>
      </c>
      <c r="F28" s="17">
        <f>AVERAGE(B3:K3)</f>
        <v>4.5</v>
      </c>
      <c r="G28" s="17">
        <f>10-F28</f>
        <v>5.5</v>
      </c>
      <c r="H28" s="17" t="s">
        <v>6</v>
      </c>
      <c r="J28" s="15" t="s">
        <v>5</v>
      </c>
      <c r="K28" s="62">
        <v>1</v>
      </c>
      <c r="L28" s="42">
        <v>2</v>
      </c>
      <c r="M28" s="43">
        <v>2</v>
      </c>
      <c r="O28" s="14" t="s">
        <v>29</v>
      </c>
      <c r="P28" s="8" t="s">
        <v>5</v>
      </c>
      <c r="Q28" s="8" t="s">
        <v>6</v>
      </c>
      <c r="R28" s="8" t="s">
        <v>7</v>
      </c>
      <c r="S28" s="23" t="s">
        <v>40</v>
      </c>
      <c r="T28">
        <v>5</v>
      </c>
    </row>
    <row r="29" spans="2:22" x14ac:dyDescent="0.25">
      <c r="B29" s="17">
        <v>2.5</v>
      </c>
      <c r="C29" s="17">
        <v>6</v>
      </c>
      <c r="E29" s="17" t="s">
        <v>5</v>
      </c>
      <c r="F29" s="17">
        <f>AVERAGE(B4:K4)</f>
        <v>4.7</v>
      </c>
      <c r="G29" s="17">
        <f t="shared" ref="G29:G30" si="0">10-F29</f>
        <v>5.3</v>
      </c>
      <c r="H29" s="17" t="s">
        <v>7</v>
      </c>
      <c r="J29" s="15" t="s">
        <v>6</v>
      </c>
      <c r="K29" s="39">
        <v>0.5</v>
      </c>
      <c r="L29" s="46">
        <v>1</v>
      </c>
      <c r="M29" s="48">
        <v>0.5</v>
      </c>
      <c r="O29" s="15" t="s">
        <v>5</v>
      </c>
      <c r="P29" s="65">
        <f>K28/K31</f>
        <v>0.5</v>
      </c>
      <c r="Q29" s="65">
        <f>L28/L31</f>
        <v>0.4</v>
      </c>
      <c r="R29" s="65">
        <f>M28/M31</f>
        <v>0.5714285714285714</v>
      </c>
      <c r="S29" s="24">
        <f>AVERAGE(P29:R29)</f>
        <v>0.49047619047619051</v>
      </c>
      <c r="T29">
        <v>1</v>
      </c>
    </row>
    <row r="30" spans="2:22" x14ac:dyDescent="0.25">
      <c r="B30" s="17">
        <v>3</v>
      </c>
      <c r="C30" s="36">
        <v>5</v>
      </c>
      <c r="E30" s="17" t="s">
        <v>6</v>
      </c>
      <c r="F30" s="17">
        <f>AVERAGE(B5:K5)</f>
        <v>5.3</v>
      </c>
      <c r="G30" s="17">
        <f t="shared" si="0"/>
        <v>4.7</v>
      </c>
      <c r="H30" s="17" t="s">
        <v>7</v>
      </c>
      <c r="J30" s="16" t="s">
        <v>7</v>
      </c>
      <c r="K30" s="49">
        <v>0.5</v>
      </c>
      <c r="L30" s="51">
        <v>2</v>
      </c>
      <c r="M30" s="52">
        <v>1</v>
      </c>
      <c r="O30" s="15" t="s">
        <v>6</v>
      </c>
      <c r="P30" s="65">
        <f>K29/K31</f>
        <v>0.25</v>
      </c>
      <c r="Q30" s="65">
        <f>L29/L31</f>
        <v>0.2</v>
      </c>
      <c r="R30" s="65">
        <f xml:space="preserve"> M29/M31</f>
        <v>0.14285714285714285</v>
      </c>
      <c r="S30" s="24">
        <f t="shared" ref="S30:S31" si="1">AVERAGE(P30:R30)</f>
        <v>0.19761904761904761</v>
      </c>
    </row>
    <row r="31" spans="2:22" x14ac:dyDescent="0.25">
      <c r="B31" s="17">
        <v>3.5</v>
      </c>
      <c r="C31" s="17">
        <v>4</v>
      </c>
      <c r="J31" s="20" t="s">
        <v>28</v>
      </c>
      <c r="K31" s="12">
        <f>SUM(K28:K30)</f>
        <v>2</v>
      </c>
      <c r="L31" s="12">
        <f>SUM(L28:L30)</f>
        <v>5</v>
      </c>
      <c r="M31" s="13">
        <f t="shared" ref="M31" si="2">SUM(M28:M30)</f>
        <v>3.5</v>
      </c>
      <c r="O31" s="16" t="s">
        <v>7</v>
      </c>
      <c r="P31" s="65">
        <f>K30/K31</f>
        <v>0.25</v>
      </c>
      <c r="Q31" s="65">
        <f>L30/L31</f>
        <v>0.4</v>
      </c>
      <c r="R31" s="65">
        <f>M30/M31</f>
        <v>0.2857142857142857</v>
      </c>
      <c r="S31" s="25">
        <f t="shared" si="1"/>
        <v>0.31190476190476191</v>
      </c>
    </row>
    <row r="32" spans="2:22" x14ac:dyDescent="0.25">
      <c r="B32" s="17">
        <v>4</v>
      </c>
      <c r="C32" s="36">
        <v>3</v>
      </c>
      <c r="O32" s="20" t="s">
        <v>28</v>
      </c>
      <c r="P32" s="21">
        <f>SUM(P29:P31)</f>
        <v>1</v>
      </c>
      <c r="Q32" s="21">
        <f>SUM(Q29:Q31)</f>
        <v>1</v>
      </c>
      <c r="R32" s="22">
        <f>SUM(R29:R31)</f>
        <v>0.99999999999999989</v>
      </c>
    </row>
    <row r="33" spans="2:21" x14ac:dyDescent="0.25">
      <c r="B33" s="17">
        <v>4.5</v>
      </c>
      <c r="C33" s="17">
        <v>2</v>
      </c>
      <c r="E33" s="17" t="s">
        <v>30</v>
      </c>
      <c r="F33" s="17" t="s">
        <v>70</v>
      </c>
      <c r="G33" s="17" t="s">
        <v>69</v>
      </c>
      <c r="H33" s="17"/>
      <c r="J33" s="14" t="s">
        <v>30</v>
      </c>
      <c r="K33" s="8" t="s">
        <v>8</v>
      </c>
      <c r="L33" s="8" t="s">
        <v>9</v>
      </c>
      <c r="M33" s="9" t="s">
        <v>10</v>
      </c>
    </row>
    <row r="34" spans="2:21" x14ac:dyDescent="0.25">
      <c r="B34" s="17">
        <v>5</v>
      </c>
      <c r="C34" s="36">
        <v>1</v>
      </c>
      <c r="E34" s="17" t="s">
        <v>8</v>
      </c>
      <c r="F34" s="17">
        <f>AVERAGE(B8:K8)</f>
        <v>4.7</v>
      </c>
      <c r="G34" s="17">
        <f>10-F34</f>
        <v>5.3</v>
      </c>
      <c r="H34" s="17" t="s">
        <v>9</v>
      </c>
      <c r="J34" s="15" t="s">
        <v>8</v>
      </c>
      <c r="K34" s="62">
        <v>1</v>
      </c>
      <c r="L34" s="42">
        <v>2</v>
      </c>
      <c r="M34" s="63">
        <v>0.5</v>
      </c>
      <c r="O34" s="14" t="s">
        <v>30</v>
      </c>
      <c r="P34" s="8" t="s">
        <v>8</v>
      </c>
      <c r="Q34" s="8" t="s">
        <v>9</v>
      </c>
      <c r="R34" s="8" t="s">
        <v>10</v>
      </c>
      <c r="S34" s="23" t="s">
        <v>40</v>
      </c>
      <c r="T34">
        <v>2</v>
      </c>
    </row>
    <row r="35" spans="2:21" x14ac:dyDescent="0.25">
      <c r="B35" s="17">
        <v>5.5</v>
      </c>
      <c r="C35" s="37" t="s">
        <v>133</v>
      </c>
      <c r="E35" s="17" t="s">
        <v>8</v>
      </c>
      <c r="F35" s="17">
        <f>AVERAGE(B9:K9)</f>
        <v>5.5</v>
      </c>
      <c r="G35" s="17">
        <f t="shared" ref="G35:G36" si="3">10-F35</f>
        <v>4.5</v>
      </c>
      <c r="H35" s="17" t="s">
        <v>10</v>
      </c>
      <c r="J35" s="15" t="s">
        <v>9</v>
      </c>
      <c r="K35" s="39">
        <v>0.5</v>
      </c>
      <c r="L35" s="46">
        <v>1</v>
      </c>
      <c r="M35" s="48">
        <v>0.33333333333333331</v>
      </c>
      <c r="O35" s="15" t="s">
        <v>8</v>
      </c>
      <c r="P35" s="65">
        <f>K34/K37</f>
        <v>0.2857142857142857</v>
      </c>
      <c r="Q35" s="65">
        <f>L34/L37</f>
        <v>0.33333333333333331</v>
      </c>
      <c r="R35" s="65">
        <f>M34/M37</f>
        <v>0.27272727272727276</v>
      </c>
      <c r="S35" s="24">
        <f>AVERAGE(P35:R35)</f>
        <v>0.29725829725829728</v>
      </c>
    </row>
    <row r="36" spans="2:21" x14ac:dyDescent="0.25">
      <c r="B36" s="17">
        <v>6</v>
      </c>
      <c r="C36" s="37" t="s">
        <v>127</v>
      </c>
      <c r="E36" s="17" t="s">
        <v>9</v>
      </c>
      <c r="F36" s="17">
        <f>AVERAGE(B10:K10)</f>
        <v>5.8</v>
      </c>
      <c r="G36" s="17">
        <f t="shared" si="3"/>
        <v>4.2</v>
      </c>
      <c r="H36" s="17" t="s">
        <v>10</v>
      </c>
      <c r="J36" s="16" t="s">
        <v>10</v>
      </c>
      <c r="K36" s="64">
        <v>2</v>
      </c>
      <c r="L36" s="51">
        <v>3</v>
      </c>
      <c r="M36" s="52">
        <v>1</v>
      </c>
      <c r="O36" s="15" t="s">
        <v>9</v>
      </c>
      <c r="P36" s="65">
        <f>K35/K37</f>
        <v>0.14285714285714285</v>
      </c>
      <c r="Q36" s="65">
        <f>L35/L37</f>
        <v>0.16666666666666666</v>
      </c>
      <c r="R36" s="65">
        <f>M35/M37</f>
        <v>0.18181818181818182</v>
      </c>
      <c r="S36" s="24">
        <f t="shared" ref="S36:S37" si="4">AVERAGE(P36:R36)</f>
        <v>0.16378066378066378</v>
      </c>
    </row>
    <row r="37" spans="2:21" x14ac:dyDescent="0.25">
      <c r="B37" s="17">
        <v>6.5</v>
      </c>
      <c r="C37" s="37" t="s">
        <v>128</v>
      </c>
      <c r="J37" s="16" t="s">
        <v>28</v>
      </c>
      <c r="K37" s="12">
        <f>SUM(K34:K36)</f>
        <v>3.5</v>
      </c>
      <c r="L37" s="12">
        <f>SUM(L34:L36)</f>
        <v>6</v>
      </c>
      <c r="M37" s="13">
        <f t="shared" ref="M37" si="5">SUM(M34:M36)</f>
        <v>1.8333333333333333</v>
      </c>
      <c r="O37" s="16" t="s">
        <v>10</v>
      </c>
      <c r="P37" s="65">
        <f>K36/K37</f>
        <v>0.5714285714285714</v>
      </c>
      <c r="Q37" s="65">
        <f>L36/L37</f>
        <v>0.5</v>
      </c>
      <c r="R37" s="65">
        <f>M36/M37</f>
        <v>0.54545454545454553</v>
      </c>
      <c r="S37" s="25">
        <f t="shared" si="4"/>
        <v>0.53896103896103897</v>
      </c>
      <c r="T37">
        <v>1</v>
      </c>
    </row>
    <row r="38" spans="2:21" x14ac:dyDescent="0.25">
      <c r="B38" s="17">
        <v>7</v>
      </c>
      <c r="C38" s="37" t="s">
        <v>129</v>
      </c>
      <c r="O38" s="20" t="s">
        <v>28</v>
      </c>
      <c r="P38" s="21">
        <f>SUM(P35:P37)</f>
        <v>1</v>
      </c>
      <c r="Q38" s="21">
        <f>SUM(Q35:Q37)</f>
        <v>1</v>
      </c>
      <c r="R38" s="22">
        <f t="shared" ref="R38" si="6">SUM(R35:R37)</f>
        <v>1</v>
      </c>
    </row>
    <row r="39" spans="2:21" x14ac:dyDescent="0.25">
      <c r="B39" s="17">
        <v>7.5</v>
      </c>
      <c r="C39" s="37" t="s">
        <v>130</v>
      </c>
      <c r="E39" s="17" t="s">
        <v>31</v>
      </c>
      <c r="F39" s="17" t="s">
        <v>70</v>
      </c>
      <c r="G39" s="17" t="s">
        <v>69</v>
      </c>
      <c r="H39" s="17"/>
      <c r="J39" s="14" t="s">
        <v>31</v>
      </c>
      <c r="K39" s="8" t="s">
        <v>15</v>
      </c>
      <c r="L39" s="9" t="s">
        <v>16</v>
      </c>
      <c r="U39">
        <v>1</v>
      </c>
    </row>
    <row r="40" spans="2:21" x14ac:dyDescent="0.25">
      <c r="B40" s="17">
        <v>8</v>
      </c>
      <c r="C40" s="37" t="s">
        <v>131</v>
      </c>
      <c r="E40" s="17" t="s">
        <v>15</v>
      </c>
      <c r="F40" s="17">
        <f>AVERAGE(B13:K13)</f>
        <v>5.5</v>
      </c>
      <c r="G40" s="17">
        <f>10-F40</f>
        <v>4.5</v>
      </c>
      <c r="H40" s="17" t="s">
        <v>16</v>
      </c>
      <c r="J40" s="15" t="s">
        <v>15</v>
      </c>
      <c r="K40" s="62">
        <v>1</v>
      </c>
      <c r="L40" s="63">
        <v>0.5</v>
      </c>
      <c r="O40" s="14" t="s">
        <v>31</v>
      </c>
      <c r="P40" s="8" t="s">
        <v>15</v>
      </c>
      <c r="Q40" s="9" t="s">
        <v>16</v>
      </c>
      <c r="S40" s="23" t="s">
        <v>40</v>
      </c>
    </row>
    <row r="41" spans="2:21" x14ac:dyDescent="0.25">
      <c r="B41" s="17">
        <v>8.5</v>
      </c>
      <c r="C41" s="37" t="s">
        <v>134</v>
      </c>
      <c r="J41" s="16" t="s">
        <v>16</v>
      </c>
      <c r="K41" s="64">
        <v>2</v>
      </c>
      <c r="L41" s="52">
        <v>1</v>
      </c>
      <c r="O41" s="15" t="s">
        <v>15</v>
      </c>
      <c r="P41" s="65">
        <f>K40/K42</f>
        <v>0.33333333333333331</v>
      </c>
      <c r="Q41" s="68">
        <f>L40/L42</f>
        <v>0.33333333333333331</v>
      </c>
      <c r="S41" s="24">
        <f>AVERAGE(O41:Q41)</f>
        <v>0.33333333333333331</v>
      </c>
    </row>
    <row r="42" spans="2:21" x14ac:dyDescent="0.25">
      <c r="B42" s="17">
        <v>9</v>
      </c>
      <c r="C42" s="37" t="s">
        <v>132</v>
      </c>
      <c r="J42" s="20" t="s">
        <v>28</v>
      </c>
      <c r="K42" s="12">
        <f>SUM(K39:K41)</f>
        <v>3</v>
      </c>
      <c r="L42" s="13">
        <f>SUM(L39:L41)</f>
        <v>1.5</v>
      </c>
      <c r="O42" s="16" t="s">
        <v>16</v>
      </c>
      <c r="P42" s="66">
        <f>K41/K42</f>
        <v>0.66666666666666663</v>
      </c>
      <c r="Q42" s="67">
        <f>L41/L42</f>
        <v>0.66666666666666663</v>
      </c>
      <c r="S42" s="25">
        <f>AVERAGE(O42:Q42)</f>
        <v>0.66666666666666663</v>
      </c>
    </row>
    <row r="43" spans="2:21" x14ac:dyDescent="0.25">
      <c r="O43" s="20" t="s">
        <v>28</v>
      </c>
      <c r="P43" s="21">
        <f>SUM(P40:P42)</f>
        <v>1</v>
      </c>
      <c r="Q43" s="22">
        <f>SUM(Q40:Q42)</f>
        <v>1</v>
      </c>
    </row>
    <row r="44" spans="2:21" x14ac:dyDescent="0.25">
      <c r="E44" s="17" t="s">
        <v>32</v>
      </c>
      <c r="F44" s="17" t="s">
        <v>70</v>
      </c>
      <c r="G44" s="17" t="s">
        <v>69</v>
      </c>
      <c r="H44" s="17"/>
      <c r="J44" s="14" t="s">
        <v>32</v>
      </c>
      <c r="K44" s="8" t="s">
        <v>17</v>
      </c>
      <c r="L44" s="9" t="s">
        <v>18</v>
      </c>
    </row>
    <row r="45" spans="2:21" x14ac:dyDescent="0.25">
      <c r="E45" s="17" t="s">
        <v>17</v>
      </c>
      <c r="F45" s="17">
        <f>10-G45</f>
        <v>4.2</v>
      </c>
      <c r="G45" s="17">
        <f>AVERAGE(B16:K16)</f>
        <v>5.8</v>
      </c>
      <c r="H45" s="17" t="s">
        <v>18</v>
      </c>
      <c r="J45" s="15" t="s">
        <v>17</v>
      </c>
      <c r="K45" s="62">
        <v>1</v>
      </c>
      <c r="L45" s="63">
        <v>3</v>
      </c>
      <c r="O45" s="14" t="s">
        <v>32</v>
      </c>
      <c r="P45" s="8" t="s">
        <v>17</v>
      </c>
      <c r="Q45" s="9" t="s">
        <v>18</v>
      </c>
      <c r="S45" s="23" t="s">
        <v>40</v>
      </c>
      <c r="T45">
        <v>4</v>
      </c>
    </row>
    <row r="46" spans="2:21" x14ac:dyDescent="0.25">
      <c r="J46" s="16" t="s">
        <v>18</v>
      </c>
      <c r="K46" s="64">
        <v>0.33333333333333331</v>
      </c>
      <c r="L46" s="52">
        <v>1</v>
      </c>
      <c r="O46" s="15" t="s">
        <v>17</v>
      </c>
      <c r="P46" s="18">
        <f>K45/K47</f>
        <v>0.75</v>
      </c>
      <c r="Q46" s="26">
        <f>L45/L47</f>
        <v>0.75</v>
      </c>
      <c r="S46" s="24">
        <f>AVERAGE(O46:Q46)</f>
        <v>0.75</v>
      </c>
      <c r="T46">
        <v>1</v>
      </c>
    </row>
    <row r="47" spans="2:21" x14ac:dyDescent="0.25">
      <c r="B47">
        <v>0</v>
      </c>
      <c r="C47" s="71">
        <v>1</v>
      </c>
      <c r="J47" s="20" t="s">
        <v>28</v>
      </c>
      <c r="K47" s="12">
        <f>SUM(K44:K46)</f>
        <v>1.3333333333333333</v>
      </c>
      <c r="L47" s="13">
        <f>SUM(L44:L46)</f>
        <v>4</v>
      </c>
      <c r="O47" s="16" t="s">
        <v>18</v>
      </c>
      <c r="P47" s="27">
        <f>K46/K47</f>
        <v>0.25</v>
      </c>
      <c r="Q47" s="19">
        <f>L46/L47</f>
        <v>0.25</v>
      </c>
      <c r="S47" s="25">
        <f>AVERAGE(O47:Q47)</f>
        <v>0.25</v>
      </c>
    </row>
    <row r="48" spans="2:21" x14ac:dyDescent="0.25">
      <c r="B48">
        <v>1</v>
      </c>
      <c r="C48" s="71"/>
      <c r="O48" s="20" t="s">
        <v>28</v>
      </c>
      <c r="P48" s="21">
        <f>SUM(P45:P47)</f>
        <v>1</v>
      </c>
      <c r="Q48" s="22">
        <f>SUM(Q45:Q47)</f>
        <v>1</v>
      </c>
    </row>
    <row r="49" spans="2:20" x14ac:dyDescent="0.25">
      <c r="B49">
        <v>2</v>
      </c>
      <c r="C49" s="71"/>
      <c r="E49" s="17" t="s">
        <v>35</v>
      </c>
      <c r="F49" s="17" t="s">
        <v>70</v>
      </c>
      <c r="G49" s="17" t="s">
        <v>69</v>
      </c>
      <c r="H49" s="17"/>
      <c r="J49" s="14" t="s">
        <v>35</v>
      </c>
      <c r="K49" s="8" t="s">
        <v>21</v>
      </c>
      <c r="L49" s="9" t="s">
        <v>22</v>
      </c>
    </row>
    <row r="50" spans="2:20" x14ac:dyDescent="0.25">
      <c r="B50">
        <v>3</v>
      </c>
      <c r="C50" s="72">
        <v>0.5</v>
      </c>
      <c r="E50" s="17" t="s">
        <v>21</v>
      </c>
      <c r="F50" s="17">
        <f>AVERAGE(B19:K19)</f>
        <v>4.5</v>
      </c>
      <c r="G50" s="17">
        <f>10-F50</f>
        <v>5.5</v>
      </c>
      <c r="H50" s="17" t="s">
        <v>22</v>
      </c>
      <c r="J50" s="15" t="s">
        <v>21</v>
      </c>
      <c r="K50" s="62">
        <v>1</v>
      </c>
      <c r="L50" s="43">
        <v>2</v>
      </c>
      <c r="O50" s="14" t="s">
        <v>35</v>
      </c>
      <c r="P50" s="8" t="s">
        <v>21</v>
      </c>
      <c r="Q50" s="8" t="s">
        <v>22</v>
      </c>
      <c r="S50" s="23" t="s">
        <v>40</v>
      </c>
      <c r="T50">
        <v>3</v>
      </c>
    </row>
    <row r="51" spans="2:20" x14ac:dyDescent="0.25">
      <c r="B51">
        <v>4</v>
      </c>
      <c r="C51" s="72"/>
      <c r="J51" s="16" t="s">
        <v>22</v>
      </c>
      <c r="K51" s="49">
        <v>0.5</v>
      </c>
      <c r="L51" s="52">
        <v>1</v>
      </c>
      <c r="O51" s="15" t="s">
        <v>21</v>
      </c>
      <c r="P51" s="18">
        <f>K50/K52</f>
        <v>0.66666666666666663</v>
      </c>
      <c r="Q51" s="18">
        <f>L50/L52</f>
        <v>0.66666666666666663</v>
      </c>
      <c r="S51" s="24">
        <f>AVERAGE(O51:Q51)</f>
        <v>0.66666666666666663</v>
      </c>
      <c r="T51">
        <v>1</v>
      </c>
    </row>
    <row r="52" spans="2:20" x14ac:dyDescent="0.25">
      <c r="B52">
        <v>5</v>
      </c>
      <c r="C52" s="72"/>
      <c r="J52" s="20" t="s">
        <v>28</v>
      </c>
      <c r="K52" s="12">
        <f>SUM(K49:K51)</f>
        <v>1.5</v>
      </c>
      <c r="L52" s="13">
        <f>SUM(L49:L51)</f>
        <v>3</v>
      </c>
      <c r="O52" s="16" t="s">
        <v>22</v>
      </c>
      <c r="P52" s="18">
        <f>K51/K52</f>
        <v>0.33333333333333331</v>
      </c>
      <c r="Q52" s="18">
        <f>L51/L52</f>
        <v>0.33333333333333331</v>
      </c>
      <c r="S52" s="25">
        <f>AVERAGE(O52:Q52)</f>
        <v>0.33333333333333331</v>
      </c>
    </row>
    <row r="53" spans="2:20" x14ac:dyDescent="0.25">
      <c r="B53">
        <v>6</v>
      </c>
      <c r="C53" s="72"/>
      <c r="O53" s="20" t="s">
        <v>28</v>
      </c>
      <c r="P53" s="21">
        <f>SUM(P50:P52)</f>
        <v>1</v>
      </c>
      <c r="Q53" s="22">
        <f>SUM(Q50:Q52)</f>
        <v>1</v>
      </c>
    </row>
    <row r="54" spans="2:20" x14ac:dyDescent="0.25">
      <c r="B54">
        <v>7</v>
      </c>
      <c r="C54" s="72"/>
      <c r="E54" s="17" t="s">
        <v>36</v>
      </c>
      <c r="F54" s="17" t="s">
        <v>70</v>
      </c>
      <c r="G54" s="17" t="s">
        <v>69</v>
      </c>
      <c r="H54" s="17"/>
      <c r="J54" s="14" t="s">
        <v>36</v>
      </c>
      <c r="K54" s="8" t="s">
        <v>23</v>
      </c>
      <c r="L54" s="9" t="s">
        <v>24</v>
      </c>
    </row>
    <row r="55" spans="2:20" x14ac:dyDescent="0.25">
      <c r="B55">
        <v>8</v>
      </c>
      <c r="C55" s="72">
        <v>1</v>
      </c>
      <c r="E55" s="17" t="s">
        <v>23</v>
      </c>
      <c r="F55" s="17">
        <f>AVERAGE(B22:K22)</f>
        <v>5</v>
      </c>
      <c r="G55" s="17">
        <f>10-F55</f>
        <v>5</v>
      </c>
      <c r="H55" s="17" t="s">
        <v>24</v>
      </c>
      <c r="J55" s="15" t="s">
        <v>23</v>
      </c>
      <c r="K55" s="59">
        <v>1</v>
      </c>
      <c r="L55" s="61">
        <v>1</v>
      </c>
      <c r="O55" s="14" t="s">
        <v>36</v>
      </c>
      <c r="P55" s="8" t="s">
        <v>23</v>
      </c>
      <c r="Q55" s="8" t="s">
        <v>24</v>
      </c>
      <c r="S55" s="23" t="s">
        <v>40</v>
      </c>
    </row>
    <row r="56" spans="2:20" x14ac:dyDescent="0.25">
      <c r="B56">
        <v>9</v>
      </c>
      <c r="C56" s="72"/>
      <c r="J56" s="16" t="s">
        <v>24</v>
      </c>
      <c r="K56" s="60">
        <v>1</v>
      </c>
      <c r="L56" s="38">
        <v>1</v>
      </c>
      <c r="O56" s="15" t="s">
        <v>23</v>
      </c>
      <c r="P56" s="18">
        <f>K55/K57</f>
        <v>0.5</v>
      </c>
      <c r="Q56" s="18">
        <f>L55/L57</f>
        <v>0.5</v>
      </c>
      <c r="S56" s="24">
        <f>AVERAGE(O56:Q56)</f>
        <v>0.5</v>
      </c>
    </row>
    <row r="57" spans="2:20" x14ac:dyDescent="0.25">
      <c r="B57">
        <v>0</v>
      </c>
      <c r="C57" s="72"/>
      <c r="J57" s="20" t="s">
        <v>28</v>
      </c>
      <c r="K57" s="12">
        <f>SUM(K54:K56)</f>
        <v>2</v>
      </c>
      <c r="L57" s="13">
        <f>SUM(L54:L56)</f>
        <v>2</v>
      </c>
      <c r="O57" s="16" t="s">
        <v>24</v>
      </c>
      <c r="P57" s="18">
        <f>K56/K57</f>
        <v>0.5</v>
      </c>
      <c r="Q57" s="18">
        <f>L56/L57</f>
        <v>0.5</v>
      </c>
      <c r="S57" s="25">
        <f>AVERAGE(O57:Q57)</f>
        <v>0.5</v>
      </c>
    </row>
    <row r="58" spans="2:20" x14ac:dyDescent="0.25">
      <c r="O58" s="20" t="s">
        <v>28</v>
      </c>
      <c r="P58" s="21">
        <f>SUM(P55:P57)</f>
        <v>1</v>
      </c>
      <c r="Q58" s="22">
        <f>SUM(Q55:Q57)</f>
        <v>1</v>
      </c>
    </row>
  </sheetData>
  <mergeCells count="3">
    <mergeCell ref="C47:C49"/>
    <mergeCell ref="C50:C54"/>
    <mergeCell ref="C55:C57"/>
  </mergeCell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B6A0-64C6-4A17-9FDB-2C131129D3C7}">
  <dimension ref="A2:AA178"/>
  <sheetViews>
    <sheetView topLeftCell="N170" zoomScale="90" zoomScaleNormal="90" workbookViewId="0">
      <selection activeCell="U175" sqref="U175"/>
    </sheetView>
  </sheetViews>
  <sheetFormatPr defaultRowHeight="15" x14ac:dyDescent="0.25"/>
  <cols>
    <col min="2" max="2" width="9.140625" customWidth="1"/>
    <col min="10" max="18" width="11" customWidth="1"/>
    <col min="19" max="19" width="12" customWidth="1"/>
    <col min="20" max="22" width="10.42578125" bestFit="1" customWidth="1"/>
  </cols>
  <sheetData>
    <row r="2" spans="2:22" x14ac:dyDescent="0.25">
      <c r="B2" t="s">
        <v>41</v>
      </c>
      <c r="M2" t="s">
        <v>41</v>
      </c>
    </row>
    <row r="3" spans="2:22" x14ac:dyDescent="0.25">
      <c r="B3" s="17">
        <v>4</v>
      </c>
      <c r="C3" s="17">
        <v>5</v>
      </c>
      <c r="D3" s="17">
        <v>5</v>
      </c>
      <c r="E3" s="17">
        <v>7</v>
      </c>
      <c r="F3" s="17">
        <v>5</v>
      </c>
      <c r="G3" s="17">
        <v>4</v>
      </c>
      <c r="H3" s="17">
        <v>7</v>
      </c>
      <c r="I3" s="17">
        <v>5</v>
      </c>
      <c r="J3" s="17">
        <v>7</v>
      </c>
      <c r="K3" s="17">
        <v>5</v>
      </c>
      <c r="M3" s="17">
        <v>4</v>
      </c>
      <c r="N3" s="17">
        <v>5</v>
      </c>
      <c r="O3" s="17">
        <v>5</v>
      </c>
      <c r="P3" s="17">
        <v>7</v>
      </c>
      <c r="Q3" s="17">
        <v>5</v>
      </c>
      <c r="R3" s="17">
        <v>4</v>
      </c>
      <c r="S3" s="17">
        <v>7</v>
      </c>
      <c r="T3" s="17">
        <v>5</v>
      </c>
      <c r="U3" s="17">
        <v>7</v>
      </c>
      <c r="V3" s="17">
        <v>5</v>
      </c>
    </row>
    <row r="5" spans="2:22" x14ac:dyDescent="0.25">
      <c r="B5" t="s">
        <v>42</v>
      </c>
      <c r="M5" t="s">
        <v>42</v>
      </c>
    </row>
    <row r="6" spans="2:22" x14ac:dyDescent="0.25">
      <c r="B6" s="17">
        <v>3</v>
      </c>
      <c r="C6" s="17">
        <v>5</v>
      </c>
      <c r="D6" s="17">
        <v>4</v>
      </c>
      <c r="E6" s="17">
        <v>5</v>
      </c>
      <c r="F6" s="17">
        <v>5</v>
      </c>
      <c r="G6" s="17">
        <v>3</v>
      </c>
      <c r="H6" s="17">
        <v>2</v>
      </c>
      <c r="I6" s="17">
        <v>4</v>
      </c>
      <c r="J6" s="17">
        <v>6</v>
      </c>
      <c r="K6" s="17">
        <v>1</v>
      </c>
      <c r="M6" s="17">
        <v>3</v>
      </c>
      <c r="N6" s="17">
        <v>5</v>
      </c>
      <c r="O6" s="17">
        <v>4</v>
      </c>
      <c r="P6" s="17">
        <v>5</v>
      </c>
      <c r="Q6" s="17">
        <v>5</v>
      </c>
      <c r="R6" s="17">
        <v>3</v>
      </c>
      <c r="S6" s="17">
        <v>2</v>
      </c>
      <c r="T6" s="17">
        <v>4</v>
      </c>
      <c r="U6" s="17">
        <v>6</v>
      </c>
      <c r="V6" s="17">
        <v>1</v>
      </c>
    </row>
    <row r="8" spans="2:22" x14ac:dyDescent="0.25">
      <c r="B8" t="s">
        <v>43</v>
      </c>
      <c r="M8" t="s">
        <v>43</v>
      </c>
    </row>
    <row r="9" spans="2:22" x14ac:dyDescent="0.25">
      <c r="B9" s="17">
        <v>4</v>
      </c>
      <c r="C9" s="17">
        <v>5</v>
      </c>
      <c r="D9" s="17">
        <v>6</v>
      </c>
      <c r="E9" s="17">
        <v>4</v>
      </c>
      <c r="F9" s="17">
        <v>5</v>
      </c>
      <c r="G9" s="17">
        <v>5</v>
      </c>
      <c r="H9" s="17">
        <v>8</v>
      </c>
      <c r="I9" s="17">
        <v>7</v>
      </c>
      <c r="J9" s="17">
        <v>8</v>
      </c>
      <c r="K9" s="17">
        <v>9</v>
      </c>
      <c r="M9" s="17">
        <v>4</v>
      </c>
      <c r="N9" s="17">
        <v>5</v>
      </c>
      <c r="O9" s="17">
        <v>6</v>
      </c>
      <c r="P9" s="17">
        <v>4</v>
      </c>
      <c r="Q9" s="17">
        <v>5</v>
      </c>
      <c r="R9" s="17">
        <v>5</v>
      </c>
      <c r="S9" s="17">
        <v>8</v>
      </c>
      <c r="T9" s="17">
        <v>7</v>
      </c>
      <c r="U9" s="17">
        <v>8</v>
      </c>
      <c r="V9" s="17">
        <v>9</v>
      </c>
    </row>
    <row r="11" spans="2:22" x14ac:dyDescent="0.25">
      <c r="B11" t="s">
        <v>44</v>
      </c>
      <c r="M11" t="s">
        <v>44</v>
      </c>
    </row>
    <row r="12" spans="2:22" x14ac:dyDescent="0.25">
      <c r="B12" s="17">
        <v>4</v>
      </c>
      <c r="C12" s="17">
        <v>5</v>
      </c>
      <c r="D12" s="17">
        <v>5</v>
      </c>
      <c r="E12" s="17">
        <v>6</v>
      </c>
      <c r="F12" s="17">
        <v>5</v>
      </c>
      <c r="G12" s="17">
        <v>4</v>
      </c>
      <c r="H12" s="17">
        <v>8</v>
      </c>
      <c r="I12" s="17">
        <v>7</v>
      </c>
      <c r="J12" s="17">
        <v>5</v>
      </c>
      <c r="K12" s="17">
        <v>5</v>
      </c>
      <c r="M12" s="17">
        <v>4</v>
      </c>
      <c r="N12" s="17">
        <v>5</v>
      </c>
      <c r="O12" s="17">
        <v>5</v>
      </c>
      <c r="P12" s="17">
        <v>6</v>
      </c>
      <c r="Q12" s="17">
        <v>5</v>
      </c>
      <c r="R12" s="17">
        <v>4</v>
      </c>
      <c r="S12" s="17">
        <v>8</v>
      </c>
      <c r="T12" s="17">
        <v>7</v>
      </c>
      <c r="U12" s="17">
        <v>5</v>
      </c>
      <c r="V12" s="17">
        <v>5</v>
      </c>
    </row>
    <row r="14" spans="2:22" x14ac:dyDescent="0.25">
      <c r="B14" t="s">
        <v>45</v>
      </c>
      <c r="M14" t="s">
        <v>45</v>
      </c>
    </row>
    <row r="15" spans="2:22" x14ac:dyDescent="0.25">
      <c r="B15" s="17">
        <v>4</v>
      </c>
      <c r="C15" s="17">
        <v>5</v>
      </c>
      <c r="D15" s="17">
        <v>5</v>
      </c>
      <c r="E15" s="17">
        <v>5</v>
      </c>
      <c r="F15" s="17">
        <v>5</v>
      </c>
      <c r="G15" s="17">
        <v>4</v>
      </c>
      <c r="H15" s="17">
        <v>2</v>
      </c>
      <c r="I15" s="17">
        <v>7</v>
      </c>
      <c r="J15" s="17">
        <v>6</v>
      </c>
      <c r="K15" s="17">
        <v>5</v>
      </c>
      <c r="M15" s="17">
        <v>4</v>
      </c>
      <c r="N15" s="17">
        <v>5</v>
      </c>
      <c r="O15" s="17">
        <v>5</v>
      </c>
      <c r="P15" s="17">
        <v>5</v>
      </c>
      <c r="Q15" s="17">
        <v>5</v>
      </c>
      <c r="R15" s="17">
        <v>4</v>
      </c>
      <c r="S15" s="17">
        <v>2</v>
      </c>
      <c r="T15" s="17">
        <v>7</v>
      </c>
      <c r="U15" s="17">
        <v>6</v>
      </c>
      <c r="V15" s="17">
        <v>5</v>
      </c>
    </row>
    <row r="17" spans="2:22" x14ac:dyDescent="0.25">
      <c r="B17" t="s">
        <v>46</v>
      </c>
      <c r="M17" t="s">
        <v>46</v>
      </c>
    </row>
    <row r="18" spans="2:22" x14ac:dyDescent="0.25">
      <c r="B18" s="17">
        <v>4</v>
      </c>
      <c r="C18" s="17">
        <v>5</v>
      </c>
      <c r="D18" s="17">
        <v>5</v>
      </c>
      <c r="E18" s="17">
        <v>6</v>
      </c>
      <c r="F18" s="17">
        <v>5</v>
      </c>
      <c r="G18" s="17">
        <v>5</v>
      </c>
      <c r="H18" s="17">
        <v>7</v>
      </c>
      <c r="I18" s="17">
        <v>6</v>
      </c>
      <c r="J18" s="17">
        <v>8</v>
      </c>
      <c r="K18" s="17">
        <v>5</v>
      </c>
      <c r="M18" s="17">
        <v>4</v>
      </c>
      <c r="N18" s="17">
        <v>5</v>
      </c>
      <c r="O18" s="17">
        <v>5</v>
      </c>
      <c r="P18" s="17">
        <v>6</v>
      </c>
      <c r="Q18" s="17">
        <v>5</v>
      </c>
      <c r="R18" s="17">
        <v>5</v>
      </c>
      <c r="S18" s="17">
        <v>7</v>
      </c>
      <c r="T18" s="17">
        <v>6</v>
      </c>
      <c r="U18" s="17">
        <v>8</v>
      </c>
      <c r="V18" s="17">
        <v>5</v>
      </c>
    </row>
    <row r="20" spans="2:22" x14ac:dyDescent="0.25">
      <c r="B20" t="s">
        <v>47</v>
      </c>
      <c r="M20" t="s">
        <v>47</v>
      </c>
    </row>
    <row r="21" spans="2:22" x14ac:dyDescent="0.25">
      <c r="B21" s="17">
        <v>5</v>
      </c>
      <c r="C21" s="17">
        <v>5</v>
      </c>
      <c r="D21" s="17">
        <v>6</v>
      </c>
      <c r="E21" s="17">
        <v>5</v>
      </c>
      <c r="F21" s="17">
        <v>5</v>
      </c>
      <c r="G21" s="17">
        <v>4</v>
      </c>
      <c r="H21" s="17">
        <v>3</v>
      </c>
      <c r="I21" s="17">
        <v>4</v>
      </c>
      <c r="J21" s="17">
        <v>3</v>
      </c>
      <c r="K21" s="17">
        <v>5</v>
      </c>
      <c r="M21" s="17">
        <v>5</v>
      </c>
      <c r="N21" s="17">
        <v>5</v>
      </c>
      <c r="O21" s="17">
        <v>6</v>
      </c>
      <c r="P21" s="17">
        <v>5</v>
      </c>
      <c r="Q21" s="17">
        <v>5</v>
      </c>
      <c r="R21" s="17">
        <v>4</v>
      </c>
      <c r="S21" s="17">
        <v>3</v>
      </c>
      <c r="T21" s="17">
        <v>4</v>
      </c>
      <c r="U21" s="17">
        <v>3</v>
      </c>
      <c r="V21" s="17">
        <v>5</v>
      </c>
    </row>
    <row r="23" spans="2:22" x14ac:dyDescent="0.25">
      <c r="B23" t="s">
        <v>48</v>
      </c>
      <c r="M23" t="s">
        <v>48</v>
      </c>
    </row>
    <row r="24" spans="2:22" x14ac:dyDescent="0.25">
      <c r="B24" s="17">
        <v>6</v>
      </c>
      <c r="C24" s="17">
        <v>4</v>
      </c>
      <c r="D24" s="17">
        <v>5</v>
      </c>
      <c r="E24" s="17">
        <v>4</v>
      </c>
      <c r="F24" s="17">
        <v>5</v>
      </c>
      <c r="G24" s="17">
        <v>4</v>
      </c>
      <c r="H24" s="17">
        <v>2</v>
      </c>
      <c r="I24" s="17">
        <v>4</v>
      </c>
      <c r="J24" s="17">
        <v>2</v>
      </c>
      <c r="K24" s="17">
        <v>5</v>
      </c>
      <c r="M24" s="17">
        <v>6</v>
      </c>
      <c r="N24" s="17">
        <v>4</v>
      </c>
      <c r="O24" s="17">
        <v>5</v>
      </c>
      <c r="P24" s="17">
        <v>4</v>
      </c>
      <c r="Q24" s="17">
        <v>5</v>
      </c>
      <c r="R24" s="17">
        <v>4</v>
      </c>
      <c r="S24" s="17">
        <v>2</v>
      </c>
      <c r="T24" s="17">
        <v>4</v>
      </c>
      <c r="U24" s="17">
        <v>2</v>
      </c>
      <c r="V24" s="17">
        <v>5</v>
      </c>
    </row>
    <row r="26" spans="2:22" x14ac:dyDescent="0.25">
      <c r="B26" t="s">
        <v>49</v>
      </c>
      <c r="M26" t="s">
        <v>49</v>
      </c>
    </row>
    <row r="27" spans="2:22" x14ac:dyDescent="0.25">
      <c r="B27" s="17">
        <v>6</v>
      </c>
      <c r="C27" s="17">
        <v>4</v>
      </c>
      <c r="D27" s="17">
        <v>5</v>
      </c>
      <c r="E27" s="17">
        <v>6</v>
      </c>
      <c r="F27" s="17">
        <v>5</v>
      </c>
      <c r="G27" s="17">
        <v>6</v>
      </c>
      <c r="H27" s="17">
        <v>8</v>
      </c>
      <c r="I27" s="17">
        <v>4</v>
      </c>
      <c r="J27" s="17">
        <v>3</v>
      </c>
      <c r="K27" s="17">
        <v>9</v>
      </c>
      <c r="M27" s="17">
        <v>6</v>
      </c>
      <c r="N27" s="17">
        <v>4</v>
      </c>
      <c r="O27" s="17">
        <v>5</v>
      </c>
      <c r="P27" s="17">
        <v>6</v>
      </c>
      <c r="Q27" s="17">
        <v>5</v>
      </c>
      <c r="R27" s="17">
        <v>6</v>
      </c>
      <c r="S27" s="17">
        <v>8</v>
      </c>
      <c r="T27" s="17">
        <v>4</v>
      </c>
      <c r="U27" s="17">
        <v>3</v>
      </c>
      <c r="V27" s="17">
        <v>9</v>
      </c>
    </row>
    <row r="29" spans="2:22" x14ac:dyDescent="0.25">
      <c r="B29" t="s">
        <v>50</v>
      </c>
      <c r="M29" t="s">
        <v>50</v>
      </c>
    </row>
    <row r="30" spans="2:22" x14ac:dyDescent="0.25">
      <c r="B30" s="17">
        <v>6</v>
      </c>
      <c r="C30" s="17">
        <v>4</v>
      </c>
      <c r="D30" s="17">
        <v>4</v>
      </c>
      <c r="E30" s="17">
        <v>6</v>
      </c>
      <c r="F30" s="17">
        <v>5</v>
      </c>
      <c r="G30" s="17">
        <v>5</v>
      </c>
      <c r="H30" s="17">
        <v>2</v>
      </c>
      <c r="I30" s="17">
        <v>3</v>
      </c>
      <c r="J30" s="17">
        <v>2</v>
      </c>
      <c r="K30" s="17">
        <v>1</v>
      </c>
      <c r="M30" s="17">
        <v>6</v>
      </c>
      <c r="N30" s="17">
        <v>4</v>
      </c>
      <c r="O30" s="17">
        <v>4</v>
      </c>
      <c r="P30" s="17">
        <v>6</v>
      </c>
      <c r="Q30" s="17">
        <v>5</v>
      </c>
      <c r="R30" s="17">
        <v>5</v>
      </c>
      <c r="S30" s="17">
        <v>2</v>
      </c>
      <c r="T30" s="17">
        <v>3</v>
      </c>
      <c r="U30" s="17">
        <v>2</v>
      </c>
      <c r="V30" s="17">
        <v>1</v>
      </c>
    </row>
    <row r="32" spans="2:22" x14ac:dyDescent="0.25">
      <c r="B32" t="s">
        <v>51</v>
      </c>
      <c r="M32" t="s">
        <v>51</v>
      </c>
    </row>
    <row r="33" spans="2:22" x14ac:dyDescent="0.25">
      <c r="B33" s="17">
        <v>6</v>
      </c>
      <c r="C33" s="17">
        <v>4</v>
      </c>
      <c r="D33" s="17">
        <v>5</v>
      </c>
      <c r="E33" s="17">
        <v>5</v>
      </c>
      <c r="F33" s="17">
        <v>5</v>
      </c>
      <c r="G33" s="17">
        <v>5</v>
      </c>
      <c r="H33" s="17">
        <v>2</v>
      </c>
      <c r="I33" s="17">
        <v>3</v>
      </c>
      <c r="J33" s="17">
        <v>5</v>
      </c>
      <c r="K33" s="17">
        <v>9</v>
      </c>
      <c r="M33" s="17">
        <v>6</v>
      </c>
      <c r="N33" s="17">
        <v>4</v>
      </c>
      <c r="O33" s="17">
        <v>5</v>
      </c>
      <c r="P33" s="17">
        <v>5</v>
      </c>
      <c r="Q33" s="17">
        <v>5</v>
      </c>
      <c r="R33" s="17">
        <v>5</v>
      </c>
      <c r="S33" s="17">
        <v>2</v>
      </c>
      <c r="T33" s="17">
        <v>3</v>
      </c>
      <c r="U33" s="17">
        <v>5</v>
      </c>
      <c r="V33" s="17">
        <v>9</v>
      </c>
    </row>
    <row r="35" spans="2:22" x14ac:dyDescent="0.25">
      <c r="B35" t="s">
        <v>52</v>
      </c>
      <c r="M35" t="s">
        <v>52</v>
      </c>
    </row>
    <row r="36" spans="2:22" x14ac:dyDescent="0.25">
      <c r="B36" s="17">
        <v>7</v>
      </c>
      <c r="C36" s="17">
        <v>4</v>
      </c>
      <c r="D36" s="17">
        <v>5</v>
      </c>
      <c r="E36" s="17">
        <v>6</v>
      </c>
      <c r="F36" s="17">
        <v>5</v>
      </c>
      <c r="G36" s="17">
        <v>6</v>
      </c>
      <c r="H36" s="17">
        <v>2</v>
      </c>
      <c r="I36" s="17">
        <v>3</v>
      </c>
      <c r="J36" s="17">
        <v>5</v>
      </c>
      <c r="K36" s="17">
        <v>5</v>
      </c>
      <c r="M36" s="17">
        <v>7</v>
      </c>
      <c r="N36" s="17">
        <v>4</v>
      </c>
      <c r="O36" s="17">
        <v>5</v>
      </c>
      <c r="P36" s="17">
        <v>6</v>
      </c>
      <c r="Q36" s="17">
        <v>5</v>
      </c>
      <c r="R36" s="17">
        <v>6</v>
      </c>
      <c r="S36" s="17">
        <v>2</v>
      </c>
      <c r="T36" s="17">
        <v>3</v>
      </c>
      <c r="U36" s="17">
        <v>5</v>
      </c>
      <c r="V36" s="17">
        <v>5</v>
      </c>
    </row>
    <row r="38" spans="2:22" x14ac:dyDescent="0.25">
      <c r="B38" t="s">
        <v>53</v>
      </c>
      <c r="M38" t="s">
        <v>53</v>
      </c>
    </row>
    <row r="39" spans="2:22" x14ac:dyDescent="0.25">
      <c r="B39" s="17">
        <v>6</v>
      </c>
      <c r="C39" s="17">
        <v>4</v>
      </c>
      <c r="D39" s="17">
        <v>5</v>
      </c>
      <c r="E39" s="17">
        <v>5</v>
      </c>
      <c r="F39" s="17">
        <v>5</v>
      </c>
      <c r="G39" s="17">
        <v>4</v>
      </c>
      <c r="H39" s="17">
        <v>2</v>
      </c>
      <c r="I39" s="17">
        <v>3</v>
      </c>
      <c r="J39" s="17">
        <v>3</v>
      </c>
      <c r="K39" s="17">
        <v>5</v>
      </c>
      <c r="M39" s="17">
        <v>6</v>
      </c>
      <c r="N39" s="17">
        <v>4</v>
      </c>
      <c r="O39" s="17">
        <v>5</v>
      </c>
      <c r="P39" s="17">
        <v>5</v>
      </c>
      <c r="Q39" s="17">
        <v>5</v>
      </c>
      <c r="R39" s="17">
        <v>4</v>
      </c>
      <c r="S39" s="17">
        <v>2</v>
      </c>
      <c r="T39" s="17">
        <v>3</v>
      </c>
      <c r="U39" s="17">
        <v>3</v>
      </c>
      <c r="V39" s="17">
        <v>5</v>
      </c>
    </row>
    <row r="41" spans="2:22" x14ac:dyDescent="0.25">
      <c r="B41" t="s">
        <v>54</v>
      </c>
      <c r="M41" t="s">
        <v>54</v>
      </c>
    </row>
    <row r="42" spans="2:22" x14ac:dyDescent="0.25">
      <c r="B42" s="17">
        <v>3</v>
      </c>
      <c r="C42" s="17">
        <v>5</v>
      </c>
      <c r="D42" s="17">
        <v>5</v>
      </c>
      <c r="E42" s="17">
        <v>5</v>
      </c>
      <c r="F42" s="17">
        <v>5</v>
      </c>
      <c r="G42" s="17">
        <v>4</v>
      </c>
      <c r="H42" s="17">
        <v>6</v>
      </c>
      <c r="I42" s="17">
        <v>6</v>
      </c>
      <c r="J42" s="17">
        <v>5</v>
      </c>
      <c r="K42" s="17">
        <v>5</v>
      </c>
      <c r="M42" s="17">
        <v>3</v>
      </c>
      <c r="N42" s="17">
        <v>5</v>
      </c>
      <c r="O42" s="17">
        <v>5</v>
      </c>
      <c r="P42" s="17">
        <v>5</v>
      </c>
      <c r="Q42" s="17">
        <v>5</v>
      </c>
      <c r="R42" s="17">
        <v>4</v>
      </c>
      <c r="S42" s="17">
        <v>6</v>
      </c>
      <c r="T42" s="17">
        <v>6</v>
      </c>
      <c r="U42" s="17">
        <v>5</v>
      </c>
      <c r="V42" s="17">
        <v>5</v>
      </c>
    </row>
    <row r="44" spans="2:22" x14ac:dyDescent="0.25">
      <c r="B44" t="s">
        <v>55</v>
      </c>
      <c r="M44" t="s">
        <v>55</v>
      </c>
    </row>
    <row r="45" spans="2:22" x14ac:dyDescent="0.25">
      <c r="B45" s="17">
        <v>3</v>
      </c>
      <c r="C45" s="17">
        <v>4</v>
      </c>
      <c r="D45" s="17">
        <v>5</v>
      </c>
      <c r="E45" s="17">
        <v>4</v>
      </c>
      <c r="F45" s="17">
        <v>5</v>
      </c>
      <c r="G45" s="17">
        <v>4</v>
      </c>
      <c r="H45" s="17">
        <v>2</v>
      </c>
      <c r="I45" s="17">
        <v>6</v>
      </c>
      <c r="J45" s="17">
        <v>5</v>
      </c>
      <c r="K45" s="17">
        <v>1</v>
      </c>
      <c r="M45" s="17">
        <v>3</v>
      </c>
      <c r="N45" s="17">
        <v>4</v>
      </c>
      <c r="O45" s="17">
        <v>5</v>
      </c>
      <c r="P45" s="17">
        <v>4</v>
      </c>
      <c r="Q45" s="17">
        <v>5</v>
      </c>
      <c r="R45" s="17">
        <v>4</v>
      </c>
      <c r="S45" s="17">
        <v>2</v>
      </c>
      <c r="T45" s="17">
        <v>6</v>
      </c>
      <c r="U45" s="17">
        <v>5</v>
      </c>
      <c r="V45" s="17">
        <v>1</v>
      </c>
    </row>
    <row r="47" spans="2:22" x14ac:dyDescent="0.25">
      <c r="B47" t="s">
        <v>56</v>
      </c>
      <c r="M47" t="s">
        <v>56</v>
      </c>
    </row>
    <row r="48" spans="2:22" x14ac:dyDescent="0.25">
      <c r="B48" s="17">
        <v>4</v>
      </c>
      <c r="C48" s="17">
        <v>5</v>
      </c>
      <c r="D48" s="17">
        <v>5</v>
      </c>
      <c r="E48" s="17">
        <v>4</v>
      </c>
      <c r="F48" s="17">
        <v>5</v>
      </c>
      <c r="G48" s="17">
        <v>4</v>
      </c>
      <c r="H48" s="17">
        <v>8</v>
      </c>
      <c r="I48" s="17">
        <v>7</v>
      </c>
      <c r="J48" s="17">
        <v>5</v>
      </c>
      <c r="K48" s="17">
        <v>9</v>
      </c>
      <c r="M48" s="17">
        <v>4</v>
      </c>
      <c r="N48" s="17">
        <v>5</v>
      </c>
      <c r="O48" s="17">
        <v>5</v>
      </c>
      <c r="P48" s="17">
        <v>4</v>
      </c>
      <c r="Q48" s="17">
        <v>5</v>
      </c>
      <c r="R48" s="17">
        <v>4</v>
      </c>
      <c r="S48" s="17">
        <v>8</v>
      </c>
      <c r="T48" s="17">
        <v>7</v>
      </c>
      <c r="U48" s="17">
        <v>5</v>
      </c>
      <c r="V48" s="17">
        <v>9</v>
      </c>
    </row>
    <row r="50" spans="2:22" x14ac:dyDescent="0.25">
      <c r="B50" t="s">
        <v>57</v>
      </c>
      <c r="M50" t="s">
        <v>57</v>
      </c>
    </row>
    <row r="51" spans="2:22" x14ac:dyDescent="0.25">
      <c r="B51" s="17">
        <v>4</v>
      </c>
      <c r="C51" s="17">
        <v>4</v>
      </c>
      <c r="D51" s="17">
        <v>5</v>
      </c>
      <c r="E51" s="17">
        <v>5</v>
      </c>
      <c r="F51" s="17">
        <v>5</v>
      </c>
      <c r="G51" s="17">
        <v>4</v>
      </c>
      <c r="H51" s="17">
        <v>2</v>
      </c>
      <c r="I51" s="17">
        <v>6</v>
      </c>
      <c r="J51" s="17">
        <v>3</v>
      </c>
      <c r="K51" s="17">
        <v>1</v>
      </c>
      <c r="M51" s="17">
        <v>4</v>
      </c>
      <c r="N51" s="17">
        <v>4</v>
      </c>
      <c r="O51" s="17">
        <v>5</v>
      </c>
      <c r="P51" s="17">
        <v>5</v>
      </c>
      <c r="Q51" s="17">
        <v>5</v>
      </c>
      <c r="R51" s="17">
        <v>4</v>
      </c>
      <c r="S51" s="17">
        <v>2</v>
      </c>
      <c r="T51" s="17">
        <v>6</v>
      </c>
      <c r="U51" s="17">
        <v>3</v>
      </c>
      <c r="V51" s="17">
        <v>1</v>
      </c>
    </row>
    <row r="53" spans="2:22" x14ac:dyDescent="0.25">
      <c r="B53" t="s">
        <v>58</v>
      </c>
      <c r="M53" t="s">
        <v>58</v>
      </c>
    </row>
    <row r="54" spans="2:22" x14ac:dyDescent="0.25">
      <c r="B54" s="17">
        <v>4</v>
      </c>
      <c r="C54" s="17">
        <v>5</v>
      </c>
      <c r="D54" s="17">
        <v>5</v>
      </c>
      <c r="E54" s="17">
        <v>4</v>
      </c>
      <c r="F54" s="17">
        <v>5</v>
      </c>
      <c r="G54" s="17">
        <v>4</v>
      </c>
      <c r="H54" s="17">
        <v>2</v>
      </c>
      <c r="I54" s="17">
        <v>7</v>
      </c>
      <c r="J54" s="17">
        <v>4</v>
      </c>
      <c r="K54" s="17">
        <v>9</v>
      </c>
      <c r="M54" s="17">
        <v>4</v>
      </c>
      <c r="N54" s="17">
        <v>5</v>
      </c>
      <c r="O54" s="17">
        <v>5</v>
      </c>
      <c r="P54" s="17">
        <v>4</v>
      </c>
      <c r="Q54" s="17">
        <v>5</v>
      </c>
      <c r="R54" s="17">
        <v>4</v>
      </c>
      <c r="S54" s="17">
        <v>2</v>
      </c>
      <c r="T54" s="17">
        <v>7</v>
      </c>
      <c r="U54" s="17">
        <v>4</v>
      </c>
      <c r="V54" s="17">
        <v>9</v>
      </c>
    </row>
    <row r="56" spans="2:22" x14ac:dyDescent="0.25">
      <c r="B56" t="s">
        <v>59</v>
      </c>
      <c r="M56" t="s">
        <v>59</v>
      </c>
    </row>
    <row r="57" spans="2:22" x14ac:dyDescent="0.25">
      <c r="B57" s="17">
        <v>6</v>
      </c>
      <c r="C57" s="17">
        <v>5</v>
      </c>
      <c r="D57" s="17">
        <v>5</v>
      </c>
      <c r="E57" s="17">
        <v>6</v>
      </c>
      <c r="F57" s="17">
        <v>5</v>
      </c>
      <c r="G57" s="17">
        <v>6</v>
      </c>
      <c r="H57" s="17">
        <v>7</v>
      </c>
      <c r="I57" s="17">
        <v>3</v>
      </c>
      <c r="J57" s="17">
        <v>7</v>
      </c>
      <c r="K57" s="17">
        <v>5</v>
      </c>
      <c r="M57" s="17">
        <v>6</v>
      </c>
      <c r="N57" s="17">
        <v>5</v>
      </c>
      <c r="O57" s="17">
        <v>5</v>
      </c>
      <c r="P57" s="17">
        <v>6</v>
      </c>
      <c r="Q57" s="17">
        <v>5</v>
      </c>
      <c r="R57" s="17">
        <v>6</v>
      </c>
      <c r="S57" s="17">
        <v>7</v>
      </c>
      <c r="T57" s="17">
        <v>3</v>
      </c>
      <c r="U57" s="17">
        <v>7</v>
      </c>
      <c r="V57" s="17">
        <v>5</v>
      </c>
    </row>
    <row r="59" spans="2:22" x14ac:dyDescent="0.25">
      <c r="B59" t="s">
        <v>60</v>
      </c>
      <c r="M59" t="s">
        <v>60</v>
      </c>
    </row>
    <row r="60" spans="2:22" x14ac:dyDescent="0.25">
      <c r="B60" s="17">
        <v>6</v>
      </c>
      <c r="C60" s="17">
        <v>4</v>
      </c>
      <c r="D60" s="17">
        <v>5</v>
      </c>
      <c r="E60" s="17">
        <v>5</v>
      </c>
      <c r="F60" s="17">
        <v>5</v>
      </c>
      <c r="G60" s="17">
        <v>4</v>
      </c>
      <c r="H60" s="17">
        <v>2</v>
      </c>
      <c r="I60" s="17">
        <v>2</v>
      </c>
      <c r="J60" s="17">
        <v>6</v>
      </c>
      <c r="K60" s="17">
        <v>1</v>
      </c>
      <c r="M60" s="17">
        <v>6</v>
      </c>
      <c r="N60" s="17">
        <v>4</v>
      </c>
      <c r="O60" s="17">
        <v>5</v>
      </c>
      <c r="P60" s="17">
        <v>5</v>
      </c>
      <c r="Q60" s="17">
        <v>5</v>
      </c>
      <c r="R60" s="17">
        <v>4</v>
      </c>
      <c r="S60" s="17">
        <v>2</v>
      </c>
      <c r="T60" s="17">
        <v>2</v>
      </c>
      <c r="U60" s="17">
        <v>6</v>
      </c>
      <c r="V60" s="17">
        <v>1</v>
      </c>
    </row>
    <row r="62" spans="2:22" x14ac:dyDescent="0.25">
      <c r="B62" t="s">
        <v>61</v>
      </c>
      <c r="M62" t="s">
        <v>61</v>
      </c>
    </row>
    <row r="63" spans="2:22" x14ac:dyDescent="0.25">
      <c r="B63" s="17">
        <v>4</v>
      </c>
      <c r="C63" s="17">
        <v>5</v>
      </c>
      <c r="D63" s="17">
        <v>5</v>
      </c>
      <c r="E63" s="17">
        <v>5</v>
      </c>
      <c r="F63" s="17">
        <v>5</v>
      </c>
      <c r="G63" s="17">
        <v>6</v>
      </c>
      <c r="H63" s="17">
        <v>8</v>
      </c>
      <c r="I63" s="17">
        <v>5</v>
      </c>
      <c r="J63" s="17">
        <v>8</v>
      </c>
      <c r="K63" s="17">
        <v>5</v>
      </c>
      <c r="M63" s="17">
        <v>4</v>
      </c>
      <c r="N63" s="17">
        <v>5</v>
      </c>
      <c r="O63" s="17">
        <v>5</v>
      </c>
      <c r="P63" s="17">
        <v>5</v>
      </c>
      <c r="Q63" s="17">
        <v>5</v>
      </c>
      <c r="R63" s="17">
        <v>6</v>
      </c>
      <c r="S63" s="17">
        <v>8</v>
      </c>
      <c r="T63" s="17">
        <v>5</v>
      </c>
      <c r="U63" s="17">
        <v>8</v>
      </c>
      <c r="V63" s="17">
        <v>5</v>
      </c>
    </row>
    <row r="65" spans="2:22" x14ac:dyDescent="0.25">
      <c r="B65" t="s">
        <v>62</v>
      </c>
      <c r="M65" t="s">
        <v>62</v>
      </c>
    </row>
    <row r="66" spans="2:22" x14ac:dyDescent="0.25">
      <c r="B66" s="17">
        <v>6</v>
      </c>
      <c r="C66" s="17">
        <v>4</v>
      </c>
      <c r="D66" s="17">
        <v>5</v>
      </c>
      <c r="E66" s="17">
        <v>6</v>
      </c>
      <c r="F66" s="17">
        <v>5</v>
      </c>
      <c r="G66" s="17">
        <v>6</v>
      </c>
      <c r="H66" s="17">
        <v>6</v>
      </c>
      <c r="I66" s="17">
        <v>5</v>
      </c>
      <c r="J66" s="17">
        <v>4</v>
      </c>
      <c r="K66" s="17">
        <v>1</v>
      </c>
      <c r="M66" s="17">
        <v>6</v>
      </c>
      <c r="N66" s="17">
        <v>4</v>
      </c>
      <c r="O66" s="17">
        <v>5</v>
      </c>
      <c r="P66" s="17">
        <v>6</v>
      </c>
      <c r="Q66" s="17">
        <v>5</v>
      </c>
      <c r="R66" s="17">
        <v>6</v>
      </c>
      <c r="S66" s="17">
        <v>6</v>
      </c>
      <c r="T66" s="17">
        <v>5</v>
      </c>
      <c r="U66" s="17">
        <v>4</v>
      </c>
      <c r="V66" s="17">
        <v>1</v>
      </c>
    </row>
    <row r="68" spans="2:22" x14ac:dyDescent="0.25">
      <c r="B68" t="s">
        <v>63</v>
      </c>
      <c r="M68" t="s">
        <v>63</v>
      </c>
    </row>
    <row r="69" spans="2:22" x14ac:dyDescent="0.25">
      <c r="B69" s="17">
        <v>3</v>
      </c>
      <c r="C69" s="17">
        <v>4</v>
      </c>
      <c r="D69" s="17">
        <v>5</v>
      </c>
      <c r="E69" s="17">
        <v>3</v>
      </c>
      <c r="F69" s="17">
        <v>5</v>
      </c>
      <c r="G69" s="17">
        <v>6</v>
      </c>
      <c r="H69" s="17">
        <v>2</v>
      </c>
      <c r="I69" s="17">
        <v>4</v>
      </c>
      <c r="J69" s="17">
        <v>4</v>
      </c>
      <c r="K69" s="17">
        <v>1</v>
      </c>
      <c r="M69" s="17">
        <v>3</v>
      </c>
      <c r="N69" s="17">
        <v>4</v>
      </c>
      <c r="O69" s="17">
        <v>5</v>
      </c>
      <c r="P69" s="17">
        <v>3</v>
      </c>
      <c r="Q69" s="17">
        <v>5</v>
      </c>
      <c r="R69" s="17">
        <v>6</v>
      </c>
      <c r="S69" s="17">
        <v>2</v>
      </c>
      <c r="T69" s="17">
        <v>4</v>
      </c>
      <c r="U69" s="17">
        <v>4</v>
      </c>
      <c r="V69" s="17">
        <v>1</v>
      </c>
    </row>
    <row r="71" spans="2:22" x14ac:dyDescent="0.25">
      <c r="B71" t="s">
        <v>64</v>
      </c>
      <c r="M71" t="s">
        <v>64</v>
      </c>
    </row>
    <row r="72" spans="2:22" x14ac:dyDescent="0.25">
      <c r="B72" s="17">
        <v>6</v>
      </c>
      <c r="C72" s="17">
        <v>6</v>
      </c>
      <c r="D72" s="17">
        <v>6</v>
      </c>
      <c r="E72" s="17">
        <v>7</v>
      </c>
      <c r="F72" s="17">
        <v>5</v>
      </c>
      <c r="G72" s="17">
        <v>6</v>
      </c>
      <c r="H72" s="17">
        <v>8</v>
      </c>
      <c r="I72" s="17">
        <v>4</v>
      </c>
      <c r="J72" s="17">
        <v>5</v>
      </c>
      <c r="K72" s="17">
        <v>5</v>
      </c>
      <c r="M72" s="17">
        <v>6</v>
      </c>
      <c r="N72" s="17">
        <v>6</v>
      </c>
      <c r="O72" s="17">
        <v>6</v>
      </c>
      <c r="P72" s="17">
        <v>7</v>
      </c>
      <c r="Q72" s="17">
        <v>5</v>
      </c>
      <c r="R72" s="17">
        <v>6</v>
      </c>
      <c r="S72" s="17">
        <v>8</v>
      </c>
      <c r="T72" s="17">
        <v>4</v>
      </c>
      <c r="U72" s="17">
        <v>5</v>
      </c>
      <c r="V72" s="17">
        <v>5</v>
      </c>
    </row>
    <row r="74" spans="2:22" x14ac:dyDescent="0.25">
      <c r="B74" t="s">
        <v>65</v>
      </c>
      <c r="M74" t="s">
        <v>65</v>
      </c>
    </row>
    <row r="75" spans="2:22" x14ac:dyDescent="0.25">
      <c r="B75" s="17">
        <v>3</v>
      </c>
      <c r="C75" s="17">
        <v>4</v>
      </c>
      <c r="D75" s="17">
        <v>5</v>
      </c>
      <c r="E75" s="17">
        <v>6</v>
      </c>
      <c r="F75" s="17">
        <v>5</v>
      </c>
      <c r="G75" s="17">
        <v>4</v>
      </c>
      <c r="H75" s="17">
        <v>2</v>
      </c>
      <c r="I75" s="17">
        <v>3</v>
      </c>
      <c r="J75" s="17">
        <v>3</v>
      </c>
      <c r="K75" s="17">
        <v>1</v>
      </c>
      <c r="M75" s="17">
        <v>3</v>
      </c>
      <c r="N75" s="17">
        <v>4</v>
      </c>
      <c r="O75" s="17">
        <v>5</v>
      </c>
      <c r="P75" s="17">
        <v>6</v>
      </c>
      <c r="Q75" s="17">
        <v>5</v>
      </c>
      <c r="R75" s="17">
        <v>4</v>
      </c>
      <c r="S75" s="17">
        <v>2</v>
      </c>
      <c r="T75" s="17">
        <v>3</v>
      </c>
      <c r="U75" s="17">
        <v>3</v>
      </c>
      <c r="V75" s="17">
        <v>1</v>
      </c>
    </row>
    <row r="77" spans="2:22" x14ac:dyDescent="0.25">
      <c r="B77" t="s">
        <v>66</v>
      </c>
      <c r="M77" t="s">
        <v>66</v>
      </c>
    </row>
    <row r="78" spans="2:22" x14ac:dyDescent="0.25">
      <c r="B78" s="17">
        <v>4</v>
      </c>
      <c r="C78" s="17">
        <v>5</v>
      </c>
      <c r="D78" s="17">
        <v>5</v>
      </c>
      <c r="E78" s="17">
        <v>6</v>
      </c>
      <c r="F78" s="17">
        <v>5</v>
      </c>
      <c r="G78" s="17">
        <v>4</v>
      </c>
      <c r="H78" s="17">
        <v>5</v>
      </c>
      <c r="I78" s="17">
        <v>3</v>
      </c>
      <c r="J78" s="17">
        <v>5</v>
      </c>
      <c r="K78" s="17">
        <v>5</v>
      </c>
      <c r="M78" s="17">
        <v>4</v>
      </c>
      <c r="N78" s="17">
        <v>5</v>
      </c>
      <c r="O78" s="17">
        <v>5</v>
      </c>
      <c r="P78" s="17">
        <v>6</v>
      </c>
      <c r="Q78" s="17">
        <v>5</v>
      </c>
      <c r="R78" s="17">
        <v>4</v>
      </c>
      <c r="S78" s="17">
        <v>5</v>
      </c>
      <c r="T78" s="17">
        <v>3</v>
      </c>
      <c r="U78" s="17">
        <v>5</v>
      </c>
      <c r="V78" s="17">
        <v>5</v>
      </c>
    </row>
    <row r="80" spans="2:22" x14ac:dyDescent="0.25">
      <c r="B80" t="s">
        <v>67</v>
      </c>
      <c r="M80" t="s">
        <v>67</v>
      </c>
    </row>
    <row r="81" spans="1:27" x14ac:dyDescent="0.25">
      <c r="B81" s="17">
        <v>3</v>
      </c>
      <c r="C81" s="17">
        <v>4</v>
      </c>
      <c r="D81" s="17">
        <v>5</v>
      </c>
      <c r="E81" s="17">
        <v>5</v>
      </c>
      <c r="F81" s="17">
        <v>5</v>
      </c>
      <c r="G81" s="17">
        <v>4</v>
      </c>
      <c r="H81" s="17">
        <v>2</v>
      </c>
      <c r="I81" s="17">
        <v>3</v>
      </c>
      <c r="J81" s="17">
        <v>4</v>
      </c>
      <c r="K81" s="17">
        <v>1</v>
      </c>
      <c r="M81" s="17">
        <v>3</v>
      </c>
      <c r="N81" s="17">
        <v>4</v>
      </c>
      <c r="O81" s="17">
        <v>5</v>
      </c>
      <c r="P81" s="17">
        <v>5</v>
      </c>
      <c r="Q81" s="17">
        <v>5</v>
      </c>
      <c r="R81" s="17">
        <v>4</v>
      </c>
      <c r="S81" s="17">
        <v>2</v>
      </c>
      <c r="T81" s="17">
        <v>3</v>
      </c>
      <c r="U81" s="17">
        <v>4</v>
      </c>
      <c r="V81" s="17">
        <v>1</v>
      </c>
    </row>
    <row r="83" spans="1:27" x14ac:dyDescent="0.25">
      <c r="B83" t="s">
        <v>68</v>
      </c>
      <c r="M83" t="s">
        <v>68</v>
      </c>
    </row>
    <row r="84" spans="1:27" x14ac:dyDescent="0.25">
      <c r="B84" s="17">
        <v>4</v>
      </c>
      <c r="C84" s="17">
        <v>4</v>
      </c>
      <c r="D84" s="17">
        <v>5</v>
      </c>
      <c r="E84" s="17">
        <v>4</v>
      </c>
      <c r="F84" s="17">
        <v>5</v>
      </c>
      <c r="G84" s="17">
        <v>4</v>
      </c>
      <c r="H84" s="17">
        <v>2</v>
      </c>
      <c r="I84" s="17">
        <v>4</v>
      </c>
      <c r="J84" s="17">
        <v>4</v>
      </c>
      <c r="K84" s="17">
        <v>1</v>
      </c>
      <c r="M84" s="17">
        <v>4</v>
      </c>
      <c r="N84" s="17">
        <v>4</v>
      </c>
      <c r="O84" s="17">
        <v>5</v>
      </c>
      <c r="P84" s="17">
        <v>4</v>
      </c>
      <c r="Q84" s="17">
        <v>5</v>
      </c>
      <c r="R84" s="17">
        <v>4</v>
      </c>
      <c r="S84" s="17">
        <v>2</v>
      </c>
      <c r="T84" s="17">
        <v>4</v>
      </c>
      <c r="U84" s="17">
        <v>4</v>
      </c>
      <c r="V84" s="17">
        <v>1</v>
      </c>
    </row>
    <row r="87" spans="1:27" x14ac:dyDescent="0.25">
      <c r="B87" s="17" t="s">
        <v>38</v>
      </c>
      <c r="C87" s="17" t="s">
        <v>39</v>
      </c>
      <c r="E87" s="17" t="s">
        <v>38</v>
      </c>
      <c r="F87" s="17" t="s">
        <v>39</v>
      </c>
      <c r="G87">
        <v>0</v>
      </c>
      <c r="H87" s="71">
        <v>1</v>
      </c>
      <c r="I87" t="s">
        <v>27</v>
      </c>
      <c r="N87" t="s">
        <v>37</v>
      </c>
    </row>
    <row r="88" spans="1:27" x14ac:dyDescent="0.25">
      <c r="B88" s="17">
        <v>1</v>
      </c>
      <c r="C88" s="34">
        <v>9</v>
      </c>
      <c r="E88" s="17">
        <v>1</v>
      </c>
      <c r="F88" s="36">
        <v>9</v>
      </c>
      <c r="G88">
        <v>1</v>
      </c>
      <c r="H88" s="71"/>
    </row>
    <row r="89" spans="1:27" x14ac:dyDescent="0.25">
      <c r="B89" s="17">
        <v>2</v>
      </c>
      <c r="C89" s="34">
        <v>7</v>
      </c>
      <c r="E89" s="17">
        <v>1.5</v>
      </c>
      <c r="F89" s="17">
        <v>8</v>
      </c>
      <c r="G89">
        <v>2</v>
      </c>
      <c r="H89" s="71"/>
      <c r="I89" s="17"/>
      <c r="J89" s="17" t="s">
        <v>70</v>
      </c>
      <c r="K89" s="17" t="s">
        <v>69</v>
      </c>
      <c r="L89" s="17"/>
      <c r="N89" s="14" t="s">
        <v>29</v>
      </c>
      <c r="O89" s="8" t="s">
        <v>71</v>
      </c>
      <c r="P89" s="8" t="s">
        <v>72</v>
      </c>
      <c r="Q89" s="8" t="s">
        <v>73</v>
      </c>
      <c r="R89" s="8" t="s">
        <v>74</v>
      </c>
      <c r="S89" s="8" t="s">
        <v>75</v>
      </c>
      <c r="T89" s="8" t="s">
        <v>76</v>
      </c>
      <c r="U89" s="8" t="s">
        <v>77</v>
      </c>
      <c r="V89" s="9" t="s">
        <v>78</v>
      </c>
      <c r="Z89">
        <v>0</v>
      </c>
      <c r="AA89" s="71">
        <v>1</v>
      </c>
    </row>
    <row r="90" spans="1:27" x14ac:dyDescent="0.25">
      <c r="B90" s="17">
        <v>3</v>
      </c>
      <c r="C90" s="34">
        <v>5</v>
      </c>
      <c r="E90" s="17">
        <v>2</v>
      </c>
      <c r="F90" s="36">
        <v>7</v>
      </c>
      <c r="G90">
        <v>3</v>
      </c>
      <c r="H90" s="72">
        <v>0.5</v>
      </c>
      <c r="I90" s="17" t="s">
        <v>71</v>
      </c>
      <c r="J90" s="17">
        <f>AVERAGE(B3:K3)</f>
        <v>5.4</v>
      </c>
      <c r="K90" s="17">
        <f>10-J90</f>
        <v>4.5999999999999996</v>
      </c>
      <c r="L90" s="17" t="s">
        <v>72</v>
      </c>
      <c r="N90" s="15" t="s">
        <v>71</v>
      </c>
      <c r="O90" s="10">
        <v>5</v>
      </c>
      <c r="P90" s="10">
        <f>J90</f>
        <v>5.4</v>
      </c>
      <c r="Q90" s="10">
        <f>J91</f>
        <v>3.8</v>
      </c>
      <c r="R90" s="10">
        <f>J92</f>
        <v>6.1</v>
      </c>
      <c r="S90" s="10">
        <f>J93</f>
        <v>5.4</v>
      </c>
      <c r="T90" s="10">
        <f>J94</f>
        <v>4.8</v>
      </c>
      <c r="U90" s="10">
        <f>J95</f>
        <v>5.6</v>
      </c>
      <c r="V90" s="11">
        <f>J96</f>
        <v>4.5</v>
      </c>
      <c r="W90">
        <f>AVERAGE(O90:V90)</f>
        <v>5.0749999999999993</v>
      </c>
      <c r="X90">
        <v>4</v>
      </c>
      <c r="Z90">
        <v>1</v>
      </c>
      <c r="AA90" s="71"/>
    </row>
    <row r="91" spans="1:27" x14ac:dyDescent="0.25">
      <c r="B91" s="17">
        <v>4</v>
      </c>
      <c r="C91" s="34">
        <v>3</v>
      </c>
      <c r="E91" s="17">
        <v>2.5</v>
      </c>
      <c r="F91" s="17">
        <v>6</v>
      </c>
      <c r="G91">
        <v>4</v>
      </c>
      <c r="H91" s="72"/>
      <c r="I91" s="17" t="s">
        <v>71</v>
      </c>
      <c r="J91" s="17">
        <f>AVERAGE(B6:K6)</f>
        <v>3.8</v>
      </c>
      <c r="K91" s="17">
        <f t="shared" ref="K91:K117" si="0">10-J91</f>
        <v>6.2</v>
      </c>
      <c r="L91" s="17" t="s">
        <v>73</v>
      </c>
      <c r="N91" s="15" t="s">
        <v>72</v>
      </c>
      <c r="O91" s="10">
        <f>K90</f>
        <v>4.5999999999999996</v>
      </c>
      <c r="P91" s="10">
        <f>5</f>
        <v>5</v>
      </c>
      <c r="Q91" s="10">
        <f>J117</f>
        <v>3.7</v>
      </c>
      <c r="R91" s="10">
        <f>K115</f>
        <v>5.3</v>
      </c>
      <c r="S91" s="10">
        <f>J112</f>
        <v>3.7</v>
      </c>
      <c r="T91" s="10">
        <f>K108</f>
        <v>4.5</v>
      </c>
      <c r="U91" s="10">
        <f>K103</f>
        <v>5.0999999999999996</v>
      </c>
      <c r="V91" s="11">
        <f>J97</f>
        <v>4.0999999999999996</v>
      </c>
      <c r="W91">
        <f t="shared" ref="W91:W97" si="1">AVERAGE(O91:V91)</f>
        <v>4.5</v>
      </c>
      <c r="X91">
        <v>7</v>
      </c>
      <c r="Z91">
        <v>2</v>
      </c>
      <c r="AA91" s="71"/>
    </row>
    <row r="92" spans="1:27" x14ac:dyDescent="0.25">
      <c r="A92" t="s">
        <v>82</v>
      </c>
      <c r="B92" s="17">
        <v>5</v>
      </c>
      <c r="C92" s="34">
        <v>1</v>
      </c>
      <c r="E92" s="17">
        <v>3</v>
      </c>
      <c r="F92" s="36">
        <v>5</v>
      </c>
      <c r="G92">
        <v>5</v>
      </c>
      <c r="H92" s="72"/>
      <c r="I92" s="17" t="s">
        <v>71</v>
      </c>
      <c r="J92" s="17">
        <f>AVERAGE(B9:K9)</f>
        <v>6.1</v>
      </c>
      <c r="K92" s="17">
        <f t="shared" si="0"/>
        <v>3.9000000000000004</v>
      </c>
      <c r="L92" s="17" t="s">
        <v>74</v>
      </c>
      <c r="N92" s="15" t="s">
        <v>73</v>
      </c>
      <c r="O92" s="10">
        <f t="shared" ref="O92:O97" si="2">K91</f>
        <v>6.2</v>
      </c>
      <c r="P92" s="10">
        <f>K117</f>
        <v>6.3</v>
      </c>
      <c r="Q92" s="10">
        <f>P91</f>
        <v>5</v>
      </c>
      <c r="R92" s="10">
        <f>K116</f>
        <v>6.4</v>
      </c>
      <c r="S92" s="10">
        <f t="shared" ref="S92:S93" si="3">J113</f>
        <v>5.8</v>
      </c>
      <c r="T92" s="10">
        <f t="shared" ref="T92:T94" si="4">K109</f>
        <v>6</v>
      </c>
      <c r="U92" s="10">
        <f t="shared" ref="U92:U95" si="5">K104</f>
        <v>6.1</v>
      </c>
      <c r="V92" s="11">
        <f t="shared" ref="V92:V96" si="6">J98</f>
        <v>5.6</v>
      </c>
      <c r="W92">
        <f t="shared" si="1"/>
        <v>5.9250000000000007</v>
      </c>
      <c r="X92">
        <v>1</v>
      </c>
      <c r="Z92">
        <v>3</v>
      </c>
      <c r="AA92" s="72">
        <v>0.5</v>
      </c>
    </row>
    <row r="93" spans="1:27" x14ac:dyDescent="0.25">
      <c r="B93" s="17">
        <v>6</v>
      </c>
      <c r="C93" s="35" t="s">
        <v>127</v>
      </c>
      <c r="E93" s="17">
        <v>3.5</v>
      </c>
      <c r="F93" s="17">
        <v>4</v>
      </c>
      <c r="G93">
        <v>6</v>
      </c>
      <c r="H93" s="72"/>
      <c r="I93" s="17" t="s">
        <v>71</v>
      </c>
      <c r="J93" s="17">
        <f>AVERAGE(B12:K12)</f>
        <v>5.4</v>
      </c>
      <c r="K93" s="17">
        <f t="shared" si="0"/>
        <v>4.5999999999999996</v>
      </c>
      <c r="L93" s="17" t="s">
        <v>75</v>
      </c>
      <c r="N93" s="15" t="s">
        <v>74</v>
      </c>
      <c r="O93" s="10">
        <f t="shared" si="2"/>
        <v>3.9000000000000004</v>
      </c>
      <c r="P93" s="10">
        <f>J115</f>
        <v>4.7</v>
      </c>
      <c r="Q93" s="10">
        <f>J116</f>
        <v>3.6</v>
      </c>
      <c r="R93" s="10">
        <f>Q92</f>
        <v>5</v>
      </c>
      <c r="S93" s="10">
        <f t="shared" si="3"/>
        <v>3.6</v>
      </c>
      <c r="T93" s="10">
        <f t="shared" si="4"/>
        <v>4.4000000000000004</v>
      </c>
      <c r="U93" s="10">
        <f t="shared" si="5"/>
        <v>4.4000000000000004</v>
      </c>
      <c r="V93" s="11">
        <f t="shared" si="6"/>
        <v>3.8</v>
      </c>
      <c r="W93">
        <f t="shared" si="1"/>
        <v>4.1749999999999998</v>
      </c>
      <c r="X93">
        <v>8</v>
      </c>
      <c r="Z93">
        <v>4</v>
      </c>
      <c r="AA93" s="72"/>
    </row>
    <row r="94" spans="1:27" x14ac:dyDescent="0.25">
      <c r="B94" s="17">
        <v>7</v>
      </c>
      <c r="C94" s="35" t="s">
        <v>129</v>
      </c>
      <c r="E94" s="17">
        <v>4</v>
      </c>
      <c r="F94" s="36">
        <v>3</v>
      </c>
      <c r="G94">
        <v>7</v>
      </c>
      <c r="H94" s="72"/>
      <c r="I94" s="17" t="s">
        <v>71</v>
      </c>
      <c r="J94" s="17">
        <f>AVERAGE(B15:K15)</f>
        <v>4.8</v>
      </c>
      <c r="K94" s="17">
        <f t="shared" si="0"/>
        <v>5.2</v>
      </c>
      <c r="L94" s="17" t="s">
        <v>76</v>
      </c>
      <c r="N94" s="15" t="s">
        <v>75</v>
      </c>
      <c r="O94" s="10">
        <f t="shared" si="2"/>
        <v>4.5999999999999996</v>
      </c>
      <c r="P94" s="10">
        <f>K112</f>
        <v>6.3</v>
      </c>
      <c r="Q94" s="10">
        <f>K113</f>
        <v>4.2</v>
      </c>
      <c r="R94" s="10">
        <f>K114</f>
        <v>6.4</v>
      </c>
      <c r="S94" s="10">
        <f>R93</f>
        <v>5</v>
      </c>
      <c r="T94" s="10">
        <f t="shared" si="4"/>
        <v>5.2</v>
      </c>
      <c r="U94" s="10">
        <f t="shared" si="5"/>
        <v>6.1</v>
      </c>
      <c r="V94" s="11">
        <f t="shared" si="6"/>
        <v>4.9000000000000004</v>
      </c>
      <c r="W94">
        <f t="shared" si="1"/>
        <v>5.3374999999999995</v>
      </c>
      <c r="X94">
        <v>2</v>
      </c>
      <c r="Z94">
        <v>5</v>
      </c>
      <c r="AA94" s="72"/>
    </row>
    <row r="95" spans="1:27" x14ac:dyDescent="0.25">
      <c r="B95" s="17">
        <v>8</v>
      </c>
      <c r="C95" s="35" t="s">
        <v>131</v>
      </c>
      <c r="E95" s="17">
        <v>4.5</v>
      </c>
      <c r="F95" s="17">
        <v>2</v>
      </c>
      <c r="G95">
        <v>8</v>
      </c>
      <c r="H95" s="72">
        <v>1</v>
      </c>
      <c r="I95" s="17" t="s">
        <v>71</v>
      </c>
      <c r="J95" s="17">
        <f>AVERAGE(B18:K18)</f>
        <v>5.6</v>
      </c>
      <c r="K95" s="17">
        <f t="shared" si="0"/>
        <v>4.4000000000000004</v>
      </c>
      <c r="L95" s="17" t="s">
        <v>77</v>
      </c>
      <c r="N95" s="15" t="s">
        <v>76</v>
      </c>
      <c r="O95" s="10">
        <f t="shared" si="2"/>
        <v>5.2</v>
      </c>
      <c r="P95" s="10">
        <f>J108</f>
        <v>5.5</v>
      </c>
      <c r="Q95" s="10">
        <f>J109</f>
        <v>4</v>
      </c>
      <c r="R95" s="10">
        <f>J110</f>
        <v>5.6</v>
      </c>
      <c r="S95" s="10">
        <f>J111</f>
        <v>4.8</v>
      </c>
      <c r="T95" s="10">
        <f>S94</f>
        <v>5</v>
      </c>
      <c r="U95" s="10">
        <f t="shared" si="5"/>
        <v>5.0999999999999996</v>
      </c>
      <c r="V95" s="11">
        <f t="shared" si="6"/>
        <v>4.8</v>
      </c>
      <c r="W95">
        <f t="shared" si="1"/>
        <v>4.9999999999999991</v>
      </c>
      <c r="X95">
        <v>5</v>
      </c>
      <c r="Z95">
        <v>6</v>
      </c>
      <c r="AA95" s="72"/>
    </row>
    <row r="96" spans="1:27" x14ac:dyDescent="0.25">
      <c r="B96" s="17">
        <v>9</v>
      </c>
      <c r="C96" s="35" t="s">
        <v>132</v>
      </c>
      <c r="E96" s="17">
        <v>5</v>
      </c>
      <c r="F96" s="36">
        <v>1</v>
      </c>
      <c r="G96">
        <v>9</v>
      </c>
      <c r="H96" s="72"/>
      <c r="I96" s="17" t="s">
        <v>71</v>
      </c>
      <c r="J96" s="17">
        <f>AVERAGE(B21:K21)</f>
        <v>4.5</v>
      </c>
      <c r="K96" s="17">
        <f t="shared" si="0"/>
        <v>5.5</v>
      </c>
      <c r="L96" s="17" t="s">
        <v>78</v>
      </c>
      <c r="N96" s="15" t="s">
        <v>77</v>
      </c>
      <c r="O96" s="10">
        <f t="shared" si="2"/>
        <v>4.4000000000000004</v>
      </c>
      <c r="P96" s="10">
        <f>J103</f>
        <v>4.9000000000000004</v>
      </c>
      <c r="Q96" s="10">
        <f>J104</f>
        <v>3.9</v>
      </c>
      <c r="R96" s="10">
        <f>J105</f>
        <v>5.6</v>
      </c>
      <c r="S96" s="10">
        <f>J106</f>
        <v>3.9</v>
      </c>
      <c r="T96" s="10">
        <f>J107</f>
        <v>4.9000000000000004</v>
      </c>
      <c r="U96" s="10">
        <f>T95</f>
        <v>5</v>
      </c>
      <c r="V96" s="11">
        <f t="shared" si="6"/>
        <v>4.2</v>
      </c>
      <c r="W96">
        <f t="shared" si="1"/>
        <v>4.6000000000000005</v>
      </c>
      <c r="X96">
        <v>6</v>
      </c>
      <c r="Z96">
        <v>7</v>
      </c>
      <c r="AA96" s="72"/>
    </row>
    <row r="97" spans="2:27" x14ac:dyDescent="0.25">
      <c r="E97" s="17">
        <v>5.5</v>
      </c>
      <c r="F97" s="37" t="s">
        <v>133</v>
      </c>
      <c r="G97">
        <v>0</v>
      </c>
      <c r="H97" s="72"/>
      <c r="I97" s="17" t="s">
        <v>72</v>
      </c>
      <c r="J97" s="17">
        <f>AVERAGE(B24:K24)</f>
        <v>4.0999999999999996</v>
      </c>
      <c r="K97" s="17">
        <f t="shared" si="0"/>
        <v>5.9</v>
      </c>
      <c r="L97" s="17" t="s">
        <v>78</v>
      </c>
      <c r="N97" s="16" t="s">
        <v>78</v>
      </c>
      <c r="O97" s="12">
        <f t="shared" si="2"/>
        <v>5.5</v>
      </c>
      <c r="P97" s="12">
        <f>K97</f>
        <v>5.9</v>
      </c>
      <c r="Q97" s="12">
        <f>K98</f>
        <v>4.4000000000000004</v>
      </c>
      <c r="R97" s="12">
        <f>K99</f>
        <v>6.2</v>
      </c>
      <c r="S97" s="12">
        <f>K100</f>
        <v>5.0999999999999996</v>
      </c>
      <c r="T97" s="12">
        <f>K101</f>
        <v>5.2</v>
      </c>
      <c r="U97" s="12">
        <f>K102</f>
        <v>5.8</v>
      </c>
      <c r="V97" s="13">
        <f>U96</f>
        <v>5</v>
      </c>
      <c r="W97">
        <f t="shared" si="1"/>
        <v>5.3875000000000002</v>
      </c>
      <c r="X97">
        <v>3</v>
      </c>
      <c r="Z97">
        <v>8</v>
      </c>
      <c r="AA97" s="72">
        <v>1</v>
      </c>
    </row>
    <row r="98" spans="2:27" x14ac:dyDescent="0.25">
      <c r="B98">
        <f>9/5</f>
        <v>1.8</v>
      </c>
      <c r="E98" s="17">
        <v>6</v>
      </c>
      <c r="F98" s="37" t="s">
        <v>127</v>
      </c>
      <c r="I98" s="17" t="s">
        <v>73</v>
      </c>
      <c r="J98" s="17">
        <f>AVERAGE(B27:K27)</f>
        <v>5.6</v>
      </c>
      <c r="K98" s="17">
        <f t="shared" si="0"/>
        <v>4.4000000000000004</v>
      </c>
      <c r="L98" s="17" t="s">
        <v>78</v>
      </c>
      <c r="O98">
        <f>AVERAGE(O90:O97)</f>
        <v>4.9250000000000007</v>
      </c>
      <c r="P98">
        <f t="shared" ref="P98:V98" si="7">AVERAGE(P90:P97)</f>
        <v>5.5</v>
      </c>
      <c r="Q98">
        <f t="shared" si="7"/>
        <v>4.0750000000000002</v>
      </c>
      <c r="R98">
        <f t="shared" si="7"/>
        <v>5.8250000000000002</v>
      </c>
      <c r="S98">
        <f t="shared" si="7"/>
        <v>4.6625000000000005</v>
      </c>
      <c r="T98">
        <f t="shared" si="7"/>
        <v>5.0000000000000009</v>
      </c>
      <c r="U98">
        <f t="shared" si="7"/>
        <v>5.3999999999999995</v>
      </c>
      <c r="V98">
        <f t="shared" si="7"/>
        <v>4.6124999999999998</v>
      </c>
      <c r="Z98">
        <v>9</v>
      </c>
      <c r="AA98" s="72"/>
    </row>
    <row r="99" spans="2:27" x14ac:dyDescent="0.25">
      <c r="E99" s="17">
        <v>6.5</v>
      </c>
      <c r="F99" s="37" t="s">
        <v>128</v>
      </c>
      <c r="I99" s="17" t="s">
        <v>74</v>
      </c>
      <c r="J99" s="17">
        <f>AVERAGE(B30:K30)</f>
        <v>3.8</v>
      </c>
      <c r="K99" s="17">
        <f t="shared" si="0"/>
        <v>6.2</v>
      </c>
      <c r="L99" s="17" t="s">
        <v>78</v>
      </c>
      <c r="O99">
        <v>5</v>
      </c>
      <c r="P99">
        <v>2</v>
      </c>
      <c r="Q99">
        <v>8</v>
      </c>
      <c r="R99">
        <v>1</v>
      </c>
      <c r="S99">
        <v>6</v>
      </c>
      <c r="T99">
        <v>4</v>
      </c>
      <c r="U99">
        <v>3</v>
      </c>
      <c r="V99">
        <v>7</v>
      </c>
      <c r="Z99">
        <v>0</v>
      </c>
      <c r="AA99" s="72"/>
    </row>
    <row r="100" spans="2:27" x14ac:dyDescent="0.25">
      <c r="E100" s="17">
        <v>7</v>
      </c>
      <c r="F100" s="37" t="s">
        <v>129</v>
      </c>
      <c r="I100" s="17" t="s">
        <v>75</v>
      </c>
      <c r="J100" s="17">
        <f>AVERAGE(B33:K33)</f>
        <v>4.9000000000000004</v>
      </c>
      <c r="K100" s="17">
        <f t="shared" si="0"/>
        <v>5.0999999999999996</v>
      </c>
      <c r="L100" s="17" t="s">
        <v>78</v>
      </c>
    </row>
    <row r="101" spans="2:27" x14ac:dyDescent="0.25">
      <c r="E101" s="17">
        <v>7.5</v>
      </c>
      <c r="F101" s="37" t="s">
        <v>130</v>
      </c>
      <c r="I101" s="17" t="s">
        <v>76</v>
      </c>
      <c r="J101" s="17">
        <f>AVERAGE(B36:K36)</f>
        <v>4.8</v>
      </c>
      <c r="K101" s="17">
        <f t="shared" si="0"/>
        <v>5.2</v>
      </c>
      <c r="L101" s="17" t="s">
        <v>78</v>
      </c>
      <c r="N101" t="s">
        <v>135</v>
      </c>
    </row>
    <row r="102" spans="2:27" x14ac:dyDescent="0.25">
      <c r="E102" s="17">
        <v>8</v>
      </c>
      <c r="F102" s="37" t="s">
        <v>131</v>
      </c>
      <c r="I102" s="17" t="s">
        <v>77</v>
      </c>
      <c r="J102" s="17">
        <f>AVERAGE(B39:K39)</f>
        <v>4.2</v>
      </c>
      <c r="K102" s="17">
        <f t="shared" si="0"/>
        <v>5.8</v>
      </c>
      <c r="L102" s="17" t="s">
        <v>78</v>
      </c>
    </row>
    <row r="103" spans="2:27" x14ac:dyDescent="0.25">
      <c r="E103" s="17">
        <v>8.5</v>
      </c>
      <c r="F103" s="37" t="s">
        <v>134</v>
      </c>
      <c r="I103" s="17" t="s">
        <v>77</v>
      </c>
      <c r="J103" s="17">
        <f>AVERAGE(B42:K42)</f>
        <v>4.9000000000000004</v>
      </c>
      <c r="K103" s="17">
        <f t="shared" si="0"/>
        <v>5.0999999999999996</v>
      </c>
      <c r="L103" s="17" t="s">
        <v>72</v>
      </c>
      <c r="N103" s="14" t="s">
        <v>29</v>
      </c>
      <c r="O103" s="8" t="s">
        <v>71</v>
      </c>
      <c r="P103" s="8" t="s">
        <v>72</v>
      </c>
      <c r="Q103" s="8" t="s">
        <v>73</v>
      </c>
      <c r="R103" s="8" t="s">
        <v>74</v>
      </c>
      <c r="S103" s="8" t="s">
        <v>75</v>
      </c>
      <c r="T103" s="8" t="s">
        <v>76</v>
      </c>
      <c r="U103" s="8" t="s">
        <v>77</v>
      </c>
      <c r="V103" s="9" t="s">
        <v>78</v>
      </c>
    </row>
    <row r="104" spans="2:27" x14ac:dyDescent="0.25">
      <c r="E104" s="17">
        <v>9</v>
      </c>
      <c r="F104" s="37" t="s">
        <v>132</v>
      </c>
      <c r="I104" s="17" t="s">
        <v>77</v>
      </c>
      <c r="J104" s="17">
        <f>AVERAGE(B45:K45)</f>
        <v>3.9</v>
      </c>
      <c r="K104" s="17">
        <f t="shared" si="0"/>
        <v>6.1</v>
      </c>
      <c r="L104" s="17" t="s">
        <v>73</v>
      </c>
      <c r="N104" s="15" t="s">
        <v>71</v>
      </c>
      <c r="O104" s="10">
        <v>5</v>
      </c>
      <c r="P104" s="10">
        <v>5.5</v>
      </c>
      <c r="Q104" s="10">
        <v>4</v>
      </c>
      <c r="R104" s="10">
        <v>6</v>
      </c>
      <c r="S104" s="10">
        <v>5.5</v>
      </c>
      <c r="T104" s="10">
        <v>5</v>
      </c>
      <c r="U104" s="10">
        <v>5.5</v>
      </c>
      <c r="V104" s="11">
        <v>4.5</v>
      </c>
    </row>
    <row r="105" spans="2:27" x14ac:dyDescent="0.25">
      <c r="I105" s="17" t="s">
        <v>77</v>
      </c>
      <c r="J105" s="17">
        <f>AVERAGE(B48:K48)</f>
        <v>5.6</v>
      </c>
      <c r="K105" s="17">
        <f t="shared" si="0"/>
        <v>4.4000000000000004</v>
      </c>
      <c r="L105" s="17" t="s">
        <v>74</v>
      </c>
      <c r="N105" s="15" t="s">
        <v>72</v>
      </c>
      <c r="O105" s="10">
        <v>4.5</v>
      </c>
      <c r="P105" s="10">
        <v>5</v>
      </c>
      <c r="Q105" s="10">
        <v>3.5</v>
      </c>
      <c r="R105" s="10">
        <v>5.5</v>
      </c>
      <c r="S105" s="10">
        <v>3.5</v>
      </c>
      <c r="T105" s="10">
        <v>4.5</v>
      </c>
      <c r="U105" s="10">
        <v>5</v>
      </c>
      <c r="V105" s="11">
        <v>4</v>
      </c>
    </row>
    <row r="106" spans="2:27" x14ac:dyDescent="0.25">
      <c r="I106" s="17" t="s">
        <v>77</v>
      </c>
      <c r="J106" s="17">
        <f>AVERAGE(B51:K51)</f>
        <v>3.9</v>
      </c>
      <c r="K106" s="17">
        <f t="shared" si="0"/>
        <v>6.1</v>
      </c>
      <c r="L106" s="17" t="s">
        <v>79</v>
      </c>
      <c r="N106" s="15" t="s">
        <v>73</v>
      </c>
      <c r="O106" s="10">
        <v>6</v>
      </c>
      <c r="P106" s="10">
        <v>6.5</v>
      </c>
      <c r="Q106" s="10">
        <v>5</v>
      </c>
      <c r="R106" s="10">
        <v>6.5</v>
      </c>
      <c r="S106" s="10">
        <v>6</v>
      </c>
      <c r="T106" s="10">
        <v>6</v>
      </c>
      <c r="U106" s="10">
        <v>6</v>
      </c>
      <c r="V106" s="11">
        <v>5.5</v>
      </c>
    </row>
    <row r="107" spans="2:27" x14ac:dyDescent="0.25">
      <c r="I107" s="17" t="s">
        <v>77</v>
      </c>
      <c r="J107" s="17">
        <f>AVERAGE(B54:K54)</f>
        <v>4.9000000000000004</v>
      </c>
      <c r="K107" s="17">
        <f t="shared" si="0"/>
        <v>5.0999999999999996</v>
      </c>
      <c r="L107" s="17" t="s">
        <v>76</v>
      </c>
      <c r="N107" s="15" t="s">
        <v>74</v>
      </c>
      <c r="O107" s="10">
        <v>4</v>
      </c>
      <c r="P107" s="10">
        <v>4.5</v>
      </c>
      <c r="Q107" s="10">
        <v>3.5</v>
      </c>
      <c r="R107" s="10">
        <v>5</v>
      </c>
      <c r="S107" s="10">
        <v>3.5</v>
      </c>
      <c r="T107" s="10">
        <v>4.5</v>
      </c>
      <c r="U107" s="10">
        <v>4.5</v>
      </c>
      <c r="V107" s="11">
        <v>4</v>
      </c>
    </row>
    <row r="108" spans="2:27" x14ac:dyDescent="0.25">
      <c r="I108" s="17" t="s">
        <v>76</v>
      </c>
      <c r="J108" s="17">
        <f>AVERAGE(B57:K57)</f>
        <v>5.5</v>
      </c>
      <c r="K108" s="17">
        <f t="shared" si="0"/>
        <v>4.5</v>
      </c>
      <c r="L108" s="17" t="s">
        <v>80</v>
      </c>
      <c r="N108" s="15" t="s">
        <v>75</v>
      </c>
      <c r="O108" s="10">
        <v>4.5</v>
      </c>
      <c r="P108" s="10">
        <v>6.5</v>
      </c>
      <c r="Q108" s="10">
        <v>4</v>
      </c>
      <c r="R108" s="10">
        <v>6.5</v>
      </c>
      <c r="S108" s="10">
        <v>5</v>
      </c>
      <c r="T108" s="10">
        <v>5</v>
      </c>
      <c r="U108" s="10">
        <v>6</v>
      </c>
      <c r="V108" s="11">
        <v>5</v>
      </c>
      <c r="X108" s="17" t="s">
        <v>38</v>
      </c>
      <c r="Y108" s="17" t="s">
        <v>39</v>
      </c>
    </row>
    <row r="109" spans="2:27" x14ac:dyDescent="0.25">
      <c r="I109" s="17" t="s">
        <v>76</v>
      </c>
      <c r="J109" s="17">
        <f>AVERAGE(B60:K60)</f>
        <v>4</v>
      </c>
      <c r="K109" s="17">
        <f t="shared" si="0"/>
        <v>6</v>
      </c>
      <c r="L109" s="17" t="s">
        <v>73</v>
      </c>
      <c r="N109" s="15" t="s">
        <v>76</v>
      </c>
      <c r="O109" s="10">
        <v>5</v>
      </c>
      <c r="P109" s="10">
        <v>5.5</v>
      </c>
      <c r="Q109" s="10">
        <v>4</v>
      </c>
      <c r="R109" s="10">
        <v>5.5</v>
      </c>
      <c r="S109" s="10">
        <v>5</v>
      </c>
      <c r="T109" s="10">
        <v>5</v>
      </c>
      <c r="U109" s="10">
        <v>5</v>
      </c>
      <c r="V109" s="11">
        <v>5</v>
      </c>
      <c r="X109" s="17">
        <v>1</v>
      </c>
      <c r="Y109" s="36">
        <v>9</v>
      </c>
    </row>
    <row r="110" spans="2:27" x14ac:dyDescent="0.25">
      <c r="I110" s="17" t="s">
        <v>76</v>
      </c>
      <c r="J110" s="17">
        <f>AVERAGE(B63:K63)</f>
        <v>5.6</v>
      </c>
      <c r="K110" s="17">
        <f t="shared" si="0"/>
        <v>4.4000000000000004</v>
      </c>
      <c r="L110" s="17" t="s">
        <v>74</v>
      </c>
      <c r="N110" s="15" t="s">
        <v>77</v>
      </c>
      <c r="O110" s="10">
        <v>4.5</v>
      </c>
      <c r="P110" s="10">
        <v>5</v>
      </c>
      <c r="Q110" s="10">
        <v>4</v>
      </c>
      <c r="R110" s="10">
        <v>5.5</v>
      </c>
      <c r="S110" s="10">
        <v>4</v>
      </c>
      <c r="T110" s="10">
        <v>5</v>
      </c>
      <c r="U110" s="10">
        <v>5</v>
      </c>
      <c r="V110" s="11">
        <v>4</v>
      </c>
      <c r="X110" s="17">
        <v>1.5</v>
      </c>
      <c r="Y110" s="17">
        <v>8</v>
      </c>
    </row>
    <row r="111" spans="2:27" x14ac:dyDescent="0.25">
      <c r="I111" s="17" t="s">
        <v>76</v>
      </c>
      <c r="J111" s="17">
        <f>AVERAGE(B66:K66)</f>
        <v>4.8</v>
      </c>
      <c r="K111" s="17">
        <f t="shared" si="0"/>
        <v>5.2</v>
      </c>
      <c r="L111" s="17" t="s">
        <v>79</v>
      </c>
      <c r="N111" s="16" t="s">
        <v>78</v>
      </c>
      <c r="O111" s="12">
        <v>5.5</v>
      </c>
      <c r="P111" s="12">
        <v>6</v>
      </c>
      <c r="Q111" s="12">
        <v>4.5</v>
      </c>
      <c r="R111" s="12">
        <v>6</v>
      </c>
      <c r="S111" s="12">
        <v>5</v>
      </c>
      <c r="T111" s="12">
        <v>5</v>
      </c>
      <c r="U111" s="12">
        <v>6</v>
      </c>
      <c r="V111" s="13">
        <v>5</v>
      </c>
      <c r="X111" s="17">
        <v>2</v>
      </c>
      <c r="Y111" s="36">
        <v>7</v>
      </c>
    </row>
    <row r="112" spans="2:27" x14ac:dyDescent="0.25">
      <c r="I112" s="17" t="s">
        <v>72</v>
      </c>
      <c r="J112" s="17">
        <f>AVERAGE(B69:K69)</f>
        <v>3.7</v>
      </c>
      <c r="K112" s="17">
        <f t="shared" si="0"/>
        <v>6.3</v>
      </c>
      <c r="L112" s="17" t="s">
        <v>79</v>
      </c>
      <c r="X112" s="17">
        <v>2.5</v>
      </c>
      <c r="Y112" s="17">
        <v>6</v>
      </c>
    </row>
    <row r="113" spans="9:25" x14ac:dyDescent="0.25">
      <c r="I113" s="17" t="s">
        <v>73</v>
      </c>
      <c r="J113" s="17">
        <f>AVERAGE(B72:K72)</f>
        <v>5.8</v>
      </c>
      <c r="K113" s="17">
        <f t="shared" si="0"/>
        <v>4.2</v>
      </c>
      <c r="L113" s="17" t="s">
        <v>75</v>
      </c>
      <c r="X113" s="17">
        <v>3</v>
      </c>
      <c r="Y113" s="36">
        <v>5</v>
      </c>
    </row>
    <row r="114" spans="9:25" x14ac:dyDescent="0.25">
      <c r="I114" s="17" t="s">
        <v>74</v>
      </c>
      <c r="J114" s="17">
        <f>AVERAGE(B75:K75)</f>
        <v>3.6</v>
      </c>
      <c r="K114" s="17">
        <f t="shared" si="0"/>
        <v>6.4</v>
      </c>
      <c r="L114" s="17" t="s">
        <v>79</v>
      </c>
      <c r="N114" t="s">
        <v>83</v>
      </c>
      <c r="X114" s="17">
        <v>3.5</v>
      </c>
      <c r="Y114" s="17">
        <v>4</v>
      </c>
    </row>
    <row r="115" spans="9:25" x14ac:dyDescent="0.25">
      <c r="I115" s="17" t="s">
        <v>74</v>
      </c>
      <c r="J115" s="17">
        <f>AVERAGE(B78:K78)</f>
        <v>4.7</v>
      </c>
      <c r="K115" s="17">
        <f t="shared" si="0"/>
        <v>5.3</v>
      </c>
      <c r="L115" s="17" t="s">
        <v>72</v>
      </c>
      <c r="X115" s="17">
        <v>4</v>
      </c>
      <c r="Y115" s="36">
        <v>3</v>
      </c>
    </row>
    <row r="116" spans="9:25" x14ac:dyDescent="0.25">
      <c r="I116" s="17" t="s">
        <v>74</v>
      </c>
      <c r="J116" s="17">
        <f>AVERAGE(B81:K81)</f>
        <v>3.6</v>
      </c>
      <c r="K116" s="17">
        <f t="shared" si="0"/>
        <v>6.4</v>
      </c>
      <c r="L116" s="17" t="s">
        <v>73</v>
      </c>
      <c r="N116" s="14" t="s">
        <v>29</v>
      </c>
      <c r="O116" s="8" t="s">
        <v>71</v>
      </c>
      <c r="P116" s="8" t="s">
        <v>72</v>
      </c>
      <c r="Q116" s="8" t="s">
        <v>73</v>
      </c>
      <c r="R116" s="8" t="s">
        <v>74</v>
      </c>
      <c r="S116" s="8" t="s">
        <v>75</v>
      </c>
      <c r="T116" s="8" t="s">
        <v>76</v>
      </c>
      <c r="U116" s="8" t="s">
        <v>77</v>
      </c>
      <c r="V116" s="9" t="s">
        <v>78</v>
      </c>
      <c r="X116" s="17">
        <v>4.5</v>
      </c>
      <c r="Y116" s="17">
        <v>2</v>
      </c>
    </row>
    <row r="117" spans="9:25" x14ac:dyDescent="0.25">
      <c r="I117" s="17" t="s">
        <v>72</v>
      </c>
      <c r="J117" s="17">
        <f>AVERAGE(B84:K84)</f>
        <v>3.7</v>
      </c>
      <c r="K117" s="17">
        <f t="shared" si="0"/>
        <v>6.3</v>
      </c>
      <c r="L117" s="17" t="s">
        <v>81</v>
      </c>
      <c r="N117" s="15" t="s">
        <v>71</v>
      </c>
      <c r="O117" s="40">
        <f>1</f>
        <v>1</v>
      </c>
      <c r="P117" s="41">
        <v>0.5</v>
      </c>
      <c r="Q117" s="42">
        <v>3</v>
      </c>
      <c r="R117" s="41">
        <v>0.33333333333333331</v>
      </c>
      <c r="S117" s="41">
        <v>0.5</v>
      </c>
      <c r="T117" s="42">
        <v>1</v>
      </c>
      <c r="U117" s="41">
        <v>0.5</v>
      </c>
      <c r="V117" s="43">
        <v>2</v>
      </c>
      <c r="X117" s="17">
        <v>5</v>
      </c>
      <c r="Y117" s="36">
        <v>1</v>
      </c>
    </row>
    <row r="118" spans="9:25" x14ac:dyDescent="0.25">
      <c r="N118" s="15" t="s">
        <v>72</v>
      </c>
      <c r="O118" s="44">
        <f>2</f>
        <v>2</v>
      </c>
      <c r="P118" s="45">
        <v>1</v>
      </c>
      <c r="Q118" s="46">
        <v>4</v>
      </c>
      <c r="R118" s="45">
        <v>0.5</v>
      </c>
      <c r="S118" s="46">
        <v>4</v>
      </c>
      <c r="T118" s="46">
        <v>2</v>
      </c>
      <c r="U118" s="46">
        <v>1</v>
      </c>
      <c r="V118" s="47">
        <v>3</v>
      </c>
      <c r="X118" s="17">
        <v>5.5</v>
      </c>
      <c r="Y118" s="37" t="s">
        <v>133</v>
      </c>
    </row>
    <row r="119" spans="9:25" x14ac:dyDescent="0.25">
      <c r="N119" s="15" t="s">
        <v>73</v>
      </c>
      <c r="O119" s="39">
        <f>1/3</f>
        <v>0.33333333333333331</v>
      </c>
      <c r="P119" s="45">
        <v>0.25</v>
      </c>
      <c r="Q119" s="46">
        <v>1</v>
      </c>
      <c r="R119" s="45">
        <v>0.25</v>
      </c>
      <c r="S119" s="45">
        <v>0.33333333333333331</v>
      </c>
      <c r="T119" s="45">
        <v>0.33333333333333331</v>
      </c>
      <c r="U119" s="45">
        <v>0.33333333333333331</v>
      </c>
      <c r="V119" s="48">
        <v>0.5</v>
      </c>
      <c r="X119" s="17">
        <v>6</v>
      </c>
      <c r="Y119" s="37" t="s">
        <v>127</v>
      </c>
    </row>
    <row r="120" spans="9:25" x14ac:dyDescent="0.25">
      <c r="N120" s="15" t="s">
        <v>74</v>
      </c>
      <c r="O120" s="44">
        <v>3</v>
      </c>
      <c r="P120" s="46">
        <v>2</v>
      </c>
      <c r="Q120" s="46">
        <v>4</v>
      </c>
      <c r="R120" s="46">
        <v>1</v>
      </c>
      <c r="S120" s="46">
        <v>4</v>
      </c>
      <c r="T120" s="46">
        <v>2</v>
      </c>
      <c r="U120" s="46">
        <v>2</v>
      </c>
      <c r="V120" s="47">
        <v>3</v>
      </c>
      <c r="X120" s="17">
        <v>6.5</v>
      </c>
      <c r="Y120" s="37" t="s">
        <v>128</v>
      </c>
    </row>
    <row r="121" spans="9:25" x14ac:dyDescent="0.25">
      <c r="N121" s="15" t="s">
        <v>75</v>
      </c>
      <c r="O121" s="44">
        <v>2</v>
      </c>
      <c r="P121" s="45">
        <v>0.25</v>
      </c>
      <c r="Q121" s="46">
        <v>3</v>
      </c>
      <c r="R121" s="45">
        <v>0.25</v>
      </c>
      <c r="S121" s="46">
        <v>1</v>
      </c>
      <c r="T121" s="46">
        <v>1</v>
      </c>
      <c r="U121" s="45">
        <v>0.33333333333333331</v>
      </c>
      <c r="V121" s="47">
        <v>1</v>
      </c>
      <c r="X121" s="17">
        <v>7</v>
      </c>
      <c r="Y121" s="37" t="s">
        <v>129</v>
      </c>
    </row>
    <row r="122" spans="9:25" x14ac:dyDescent="0.25">
      <c r="N122" s="15" t="s">
        <v>76</v>
      </c>
      <c r="O122" s="44">
        <v>1</v>
      </c>
      <c r="P122" s="45">
        <v>0.5</v>
      </c>
      <c r="Q122" s="46">
        <v>3</v>
      </c>
      <c r="R122" s="45">
        <v>0.5</v>
      </c>
      <c r="S122" s="46">
        <v>1</v>
      </c>
      <c r="T122" s="46">
        <v>1</v>
      </c>
      <c r="U122" s="46">
        <v>1</v>
      </c>
      <c r="V122" s="47">
        <v>1</v>
      </c>
      <c r="X122" s="17">
        <v>7.5</v>
      </c>
      <c r="Y122" s="37" t="s">
        <v>130</v>
      </c>
    </row>
    <row r="123" spans="9:25" x14ac:dyDescent="0.25">
      <c r="N123" s="15" t="s">
        <v>77</v>
      </c>
      <c r="O123" s="44">
        <v>2</v>
      </c>
      <c r="P123" s="46">
        <v>1</v>
      </c>
      <c r="Q123" s="46">
        <v>3</v>
      </c>
      <c r="R123" s="45">
        <v>0.5</v>
      </c>
      <c r="S123" s="46">
        <v>3</v>
      </c>
      <c r="T123" s="46">
        <v>1</v>
      </c>
      <c r="U123" s="46">
        <v>1</v>
      </c>
      <c r="V123" s="47">
        <v>3</v>
      </c>
      <c r="X123" s="17">
        <v>8</v>
      </c>
      <c r="Y123" s="37" t="s">
        <v>131</v>
      </c>
    </row>
    <row r="124" spans="9:25" x14ac:dyDescent="0.25">
      <c r="N124" s="16" t="s">
        <v>78</v>
      </c>
      <c r="O124" s="49">
        <f xml:space="preserve"> 1/2</f>
        <v>0.5</v>
      </c>
      <c r="P124" s="50">
        <v>0.33333333333333331</v>
      </c>
      <c r="Q124" s="51">
        <v>2</v>
      </c>
      <c r="R124" s="50">
        <v>0.33333333333333331</v>
      </c>
      <c r="S124" s="51">
        <v>1</v>
      </c>
      <c r="T124" s="51">
        <v>1</v>
      </c>
      <c r="U124" s="50">
        <v>0.33333333333333331</v>
      </c>
      <c r="V124" s="52">
        <v>1</v>
      </c>
      <c r="X124" s="17">
        <v>8.5</v>
      </c>
      <c r="Y124" s="37" t="s">
        <v>134</v>
      </c>
    </row>
    <row r="125" spans="9:25" x14ac:dyDescent="0.25">
      <c r="N125" s="16" t="s">
        <v>28</v>
      </c>
      <c r="O125" s="12">
        <f>SUM(O117:O124)</f>
        <v>11.833333333333334</v>
      </c>
      <c r="P125" s="12">
        <f t="shared" ref="P125:V125" si="8">SUM(P117:P124)</f>
        <v>5.833333333333333</v>
      </c>
      <c r="Q125" s="12">
        <f t="shared" si="8"/>
        <v>23</v>
      </c>
      <c r="R125" s="12">
        <f t="shared" si="8"/>
        <v>3.6666666666666665</v>
      </c>
      <c r="S125" s="51">
        <f>SUM(S117:S124)</f>
        <v>14.833333333333332</v>
      </c>
      <c r="T125" s="12">
        <f t="shared" si="8"/>
        <v>9.3333333333333339</v>
      </c>
      <c r="U125" s="12">
        <f t="shared" si="8"/>
        <v>6.4999999999999991</v>
      </c>
      <c r="V125" s="13">
        <f t="shared" si="8"/>
        <v>14.5</v>
      </c>
      <c r="X125" s="17">
        <v>9</v>
      </c>
      <c r="Y125" s="37" t="s">
        <v>132</v>
      </c>
    </row>
    <row r="128" spans="9:25" x14ac:dyDescent="0.25">
      <c r="N128" t="s">
        <v>84</v>
      </c>
    </row>
    <row r="130" spans="14:24" x14ac:dyDescent="0.25">
      <c r="N130" s="10" t="s">
        <v>85</v>
      </c>
      <c r="O130" s="10" t="s">
        <v>86</v>
      </c>
      <c r="P130" s="10" t="s">
        <v>87</v>
      </c>
      <c r="Q130" s="10" t="s">
        <v>88</v>
      </c>
      <c r="R130" s="10" t="s">
        <v>89</v>
      </c>
      <c r="S130" s="10" t="s">
        <v>90</v>
      </c>
      <c r="T130" s="10" t="s">
        <v>91</v>
      </c>
      <c r="U130" s="10" t="s">
        <v>92</v>
      </c>
      <c r="V130" s="11" t="s">
        <v>93</v>
      </c>
      <c r="W130" s="29" t="s">
        <v>94</v>
      </c>
    </row>
    <row r="131" spans="14:24" x14ac:dyDescent="0.25">
      <c r="N131" s="8" t="s">
        <v>29</v>
      </c>
      <c r="O131" s="8" t="s">
        <v>71</v>
      </c>
      <c r="P131" s="8" t="s">
        <v>72</v>
      </c>
      <c r="Q131" s="8" t="s">
        <v>73</v>
      </c>
      <c r="R131" s="8" t="s">
        <v>74</v>
      </c>
      <c r="S131" s="8" t="s">
        <v>75</v>
      </c>
      <c r="T131" s="8" t="s">
        <v>76</v>
      </c>
      <c r="U131" s="8" t="s">
        <v>77</v>
      </c>
      <c r="V131" s="9" t="s">
        <v>78</v>
      </c>
      <c r="W131" s="23" t="s">
        <v>40</v>
      </c>
    </row>
    <row r="132" spans="14:24" x14ac:dyDescent="0.25">
      <c r="N132" s="10" t="s">
        <v>71</v>
      </c>
      <c r="O132" s="53">
        <f>O117/O125</f>
        <v>8.4507042253521125E-2</v>
      </c>
      <c r="P132" s="53">
        <f t="shared" ref="P132:V132" si="9">P117/P125</f>
        <v>8.5714285714285715E-2</v>
      </c>
      <c r="Q132" s="53">
        <f t="shared" si="9"/>
        <v>0.13043478260869565</v>
      </c>
      <c r="R132" s="53">
        <f t="shared" si="9"/>
        <v>9.0909090909090912E-2</v>
      </c>
      <c r="S132" s="53">
        <f t="shared" si="9"/>
        <v>3.3707865168539332E-2</v>
      </c>
      <c r="T132" s="53">
        <f t="shared" si="9"/>
        <v>0.10714285714285714</v>
      </c>
      <c r="U132" s="53">
        <f t="shared" si="9"/>
        <v>7.6923076923076927E-2</v>
      </c>
      <c r="V132" s="54">
        <f t="shared" si="9"/>
        <v>0.13793103448275862</v>
      </c>
      <c r="W132" s="57">
        <f t="shared" ref="W132:W139" si="10">AVERAGE(O132:V132)</f>
        <v>9.3408754400353178E-2</v>
      </c>
      <c r="X132">
        <v>5</v>
      </c>
    </row>
    <row r="133" spans="14:24" x14ac:dyDescent="0.25">
      <c r="N133" s="10" t="s">
        <v>72</v>
      </c>
      <c r="O133" s="53">
        <f>O118/O125</f>
        <v>0.16901408450704225</v>
      </c>
      <c r="P133" s="53">
        <f t="shared" ref="P133:V133" si="11">P118/P125</f>
        <v>0.17142857142857143</v>
      </c>
      <c r="Q133" s="53">
        <f t="shared" si="11"/>
        <v>0.17391304347826086</v>
      </c>
      <c r="R133" s="53">
        <f t="shared" si="11"/>
        <v>0.13636363636363638</v>
      </c>
      <c r="S133" s="53">
        <f t="shared" si="11"/>
        <v>0.26966292134831465</v>
      </c>
      <c r="T133" s="53">
        <f t="shared" si="11"/>
        <v>0.21428571428571427</v>
      </c>
      <c r="U133" s="53">
        <f t="shared" si="11"/>
        <v>0.15384615384615385</v>
      </c>
      <c r="V133" s="54">
        <f t="shared" si="11"/>
        <v>0.20689655172413793</v>
      </c>
      <c r="W133" s="57">
        <f t="shared" si="10"/>
        <v>0.18692633462272895</v>
      </c>
      <c r="X133">
        <v>2</v>
      </c>
    </row>
    <row r="134" spans="14:24" x14ac:dyDescent="0.25">
      <c r="N134" s="10" t="s">
        <v>73</v>
      </c>
      <c r="O134" s="53">
        <f xml:space="preserve"> O119/O125</f>
        <v>2.8169014084507039E-2</v>
      </c>
      <c r="P134" s="53">
        <f t="shared" ref="P134:V134" si="12">P119/P125</f>
        <v>4.2857142857142858E-2</v>
      </c>
      <c r="Q134" s="53">
        <f t="shared" si="12"/>
        <v>4.3478260869565216E-2</v>
      </c>
      <c r="R134" s="53">
        <f t="shared" si="12"/>
        <v>6.8181818181818191E-2</v>
      </c>
      <c r="S134" s="53">
        <f t="shared" si="12"/>
        <v>2.247191011235955E-2</v>
      </c>
      <c r="T134" s="53">
        <f t="shared" si="12"/>
        <v>3.5714285714285712E-2</v>
      </c>
      <c r="U134" s="53">
        <f t="shared" si="12"/>
        <v>5.1282051282051287E-2</v>
      </c>
      <c r="V134" s="54">
        <f t="shared" si="12"/>
        <v>3.4482758620689655E-2</v>
      </c>
      <c r="W134" s="57">
        <f t="shared" si="10"/>
        <v>4.0829655215302435E-2</v>
      </c>
      <c r="X134">
        <v>8</v>
      </c>
    </row>
    <row r="135" spans="14:24" x14ac:dyDescent="0.25">
      <c r="N135" s="10" t="s">
        <v>74</v>
      </c>
      <c r="O135" s="53">
        <f>O120/O125</f>
        <v>0.25352112676056338</v>
      </c>
      <c r="P135" s="53">
        <f t="shared" ref="P135:V135" si="13">P120/P125</f>
        <v>0.34285714285714286</v>
      </c>
      <c r="Q135" s="53">
        <f t="shared" si="13"/>
        <v>0.17391304347826086</v>
      </c>
      <c r="R135" s="53">
        <f t="shared" si="13"/>
        <v>0.27272727272727276</v>
      </c>
      <c r="S135" s="53">
        <f t="shared" si="13"/>
        <v>0.26966292134831465</v>
      </c>
      <c r="T135" s="53">
        <f t="shared" si="13"/>
        <v>0.21428571428571427</v>
      </c>
      <c r="U135" s="53">
        <f t="shared" si="13"/>
        <v>0.30769230769230771</v>
      </c>
      <c r="V135" s="54">
        <f t="shared" si="13"/>
        <v>0.20689655172413793</v>
      </c>
      <c r="W135" s="57">
        <f t="shared" si="10"/>
        <v>0.25519451010921429</v>
      </c>
      <c r="X135">
        <v>1</v>
      </c>
    </row>
    <row r="136" spans="14:24" x14ac:dyDescent="0.25">
      <c r="N136" s="10" t="s">
        <v>75</v>
      </c>
      <c r="O136" s="53">
        <f>O121/O125</f>
        <v>0.16901408450704225</v>
      </c>
      <c r="P136" s="53">
        <f t="shared" ref="P136:V136" si="14">P121/P125</f>
        <v>4.2857142857142858E-2</v>
      </c>
      <c r="Q136" s="53">
        <f t="shared" si="14"/>
        <v>0.13043478260869565</v>
      </c>
      <c r="R136" s="53">
        <f t="shared" si="14"/>
        <v>6.8181818181818191E-2</v>
      </c>
      <c r="S136" s="53">
        <f t="shared" si="14"/>
        <v>6.7415730337078664E-2</v>
      </c>
      <c r="T136" s="53">
        <f t="shared" si="14"/>
        <v>0.10714285714285714</v>
      </c>
      <c r="U136" s="53">
        <f t="shared" si="14"/>
        <v>5.1282051282051287E-2</v>
      </c>
      <c r="V136" s="54">
        <f t="shared" si="14"/>
        <v>6.8965517241379309E-2</v>
      </c>
      <c r="W136" s="57">
        <f t="shared" si="10"/>
        <v>8.8161748019758165E-2</v>
      </c>
      <c r="X136">
        <v>6</v>
      </c>
    </row>
    <row r="137" spans="14:24" x14ac:dyDescent="0.25">
      <c r="N137" s="10" t="s">
        <v>76</v>
      </c>
      <c r="O137" s="53">
        <f>O122/O125</f>
        <v>8.4507042253521125E-2</v>
      </c>
      <c r="P137" s="53">
        <f t="shared" ref="P137:V137" si="15">P122/P125</f>
        <v>8.5714285714285715E-2</v>
      </c>
      <c r="Q137" s="53">
        <f t="shared" si="15"/>
        <v>0.13043478260869565</v>
      </c>
      <c r="R137" s="53">
        <f t="shared" si="15"/>
        <v>0.13636363636363638</v>
      </c>
      <c r="S137" s="53">
        <f t="shared" si="15"/>
        <v>6.7415730337078664E-2</v>
      </c>
      <c r="T137" s="53">
        <f t="shared" si="15"/>
        <v>0.10714285714285714</v>
      </c>
      <c r="U137" s="53">
        <f t="shared" si="15"/>
        <v>0.15384615384615385</v>
      </c>
      <c r="V137" s="54">
        <f t="shared" si="15"/>
        <v>6.8965517241379309E-2</v>
      </c>
      <c r="W137" s="57">
        <f t="shared" si="10"/>
        <v>0.10429875068845099</v>
      </c>
      <c r="X137">
        <v>4</v>
      </c>
    </row>
    <row r="138" spans="14:24" x14ac:dyDescent="0.25">
      <c r="N138" s="10" t="s">
        <v>77</v>
      </c>
      <c r="O138" s="53">
        <f>O123/O125</f>
        <v>0.16901408450704225</v>
      </c>
      <c r="P138" s="53">
        <f t="shared" ref="P138:V138" si="16">P123/P125</f>
        <v>0.17142857142857143</v>
      </c>
      <c r="Q138" s="53">
        <f t="shared" si="16"/>
        <v>0.13043478260869565</v>
      </c>
      <c r="R138" s="53">
        <f t="shared" si="16"/>
        <v>0.13636363636363638</v>
      </c>
      <c r="S138" s="53">
        <f t="shared" si="16"/>
        <v>0.20224719101123598</v>
      </c>
      <c r="T138" s="53">
        <f t="shared" si="16"/>
        <v>0.10714285714285714</v>
      </c>
      <c r="U138" s="53">
        <f t="shared" si="16"/>
        <v>0.15384615384615385</v>
      </c>
      <c r="V138" s="54">
        <f t="shared" si="16"/>
        <v>0.20689655172413793</v>
      </c>
      <c r="W138" s="57">
        <f t="shared" si="10"/>
        <v>0.15967172857904133</v>
      </c>
      <c r="X138">
        <v>3</v>
      </c>
    </row>
    <row r="139" spans="14:24" x14ac:dyDescent="0.25">
      <c r="N139" s="12" t="s">
        <v>78</v>
      </c>
      <c r="O139" s="55">
        <f>O124/O125</f>
        <v>4.2253521126760563E-2</v>
      </c>
      <c r="P139" s="55">
        <f t="shared" ref="P139:V139" si="17">P124/P125</f>
        <v>5.7142857142857141E-2</v>
      </c>
      <c r="Q139" s="55">
        <f t="shared" si="17"/>
        <v>8.6956521739130432E-2</v>
      </c>
      <c r="R139" s="55">
        <f t="shared" si="17"/>
        <v>9.0909090909090912E-2</v>
      </c>
      <c r="S139" s="55">
        <f t="shared" si="17"/>
        <v>6.7415730337078664E-2</v>
      </c>
      <c r="T139" s="55">
        <f t="shared" si="17"/>
        <v>0.10714285714285714</v>
      </c>
      <c r="U139" s="55">
        <f t="shared" si="17"/>
        <v>5.1282051282051287E-2</v>
      </c>
      <c r="V139" s="56">
        <f t="shared" si="17"/>
        <v>6.8965517241379309E-2</v>
      </c>
      <c r="W139" s="58">
        <f t="shared" si="10"/>
        <v>7.1508518365150681E-2</v>
      </c>
      <c r="X139">
        <v>7</v>
      </c>
    </row>
    <row r="140" spans="14:24" x14ac:dyDescent="0.25">
      <c r="N140" s="21" t="s">
        <v>28</v>
      </c>
      <c r="O140" s="21">
        <f>SUM(O132:O139)</f>
        <v>1</v>
      </c>
      <c r="P140" s="21">
        <f t="shared" ref="P140" si="18">SUM(P132:P139)</f>
        <v>1</v>
      </c>
      <c r="Q140" s="21">
        <f t="shared" ref="Q140" si="19">SUM(Q132:Q139)</f>
        <v>1</v>
      </c>
      <c r="R140" s="21">
        <f t="shared" ref="R140" si="20">SUM(R132:R139)</f>
        <v>1</v>
      </c>
      <c r="S140" s="21">
        <f t="shared" ref="S140" si="21">SUM(S132:S139)</f>
        <v>1.0000000000000002</v>
      </c>
      <c r="T140" s="21">
        <f t="shared" ref="T140" si="22">SUM(T132:T139)</f>
        <v>0.99999999999999978</v>
      </c>
      <c r="U140" s="21">
        <f t="shared" ref="U140" si="23">SUM(U132:U139)</f>
        <v>1</v>
      </c>
      <c r="V140" s="22">
        <f t="shared" ref="V140:W140" si="24">SUM(V132:V139)</f>
        <v>1</v>
      </c>
      <c r="W140" s="22">
        <f t="shared" si="24"/>
        <v>1</v>
      </c>
    </row>
    <row r="144" spans="14:24" x14ac:dyDescent="0.25">
      <c r="N144" t="s">
        <v>113</v>
      </c>
    </row>
    <row r="146" spans="14:24" x14ac:dyDescent="0.25">
      <c r="N146" t="s">
        <v>116</v>
      </c>
    </row>
    <row r="148" spans="14:24" x14ac:dyDescent="0.25">
      <c r="N148" t="s">
        <v>29</v>
      </c>
      <c r="O148" t="s">
        <v>71</v>
      </c>
      <c r="P148" t="s">
        <v>72</v>
      </c>
      <c r="Q148" t="s">
        <v>73</v>
      </c>
      <c r="R148" t="s">
        <v>74</v>
      </c>
      <c r="S148" t="s">
        <v>75</v>
      </c>
      <c r="T148" t="s">
        <v>76</v>
      </c>
      <c r="U148" t="s">
        <v>77</v>
      </c>
      <c r="V148" t="s">
        <v>78</v>
      </c>
      <c r="W148" t="s">
        <v>40</v>
      </c>
      <c r="X148" t="s">
        <v>115</v>
      </c>
    </row>
    <row r="149" spans="14:24" x14ac:dyDescent="0.25">
      <c r="N149" t="s">
        <v>71</v>
      </c>
      <c r="O149">
        <f>O117*W149</f>
        <v>9.3408754400353178E-2</v>
      </c>
      <c r="P149">
        <f>P117*W150</f>
        <v>9.3463167311364476E-2</v>
      </c>
      <c r="Q149">
        <f>Q117*W151</f>
        <v>0.12248896564590731</v>
      </c>
      <c r="R149">
        <f>R117*W152</f>
        <v>8.5064836703071425E-2</v>
      </c>
      <c r="S149">
        <f>S117*W153</f>
        <v>4.4080874009879083E-2</v>
      </c>
      <c r="T149">
        <f>T117*W154</f>
        <v>0.10429875068845099</v>
      </c>
      <c r="U149">
        <f>U117*W155</f>
        <v>7.9835864289520664E-2</v>
      </c>
      <c r="V149">
        <f>V117*W156</f>
        <v>0.14301703673030136</v>
      </c>
      <c r="W149">
        <v>9.3408754400353178E-2</v>
      </c>
      <c r="X149">
        <f>SUM(O149:V149)</f>
        <v>0.76565824977884844</v>
      </c>
    </row>
    <row r="150" spans="14:24" x14ac:dyDescent="0.25">
      <c r="N150" t="s">
        <v>72</v>
      </c>
      <c r="O150">
        <f t="shared" ref="O150:O156" si="25">O118*W150</f>
        <v>0.3738526692454579</v>
      </c>
      <c r="P150">
        <f>P118*W150</f>
        <v>0.18692633462272895</v>
      </c>
      <c r="Q150">
        <f>Q118*W151</f>
        <v>0.16331862086120974</v>
      </c>
      <c r="R150">
        <f>R118*W152</f>
        <v>0.12759725505460714</v>
      </c>
      <c r="S150">
        <f>S118*W153</f>
        <v>0.35264699207903266</v>
      </c>
      <c r="T150">
        <f>T118*W154</f>
        <v>0.20859750137690197</v>
      </c>
      <c r="U150">
        <f>U118*W155</f>
        <v>0.15967172857904133</v>
      </c>
      <c r="V150">
        <f>V118*W156</f>
        <v>0.21452555509545204</v>
      </c>
      <c r="W150">
        <v>0.18692633462272895</v>
      </c>
      <c r="X150">
        <f t="shared" ref="X150:X156" si="26">SUM(O150:W150)</f>
        <v>1.9740629915371608</v>
      </c>
    </row>
    <row r="151" spans="14:24" x14ac:dyDescent="0.25">
      <c r="N151" t="s">
        <v>73</v>
      </c>
      <c r="O151">
        <f t="shared" si="25"/>
        <v>1.3609885071767478E-2</v>
      </c>
      <c r="P151">
        <f>P119*W150</f>
        <v>4.6731583655682238E-2</v>
      </c>
      <c r="Q151">
        <f>Q119*W151</f>
        <v>4.0829655215302435E-2</v>
      </c>
      <c r="R151">
        <f>R119*W152</f>
        <v>6.3798627527303572E-2</v>
      </c>
      <c r="S151">
        <f>S119*W153</f>
        <v>2.9387249339919388E-2</v>
      </c>
      <c r="T151">
        <f>T119*W154</f>
        <v>3.476625022948366E-2</v>
      </c>
      <c r="U151">
        <f>U119*W155</f>
        <v>5.3223909526347105E-2</v>
      </c>
      <c r="V151">
        <f>V119*W156</f>
        <v>3.575425918257534E-2</v>
      </c>
      <c r="W151">
        <v>4.0829655215302435E-2</v>
      </c>
      <c r="X151">
        <f t="shared" si="26"/>
        <v>0.35893107496368359</v>
      </c>
    </row>
    <row r="152" spans="14:24" x14ac:dyDescent="0.25">
      <c r="N152" t="s">
        <v>74</v>
      </c>
      <c r="O152">
        <f t="shared" si="25"/>
        <v>0.76558353032764281</v>
      </c>
      <c r="P152">
        <f>P120*W150</f>
        <v>0.3738526692454579</v>
      </c>
      <c r="Q152">
        <f>Q120*W151</f>
        <v>0.16331862086120974</v>
      </c>
      <c r="R152">
        <f>R120*W152</f>
        <v>0.25519451010921429</v>
      </c>
      <c r="S152">
        <f>S120*W153</f>
        <v>0.35264699207903266</v>
      </c>
      <c r="T152">
        <f>T120*W154</f>
        <v>0.20859750137690197</v>
      </c>
      <c r="U152">
        <f>U120*W155</f>
        <v>0.31934345715808266</v>
      </c>
      <c r="V152">
        <f>V120*W156</f>
        <v>0.21452555509545204</v>
      </c>
      <c r="W152">
        <v>0.25519451010921429</v>
      </c>
      <c r="X152">
        <f t="shared" si="26"/>
        <v>2.9082573463622081</v>
      </c>
    </row>
    <row r="153" spans="14:24" x14ac:dyDescent="0.25">
      <c r="N153" t="s">
        <v>75</v>
      </c>
      <c r="O153">
        <f t="shared" si="25"/>
        <v>0.17632349603951633</v>
      </c>
      <c r="P153">
        <f>P121*W150</f>
        <v>4.6731583655682238E-2</v>
      </c>
      <c r="Q153">
        <f>Q121*W151</f>
        <v>0.12248896564590731</v>
      </c>
      <c r="R153">
        <f>R121*W152</f>
        <v>6.3798627527303572E-2</v>
      </c>
      <c r="S153">
        <f>S121*W153</f>
        <v>8.8161748019758165E-2</v>
      </c>
      <c r="T153">
        <f>T121*W154</f>
        <v>0.10429875068845099</v>
      </c>
      <c r="U153">
        <f>U121*W155</f>
        <v>5.3223909526347105E-2</v>
      </c>
      <c r="V153">
        <f>V121*W156</f>
        <v>7.1508518365150681E-2</v>
      </c>
      <c r="W153">
        <v>8.8161748019758165E-2</v>
      </c>
      <c r="X153">
        <f t="shared" si="26"/>
        <v>0.81469734748787459</v>
      </c>
    </row>
    <row r="154" spans="14:24" x14ac:dyDescent="0.25">
      <c r="N154" t="s">
        <v>76</v>
      </c>
      <c r="O154">
        <f t="shared" si="25"/>
        <v>0.10429875068845099</v>
      </c>
      <c r="P154">
        <f>P122*W150</f>
        <v>9.3463167311364476E-2</v>
      </c>
      <c r="Q154">
        <f>Q122*W151</f>
        <v>0.12248896564590731</v>
      </c>
      <c r="R154">
        <f>R122*W152</f>
        <v>0.12759725505460714</v>
      </c>
      <c r="S154">
        <f>S122*W153</f>
        <v>8.8161748019758165E-2</v>
      </c>
      <c r="T154">
        <f>T122*W154</f>
        <v>0.10429875068845099</v>
      </c>
      <c r="U154">
        <f>U122*W155</f>
        <v>0.15967172857904133</v>
      </c>
      <c r="V154">
        <f>V122*W156</f>
        <v>7.1508518365150681E-2</v>
      </c>
      <c r="W154">
        <v>0.10429875068845099</v>
      </c>
      <c r="X154">
        <f t="shared" si="26"/>
        <v>0.97578763504118204</v>
      </c>
    </row>
    <row r="155" spans="14:24" x14ac:dyDescent="0.25">
      <c r="N155" t="s">
        <v>77</v>
      </c>
      <c r="O155">
        <f t="shared" si="25"/>
        <v>0.31934345715808266</v>
      </c>
      <c r="P155">
        <f>P123*W150</f>
        <v>0.18692633462272895</v>
      </c>
      <c r="Q155">
        <f>Q123*W151</f>
        <v>0.12248896564590731</v>
      </c>
      <c r="R155">
        <f>R123*W152</f>
        <v>0.12759725505460714</v>
      </c>
      <c r="S155">
        <f>S123*W153</f>
        <v>0.26448524405927448</v>
      </c>
      <c r="T155">
        <f>T123*W154</f>
        <v>0.10429875068845099</v>
      </c>
      <c r="U155">
        <f>U123*W155</f>
        <v>0.15967172857904133</v>
      </c>
      <c r="V155">
        <f>V123*W156</f>
        <v>0.21452555509545204</v>
      </c>
      <c r="W155">
        <v>0.15967172857904133</v>
      </c>
      <c r="X155">
        <f t="shared" si="26"/>
        <v>1.6590090194825864</v>
      </c>
    </row>
    <row r="156" spans="14:24" x14ac:dyDescent="0.25">
      <c r="N156" t="s">
        <v>78</v>
      </c>
      <c r="O156">
        <f t="shared" si="25"/>
        <v>3.575425918257534E-2</v>
      </c>
      <c r="P156">
        <f>P124*W150</f>
        <v>6.2308778207576312E-2</v>
      </c>
      <c r="Q156">
        <f>Q124*W151</f>
        <v>8.165931043060487E-2</v>
      </c>
      <c r="R156">
        <f>R124*W152</f>
        <v>8.5064836703071425E-2</v>
      </c>
      <c r="S156">
        <f>S124*W153</f>
        <v>8.8161748019758165E-2</v>
      </c>
      <c r="T156">
        <f>T124*W154</f>
        <v>0.10429875068845099</v>
      </c>
      <c r="U156">
        <f>U124*W155</f>
        <v>5.3223909526347105E-2</v>
      </c>
      <c r="V156">
        <f>V124*W156</f>
        <v>7.1508518365150681E-2</v>
      </c>
      <c r="W156">
        <v>7.1508518365150681E-2</v>
      </c>
      <c r="X156">
        <f t="shared" si="26"/>
        <v>0.65348862948868569</v>
      </c>
    </row>
    <row r="157" spans="14:24" x14ac:dyDescent="0.25">
      <c r="N157" t="s">
        <v>28</v>
      </c>
      <c r="O157">
        <v>1</v>
      </c>
      <c r="P157">
        <v>1</v>
      </c>
      <c r="Q157">
        <v>0.99999999999999989</v>
      </c>
      <c r="R157">
        <v>1</v>
      </c>
      <c r="S157">
        <v>0.99999999999999989</v>
      </c>
      <c r="T157">
        <v>1.0000000000000002</v>
      </c>
      <c r="U157">
        <v>1.0000000000000002</v>
      </c>
      <c r="V157">
        <v>1.0000000000000002</v>
      </c>
    </row>
    <row r="160" spans="14:24" ht="30" x14ac:dyDescent="0.25">
      <c r="N160" t="s">
        <v>117</v>
      </c>
      <c r="R160" t="s">
        <v>119</v>
      </c>
      <c r="W160" s="31" t="s">
        <v>124</v>
      </c>
      <c r="X160" s="31" t="s">
        <v>125</v>
      </c>
    </row>
    <row r="161" spans="14:24" x14ac:dyDescent="0.25">
      <c r="W161" s="32">
        <v>1</v>
      </c>
      <c r="X161" s="32">
        <v>0</v>
      </c>
    </row>
    <row r="162" spans="14:24" x14ac:dyDescent="0.25">
      <c r="O162" t="s">
        <v>118</v>
      </c>
      <c r="R162" t="s">
        <v>120</v>
      </c>
      <c r="S162">
        <f xml:space="preserve"> AVERAGE(O163:O170)</f>
        <v>9.6337570313503829</v>
      </c>
      <c r="W162" s="32">
        <v>2</v>
      </c>
      <c r="X162" s="32">
        <v>0</v>
      </c>
    </row>
    <row r="163" spans="14:24" x14ac:dyDescent="0.25">
      <c r="N163" t="s">
        <v>71</v>
      </c>
      <c r="O163">
        <f>X149/W149</f>
        <v>8.1968575075651948</v>
      </c>
      <c r="W163" s="32">
        <v>3</v>
      </c>
      <c r="X163" s="32">
        <v>0.57999999999999996</v>
      </c>
    </row>
    <row r="164" spans="14:24" x14ac:dyDescent="0.25">
      <c r="N164" t="s">
        <v>72</v>
      </c>
      <c r="O164">
        <f>X150/W150</f>
        <v>10.560646767730118</v>
      </c>
      <c r="W164" s="32">
        <v>4</v>
      </c>
      <c r="X164" s="32">
        <v>0.9</v>
      </c>
    </row>
    <row r="165" spans="14:24" x14ac:dyDescent="0.25">
      <c r="N165" t="s">
        <v>73</v>
      </c>
      <c r="O165">
        <f t="shared" ref="O165:O170" si="27">X151/W151</f>
        <v>8.7909406305532745</v>
      </c>
      <c r="W165" s="32">
        <v>5</v>
      </c>
      <c r="X165" s="32">
        <v>1.1200000000000001</v>
      </c>
    </row>
    <row r="166" spans="14:24" x14ac:dyDescent="0.25">
      <c r="N166" t="s">
        <v>74</v>
      </c>
      <c r="O166">
        <f t="shared" si="27"/>
        <v>11.396237893666193</v>
      </c>
      <c r="W166" s="32">
        <v>6</v>
      </c>
      <c r="X166" s="32">
        <v>1.24</v>
      </c>
    </row>
    <row r="167" spans="14:24" x14ac:dyDescent="0.25">
      <c r="N167" t="s">
        <v>75</v>
      </c>
      <c r="O167">
        <f t="shared" si="27"/>
        <v>9.2409391350236234</v>
      </c>
      <c r="R167" t="s">
        <v>121</v>
      </c>
      <c r="S167">
        <f>(S162-8)/(8-1)</f>
        <v>0.23339386162148326</v>
      </c>
      <c r="W167" s="32">
        <v>7</v>
      </c>
      <c r="X167" s="32">
        <v>1.32</v>
      </c>
    </row>
    <row r="168" spans="14:24" x14ac:dyDescent="0.25">
      <c r="N168" t="s">
        <v>76</v>
      </c>
      <c r="O168">
        <f t="shared" si="27"/>
        <v>9.3556982092330188</v>
      </c>
      <c r="W168" s="32">
        <v>8</v>
      </c>
      <c r="X168" s="32">
        <v>1.41</v>
      </c>
    </row>
    <row r="169" spans="14:24" x14ac:dyDescent="0.25">
      <c r="N169" t="s">
        <v>77</v>
      </c>
      <c r="O169">
        <f t="shared" si="27"/>
        <v>10.39012375106428</v>
      </c>
      <c r="T169" t="s">
        <v>122</v>
      </c>
      <c r="U169" t="s">
        <v>123</v>
      </c>
      <c r="W169" s="32">
        <v>9</v>
      </c>
      <c r="X169" s="32">
        <v>1.45</v>
      </c>
    </row>
    <row r="170" spans="14:24" x14ac:dyDescent="0.25">
      <c r="N170" t="s">
        <v>78</v>
      </c>
      <c r="O170">
        <f t="shared" si="27"/>
        <v>9.1386123559673713</v>
      </c>
      <c r="W170" s="32">
        <v>10</v>
      </c>
      <c r="X170" s="32">
        <v>1.49</v>
      </c>
    </row>
    <row r="172" spans="14:24" x14ac:dyDescent="0.25">
      <c r="R172" t="s">
        <v>126</v>
      </c>
      <c r="S172">
        <f>S167/1.41</f>
        <v>0.16552756143367608</v>
      </c>
    </row>
    <row r="175" spans="14:24" x14ac:dyDescent="0.25">
      <c r="T175" t="s">
        <v>120</v>
      </c>
      <c r="U175">
        <v>8.9632789503164094</v>
      </c>
    </row>
    <row r="177" spans="18:21" x14ac:dyDescent="0.25">
      <c r="R177">
        <v>0.97430000000000005</v>
      </c>
      <c r="T177" t="s">
        <v>121</v>
      </c>
      <c r="U177">
        <f>(U175-8)/(8-1)</f>
        <v>0.13761127861662992</v>
      </c>
    </row>
    <row r="178" spans="18:21" x14ac:dyDescent="0.25">
      <c r="R178">
        <f>R177*1.12</f>
        <v>1.0912160000000002</v>
      </c>
      <c r="T178" t="s">
        <v>126</v>
      </c>
      <c r="U178">
        <f>U177/1.41</f>
        <v>9.759665150115597E-2</v>
      </c>
    </row>
  </sheetData>
  <mergeCells count="6">
    <mergeCell ref="H87:H89"/>
    <mergeCell ref="H90:H94"/>
    <mergeCell ref="H95:H97"/>
    <mergeCell ref="AA89:AA91"/>
    <mergeCell ref="AA92:AA96"/>
    <mergeCell ref="AA97:AA99"/>
  </mergeCells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8657-8B3D-4462-8AE3-66B021B17661}">
  <dimension ref="A2:Y178"/>
  <sheetViews>
    <sheetView topLeftCell="M171" zoomScale="90" zoomScaleNormal="90" workbookViewId="0">
      <selection activeCell="U178" sqref="U178"/>
    </sheetView>
  </sheetViews>
  <sheetFormatPr defaultRowHeight="15" x14ac:dyDescent="0.25"/>
  <cols>
    <col min="2" max="2" width="9.140625" customWidth="1"/>
    <col min="10" max="18" width="11" customWidth="1"/>
    <col min="19" max="19" width="12" customWidth="1"/>
    <col min="20" max="22" width="10.42578125" bestFit="1" customWidth="1"/>
  </cols>
  <sheetData>
    <row r="2" spans="2:22" x14ac:dyDescent="0.25">
      <c r="B2" t="s">
        <v>41</v>
      </c>
      <c r="M2" t="s">
        <v>41</v>
      </c>
    </row>
    <row r="3" spans="2:22" x14ac:dyDescent="0.25">
      <c r="B3" s="17">
        <v>4</v>
      </c>
      <c r="C3" s="17">
        <v>5</v>
      </c>
      <c r="D3" s="17">
        <v>5</v>
      </c>
      <c r="E3" s="17">
        <v>7</v>
      </c>
      <c r="F3" s="17">
        <v>5</v>
      </c>
      <c r="G3" s="17">
        <v>4</v>
      </c>
      <c r="H3" s="17">
        <v>7</v>
      </c>
      <c r="I3" s="17">
        <v>5</v>
      </c>
      <c r="J3" s="17">
        <v>7</v>
      </c>
      <c r="K3" s="17">
        <v>5</v>
      </c>
      <c r="M3" s="17">
        <v>4</v>
      </c>
      <c r="N3" s="17">
        <v>5</v>
      </c>
      <c r="O3" s="17">
        <v>5</v>
      </c>
      <c r="P3" s="17">
        <v>7</v>
      </c>
      <c r="Q3" s="17">
        <v>5</v>
      </c>
      <c r="R3" s="17">
        <v>4</v>
      </c>
      <c r="S3" s="17">
        <v>7</v>
      </c>
      <c r="T3" s="17">
        <v>5</v>
      </c>
      <c r="U3" s="17">
        <v>7</v>
      </c>
      <c r="V3" s="17">
        <v>5</v>
      </c>
    </row>
    <row r="5" spans="2:22" x14ac:dyDescent="0.25">
      <c r="B5" t="s">
        <v>42</v>
      </c>
      <c r="M5" t="s">
        <v>42</v>
      </c>
    </row>
    <row r="6" spans="2:22" x14ac:dyDescent="0.25">
      <c r="B6" s="17">
        <v>3</v>
      </c>
      <c r="C6" s="17">
        <v>5</v>
      </c>
      <c r="D6" s="17">
        <v>4</v>
      </c>
      <c r="E6" s="17">
        <v>5</v>
      </c>
      <c r="F6" s="17">
        <v>5</v>
      </c>
      <c r="G6" s="17">
        <v>3</v>
      </c>
      <c r="H6" s="17">
        <v>2</v>
      </c>
      <c r="I6" s="17">
        <v>4</v>
      </c>
      <c r="J6" s="17">
        <v>6</v>
      </c>
      <c r="K6" s="17">
        <v>1</v>
      </c>
      <c r="M6" s="17">
        <v>3</v>
      </c>
      <c r="N6" s="17">
        <v>5</v>
      </c>
      <c r="O6" s="17">
        <v>4</v>
      </c>
      <c r="P6" s="17">
        <v>5</v>
      </c>
      <c r="Q6" s="17">
        <v>5</v>
      </c>
      <c r="R6" s="17">
        <v>3</v>
      </c>
      <c r="S6" s="17">
        <v>2</v>
      </c>
      <c r="T6" s="17">
        <v>4</v>
      </c>
      <c r="U6" s="17">
        <v>6</v>
      </c>
      <c r="V6" s="17">
        <v>1</v>
      </c>
    </row>
    <row r="8" spans="2:22" x14ac:dyDescent="0.25">
      <c r="B8" t="s">
        <v>43</v>
      </c>
      <c r="M8" t="s">
        <v>43</v>
      </c>
    </row>
    <row r="9" spans="2:22" x14ac:dyDescent="0.25">
      <c r="B9" s="17">
        <v>4</v>
      </c>
      <c r="C9" s="17">
        <v>5</v>
      </c>
      <c r="D9" s="17">
        <v>6</v>
      </c>
      <c r="E9" s="17">
        <v>4</v>
      </c>
      <c r="F9" s="17">
        <v>5</v>
      </c>
      <c r="G9" s="17">
        <v>5</v>
      </c>
      <c r="H9" s="17">
        <v>8</v>
      </c>
      <c r="I9" s="17">
        <v>7</v>
      </c>
      <c r="J9" s="17">
        <v>8</v>
      </c>
      <c r="K9" s="17">
        <v>9</v>
      </c>
      <c r="M9" s="17">
        <v>4</v>
      </c>
      <c r="N9" s="17">
        <v>5</v>
      </c>
      <c r="O9" s="17">
        <v>6</v>
      </c>
      <c r="P9" s="17">
        <v>4</v>
      </c>
      <c r="Q9" s="17">
        <v>5</v>
      </c>
      <c r="R9" s="17">
        <v>5</v>
      </c>
      <c r="S9" s="17">
        <v>8</v>
      </c>
      <c r="T9" s="17">
        <v>7</v>
      </c>
      <c r="U9" s="17">
        <v>8</v>
      </c>
      <c r="V9" s="17">
        <v>9</v>
      </c>
    </row>
    <row r="11" spans="2:22" x14ac:dyDescent="0.25">
      <c r="B11" t="s">
        <v>44</v>
      </c>
      <c r="M11" t="s">
        <v>44</v>
      </c>
    </row>
    <row r="12" spans="2:22" x14ac:dyDescent="0.25">
      <c r="B12" s="17">
        <v>4</v>
      </c>
      <c r="C12" s="17">
        <v>5</v>
      </c>
      <c r="D12" s="17">
        <v>5</v>
      </c>
      <c r="E12" s="17">
        <v>6</v>
      </c>
      <c r="F12" s="17">
        <v>5</v>
      </c>
      <c r="G12" s="17">
        <v>4</v>
      </c>
      <c r="H12" s="17">
        <v>8</v>
      </c>
      <c r="I12" s="17">
        <v>7</v>
      </c>
      <c r="J12" s="17">
        <v>5</v>
      </c>
      <c r="K12" s="17">
        <v>5</v>
      </c>
      <c r="M12" s="17">
        <v>4</v>
      </c>
      <c r="N12" s="17">
        <v>5</v>
      </c>
      <c r="O12" s="17">
        <v>5</v>
      </c>
      <c r="P12" s="17">
        <v>6</v>
      </c>
      <c r="Q12" s="17">
        <v>5</v>
      </c>
      <c r="R12" s="17">
        <v>4</v>
      </c>
      <c r="S12" s="17">
        <v>8</v>
      </c>
      <c r="T12" s="17">
        <v>7</v>
      </c>
      <c r="U12" s="17">
        <v>5</v>
      </c>
      <c r="V12" s="17">
        <v>5</v>
      </c>
    </row>
    <row r="14" spans="2:22" x14ac:dyDescent="0.25">
      <c r="B14" t="s">
        <v>45</v>
      </c>
      <c r="M14" t="s">
        <v>45</v>
      </c>
    </row>
    <row r="15" spans="2:22" x14ac:dyDescent="0.25">
      <c r="B15" s="17">
        <v>4</v>
      </c>
      <c r="C15" s="17">
        <v>5</v>
      </c>
      <c r="D15" s="17">
        <v>5</v>
      </c>
      <c r="E15" s="17">
        <v>5</v>
      </c>
      <c r="F15" s="17">
        <v>5</v>
      </c>
      <c r="G15" s="17">
        <v>4</v>
      </c>
      <c r="H15" s="17">
        <v>2</v>
      </c>
      <c r="I15" s="17">
        <v>7</v>
      </c>
      <c r="J15" s="17">
        <v>6</v>
      </c>
      <c r="K15" s="17">
        <v>5</v>
      </c>
      <c r="M15" s="17">
        <v>4</v>
      </c>
      <c r="N15" s="17">
        <v>5</v>
      </c>
      <c r="O15" s="17">
        <v>5</v>
      </c>
      <c r="P15" s="17">
        <v>5</v>
      </c>
      <c r="Q15" s="17">
        <v>5</v>
      </c>
      <c r="R15" s="17">
        <v>4</v>
      </c>
      <c r="S15" s="17">
        <v>2</v>
      </c>
      <c r="T15" s="17">
        <v>7</v>
      </c>
      <c r="U15" s="17">
        <v>6</v>
      </c>
      <c r="V15" s="17">
        <v>5</v>
      </c>
    </row>
    <row r="17" spans="2:22" x14ac:dyDescent="0.25">
      <c r="B17" t="s">
        <v>46</v>
      </c>
      <c r="M17" t="s">
        <v>46</v>
      </c>
    </row>
    <row r="18" spans="2:22" x14ac:dyDescent="0.25">
      <c r="B18" s="17">
        <v>4</v>
      </c>
      <c r="C18" s="17">
        <v>5</v>
      </c>
      <c r="D18" s="17">
        <v>5</v>
      </c>
      <c r="E18" s="17">
        <v>6</v>
      </c>
      <c r="F18" s="17">
        <v>5</v>
      </c>
      <c r="G18" s="17">
        <v>5</v>
      </c>
      <c r="H18" s="17">
        <v>7</v>
      </c>
      <c r="I18" s="17">
        <v>6</v>
      </c>
      <c r="J18" s="17">
        <v>8</v>
      </c>
      <c r="K18" s="17">
        <v>5</v>
      </c>
      <c r="M18" s="17">
        <v>4</v>
      </c>
      <c r="N18" s="17">
        <v>5</v>
      </c>
      <c r="O18" s="17">
        <v>5</v>
      </c>
      <c r="P18" s="17">
        <v>6</v>
      </c>
      <c r="Q18" s="17">
        <v>5</v>
      </c>
      <c r="R18" s="17">
        <v>5</v>
      </c>
      <c r="S18" s="17">
        <v>7</v>
      </c>
      <c r="T18" s="17">
        <v>6</v>
      </c>
      <c r="U18" s="17">
        <v>8</v>
      </c>
      <c r="V18" s="17">
        <v>5</v>
      </c>
    </row>
    <row r="20" spans="2:22" x14ac:dyDescent="0.25">
      <c r="B20" t="s">
        <v>47</v>
      </c>
      <c r="M20" t="s">
        <v>47</v>
      </c>
    </row>
    <row r="21" spans="2:22" x14ac:dyDescent="0.25">
      <c r="B21" s="17">
        <v>5</v>
      </c>
      <c r="C21" s="17">
        <v>5</v>
      </c>
      <c r="D21" s="17">
        <v>6</v>
      </c>
      <c r="E21" s="17">
        <v>5</v>
      </c>
      <c r="F21" s="17">
        <v>5</v>
      </c>
      <c r="G21" s="17">
        <v>4</v>
      </c>
      <c r="H21" s="17">
        <v>3</v>
      </c>
      <c r="I21" s="17">
        <v>4</v>
      </c>
      <c r="J21" s="17">
        <v>3</v>
      </c>
      <c r="K21" s="17">
        <v>5</v>
      </c>
      <c r="M21" s="17">
        <v>5</v>
      </c>
      <c r="N21" s="17">
        <v>5</v>
      </c>
      <c r="O21" s="17">
        <v>6</v>
      </c>
      <c r="P21" s="17">
        <v>5</v>
      </c>
      <c r="Q21" s="17">
        <v>5</v>
      </c>
      <c r="R21" s="17">
        <v>4</v>
      </c>
      <c r="S21" s="17">
        <v>3</v>
      </c>
      <c r="T21" s="17">
        <v>4</v>
      </c>
      <c r="U21" s="17">
        <v>3</v>
      </c>
      <c r="V21" s="17">
        <v>5</v>
      </c>
    </row>
    <row r="23" spans="2:22" x14ac:dyDescent="0.25">
      <c r="B23" t="s">
        <v>48</v>
      </c>
      <c r="M23" t="s">
        <v>48</v>
      </c>
    </row>
    <row r="24" spans="2:22" x14ac:dyDescent="0.25">
      <c r="B24" s="17">
        <v>6</v>
      </c>
      <c r="C24" s="17">
        <v>4</v>
      </c>
      <c r="D24" s="17">
        <v>5</v>
      </c>
      <c r="E24" s="17">
        <v>4</v>
      </c>
      <c r="F24" s="17">
        <v>5</v>
      </c>
      <c r="G24" s="17">
        <v>4</v>
      </c>
      <c r="H24" s="17">
        <v>2</v>
      </c>
      <c r="I24" s="17">
        <v>4</v>
      </c>
      <c r="J24" s="17">
        <v>2</v>
      </c>
      <c r="K24" s="17">
        <v>5</v>
      </c>
      <c r="M24" s="17">
        <v>6</v>
      </c>
      <c r="N24" s="17">
        <v>4</v>
      </c>
      <c r="O24" s="17">
        <v>5</v>
      </c>
      <c r="P24" s="17">
        <v>4</v>
      </c>
      <c r="Q24" s="17">
        <v>5</v>
      </c>
      <c r="R24" s="17">
        <v>4</v>
      </c>
      <c r="S24" s="17">
        <v>2</v>
      </c>
      <c r="T24" s="17">
        <v>4</v>
      </c>
      <c r="U24" s="17">
        <v>2</v>
      </c>
      <c r="V24" s="17">
        <v>5</v>
      </c>
    </row>
    <row r="26" spans="2:22" x14ac:dyDescent="0.25">
      <c r="B26" t="s">
        <v>49</v>
      </c>
      <c r="M26" t="s">
        <v>49</v>
      </c>
    </row>
    <row r="27" spans="2:22" x14ac:dyDescent="0.25">
      <c r="B27" s="17">
        <v>6</v>
      </c>
      <c r="C27" s="17">
        <v>4</v>
      </c>
      <c r="D27" s="17">
        <v>5</v>
      </c>
      <c r="E27" s="17">
        <v>6</v>
      </c>
      <c r="F27" s="17">
        <v>5</v>
      </c>
      <c r="G27" s="17">
        <v>6</v>
      </c>
      <c r="H27" s="17">
        <v>8</v>
      </c>
      <c r="I27" s="17">
        <v>4</v>
      </c>
      <c r="J27" s="17">
        <v>3</v>
      </c>
      <c r="K27" s="17">
        <v>9</v>
      </c>
      <c r="M27" s="17">
        <v>6</v>
      </c>
      <c r="N27" s="17">
        <v>4</v>
      </c>
      <c r="O27" s="17">
        <v>5</v>
      </c>
      <c r="P27" s="17">
        <v>6</v>
      </c>
      <c r="Q27" s="17">
        <v>5</v>
      </c>
      <c r="R27" s="17">
        <v>6</v>
      </c>
      <c r="S27" s="17">
        <v>8</v>
      </c>
      <c r="T27" s="17">
        <v>4</v>
      </c>
      <c r="U27" s="17">
        <v>3</v>
      </c>
      <c r="V27" s="17">
        <v>9</v>
      </c>
    </row>
    <row r="29" spans="2:22" x14ac:dyDescent="0.25">
      <c r="B29" t="s">
        <v>50</v>
      </c>
      <c r="M29" t="s">
        <v>50</v>
      </c>
    </row>
    <row r="30" spans="2:22" x14ac:dyDescent="0.25">
      <c r="B30" s="17">
        <v>6</v>
      </c>
      <c r="C30" s="17">
        <v>4</v>
      </c>
      <c r="D30" s="17">
        <v>4</v>
      </c>
      <c r="E30" s="17">
        <v>6</v>
      </c>
      <c r="F30" s="17">
        <v>5</v>
      </c>
      <c r="G30" s="17">
        <v>5</v>
      </c>
      <c r="H30" s="17">
        <v>2</v>
      </c>
      <c r="I30" s="17">
        <v>3</v>
      </c>
      <c r="J30" s="17">
        <v>2</v>
      </c>
      <c r="K30" s="17">
        <v>1</v>
      </c>
      <c r="M30" s="17">
        <v>6</v>
      </c>
      <c r="N30" s="17">
        <v>4</v>
      </c>
      <c r="O30" s="17">
        <v>4</v>
      </c>
      <c r="P30" s="17">
        <v>6</v>
      </c>
      <c r="Q30" s="17">
        <v>5</v>
      </c>
      <c r="R30" s="17">
        <v>5</v>
      </c>
      <c r="S30" s="17">
        <v>2</v>
      </c>
      <c r="T30" s="17">
        <v>3</v>
      </c>
      <c r="U30" s="17">
        <v>2</v>
      </c>
      <c r="V30" s="17">
        <v>1</v>
      </c>
    </row>
    <row r="32" spans="2:22" x14ac:dyDescent="0.25">
      <c r="B32" t="s">
        <v>51</v>
      </c>
      <c r="M32" t="s">
        <v>51</v>
      </c>
    </row>
    <row r="33" spans="2:22" x14ac:dyDescent="0.25">
      <c r="B33" s="17">
        <v>6</v>
      </c>
      <c r="C33" s="17">
        <v>4</v>
      </c>
      <c r="D33" s="17">
        <v>5</v>
      </c>
      <c r="E33" s="17">
        <v>5</v>
      </c>
      <c r="F33" s="17">
        <v>5</v>
      </c>
      <c r="G33" s="17">
        <v>5</v>
      </c>
      <c r="H33" s="17">
        <v>2</v>
      </c>
      <c r="I33" s="17">
        <v>3</v>
      </c>
      <c r="J33" s="17">
        <v>5</v>
      </c>
      <c r="K33" s="17">
        <v>9</v>
      </c>
      <c r="M33" s="17">
        <v>6</v>
      </c>
      <c r="N33" s="17">
        <v>4</v>
      </c>
      <c r="O33" s="17">
        <v>5</v>
      </c>
      <c r="P33" s="17">
        <v>5</v>
      </c>
      <c r="Q33" s="17">
        <v>5</v>
      </c>
      <c r="R33" s="17">
        <v>5</v>
      </c>
      <c r="S33" s="17">
        <v>2</v>
      </c>
      <c r="T33" s="17">
        <v>3</v>
      </c>
      <c r="U33" s="17">
        <v>5</v>
      </c>
      <c r="V33" s="17">
        <v>9</v>
      </c>
    </row>
    <row r="35" spans="2:22" x14ac:dyDescent="0.25">
      <c r="B35" t="s">
        <v>52</v>
      </c>
      <c r="M35" t="s">
        <v>52</v>
      </c>
    </row>
    <row r="36" spans="2:22" x14ac:dyDescent="0.25">
      <c r="B36" s="17">
        <v>7</v>
      </c>
      <c r="C36" s="17">
        <v>4</v>
      </c>
      <c r="D36" s="17">
        <v>5</v>
      </c>
      <c r="E36" s="17">
        <v>6</v>
      </c>
      <c r="F36" s="17">
        <v>5</v>
      </c>
      <c r="G36" s="17">
        <v>6</v>
      </c>
      <c r="H36" s="17">
        <v>2</v>
      </c>
      <c r="I36" s="17">
        <v>3</v>
      </c>
      <c r="J36" s="17">
        <v>5</v>
      </c>
      <c r="K36" s="17">
        <v>5</v>
      </c>
      <c r="M36" s="17">
        <v>7</v>
      </c>
      <c r="N36" s="17">
        <v>4</v>
      </c>
      <c r="O36" s="17">
        <v>5</v>
      </c>
      <c r="P36" s="17">
        <v>6</v>
      </c>
      <c r="Q36" s="17">
        <v>5</v>
      </c>
      <c r="R36" s="17">
        <v>6</v>
      </c>
      <c r="S36" s="17">
        <v>2</v>
      </c>
      <c r="T36" s="17">
        <v>3</v>
      </c>
      <c r="U36" s="17">
        <v>5</v>
      </c>
      <c r="V36" s="17">
        <v>5</v>
      </c>
    </row>
    <row r="38" spans="2:22" x14ac:dyDescent="0.25">
      <c r="B38" t="s">
        <v>53</v>
      </c>
      <c r="M38" t="s">
        <v>53</v>
      </c>
    </row>
    <row r="39" spans="2:22" x14ac:dyDescent="0.25">
      <c r="B39" s="17">
        <v>6</v>
      </c>
      <c r="C39" s="17">
        <v>4</v>
      </c>
      <c r="D39" s="17">
        <v>5</v>
      </c>
      <c r="E39" s="17">
        <v>5</v>
      </c>
      <c r="F39" s="17">
        <v>5</v>
      </c>
      <c r="G39" s="17">
        <v>4</v>
      </c>
      <c r="H39" s="17">
        <v>2</v>
      </c>
      <c r="I39" s="17">
        <v>3</v>
      </c>
      <c r="J39" s="17">
        <v>3</v>
      </c>
      <c r="K39" s="17">
        <v>5</v>
      </c>
      <c r="M39" s="17">
        <v>6</v>
      </c>
      <c r="N39" s="17">
        <v>4</v>
      </c>
      <c r="O39" s="17">
        <v>5</v>
      </c>
      <c r="P39" s="17">
        <v>5</v>
      </c>
      <c r="Q39" s="17">
        <v>5</v>
      </c>
      <c r="R39" s="17">
        <v>4</v>
      </c>
      <c r="S39" s="17">
        <v>2</v>
      </c>
      <c r="T39" s="17">
        <v>3</v>
      </c>
      <c r="U39" s="17">
        <v>3</v>
      </c>
      <c r="V39" s="17">
        <v>5</v>
      </c>
    </row>
    <row r="41" spans="2:22" x14ac:dyDescent="0.25">
      <c r="B41" t="s">
        <v>54</v>
      </c>
      <c r="M41" t="s">
        <v>54</v>
      </c>
    </row>
    <row r="42" spans="2:22" x14ac:dyDescent="0.25">
      <c r="B42" s="17">
        <v>3</v>
      </c>
      <c r="C42" s="17">
        <v>5</v>
      </c>
      <c r="D42" s="17">
        <v>5</v>
      </c>
      <c r="E42" s="17">
        <v>5</v>
      </c>
      <c r="F42" s="17">
        <v>5</v>
      </c>
      <c r="G42" s="17">
        <v>4</v>
      </c>
      <c r="H42" s="17">
        <v>6</v>
      </c>
      <c r="I42" s="17">
        <v>6</v>
      </c>
      <c r="J42" s="17">
        <v>5</v>
      </c>
      <c r="K42" s="17">
        <v>5</v>
      </c>
      <c r="M42" s="17">
        <v>3</v>
      </c>
      <c r="N42" s="17">
        <v>5</v>
      </c>
      <c r="O42" s="17">
        <v>5</v>
      </c>
      <c r="P42" s="17">
        <v>5</v>
      </c>
      <c r="Q42" s="17">
        <v>5</v>
      </c>
      <c r="R42" s="17">
        <v>4</v>
      </c>
      <c r="S42" s="17">
        <v>6</v>
      </c>
      <c r="T42" s="17">
        <v>6</v>
      </c>
      <c r="U42" s="17">
        <v>5</v>
      </c>
      <c r="V42" s="17">
        <v>5</v>
      </c>
    </row>
    <row r="44" spans="2:22" x14ac:dyDescent="0.25">
      <c r="B44" t="s">
        <v>55</v>
      </c>
      <c r="M44" t="s">
        <v>55</v>
      </c>
    </row>
    <row r="45" spans="2:22" x14ac:dyDescent="0.25">
      <c r="B45" s="17">
        <v>3</v>
      </c>
      <c r="C45" s="17">
        <v>4</v>
      </c>
      <c r="D45" s="17">
        <v>5</v>
      </c>
      <c r="E45" s="17">
        <v>4</v>
      </c>
      <c r="F45" s="17">
        <v>5</v>
      </c>
      <c r="G45" s="17">
        <v>4</v>
      </c>
      <c r="H45" s="17">
        <v>2</v>
      </c>
      <c r="I45" s="17">
        <v>6</v>
      </c>
      <c r="J45" s="17">
        <v>5</v>
      </c>
      <c r="K45" s="17">
        <v>1</v>
      </c>
      <c r="M45" s="17">
        <v>3</v>
      </c>
      <c r="N45" s="17">
        <v>4</v>
      </c>
      <c r="O45" s="17">
        <v>5</v>
      </c>
      <c r="P45" s="17">
        <v>4</v>
      </c>
      <c r="Q45" s="17">
        <v>5</v>
      </c>
      <c r="R45" s="17">
        <v>4</v>
      </c>
      <c r="S45" s="17">
        <v>2</v>
      </c>
      <c r="T45" s="17">
        <v>6</v>
      </c>
      <c r="U45" s="17">
        <v>5</v>
      </c>
      <c r="V45" s="17">
        <v>1</v>
      </c>
    </row>
    <row r="47" spans="2:22" x14ac:dyDescent="0.25">
      <c r="B47" t="s">
        <v>56</v>
      </c>
      <c r="M47" t="s">
        <v>56</v>
      </c>
    </row>
    <row r="48" spans="2:22" x14ac:dyDescent="0.25">
      <c r="B48" s="17">
        <v>4</v>
      </c>
      <c r="C48" s="17">
        <v>5</v>
      </c>
      <c r="D48" s="17">
        <v>5</v>
      </c>
      <c r="E48" s="17">
        <v>4</v>
      </c>
      <c r="F48" s="17">
        <v>5</v>
      </c>
      <c r="G48" s="17">
        <v>4</v>
      </c>
      <c r="H48" s="17">
        <v>8</v>
      </c>
      <c r="I48" s="17">
        <v>7</v>
      </c>
      <c r="J48" s="17">
        <v>5</v>
      </c>
      <c r="K48" s="17">
        <v>9</v>
      </c>
      <c r="M48" s="17">
        <v>4</v>
      </c>
      <c r="N48" s="17">
        <v>5</v>
      </c>
      <c r="O48" s="17">
        <v>5</v>
      </c>
      <c r="P48" s="17">
        <v>4</v>
      </c>
      <c r="Q48" s="17">
        <v>5</v>
      </c>
      <c r="R48" s="17">
        <v>4</v>
      </c>
      <c r="S48" s="17">
        <v>8</v>
      </c>
      <c r="T48" s="17">
        <v>7</v>
      </c>
      <c r="U48" s="17">
        <v>5</v>
      </c>
      <c r="V48" s="17">
        <v>9</v>
      </c>
    </row>
    <row r="50" spans="2:22" x14ac:dyDescent="0.25">
      <c r="B50" t="s">
        <v>57</v>
      </c>
      <c r="M50" t="s">
        <v>57</v>
      </c>
    </row>
    <row r="51" spans="2:22" x14ac:dyDescent="0.25">
      <c r="B51" s="17">
        <v>4</v>
      </c>
      <c r="C51" s="17">
        <v>4</v>
      </c>
      <c r="D51" s="17">
        <v>5</v>
      </c>
      <c r="E51" s="17">
        <v>5</v>
      </c>
      <c r="F51" s="17">
        <v>5</v>
      </c>
      <c r="G51" s="17">
        <v>4</v>
      </c>
      <c r="H51" s="17">
        <v>2</v>
      </c>
      <c r="I51" s="17">
        <v>6</v>
      </c>
      <c r="J51" s="17">
        <v>3</v>
      </c>
      <c r="K51" s="17">
        <v>1</v>
      </c>
      <c r="M51" s="17">
        <v>4</v>
      </c>
      <c r="N51" s="17">
        <v>4</v>
      </c>
      <c r="O51" s="17">
        <v>5</v>
      </c>
      <c r="P51" s="17">
        <v>5</v>
      </c>
      <c r="Q51" s="17">
        <v>5</v>
      </c>
      <c r="R51" s="17">
        <v>4</v>
      </c>
      <c r="S51" s="17">
        <v>2</v>
      </c>
      <c r="T51" s="17">
        <v>6</v>
      </c>
      <c r="U51" s="17">
        <v>3</v>
      </c>
      <c r="V51" s="17">
        <v>1</v>
      </c>
    </row>
    <row r="53" spans="2:22" x14ac:dyDescent="0.25">
      <c r="B53" t="s">
        <v>58</v>
      </c>
      <c r="M53" t="s">
        <v>58</v>
      </c>
    </row>
    <row r="54" spans="2:22" x14ac:dyDescent="0.25">
      <c r="B54" s="17">
        <v>4</v>
      </c>
      <c r="C54" s="17">
        <v>5</v>
      </c>
      <c r="D54" s="17">
        <v>5</v>
      </c>
      <c r="E54" s="17">
        <v>4</v>
      </c>
      <c r="F54" s="17">
        <v>5</v>
      </c>
      <c r="G54" s="17">
        <v>4</v>
      </c>
      <c r="H54" s="17">
        <v>2</v>
      </c>
      <c r="I54" s="17">
        <v>7</v>
      </c>
      <c r="J54" s="17">
        <v>4</v>
      </c>
      <c r="K54" s="17">
        <v>9</v>
      </c>
      <c r="M54" s="17">
        <v>4</v>
      </c>
      <c r="N54" s="17">
        <v>5</v>
      </c>
      <c r="O54" s="17">
        <v>5</v>
      </c>
      <c r="P54" s="17">
        <v>4</v>
      </c>
      <c r="Q54" s="17">
        <v>5</v>
      </c>
      <c r="R54" s="17">
        <v>4</v>
      </c>
      <c r="S54" s="17">
        <v>2</v>
      </c>
      <c r="T54" s="17">
        <v>7</v>
      </c>
      <c r="U54" s="17">
        <v>4</v>
      </c>
      <c r="V54" s="17">
        <v>9</v>
      </c>
    </row>
    <row r="56" spans="2:22" x14ac:dyDescent="0.25">
      <c r="B56" t="s">
        <v>59</v>
      </c>
      <c r="M56" t="s">
        <v>59</v>
      </c>
    </row>
    <row r="57" spans="2:22" x14ac:dyDescent="0.25">
      <c r="B57" s="17">
        <v>6</v>
      </c>
      <c r="C57" s="17">
        <v>5</v>
      </c>
      <c r="D57" s="17">
        <v>5</v>
      </c>
      <c r="E57" s="17">
        <v>6</v>
      </c>
      <c r="F57" s="17">
        <v>5</v>
      </c>
      <c r="G57" s="17">
        <v>6</v>
      </c>
      <c r="H57" s="17">
        <v>7</v>
      </c>
      <c r="I57" s="17">
        <v>3</v>
      </c>
      <c r="J57" s="17">
        <v>7</v>
      </c>
      <c r="K57" s="17">
        <v>5</v>
      </c>
      <c r="M57" s="17">
        <v>6</v>
      </c>
      <c r="N57" s="17">
        <v>5</v>
      </c>
      <c r="O57" s="17">
        <v>5</v>
      </c>
      <c r="P57" s="17">
        <v>6</v>
      </c>
      <c r="Q57" s="17">
        <v>5</v>
      </c>
      <c r="R57" s="17">
        <v>6</v>
      </c>
      <c r="S57" s="17">
        <v>7</v>
      </c>
      <c r="T57" s="17">
        <v>3</v>
      </c>
      <c r="U57" s="17">
        <v>7</v>
      </c>
      <c r="V57" s="17">
        <v>5</v>
      </c>
    </row>
    <row r="59" spans="2:22" x14ac:dyDescent="0.25">
      <c r="B59" t="s">
        <v>60</v>
      </c>
      <c r="M59" t="s">
        <v>60</v>
      </c>
    </row>
    <row r="60" spans="2:22" x14ac:dyDescent="0.25">
      <c r="B60" s="17">
        <v>6</v>
      </c>
      <c r="C60" s="17">
        <v>4</v>
      </c>
      <c r="D60" s="17">
        <v>5</v>
      </c>
      <c r="E60" s="17">
        <v>5</v>
      </c>
      <c r="F60" s="17">
        <v>5</v>
      </c>
      <c r="G60" s="17">
        <v>4</v>
      </c>
      <c r="H60" s="17">
        <v>2</v>
      </c>
      <c r="I60" s="17">
        <v>2</v>
      </c>
      <c r="J60" s="17">
        <v>6</v>
      </c>
      <c r="K60" s="17">
        <v>1</v>
      </c>
      <c r="M60" s="17">
        <v>6</v>
      </c>
      <c r="N60" s="17">
        <v>4</v>
      </c>
      <c r="O60" s="17">
        <v>5</v>
      </c>
      <c r="P60" s="17">
        <v>5</v>
      </c>
      <c r="Q60" s="17">
        <v>5</v>
      </c>
      <c r="R60" s="17">
        <v>4</v>
      </c>
      <c r="S60" s="17">
        <v>2</v>
      </c>
      <c r="T60" s="17">
        <v>2</v>
      </c>
      <c r="U60" s="17">
        <v>6</v>
      </c>
      <c r="V60" s="17">
        <v>1</v>
      </c>
    </row>
    <row r="62" spans="2:22" x14ac:dyDescent="0.25">
      <c r="B62" t="s">
        <v>61</v>
      </c>
      <c r="M62" t="s">
        <v>61</v>
      </c>
    </row>
    <row r="63" spans="2:22" x14ac:dyDescent="0.25">
      <c r="B63" s="17">
        <v>4</v>
      </c>
      <c r="C63" s="17">
        <v>5</v>
      </c>
      <c r="D63" s="17">
        <v>5</v>
      </c>
      <c r="E63" s="17">
        <v>5</v>
      </c>
      <c r="F63" s="17">
        <v>5</v>
      </c>
      <c r="G63" s="17">
        <v>6</v>
      </c>
      <c r="H63" s="17">
        <v>8</v>
      </c>
      <c r="I63" s="17">
        <v>5</v>
      </c>
      <c r="J63" s="17">
        <v>8</v>
      </c>
      <c r="K63" s="17">
        <v>5</v>
      </c>
      <c r="M63" s="17">
        <v>4</v>
      </c>
      <c r="N63" s="17">
        <v>5</v>
      </c>
      <c r="O63" s="17">
        <v>5</v>
      </c>
      <c r="P63" s="17">
        <v>5</v>
      </c>
      <c r="Q63" s="17">
        <v>5</v>
      </c>
      <c r="R63" s="17">
        <v>6</v>
      </c>
      <c r="S63" s="17">
        <v>8</v>
      </c>
      <c r="T63" s="17">
        <v>5</v>
      </c>
      <c r="U63" s="17">
        <v>8</v>
      </c>
      <c r="V63" s="17">
        <v>5</v>
      </c>
    </row>
    <row r="65" spans="2:22" x14ac:dyDescent="0.25">
      <c r="B65" t="s">
        <v>62</v>
      </c>
      <c r="M65" t="s">
        <v>62</v>
      </c>
    </row>
    <row r="66" spans="2:22" x14ac:dyDescent="0.25">
      <c r="B66" s="17">
        <v>6</v>
      </c>
      <c r="C66" s="17">
        <v>4</v>
      </c>
      <c r="D66" s="17">
        <v>5</v>
      </c>
      <c r="E66" s="17">
        <v>6</v>
      </c>
      <c r="F66" s="17">
        <v>5</v>
      </c>
      <c r="G66" s="17">
        <v>6</v>
      </c>
      <c r="H66" s="17">
        <v>6</v>
      </c>
      <c r="I66" s="17">
        <v>5</v>
      </c>
      <c r="J66" s="17">
        <v>4</v>
      </c>
      <c r="K66" s="17">
        <v>1</v>
      </c>
      <c r="M66" s="17">
        <v>6</v>
      </c>
      <c r="N66" s="17">
        <v>4</v>
      </c>
      <c r="O66" s="17">
        <v>5</v>
      </c>
      <c r="P66" s="17">
        <v>6</v>
      </c>
      <c r="Q66" s="17">
        <v>5</v>
      </c>
      <c r="R66" s="17">
        <v>6</v>
      </c>
      <c r="S66" s="17">
        <v>6</v>
      </c>
      <c r="T66" s="17">
        <v>5</v>
      </c>
      <c r="U66" s="17">
        <v>4</v>
      </c>
      <c r="V66" s="17">
        <v>1</v>
      </c>
    </row>
    <row r="68" spans="2:22" x14ac:dyDescent="0.25">
      <c r="B68" t="s">
        <v>63</v>
      </c>
      <c r="M68" t="s">
        <v>63</v>
      </c>
    </row>
    <row r="69" spans="2:22" x14ac:dyDescent="0.25">
      <c r="B69" s="17">
        <v>3</v>
      </c>
      <c r="C69" s="17">
        <v>4</v>
      </c>
      <c r="D69" s="17">
        <v>5</v>
      </c>
      <c r="E69" s="17">
        <v>3</v>
      </c>
      <c r="F69" s="17">
        <v>5</v>
      </c>
      <c r="G69" s="17">
        <v>6</v>
      </c>
      <c r="H69" s="17">
        <v>2</v>
      </c>
      <c r="I69" s="17">
        <v>4</v>
      </c>
      <c r="J69" s="17">
        <v>4</v>
      </c>
      <c r="K69" s="17">
        <v>1</v>
      </c>
      <c r="M69" s="17">
        <v>3</v>
      </c>
      <c r="N69" s="17">
        <v>4</v>
      </c>
      <c r="O69" s="17">
        <v>5</v>
      </c>
      <c r="P69" s="17">
        <v>3</v>
      </c>
      <c r="Q69" s="17">
        <v>5</v>
      </c>
      <c r="R69" s="17">
        <v>6</v>
      </c>
      <c r="S69" s="17">
        <v>2</v>
      </c>
      <c r="T69" s="17">
        <v>4</v>
      </c>
      <c r="U69" s="17">
        <v>4</v>
      </c>
      <c r="V69" s="17">
        <v>1</v>
      </c>
    </row>
    <row r="71" spans="2:22" x14ac:dyDescent="0.25">
      <c r="B71" t="s">
        <v>64</v>
      </c>
      <c r="M71" t="s">
        <v>64</v>
      </c>
    </row>
    <row r="72" spans="2:22" x14ac:dyDescent="0.25">
      <c r="B72" s="17">
        <v>6</v>
      </c>
      <c r="C72" s="17">
        <v>6</v>
      </c>
      <c r="D72" s="17">
        <v>6</v>
      </c>
      <c r="E72" s="17">
        <v>7</v>
      </c>
      <c r="F72" s="17">
        <v>5</v>
      </c>
      <c r="G72" s="17">
        <v>6</v>
      </c>
      <c r="H72" s="17">
        <v>8</v>
      </c>
      <c r="I72" s="17">
        <v>4</v>
      </c>
      <c r="J72" s="17">
        <v>5</v>
      </c>
      <c r="K72" s="17">
        <v>5</v>
      </c>
      <c r="M72" s="17">
        <v>6</v>
      </c>
      <c r="N72" s="17">
        <v>6</v>
      </c>
      <c r="O72" s="17">
        <v>6</v>
      </c>
      <c r="P72" s="17">
        <v>7</v>
      </c>
      <c r="Q72" s="17">
        <v>5</v>
      </c>
      <c r="R72" s="17">
        <v>6</v>
      </c>
      <c r="S72" s="17">
        <v>8</v>
      </c>
      <c r="T72" s="17">
        <v>4</v>
      </c>
      <c r="U72" s="17">
        <v>5</v>
      </c>
      <c r="V72" s="17">
        <v>5</v>
      </c>
    </row>
    <row r="74" spans="2:22" x14ac:dyDescent="0.25">
      <c r="B74" t="s">
        <v>65</v>
      </c>
      <c r="M74" t="s">
        <v>65</v>
      </c>
    </row>
    <row r="75" spans="2:22" x14ac:dyDescent="0.25">
      <c r="B75" s="17">
        <v>3</v>
      </c>
      <c r="C75" s="17">
        <v>4</v>
      </c>
      <c r="D75" s="17">
        <v>5</v>
      </c>
      <c r="E75" s="17">
        <v>6</v>
      </c>
      <c r="F75" s="17">
        <v>5</v>
      </c>
      <c r="G75" s="17">
        <v>4</v>
      </c>
      <c r="H75" s="17">
        <v>2</v>
      </c>
      <c r="I75" s="17">
        <v>3</v>
      </c>
      <c r="J75" s="17">
        <v>3</v>
      </c>
      <c r="K75" s="17">
        <v>1</v>
      </c>
      <c r="M75" s="17">
        <v>3</v>
      </c>
      <c r="N75" s="17">
        <v>4</v>
      </c>
      <c r="O75" s="17">
        <v>5</v>
      </c>
      <c r="P75" s="17">
        <v>6</v>
      </c>
      <c r="Q75" s="17">
        <v>5</v>
      </c>
      <c r="R75" s="17">
        <v>4</v>
      </c>
      <c r="S75" s="17">
        <v>2</v>
      </c>
      <c r="T75" s="17">
        <v>3</v>
      </c>
      <c r="U75" s="17">
        <v>3</v>
      </c>
      <c r="V75" s="17">
        <v>1</v>
      </c>
    </row>
    <row r="77" spans="2:22" x14ac:dyDescent="0.25">
      <c r="B77" t="s">
        <v>66</v>
      </c>
      <c r="M77" t="s">
        <v>66</v>
      </c>
    </row>
    <row r="78" spans="2:22" x14ac:dyDescent="0.25">
      <c r="B78" s="17">
        <v>4</v>
      </c>
      <c r="C78" s="17">
        <v>5</v>
      </c>
      <c r="D78" s="17">
        <v>5</v>
      </c>
      <c r="E78" s="17">
        <v>6</v>
      </c>
      <c r="F78" s="17">
        <v>5</v>
      </c>
      <c r="G78" s="17">
        <v>4</v>
      </c>
      <c r="H78" s="17">
        <v>5</v>
      </c>
      <c r="I78" s="17">
        <v>3</v>
      </c>
      <c r="J78" s="17">
        <v>5</v>
      </c>
      <c r="K78" s="17">
        <v>5</v>
      </c>
      <c r="M78" s="17">
        <v>4</v>
      </c>
      <c r="N78" s="17">
        <v>5</v>
      </c>
      <c r="O78" s="17">
        <v>5</v>
      </c>
      <c r="P78" s="17">
        <v>6</v>
      </c>
      <c r="Q78" s="17">
        <v>5</v>
      </c>
      <c r="R78" s="17">
        <v>4</v>
      </c>
      <c r="S78" s="17">
        <v>5</v>
      </c>
      <c r="T78" s="17">
        <v>3</v>
      </c>
      <c r="U78" s="17">
        <v>5</v>
      </c>
      <c r="V78" s="17">
        <v>5</v>
      </c>
    </row>
    <row r="80" spans="2:22" x14ac:dyDescent="0.25">
      <c r="B80" t="s">
        <v>67</v>
      </c>
      <c r="M80" t="s">
        <v>67</v>
      </c>
    </row>
    <row r="81" spans="1:25" x14ac:dyDescent="0.25">
      <c r="B81" s="17">
        <v>3</v>
      </c>
      <c r="C81" s="17">
        <v>4</v>
      </c>
      <c r="D81" s="17">
        <v>5</v>
      </c>
      <c r="E81" s="17">
        <v>5</v>
      </c>
      <c r="F81" s="17">
        <v>5</v>
      </c>
      <c r="G81" s="17">
        <v>4</v>
      </c>
      <c r="H81" s="17">
        <v>2</v>
      </c>
      <c r="I81" s="17">
        <v>3</v>
      </c>
      <c r="J81" s="17">
        <v>4</v>
      </c>
      <c r="K81" s="17">
        <v>1</v>
      </c>
      <c r="M81" s="17">
        <v>3</v>
      </c>
      <c r="N81" s="17">
        <v>4</v>
      </c>
      <c r="O81" s="17">
        <v>5</v>
      </c>
      <c r="P81" s="17">
        <v>5</v>
      </c>
      <c r="Q81" s="17">
        <v>5</v>
      </c>
      <c r="R81" s="17">
        <v>4</v>
      </c>
      <c r="S81" s="17">
        <v>2</v>
      </c>
      <c r="T81" s="17">
        <v>3</v>
      </c>
      <c r="U81" s="17">
        <v>4</v>
      </c>
      <c r="V81" s="17">
        <v>1</v>
      </c>
    </row>
    <row r="83" spans="1:25" x14ac:dyDescent="0.25">
      <c r="B83" t="s">
        <v>68</v>
      </c>
      <c r="M83" t="s">
        <v>68</v>
      </c>
    </row>
    <row r="84" spans="1:25" x14ac:dyDescent="0.25">
      <c r="B84" s="17">
        <v>4</v>
      </c>
      <c r="C84" s="17">
        <v>4</v>
      </c>
      <c r="D84" s="17">
        <v>5</v>
      </c>
      <c r="E84" s="17">
        <v>4</v>
      </c>
      <c r="F84" s="17">
        <v>5</v>
      </c>
      <c r="G84" s="17">
        <v>4</v>
      </c>
      <c r="H84" s="17">
        <v>2</v>
      </c>
      <c r="I84" s="17">
        <v>4</v>
      </c>
      <c r="J84" s="17">
        <v>4</v>
      </c>
      <c r="K84" s="17">
        <v>1</v>
      </c>
      <c r="M84" s="17">
        <v>4</v>
      </c>
      <c r="N84" s="17">
        <v>4</v>
      </c>
      <c r="O84" s="17">
        <v>5</v>
      </c>
      <c r="P84" s="17">
        <v>4</v>
      </c>
      <c r="Q84" s="17">
        <v>5</v>
      </c>
      <c r="R84" s="17">
        <v>4</v>
      </c>
      <c r="S84" s="17">
        <v>2</v>
      </c>
      <c r="T84" s="17">
        <v>4</v>
      </c>
      <c r="U84" s="17">
        <v>4</v>
      </c>
      <c r="V84" s="17">
        <v>1</v>
      </c>
    </row>
    <row r="87" spans="1:25" x14ac:dyDescent="0.25">
      <c r="B87" s="17" t="s">
        <v>38</v>
      </c>
      <c r="C87" s="17" t="s">
        <v>39</v>
      </c>
      <c r="E87" s="17" t="s">
        <v>38</v>
      </c>
      <c r="F87" s="17" t="s">
        <v>39</v>
      </c>
      <c r="G87">
        <v>0</v>
      </c>
      <c r="H87" s="71">
        <v>1</v>
      </c>
      <c r="I87" t="s">
        <v>27</v>
      </c>
      <c r="N87" t="s">
        <v>37</v>
      </c>
    </row>
    <row r="88" spans="1:25" x14ac:dyDescent="0.25">
      <c r="B88" s="17">
        <v>1</v>
      </c>
      <c r="C88" s="34">
        <v>9</v>
      </c>
      <c r="E88" s="17">
        <v>1</v>
      </c>
      <c r="F88" s="36">
        <v>9</v>
      </c>
      <c r="G88">
        <v>1</v>
      </c>
      <c r="H88" s="71"/>
    </row>
    <row r="89" spans="1:25" x14ac:dyDescent="0.25">
      <c r="B89" s="17">
        <v>2</v>
      </c>
      <c r="C89" s="34">
        <v>7</v>
      </c>
      <c r="E89" s="17">
        <v>1.5</v>
      </c>
      <c r="F89" s="17">
        <v>8</v>
      </c>
      <c r="G89">
        <v>2</v>
      </c>
      <c r="H89" s="71"/>
      <c r="I89" s="17"/>
      <c r="J89" s="17" t="s">
        <v>70</v>
      </c>
      <c r="K89" s="17" t="s">
        <v>69</v>
      </c>
      <c r="L89" s="17"/>
      <c r="N89" s="14" t="s">
        <v>29</v>
      </c>
      <c r="O89" s="8" t="s">
        <v>71</v>
      </c>
      <c r="P89" s="8" t="s">
        <v>72</v>
      </c>
      <c r="Q89" s="8" t="s">
        <v>73</v>
      </c>
      <c r="R89" s="8" t="s">
        <v>74</v>
      </c>
      <c r="S89" s="8" t="s">
        <v>75</v>
      </c>
      <c r="T89" s="8" t="s">
        <v>76</v>
      </c>
      <c r="U89" s="8" t="s">
        <v>77</v>
      </c>
      <c r="V89" s="9" t="s">
        <v>78</v>
      </c>
      <c r="X89">
        <v>0</v>
      </c>
      <c r="Y89" s="71">
        <v>1</v>
      </c>
    </row>
    <row r="90" spans="1:25" x14ac:dyDescent="0.25">
      <c r="B90" s="17">
        <v>3</v>
      </c>
      <c r="C90" s="34">
        <v>5</v>
      </c>
      <c r="E90" s="17">
        <v>2</v>
      </c>
      <c r="F90" s="36">
        <v>7</v>
      </c>
      <c r="G90">
        <v>3</v>
      </c>
      <c r="H90" s="72">
        <v>0.5</v>
      </c>
      <c r="I90" s="17" t="s">
        <v>71</v>
      </c>
      <c r="J90" s="17">
        <f>AVERAGE(B3:K3)</f>
        <v>5.4</v>
      </c>
      <c r="K90" s="17">
        <f>10-J90</f>
        <v>4.5999999999999996</v>
      </c>
      <c r="L90" s="17" t="s">
        <v>72</v>
      </c>
      <c r="N90" s="15" t="s">
        <v>71</v>
      </c>
      <c r="O90" s="10">
        <v>5</v>
      </c>
      <c r="P90" s="10">
        <f>J90</f>
        <v>5.4</v>
      </c>
      <c r="Q90" s="10">
        <f>J91</f>
        <v>3.8</v>
      </c>
      <c r="R90" s="10">
        <f>J92</f>
        <v>6.1</v>
      </c>
      <c r="S90" s="10">
        <f>J93</f>
        <v>5.4</v>
      </c>
      <c r="T90" s="10">
        <f>J94</f>
        <v>4.8</v>
      </c>
      <c r="U90" s="10">
        <f>J95</f>
        <v>5.6</v>
      </c>
      <c r="V90" s="11">
        <f>J96</f>
        <v>4.5</v>
      </c>
      <c r="X90">
        <v>1</v>
      </c>
      <c r="Y90" s="71"/>
    </row>
    <row r="91" spans="1:25" x14ac:dyDescent="0.25">
      <c r="B91" s="17">
        <v>4</v>
      </c>
      <c r="C91" s="34">
        <v>3</v>
      </c>
      <c r="E91" s="17">
        <v>2.5</v>
      </c>
      <c r="F91" s="17">
        <v>6</v>
      </c>
      <c r="G91">
        <v>4</v>
      </c>
      <c r="H91" s="72"/>
      <c r="I91" s="17" t="s">
        <v>71</v>
      </c>
      <c r="J91" s="17">
        <f>AVERAGE(B6:K6)</f>
        <v>3.8</v>
      </c>
      <c r="K91" s="17">
        <f t="shared" ref="K91:K117" si="0">10-J91</f>
        <v>6.2</v>
      </c>
      <c r="L91" s="17" t="s">
        <v>73</v>
      </c>
      <c r="N91" s="15" t="s">
        <v>72</v>
      </c>
      <c r="O91" s="10">
        <f>K90</f>
        <v>4.5999999999999996</v>
      </c>
      <c r="P91" s="10">
        <f>5</f>
        <v>5</v>
      </c>
      <c r="Q91" s="10">
        <f>J117</f>
        <v>3.7</v>
      </c>
      <c r="R91" s="10">
        <f>K115</f>
        <v>5.3</v>
      </c>
      <c r="S91" s="10">
        <f>J112</f>
        <v>3.7</v>
      </c>
      <c r="T91" s="10">
        <f>K108</f>
        <v>4.5</v>
      </c>
      <c r="U91" s="10">
        <f>K103</f>
        <v>5.0999999999999996</v>
      </c>
      <c r="V91" s="11">
        <f>J97</f>
        <v>4.0999999999999996</v>
      </c>
      <c r="X91">
        <v>2</v>
      </c>
      <c r="Y91" s="71"/>
    </row>
    <row r="92" spans="1:25" x14ac:dyDescent="0.25">
      <c r="A92" t="s">
        <v>82</v>
      </c>
      <c r="B92" s="17">
        <v>5</v>
      </c>
      <c r="C92" s="34">
        <v>1</v>
      </c>
      <c r="E92" s="17">
        <v>3</v>
      </c>
      <c r="F92" s="36">
        <v>5</v>
      </c>
      <c r="G92">
        <v>5</v>
      </c>
      <c r="H92" s="72"/>
      <c r="I92" s="17" t="s">
        <v>71</v>
      </c>
      <c r="J92" s="17">
        <f>AVERAGE(B9:K9)</f>
        <v>6.1</v>
      </c>
      <c r="K92" s="17">
        <f t="shared" si="0"/>
        <v>3.9000000000000004</v>
      </c>
      <c r="L92" s="17" t="s">
        <v>74</v>
      </c>
      <c r="N92" s="15" t="s">
        <v>73</v>
      </c>
      <c r="O92" s="10">
        <f t="shared" ref="O92:O97" si="1">K91</f>
        <v>6.2</v>
      </c>
      <c r="P92" s="10">
        <f>K117</f>
        <v>6.3</v>
      </c>
      <c r="Q92" s="10">
        <f>P91</f>
        <v>5</v>
      </c>
      <c r="R92" s="10">
        <f>K116</f>
        <v>6.4</v>
      </c>
      <c r="S92" s="10">
        <f t="shared" ref="S92:S93" si="2">J113</f>
        <v>5.8</v>
      </c>
      <c r="T92" s="10">
        <f t="shared" ref="T92:T94" si="3">K109</f>
        <v>6</v>
      </c>
      <c r="U92" s="10">
        <f t="shared" ref="U92:U95" si="4">K104</f>
        <v>6.1</v>
      </c>
      <c r="V92" s="11">
        <f t="shared" ref="V92:V96" si="5">J98</f>
        <v>5.6</v>
      </c>
      <c r="X92">
        <v>3</v>
      </c>
      <c r="Y92" s="72">
        <v>0.5</v>
      </c>
    </row>
    <row r="93" spans="1:25" x14ac:dyDescent="0.25">
      <c r="B93" s="17">
        <v>6</v>
      </c>
      <c r="C93" s="35" t="s">
        <v>127</v>
      </c>
      <c r="E93" s="17">
        <v>3.5</v>
      </c>
      <c r="F93" s="17">
        <v>4</v>
      </c>
      <c r="G93">
        <v>6</v>
      </c>
      <c r="H93" s="72"/>
      <c r="I93" s="17" t="s">
        <v>71</v>
      </c>
      <c r="J93" s="17">
        <f>AVERAGE(B12:K12)</f>
        <v>5.4</v>
      </c>
      <c r="K93" s="17">
        <f t="shared" si="0"/>
        <v>4.5999999999999996</v>
      </c>
      <c r="L93" s="17" t="s">
        <v>75</v>
      </c>
      <c r="N93" s="15" t="s">
        <v>74</v>
      </c>
      <c r="O93" s="10">
        <f t="shared" si="1"/>
        <v>3.9000000000000004</v>
      </c>
      <c r="P93" s="10">
        <f>J115</f>
        <v>4.7</v>
      </c>
      <c r="Q93" s="10">
        <f>J116</f>
        <v>3.6</v>
      </c>
      <c r="R93" s="10">
        <f>Q92</f>
        <v>5</v>
      </c>
      <c r="S93" s="10">
        <f t="shared" si="2"/>
        <v>3.6</v>
      </c>
      <c r="T93" s="10">
        <f t="shared" si="3"/>
        <v>4.4000000000000004</v>
      </c>
      <c r="U93" s="10">
        <f t="shared" si="4"/>
        <v>4.4000000000000004</v>
      </c>
      <c r="V93" s="11">
        <f t="shared" si="5"/>
        <v>3.8</v>
      </c>
      <c r="X93">
        <v>4</v>
      </c>
      <c r="Y93" s="72"/>
    </row>
    <row r="94" spans="1:25" x14ac:dyDescent="0.25">
      <c r="B94" s="17">
        <v>7</v>
      </c>
      <c r="C94" s="35" t="s">
        <v>129</v>
      </c>
      <c r="E94" s="17">
        <v>4</v>
      </c>
      <c r="F94" s="36">
        <v>3</v>
      </c>
      <c r="G94">
        <v>7</v>
      </c>
      <c r="H94" s="72"/>
      <c r="I94" s="17" t="s">
        <v>71</v>
      </c>
      <c r="J94" s="17">
        <f>AVERAGE(B15:K15)</f>
        <v>4.8</v>
      </c>
      <c r="K94" s="17">
        <f t="shared" si="0"/>
        <v>5.2</v>
      </c>
      <c r="L94" s="17" t="s">
        <v>76</v>
      </c>
      <c r="N94" s="15" t="s">
        <v>75</v>
      </c>
      <c r="O94" s="10">
        <f t="shared" si="1"/>
        <v>4.5999999999999996</v>
      </c>
      <c r="P94" s="10">
        <f>K112</f>
        <v>6.3</v>
      </c>
      <c r="Q94" s="10">
        <f>K113</f>
        <v>4.2</v>
      </c>
      <c r="R94" s="10">
        <f>K114</f>
        <v>6.4</v>
      </c>
      <c r="S94" s="10">
        <f>R93</f>
        <v>5</v>
      </c>
      <c r="T94" s="10">
        <f t="shared" si="3"/>
        <v>5.2</v>
      </c>
      <c r="U94" s="10">
        <f t="shared" si="4"/>
        <v>6.1</v>
      </c>
      <c r="V94" s="11">
        <f t="shared" si="5"/>
        <v>4.9000000000000004</v>
      </c>
      <c r="X94">
        <v>5</v>
      </c>
      <c r="Y94" s="72"/>
    </row>
    <row r="95" spans="1:25" x14ac:dyDescent="0.25">
      <c r="B95" s="17">
        <v>8</v>
      </c>
      <c r="C95" s="35" t="s">
        <v>131</v>
      </c>
      <c r="E95" s="17">
        <v>4.5</v>
      </c>
      <c r="F95" s="17">
        <v>2</v>
      </c>
      <c r="G95">
        <v>8</v>
      </c>
      <c r="H95" s="72">
        <v>1</v>
      </c>
      <c r="I95" s="17" t="s">
        <v>71</v>
      </c>
      <c r="J95" s="17">
        <f>AVERAGE(B18:K18)</f>
        <v>5.6</v>
      </c>
      <c r="K95" s="17">
        <f t="shared" si="0"/>
        <v>4.4000000000000004</v>
      </c>
      <c r="L95" s="17" t="s">
        <v>77</v>
      </c>
      <c r="N95" s="15" t="s">
        <v>76</v>
      </c>
      <c r="O95" s="10">
        <f t="shared" si="1"/>
        <v>5.2</v>
      </c>
      <c r="P95" s="10">
        <f>J108</f>
        <v>5.5</v>
      </c>
      <c r="Q95" s="10">
        <f>J109</f>
        <v>4</v>
      </c>
      <c r="R95" s="10">
        <f>J110</f>
        <v>5.6</v>
      </c>
      <c r="S95" s="10">
        <f>J111</f>
        <v>4.8</v>
      </c>
      <c r="T95" s="10">
        <f>S94</f>
        <v>5</v>
      </c>
      <c r="U95" s="10">
        <f t="shared" si="4"/>
        <v>5.0999999999999996</v>
      </c>
      <c r="V95" s="11">
        <f t="shared" si="5"/>
        <v>4.8</v>
      </c>
      <c r="X95">
        <v>6</v>
      </c>
      <c r="Y95" s="72"/>
    </row>
    <row r="96" spans="1:25" x14ac:dyDescent="0.25">
      <c r="B96" s="17">
        <v>9</v>
      </c>
      <c r="C96" s="35" t="s">
        <v>132</v>
      </c>
      <c r="E96" s="17">
        <v>5</v>
      </c>
      <c r="F96" s="36">
        <v>1</v>
      </c>
      <c r="G96">
        <v>9</v>
      </c>
      <c r="H96" s="72"/>
      <c r="I96" s="17" t="s">
        <v>71</v>
      </c>
      <c r="J96" s="17">
        <f>AVERAGE(B21:K21)</f>
        <v>4.5</v>
      </c>
      <c r="K96" s="17">
        <f t="shared" si="0"/>
        <v>5.5</v>
      </c>
      <c r="L96" s="17" t="s">
        <v>78</v>
      </c>
      <c r="N96" s="15" t="s">
        <v>77</v>
      </c>
      <c r="O96" s="10">
        <f t="shared" si="1"/>
        <v>4.4000000000000004</v>
      </c>
      <c r="P96" s="10">
        <f>J103</f>
        <v>4.9000000000000004</v>
      </c>
      <c r="Q96" s="10">
        <f>J104</f>
        <v>3.9</v>
      </c>
      <c r="R96" s="10">
        <f>J105</f>
        <v>5.6</v>
      </c>
      <c r="S96" s="10">
        <f>J106</f>
        <v>3.9</v>
      </c>
      <c r="T96" s="10">
        <f>J107</f>
        <v>4.9000000000000004</v>
      </c>
      <c r="U96" s="10">
        <f>T95</f>
        <v>5</v>
      </c>
      <c r="V96" s="11">
        <f t="shared" si="5"/>
        <v>4.2</v>
      </c>
      <c r="X96">
        <v>7</v>
      </c>
      <c r="Y96" s="72"/>
    </row>
    <row r="97" spans="2:25" x14ac:dyDescent="0.25">
      <c r="E97" s="17">
        <v>5.5</v>
      </c>
      <c r="F97" s="37" t="s">
        <v>133</v>
      </c>
      <c r="G97">
        <v>0</v>
      </c>
      <c r="H97" s="72"/>
      <c r="I97" s="17" t="s">
        <v>72</v>
      </c>
      <c r="J97" s="17">
        <f>AVERAGE(B24:K24)</f>
        <v>4.0999999999999996</v>
      </c>
      <c r="K97" s="17">
        <f t="shared" si="0"/>
        <v>5.9</v>
      </c>
      <c r="L97" s="17" t="s">
        <v>78</v>
      </c>
      <c r="N97" s="16" t="s">
        <v>78</v>
      </c>
      <c r="O97" s="12">
        <f t="shared" si="1"/>
        <v>5.5</v>
      </c>
      <c r="P97" s="12">
        <f>K97</f>
        <v>5.9</v>
      </c>
      <c r="Q97" s="12">
        <f>K98</f>
        <v>4.4000000000000004</v>
      </c>
      <c r="R97" s="12">
        <f>K99</f>
        <v>6.2</v>
      </c>
      <c r="S97" s="12">
        <f>K100</f>
        <v>5.0999999999999996</v>
      </c>
      <c r="T97" s="12">
        <f>K101</f>
        <v>5.2</v>
      </c>
      <c r="U97" s="12">
        <f>K102</f>
        <v>5.8</v>
      </c>
      <c r="V97" s="13">
        <f>U96</f>
        <v>5</v>
      </c>
      <c r="X97">
        <v>8</v>
      </c>
      <c r="Y97" s="72">
        <v>1</v>
      </c>
    </row>
    <row r="98" spans="2:25" x14ac:dyDescent="0.25">
      <c r="B98">
        <f>9/5</f>
        <v>1.8</v>
      </c>
      <c r="E98" s="17">
        <v>6</v>
      </c>
      <c r="F98" s="37" t="s">
        <v>127</v>
      </c>
      <c r="I98" s="17" t="s">
        <v>73</v>
      </c>
      <c r="J98" s="17">
        <f>AVERAGE(B27:K27)</f>
        <v>5.6</v>
      </c>
      <c r="K98" s="17">
        <f t="shared" si="0"/>
        <v>4.4000000000000004</v>
      </c>
      <c r="L98" s="17" t="s">
        <v>78</v>
      </c>
      <c r="X98">
        <v>9</v>
      </c>
      <c r="Y98" s="72"/>
    </row>
    <row r="99" spans="2:25" x14ac:dyDescent="0.25">
      <c r="E99" s="17">
        <v>6.5</v>
      </c>
      <c r="F99" s="37" t="s">
        <v>128</v>
      </c>
      <c r="I99" s="17" t="s">
        <v>74</v>
      </c>
      <c r="J99" s="17">
        <f>AVERAGE(B30:K30)</f>
        <v>3.8</v>
      </c>
      <c r="K99" s="17">
        <f t="shared" si="0"/>
        <v>6.2</v>
      </c>
      <c r="L99" s="17" t="s">
        <v>78</v>
      </c>
      <c r="X99">
        <v>0</v>
      </c>
      <c r="Y99" s="72"/>
    </row>
    <row r="100" spans="2:25" x14ac:dyDescent="0.25">
      <c r="E100" s="17">
        <v>7</v>
      </c>
      <c r="F100" s="37" t="s">
        <v>129</v>
      </c>
      <c r="I100" s="17" t="s">
        <v>75</v>
      </c>
      <c r="J100" s="17">
        <f>AVERAGE(B33:K33)</f>
        <v>4.9000000000000004</v>
      </c>
      <c r="K100" s="17">
        <f t="shared" si="0"/>
        <v>5.0999999999999996</v>
      </c>
      <c r="L100" s="17" t="s">
        <v>78</v>
      </c>
    </row>
    <row r="101" spans="2:25" x14ac:dyDescent="0.25">
      <c r="E101" s="17">
        <v>7.5</v>
      </c>
      <c r="F101" s="37" t="s">
        <v>130</v>
      </c>
      <c r="I101" s="17" t="s">
        <v>76</v>
      </c>
      <c r="J101" s="17">
        <f>AVERAGE(B36:K36)</f>
        <v>4.8</v>
      </c>
      <c r="K101" s="17">
        <f t="shared" si="0"/>
        <v>5.2</v>
      </c>
      <c r="L101" s="17" t="s">
        <v>78</v>
      </c>
      <c r="N101" t="s">
        <v>135</v>
      </c>
    </row>
    <row r="102" spans="2:25" x14ac:dyDescent="0.25">
      <c r="E102" s="17">
        <v>8</v>
      </c>
      <c r="F102" s="37" t="s">
        <v>131</v>
      </c>
      <c r="I102" s="17" t="s">
        <v>77</v>
      </c>
      <c r="J102" s="17">
        <f>AVERAGE(B39:K39)</f>
        <v>4.2</v>
      </c>
      <c r="K102" s="17">
        <f t="shared" si="0"/>
        <v>5.8</v>
      </c>
      <c r="L102" s="17" t="s">
        <v>78</v>
      </c>
    </row>
    <row r="103" spans="2:25" x14ac:dyDescent="0.25">
      <c r="E103" s="17">
        <v>8.5</v>
      </c>
      <c r="F103" s="37" t="s">
        <v>134</v>
      </c>
      <c r="I103" s="17" t="s">
        <v>77</v>
      </c>
      <c r="J103" s="17">
        <f>AVERAGE(B42:K42)</f>
        <v>4.9000000000000004</v>
      </c>
      <c r="K103" s="17">
        <f t="shared" si="0"/>
        <v>5.0999999999999996</v>
      </c>
      <c r="L103" s="17" t="s">
        <v>72</v>
      </c>
      <c r="N103" s="14" t="s">
        <v>29</v>
      </c>
      <c r="O103" s="8" t="s">
        <v>71</v>
      </c>
      <c r="P103" s="8" t="s">
        <v>72</v>
      </c>
      <c r="Q103" s="8" t="s">
        <v>73</v>
      </c>
      <c r="R103" s="8" t="s">
        <v>74</v>
      </c>
      <c r="S103" s="8" t="s">
        <v>75</v>
      </c>
      <c r="T103" s="8" t="s">
        <v>76</v>
      </c>
      <c r="U103" s="8" t="s">
        <v>77</v>
      </c>
      <c r="V103" s="9" t="s">
        <v>78</v>
      </c>
    </row>
    <row r="104" spans="2:25" x14ac:dyDescent="0.25">
      <c r="E104" s="17">
        <v>9</v>
      </c>
      <c r="F104" s="37" t="s">
        <v>132</v>
      </c>
      <c r="I104" s="17" t="s">
        <v>77</v>
      </c>
      <c r="J104" s="17">
        <f>AVERAGE(B45:K45)</f>
        <v>3.9</v>
      </c>
      <c r="K104" s="17">
        <f t="shared" si="0"/>
        <v>6.1</v>
      </c>
      <c r="L104" s="17" t="s">
        <v>73</v>
      </c>
      <c r="N104" s="15" t="s">
        <v>71</v>
      </c>
      <c r="O104" s="10">
        <v>5</v>
      </c>
      <c r="P104" s="10">
        <v>5.5</v>
      </c>
      <c r="Q104" s="10">
        <v>4</v>
      </c>
      <c r="R104" s="10">
        <v>6</v>
      </c>
      <c r="S104" s="10">
        <v>5.5</v>
      </c>
      <c r="T104" s="10">
        <v>5</v>
      </c>
      <c r="U104" s="10">
        <v>5.5</v>
      </c>
      <c r="V104" s="11">
        <v>4.5</v>
      </c>
    </row>
    <row r="105" spans="2:25" x14ac:dyDescent="0.25">
      <c r="I105" s="17" t="s">
        <v>77</v>
      </c>
      <c r="J105" s="17">
        <f>AVERAGE(B48:K48)</f>
        <v>5.6</v>
      </c>
      <c r="K105" s="17">
        <f t="shared" si="0"/>
        <v>4.4000000000000004</v>
      </c>
      <c r="L105" s="17" t="s">
        <v>74</v>
      </c>
      <c r="N105" s="15" t="s">
        <v>72</v>
      </c>
      <c r="O105" s="10">
        <v>4.5</v>
      </c>
      <c r="P105" s="10">
        <v>5</v>
      </c>
      <c r="Q105" s="10">
        <v>3.5</v>
      </c>
      <c r="R105" s="10">
        <v>5.5</v>
      </c>
      <c r="S105" s="10">
        <v>3.5</v>
      </c>
      <c r="T105" s="10">
        <v>4.5</v>
      </c>
      <c r="U105" s="10">
        <v>5</v>
      </c>
      <c r="V105" s="11">
        <v>4</v>
      </c>
    </row>
    <row r="106" spans="2:25" x14ac:dyDescent="0.25">
      <c r="I106" s="17" t="s">
        <v>77</v>
      </c>
      <c r="J106" s="17">
        <f>AVERAGE(B51:K51)</f>
        <v>3.9</v>
      </c>
      <c r="K106" s="17">
        <f t="shared" si="0"/>
        <v>6.1</v>
      </c>
      <c r="L106" s="17" t="s">
        <v>79</v>
      </c>
      <c r="N106" s="15" t="s">
        <v>73</v>
      </c>
      <c r="O106" s="10">
        <v>6</v>
      </c>
      <c r="P106" s="10">
        <v>6.5</v>
      </c>
      <c r="Q106" s="10">
        <v>5</v>
      </c>
      <c r="R106" s="10">
        <v>6.5</v>
      </c>
      <c r="S106" s="10">
        <v>6</v>
      </c>
      <c r="T106" s="10">
        <v>6</v>
      </c>
      <c r="U106" s="10">
        <v>6</v>
      </c>
      <c r="V106" s="11">
        <v>5.5</v>
      </c>
    </row>
    <row r="107" spans="2:25" x14ac:dyDescent="0.25">
      <c r="I107" s="17" t="s">
        <v>77</v>
      </c>
      <c r="J107" s="17">
        <f>AVERAGE(B54:K54)</f>
        <v>4.9000000000000004</v>
      </c>
      <c r="K107" s="17">
        <f t="shared" si="0"/>
        <v>5.0999999999999996</v>
      </c>
      <c r="L107" s="17" t="s">
        <v>76</v>
      </c>
      <c r="N107" s="15" t="s">
        <v>74</v>
      </c>
      <c r="O107" s="10">
        <v>4</v>
      </c>
      <c r="P107" s="10">
        <v>4.5</v>
      </c>
      <c r="Q107" s="10">
        <v>3.5</v>
      </c>
      <c r="R107" s="10">
        <v>5</v>
      </c>
      <c r="S107" s="10">
        <v>3.5</v>
      </c>
      <c r="T107" s="10">
        <v>4.5</v>
      </c>
      <c r="U107" s="10">
        <v>4.5</v>
      </c>
      <c r="V107" s="11">
        <v>4</v>
      </c>
    </row>
    <row r="108" spans="2:25" x14ac:dyDescent="0.25">
      <c r="I108" s="17" t="s">
        <v>76</v>
      </c>
      <c r="J108" s="17">
        <f>AVERAGE(B57:K57)</f>
        <v>5.5</v>
      </c>
      <c r="K108" s="17">
        <f t="shared" si="0"/>
        <v>4.5</v>
      </c>
      <c r="L108" s="17" t="s">
        <v>80</v>
      </c>
      <c r="N108" s="15" t="s">
        <v>75</v>
      </c>
      <c r="O108" s="10">
        <v>4.5</v>
      </c>
      <c r="P108" s="10">
        <v>6.5</v>
      </c>
      <c r="Q108" s="10">
        <v>4</v>
      </c>
      <c r="R108" s="10">
        <v>6.5</v>
      </c>
      <c r="S108" s="10">
        <v>5</v>
      </c>
      <c r="T108" s="10">
        <v>5</v>
      </c>
      <c r="U108" s="10">
        <v>6</v>
      </c>
      <c r="V108" s="11">
        <v>5</v>
      </c>
      <c r="X108" s="17" t="s">
        <v>38</v>
      </c>
      <c r="Y108" s="17" t="s">
        <v>39</v>
      </c>
    </row>
    <row r="109" spans="2:25" x14ac:dyDescent="0.25">
      <c r="I109" s="17" t="s">
        <v>76</v>
      </c>
      <c r="J109" s="17">
        <f>AVERAGE(B60:K60)</f>
        <v>4</v>
      </c>
      <c r="K109" s="17">
        <f t="shared" si="0"/>
        <v>6</v>
      </c>
      <c r="L109" s="17" t="s">
        <v>73</v>
      </c>
      <c r="N109" s="15" t="s">
        <v>76</v>
      </c>
      <c r="O109" s="10">
        <v>5</v>
      </c>
      <c r="P109" s="10">
        <v>5.5</v>
      </c>
      <c r="Q109" s="10">
        <v>4</v>
      </c>
      <c r="R109" s="10">
        <v>5.5</v>
      </c>
      <c r="S109" s="10">
        <v>5</v>
      </c>
      <c r="T109" s="10">
        <v>5</v>
      </c>
      <c r="U109" s="10">
        <v>5</v>
      </c>
      <c r="V109" s="11">
        <v>5</v>
      </c>
      <c r="X109" s="17">
        <v>1</v>
      </c>
      <c r="Y109" s="36">
        <v>9</v>
      </c>
    </row>
    <row r="110" spans="2:25" x14ac:dyDescent="0.25">
      <c r="I110" s="17" t="s">
        <v>76</v>
      </c>
      <c r="J110" s="17">
        <f>AVERAGE(B63:K63)</f>
        <v>5.6</v>
      </c>
      <c r="K110" s="17">
        <f t="shared" si="0"/>
        <v>4.4000000000000004</v>
      </c>
      <c r="L110" s="17" t="s">
        <v>74</v>
      </c>
      <c r="N110" s="15" t="s">
        <v>77</v>
      </c>
      <c r="O110" s="10">
        <v>4.5</v>
      </c>
      <c r="P110" s="10">
        <v>5</v>
      </c>
      <c r="Q110" s="10">
        <v>4</v>
      </c>
      <c r="R110" s="10">
        <v>5.5</v>
      </c>
      <c r="S110" s="10">
        <v>4</v>
      </c>
      <c r="T110" s="10">
        <v>5</v>
      </c>
      <c r="U110" s="10">
        <v>5</v>
      </c>
      <c r="V110" s="11">
        <v>4</v>
      </c>
      <c r="X110" s="17">
        <v>1.5</v>
      </c>
      <c r="Y110" s="17">
        <v>8</v>
      </c>
    </row>
    <row r="111" spans="2:25" x14ac:dyDescent="0.25">
      <c r="I111" s="17" t="s">
        <v>76</v>
      </c>
      <c r="J111" s="17">
        <f>AVERAGE(B66:K66)</f>
        <v>4.8</v>
      </c>
      <c r="K111" s="17">
        <f t="shared" si="0"/>
        <v>5.2</v>
      </c>
      <c r="L111" s="17" t="s">
        <v>79</v>
      </c>
      <c r="N111" s="16" t="s">
        <v>78</v>
      </c>
      <c r="O111" s="12">
        <v>5.5</v>
      </c>
      <c r="P111" s="12">
        <v>6</v>
      </c>
      <c r="Q111" s="12">
        <v>4.5</v>
      </c>
      <c r="R111" s="12">
        <v>6</v>
      </c>
      <c r="S111" s="12">
        <v>5</v>
      </c>
      <c r="T111" s="12">
        <v>5</v>
      </c>
      <c r="U111" s="12">
        <v>6</v>
      </c>
      <c r="V111" s="13">
        <v>5</v>
      </c>
      <c r="X111" s="17">
        <v>2</v>
      </c>
      <c r="Y111" s="36">
        <v>7</v>
      </c>
    </row>
    <row r="112" spans="2:25" x14ac:dyDescent="0.25">
      <c r="I112" s="17" t="s">
        <v>72</v>
      </c>
      <c r="J112" s="17">
        <f>AVERAGE(B69:K69)</f>
        <v>3.7</v>
      </c>
      <c r="K112" s="17">
        <f t="shared" si="0"/>
        <v>6.3</v>
      </c>
      <c r="L112" s="17" t="s">
        <v>79</v>
      </c>
      <c r="X112" s="17">
        <v>2.5</v>
      </c>
      <c r="Y112" s="17">
        <v>6</v>
      </c>
    </row>
    <row r="113" spans="9:25" x14ac:dyDescent="0.25">
      <c r="I113" s="17" t="s">
        <v>73</v>
      </c>
      <c r="J113" s="17">
        <f>AVERAGE(B72:K72)</f>
        <v>5.8</v>
      </c>
      <c r="K113" s="17">
        <f t="shared" si="0"/>
        <v>4.2</v>
      </c>
      <c r="L113" s="17" t="s">
        <v>75</v>
      </c>
      <c r="X113" s="17">
        <v>3</v>
      </c>
      <c r="Y113" s="36">
        <v>5</v>
      </c>
    </row>
    <row r="114" spans="9:25" x14ac:dyDescent="0.25">
      <c r="I114" s="17" t="s">
        <v>74</v>
      </c>
      <c r="J114" s="17">
        <f>AVERAGE(B75:K75)</f>
        <v>3.6</v>
      </c>
      <c r="K114" s="17">
        <f t="shared" si="0"/>
        <v>6.4</v>
      </c>
      <c r="L114" s="17" t="s">
        <v>79</v>
      </c>
      <c r="N114" t="s">
        <v>83</v>
      </c>
      <c r="X114" s="17">
        <v>3.5</v>
      </c>
      <c r="Y114" s="17">
        <v>4</v>
      </c>
    </row>
    <row r="115" spans="9:25" x14ac:dyDescent="0.25">
      <c r="I115" s="17" t="s">
        <v>74</v>
      </c>
      <c r="J115" s="17">
        <f>AVERAGE(B78:K78)</f>
        <v>4.7</v>
      </c>
      <c r="K115" s="17">
        <f t="shared" si="0"/>
        <v>5.3</v>
      </c>
      <c r="L115" s="17" t="s">
        <v>72</v>
      </c>
      <c r="X115" s="17">
        <v>4</v>
      </c>
      <c r="Y115" s="36">
        <v>3</v>
      </c>
    </row>
    <row r="116" spans="9:25" x14ac:dyDescent="0.25">
      <c r="I116" s="17" t="s">
        <v>74</v>
      </c>
      <c r="J116" s="17">
        <f>AVERAGE(B81:K81)</f>
        <v>3.6</v>
      </c>
      <c r="K116" s="17">
        <f t="shared" si="0"/>
        <v>6.4</v>
      </c>
      <c r="L116" s="17" t="s">
        <v>73</v>
      </c>
      <c r="N116" s="14" t="s">
        <v>29</v>
      </c>
      <c r="O116" s="8" t="s">
        <v>71</v>
      </c>
      <c r="P116" s="8" t="s">
        <v>72</v>
      </c>
      <c r="Q116" s="8" t="s">
        <v>73</v>
      </c>
      <c r="R116" s="8" t="s">
        <v>74</v>
      </c>
      <c r="S116" s="8" t="s">
        <v>75</v>
      </c>
      <c r="T116" s="8" t="s">
        <v>76</v>
      </c>
      <c r="U116" s="8" t="s">
        <v>77</v>
      </c>
      <c r="V116" s="9" t="s">
        <v>78</v>
      </c>
      <c r="X116" s="17">
        <v>4.5</v>
      </c>
      <c r="Y116" s="17">
        <v>2</v>
      </c>
    </row>
    <row r="117" spans="9:25" x14ac:dyDescent="0.25">
      <c r="I117" s="17" t="s">
        <v>72</v>
      </c>
      <c r="J117" s="17">
        <f>AVERAGE(B84:K84)</f>
        <v>3.7</v>
      </c>
      <c r="K117" s="17">
        <f t="shared" si="0"/>
        <v>6.3</v>
      </c>
      <c r="L117" s="17" t="s">
        <v>81</v>
      </c>
      <c r="N117" s="15" t="s">
        <v>71</v>
      </c>
      <c r="O117" s="40">
        <f>1</f>
        <v>1</v>
      </c>
      <c r="P117" s="41">
        <v>0.5</v>
      </c>
      <c r="Q117" s="42"/>
      <c r="R117" s="41">
        <v>0.33333333333333331</v>
      </c>
      <c r="S117" s="41"/>
      <c r="T117" s="42">
        <v>1</v>
      </c>
      <c r="U117" s="41">
        <v>0.5</v>
      </c>
      <c r="V117" s="43"/>
      <c r="X117" s="17">
        <v>5</v>
      </c>
      <c r="Y117" s="36">
        <v>1</v>
      </c>
    </row>
    <row r="118" spans="9:25" x14ac:dyDescent="0.25">
      <c r="N118" s="15" t="s">
        <v>72</v>
      </c>
      <c r="O118" s="44">
        <f>2</f>
        <v>2</v>
      </c>
      <c r="P118" s="45">
        <v>1</v>
      </c>
      <c r="Q118" s="46"/>
      <c r="R118" s="45">
        <v>0.5</v>
      </c>
      <c r="S118" s="46"/>
      <c r="T118" s="46">
        <v>2</v>
      </c>
      <c r="U118" s="46">
        <v>1</v>
      </c>
      <c r="V118" s="47"/>
      <c r="X118" s="17">
        <v>5.5</v>
      </c>
      <c r="Y118" s="37" t="s">
        <v>133</v>
      </c>
    </row>
    <row r="119" spans="9:25" x14ac:dyDescent="0.25">
      <c r="N119" s="15" t="s">
        <v>73</v>
      </c>
      <c r="O119" s="39"/>
      <c r="P119" s="45"/>
      <c r="Q119" s="46"/>
      <c r="R119" s="45"/>
      <c r="S119" s="45"/>
      <c r="T119" s="45"/>
      <c r="U119" s="45"/>
      <c r="V119" s="48"/>
      <c r="X119" s="17">
        <v>6</v>
      </c>
      <c r="Y119" s="37" t="s">
        <v>127</v>
      </c>
    </row>
    <row r="120" spans="9:25" x14ac:dyDescent="0.25">
      <c r="N120" s="15" t="s">
        <v>74</v>
      </c>
      <c r="O120" s="44">
        <v>3</v>
      </c>
      <c r="P120" s="46">
        <v>2</v>
      </c>
      <c r="Q120" s="46"/>
      <c r="R120" s="46">
        <v>1</v>
      </c>
      <c r="S120" s="46"/>
      <c r="T120" s="46">
        <v>2</v>
      </c>
      <c r="U120" s="46">
        <v>2</v>
      </c>
      <c r="V120" s="47"/>
      <c r="X120" s="17">
        <v>6.5</v>
      </c>
      <c r="Y120" s="37" t="s">
        <v>128</v>
      </c>
    </row>
    <row r="121" spans="9:25" x14ac:dyDescent="0.25">
      <c r="N121" s="15" t="s">
        <v>75</v>
      </c>
      <c r="O121" s="44"/>
      <c r="P121" s="45"/>
      <c r="Q121" s="46"/>
      <c r="R121" s="45"/>
      <c r="S121" s="46"/>
      <c r="T121" s="46"/>
      <c r="U121" s="45"/>
      <c r="V121" s="47"/>
      <c r="X121" s="17">
        <v>7</v>
      </c>
      <c r="Y121" s="37" t="s">
        <v>129</v>
      </c>
    </row>
    <row r="122" spans="9:25" x14ac:dyDescent="0.25">
      <c r="N122" s="15" t="s">
        <v>76</v>
      </c>
      <c r="O122" s="44">
        <v>1</v>
      </c>
      <c r="P122" s="45">
        <v>0.5</v>
      </c>
      <c r="Q122" s="46"/>
      <c r="R122" s="45">
        <v>0.5</v>
      </c>
      <c r="S122" s="46"/>
      <c r="T122" s="46">
        <v>1</v>
      </c>
      <c r="U122" s="46">
        <v>1</v>
      </c>
      <c r="V122" s="47"/>
      <c r="X122" s="17">
        <v>7.5</v>
      </c>
      <c r="Y122" s="37" t="s">
        <v>130</v>
      </c>
    </row>
    <row r="123" spans="9:25" x14ac:dyDescent="0.25">
      <c r="N123" s="15" t="s">
        <v>77</v>
      </c>
      <c r="O123" s="44">
        <v>2</v>
      </c>
      <c r="P123" s="46">
        <v>1</v>
      </c>
      <c r="Q123" s="46"/>
      <c r="R123" s="45">
        <v>0.5</v>
      </c>
      <c r="S123" s="46"/>
      <c r="T123" s="46">
        <v>1</v>
      </c>
      <c r="U123" s="46">
        <v>1</v>
      </c>
      <c r="V123" s="47"/>
      <c r="X123" s="17">
        <v>8</v>
      </c>
      <c r="Y123" s="37" t="s">
        <v>131</v>
      </c>
    </row>
    <row r="124" spans="9:25" x14ac:dyDescent="0.25">
      <c r="N124" s="16" t="s">
        <v>78</v>
      </c>
      <c r="O124" s="49"/>
      <c r="P124" s="50"/>
      <c r="Q124" s="51"/>
      <c r="R124" s="50"/>
      <c r="S124" s="51"/>
      <c r="T124" s="51"/>
      <c r="U124" s="50"/>
      <c r="V124" s="52"/>
      <c r="X124" s="17">
        <v>8.5</v>
      </c>
      <c r="Y124" s="37" t="s">
        <v>134</v>
      </c>
    </row>
    <row r="125" spans="9:25" x14ac:dyDescent="0.25">
      <c r="N125" s="16" t="s">
        <v>28</v>
      </c>
      <c r="O125" s="12">
        <f>SUM(O117:O124)</f>
        <v>9</v>
      </c>
      <c r="P125" s="12">
        <f t="shared" ref="P125:U125" si="6">SUM(P117:P124)</f>
        <v>5</v>
      </c>
      <c r="Q125" s="12"/>
      <c r="R125" s="12">
        <f t="shared" si="6"/>
        <v>2.833333333333333</v>
      </c>
      <c r="S125" s="51"/>
      <c r="T125" s="12">
        <f t="shared" si="6"/>
        <v>7</v>
      </c>
      <c r="U125" s="12">
        <f t="shared" si="6"/>
        <v>5.5</v>
      </c>
      <c r="V125" s="13"/>
      <c r="X125" s="17">
        <v>9</v>
      </c>
      <c r="Y125" s="37" t="s">
        <v>132</v>
      </c>
    </row>
    <row r="128" spans="9:25" x14ac:dyDescent="0.25">
      <c r="N128" t="s">
        <v>84</v>
      </c>
    </row>
    <row r="130" spans="14:24" x14ac:dyDescent="0.25">
      <c r="N130" s="10" t="s">
        <v>85</v>
      </c>
      <c r="O130" s="10" t="s">
        <v>86</v>
      </c>
      <c r="P130" s="10" t="s">
        <v>87</v>
      </c>
      <c r="Q130" s="10" t="s">
        <v>88</v>
      </c>
      <c r="R130" s="10" t="s">
        <v>89</v>
      </c>
      <c r="S130" s="10" t="s">
        <v>90</v>
      </c>
      <c r="T130" s="10" t="s">
        <v>91</v>
      </c>
      <c r="U130" s="10" t="s">
        <v>92</v>
      </c>
      <c r="V130" s="11" t="s">
        <v>93</v>
      </c>
      <c r="W130" s="29" t="s">
        <v>94</v>
      </c>
    </row>
    <row r="131" spans="14:24" x14ac:dyDescent="0.25">
      <c r="N131" s="8" t="s">
        <v>29</v>
      </c>
      <c r="O131" s="8" t="s">
        <v>71</v>
      </c>
      <c r="P131" s="8" t="s">
        <v>72</v>
      </c>
      <c r="Q131" s="8" t="s">
        <v>73</v>
      </c>
      <c r="R131" s="8" t="s">
        <v>74</v>
      </c>
      <c r="S131" s="8" t="s">
        <v>75</v>
      </c>
      <c r="T131" s="8" t="s">
        <v>76</v>
      </c>
      <c r="U131" s="8" t="s">
        <v>77</v>
      </c>
      <c r="V131" s="9" t="s">
        <v>78</v>
      </c>
      <c r="W131" s="23" t="s">
        <v>40</v>
      </c>
    </row>
    <row r="132" spans="14:24" x14ac:dyDescent="0.25">
      <c r="N132" s="10" t="s">
        <v>71</v>
      </c>
      <c r="O132" s="53">
        <f>O117/O125</f>
        <v>0.1111111111111111</v>
      </c>
      <c r="P132" s="53">
        <f t="shared" ref="P132:U132" si="7">P117/P125</f>
        <v>0.1</v>
      </c>
      <c r="Q132" s="53"/>
      <c r="R132" s="53">
        <f t="shared" si="7"/>
        <v>0.11764705882352942</v>
      </c>
      <c r="S132" s="53"/>
      <c r="T132" s="53">
        <f t="shared" si="7"/>
        <v>0.14285714285714285</v>
      </c>
      <c r="U132" s="53">
        <f t="shared" si="7"/>
        <v>9.0909090909090912E-2</v>
      </c>
      <c r="V132" s="54"/>
      <c r="W132" s="57">
        <f>AVERAGE(O132:V132)</f>
        <v>0.11250488074017487</v>
      </c>
      <c r="X132">
        <v>5</v>
      </c>
    </row>
    <row r="133" spans="14:24" x14ac:dyDescent="0.25">
      <c r="N133" s="10" t="s">
        <v>72</v>
      </c>
      <c r="O133" s="53">
        <f>O118/O125</f>
        <v>0.22222222222222221</v>
      </c>
      <c r="P133" s="53">
        <f t="shared" ref="P133:U133" si="8">P118/P125</f>
        <v>0.2</v>
      </c>
      <c r="Q133" s="53"/>
      <c r="R133" s="53">
        <f t="shared" si="8"/>
        <v>0.17647058823529413</v>
      </c>
      <c r="S133" s="53"/>
      <c r="T133" s="53">
        <f t="shared" si="8"/>
        <v>0.2857142857142857</v>
      </c>
      <c r="U133" s="53">
        <f t="shared" si="8"/>
        <v>0.18181818181818182</v>
      </c>
      <c r="V133" s="54"/>
      <c r="W133" s="57">
        <f>AVERAGE(O133:V133)</f>
        <v>0.21324505559799678</v>
      </c>
      <c r="X133">
        <v>2</v>
      </c>
    </row>
    <row r="134" spans="14:24" x14ac:dyDescent="0.25">
      <c r="N134" s="10" t="s">
        <v>73</v>
      </c>
      <c r="O134" s="53"/>
      <c r="P134" s="53"/>
      <c r="Q134" s="53"/>
      <c r="R134" s="53"/>
      <c r="S134" s="53"/>
      <c r="T134" s="53"/>
      <c r="U134" s="53"/>
      <c r="V134" s="54"/>
      <c r="W134" s="57"/>
    </row>
    <row r="135" spans="14:24" x14ac:dyDescent="0.25">
      <c r="N135" s="10" t="s">
        <v>74</v>
      </c>
      <c r="O135" s="53">
        <f>O120/O125</f>
        <v>0.33333333333333331</v>
      </c>
      <c r="P135" s="53">
        <f t="shared" ref="P135:U135" si="9">P120/P125</f>
        <v>0.4</v>
      </c>
      <c r="Q135" s="53"/>
      <c r="R135" s="53">
        <f t="shared" si="9"/>
        <v>0.35294117647058826</v>
      </c>
      <c r="S135" s="53"/>
      <c r="T135" s="53">
        <f t="shared" si="9"/>
        <v>0.2857142857142857</v>
      </c>
      <c r="U135" s="53">
        <f t="shared" si="9"/>
        <v>0.36363636363636365</v>
      </c>
      <c r="V135" s="54"/>
      <c r="W135" s="57">
        <f>AVERAGE(O135:V135)</f>
        <v>0.3471250318309142</v>
      </c>
      <c r="X135">
        <v>1</v>
      </c>
    </row>
    <row r="136" spans="14:24" x14ac:dyDescent="0.25">
      <c r="N136" s="10" t="s">
        <v>75</v>
      </c>
      <c r="O136" s="53"/>
      <c r="P136" s="53"/>
      <c r="Q136" s="53"/>
      <c r="R136" s="53"/>
      <c r="S136" s="53"/>
      <c r="T136" s="53"/>
      <c r="U136" s="53"/>
      <c r="V136" s="54"/>
      <c r="W136" s="57"/>
    </row>
    <row r="137" spans="14:24" x14ac:dyDescent="0.25">
      <c r="N137" s="10" t="s">
        <v>76</v>
      </c>
      <c r="O137" s="53">
        <f>O122/O125</f>
        <v>0.1111111111111111</v>
      </c>
      <c r="P137" s="53">
        <f t="shared" ref="P137:U137" si="10">P122/P125</f>
        <v>0.1</v>
      </c>
      <c r="Q137" s="53"/>
      <c r="R137" s="53">
        <f t="shared" si="10"/>
        <v>0.17647058823529413</v>
      </c>
      <c r="S137" s="53"/>
      <c r="T137" s="53">
        <f t="shared" si="10"/>
        <v>0.14285714285714285</v>
      </c>
      <c r="U137" s="53">
        <f t="shared" si="10"/>
        <v>0.18181818181818182</v>
      </c>
      <c r="V137" s="54"/>
      <c r="W137" s="57">
        <f>AVERAGE(O137:V137)</f>
        <v>0.14245140480434598</v>
      </c>
      <c r="X137">
        <v>4</v>
      </c>
    </row>
    <row r="138" spans="14:24" x14ac:dyDescent="0.25">
      <c r="N138" s="10" t="s">
        <v>77</v>
      </c>
      <c r="O138" s="53">
        <f>O123/O125</f>
        <v>0.22222222222222221</v>
      </c>
      <c r="P138" s="53">
        <f t="shared" ref="P138:U138" si="11">P123/P125</f>
        <v>0.2</v>
      </c>
      <c r="Q138" s="53"/>
      <c r="R138" s="53">
        <f t="shared" si="11"/>
        <v>0.17647058823529413</v>
      </c>
      <c r="S138" s="53"/>
      <c r="T138" s="53">
        <f t="shared" si="11"/>
        <v>0.14285714285714285</v>
      </c>
      <c r="U138" s="53">
        <f t="shared" si="11"/>
        <v>0.18181818181818182</v>
      </c>
      <c r="V138" s="54"/>
      <c r="W138" s="57">
        <f>AVERAGE(O138:V138)</f>
        <v>0.18467362702656823</v>
      </c>
      <c r="X138">
        <v>3</v>
      </c>
    </row>
    <row r="139" spans="14:24" x14ac:dyDescent="0.25">
      <c r="N139" s="12" t="s">
        <v>78</v>
      </c>
      <c r="O139" s="55"/>
      <c r="P139" s="55"/>
      <c r="Q139" s="55"/>
      <c r="R139" s="55"/>
      <c r="S139" s="55"/>
      <c r="T139" s="55"/>
      <c r="U139" s="55"/>
      <c r="V139" s="56"/>
      <c r="W139" s="58"/>
    </row>
    <row r="140" spans="14:24" x14ac:dyDescent="0.25">
      <c r="N140" s="21" t="s">
        <v>28</v>
      </c>
      <c r="O140" s="69">
        <f>SUM(O132:O139)</f>
        <v>0.99999999999999989</v>
      </c>
      <c r="P140" s="21">
        <f t="shared" ref="P140:W140" si="12">SUM(P132:P139)</f>
        <v>1</v>
      </c>
      <c r="Q140" s="21"/>
      <c r="R140" s="21">
        <f t="shared" si="12"/>
        <v>1</v>
      </c>
      <c r="S140" s="21"/>
      <c r="T140" s="21">
        <f t="shared" si="12"/>
        <v>0.99999999999999978</v>
      </c>
      <c r="U140" s="21">
        <f t="shared" si="12"/>
        <v>1</v>
      </c>
      <c r="V140" s="21"/>
      <c r="W140" s="21">
        <f t="shared" si="12"/>
        <v>0.99999999999999989</v>
      </c>
    </row>
    <row r="144" spans="14:24" x14ac:dyDescent="0.25">
      <c r="N144" t="s">
        <v>113</v>
      </c>
    </row>
    <row r="146" spans="14:25" x14ac:dyDescent="0.25">
      <c r="N146" t="s">
        <v>116</v>
      </c>
    </row>
    <row r="148" spans="14:25" x14ac:dyDescent="0.25">
      <c r="N148" t="s">
        <v>29</v>
      </c>
      <c r="O148" t="s">
        <v>71</v>
      </c>
      <c r="P148" t="s">
        <v>72</v>
      </c>
      <c r="Q148" t="s">
        <v>73</v>
      </c>
      <c r="R148" t="s">
        <v>74</v>
      </c>
      <c r="S148" t="s">
        <v>75</v>
      </c>
      <c r="T148" t="s">
        <v>76</v>
      </c>
      <c r="U148" t="s">
        <v>77</v>
      </c>
      <c r="V148" t="s">
        <v>78</v>
      </c>
      <c r="W148" t="s">
        <v>40</v>
      </c>
      <c r="X148" t="s">
        <v>115</v>
      </c>
    </row>
    <row r="149" spans="14:25" x14ac:dyDescent="0.25">
      <c r="N149" t="s">
        <v>71</v>
      </c>
      <c r="O149">
        <f>O117*W149</f>
        <v>0.11250488074017487</v>
      </c>
      <c r="P149">
        <f>P117*W150</f>
        <v>0.10662252779899839</v>
      </c>
      <c r="R149">
        <f>R117*W152</f>
        <v>0.11570834394363806</v>
      </c>
      <c r="T149">
        <f>T117*W154</f>
        <v>0.14245140480434598</v>
      </c>
      <c r="U149">
        <f>U117*W155</f>
        <v>9.2336813513284113E-2</v>
      </c>
      <c r="W149">
        <v>0.11250488074017487</v>
      </c>
      <c r="X149">
        <f>SUM(O149:V149)</f>
        <v>0.56962397080044147</v>
      </c>
      <c r="Y149" s="33"/>
    </row>
    <row r="150" spans="14:25" x14ac:dyDescent="0.25">
      <c r="N150" t="s">
        <v>72</v>
      </c>
      <c r="O150">
        <f t="shared" ref="O150:O155" si="13">O118*W150</f>
        <v>0.42649011119599356</v>
      </c>
      <c r="P150">
        <f>P118*W150</f>
        <v>0.21324505559799678</v>
      </c>
      <c r="R150">
        <f>R118*W152</f>
        <v>0.1735625159154571</v>
      </c>
      <c r="T150">
        <f>T118*W154</f>
        <v>0.28490280960869196</v>
      </c>
      <c r="U150">
        <f>U118*W155</f>
        <v>0.18467362702656823</v>
      </c>
      <c r="W150">
        <v>0.21324505559799678</v>
      </c>
      <c r="X150">
        <f>SUM(O150:V150)</f>
        <v>1.2828741193447077</v>
      </c>
      <c r="Y150" s="33"/>
    </row>
    <row r="151" spans="14:25" x14ac:dyDescent="0.25">
      <c r="N151" t="s">
        <v>73</v>
      </c>
      <c r="Y151" s="33"/>
    </row>
    <row r="152" spans="14:25" x14ac:dyDescent="0.25">
      <c r="N152" t="s">
        <v>74</v>
      </c>
      <c r="O152">
        <f t="shared" si="13"/>
        <v>1.0413750954927425</v>
      </c>
      <c r="P152">
        <f>P120*W150</f>
        <v>0.42649011119599356</v>
      </c>
      <c r="R152">
        <f>R120*W152</f>
        <v>0.3471250318309142</v>
      </c>
      <c r="T152">
        <f>T120*W154</f>
        <v>0.28490280960869196</v>
      </c>
      <c r="U152">
        <f>U120*W155</f>
        <v>0.36934725405313645</v>
      </c>
      <c r="W152">
        <v>0.3471250318309142</v>
      </c>
      <c r="X152">
        <f>SUM(O152:V152)</f>
        <v>2.4692403021814791</v>
      </c>
      <c r="Y152" s="33"/>
    </row>
    <row r="153" spans="14:25" x14ac:dyDescent="0.25">
      <c r="N153" t="s">
        <v>75</v>
      </c>
      <c r="Y153" s="33"/>
    </row>
    <row r="154" spans="14:25" x14ac:dyDescent="0.25">
      <c r="N154" t="s">
        <v>76</v>
      </c>
      <c r="O154">
        <f t="shared" si="13"/>
        <v>0.14245140480434598</v>
      </c>
      <c r="P154">
        <f>P122*W150</f>
        <v>0.10662252779899839</v>
      </c>
      <c r="R154">
        <f>R122*W152</f>
        <v>0.1735625159154571</v>
      </c>
      <c r="T154">
        <f>T122*W154</f>
        <v>0.14245140480434598</v>
      </c>
      <c r="U154">
        <f>U122*W155</f>
        <v>0.18467362702656823</v>
      </c>
      <c r="W154">
        <v>0.14245140480434598</v>
      </c>
      <c r="X154">
        <f>SUM(O154:V154)</f>
        <v>0.74976148034971557</v>
      </c>
      <c r="Y154" s="33"/>
    </row>
    <row r="155" spans="14:25" x14ac:dyDescent="0.25">
      <c r="N155" t="s">
        <v>77</v>
      </c>
      <c r="O155">
        <f t="shared" si="13"/>
        <v>0.36934725405313645</v>
      </c>
      <c r="P155">
        <f>P123*W150</f>
        <v>0.21324505559799678</v>
      </c>
      <c r="R155">
        <f>R123*W152</f>
        <v>0.1735625159154571</v>
      </c>
      <c r="T155">
        <f>T123*W154</f>
        <v>0.14245140480434598</v>
      </c>
      <c r="U155">
        <f>U123*W155</f>
        <v>0.18467362702656823</v>
      </c>
      <c r="W155">
        <v>0.18467362702656823</v>
      </c>
      <c r="X155">
        <f t="shared" ref="X155" si="14">SUM(O155:V155)</f>
        <v>1.0832798573975047</v>
      </c>
      <c r="Y155" s="33"/>
    </row>
    <row r="156" spans="14:25" x14ac:dyDescent="0.25">
      <c r="N156" t="s">
        <v>78</v>
      </c>
    </row>
    <row r="157" spans="14:25" x14ac:dyDescent="0.25">
      <c r="N157" t="s">
        <v>28</v>
      </c>
      <c r="O157">
        <v>1</v>
      </c>
      <c r="P157">
        <v>1</v>
      </c>
      <c r="R157">
        <v>1</v>
      </c>
      <c r="T157">
        <v>1.0000000000000002</v>
      </c>
      <c r="U157">
        <v>1.0000000000000002</v>
      </c>
    </row>
    <row r="160" spans="14:25" ht="30" x14ac:dyDescent="0.25">
      <c r="N160" t="s">
        <v>117</v>
      </c>
      <c r="R160" t="s">
        <v>119</v>
      </c>
      <c r="W160" s="31" t="s">
        <v>124</v>
      </c>
      <c r="X160" s="31" t="s">
        <v>125</v>
      </c>
    </row>
    <row r="161" spans="14:24" x14ac:dyDescent="0.25">
      <c r="W161" s="32">
        <v>1</v>
      </c>
      <c r="X161" s="32">
        <v>0</v>
      </c>
    </row>
    <row r="162" spans="14:24" x14ac:dyDescent="0.25">
      <c r="O162" t="s">
        <v>118</v>
      </c>
      <c r="R162" t="s">
        <v>120</v>
      </c>
      <c r="S162">
        <f xml:space="preserve"> AVERAGE(O163:O170)</f>
        <v>5.8643327628777175</v>
      </c>
      <c r="T162" s="33"/>
      <c r="W162" s="32">
        <v>2</v>
      </c>
      <c r="X162" s="32">
        <v>0</v>
      </c>
    </row>
    <row r="163" spans="14:24" x14ac:dyDescent="0.25">
      <c r="N163" t="s">
        <v>71</v>
      </c>
      <c r="O163">
        <f>X149/W149</f>
        <v>5.0631045253579998</v>
      </c>
      <c r="P163" s="33"/>
      <c r="W163" s="32">
        <v>3</v>
      </c>
      <c r="X163" s="32">
        <v>0.57999999999999996</v>
      </c>
    </row>
    <row r="164" spans="14:24" x14ac:dyDescent="0.25">
      <c r="N164" t="s">
        <v>72</v>
      </c>
      <c r="O164">
        <f>X150/W150</f>
        <v>6.0159618507785888</v>
      </c>
      <c r="P164" s="33"/>
      <c r="W164" s="32">
        <v>4</v>
      </c>
      <c r="X164" s="32">
        <v>0.9</v>
      </c>
    </row>
    <row r="165" spans="14:24" x14ac:dyDescent="0.25">
      <c r="N165" t="s">
        <v>73</v>
      </c>
      <c r="P165" s="33"/>
      <c r="W165" s="32">
        <v>5</v>
      </c>
      <c r="X165" s="32">
        <v>1.1200000000000001</v>
      </c>
    </row>
    <row r="166" spans="14:24" x14ac:dyDescent="0.25">
      <c r="N166" t="s">
        <v>74</v>
      </c>
      <c r="O166">
        <f>X152/W152</f>
        <v>7.1134031710633145</v>
      </c>
      <c r="P166" s="33"/>
      <c r="W166" s="32">
        <v>6</v>
      </c>
      <c r="X166" s="32">
        <v>1.24</v>
      </c>
    </row>
    <row r="167" spans="14:24" x14ac:dyDescent="0.25">
      <c r="N167" t="s">
        <v>75</v>
      </c>
      <c r="P167" s="33"/>
      <c r="R167" t="s">
        <v>121</v>
      </c>
      <c r="S167">
        <f>(S162-5)/(5-1)</f>
        <v>0.21608319071942939</v>
      </c>
      <c r="W167" s="32">
        <v>7</v>
      </c>
      <c r="X167" s="32">
        <v>1.32</v>
      </c>
    </row>
    <row r="168" spans="14:24" x14ac:dyDescent="0.25">
      <c r="N168" t="s">
        <v>76</v>
      </c>
      <c r="O168">
        <f>X154/W154</f>
        <v>5.2632789503164057</v>
      </c>
      <c r="P168" s="33"/>
      <c r="W168" s="32">
        <v>8</v>
      </c>
      <c r="X168" s="32">
        <v>1.41</v>
      </c>
    </row>
    <row r="169" spans="14:24" x14ac:dyDescent="0.25">
      <c r="N169" t="s">
        <v>77</v>
      </c>
      <c r="O169">
        <f>X155/W155</f>
        <v>5.8659153168722771</v>
      </c>
      <c r="P169" s="33"/>
      <c r="T169" t="s">
        <v>122</v>
      </c>
      <c r="U169" t="s">
        <v>123</v>
      </c>
      <c r="W169" s="32">
        <v>9</v>
      </c>
      <c r="X169" s="32">
        <v>1.45</v>
      </c>
    </row>
    <row r="170" spans="14:24" x14ac:dyDescent="0.25">
      <c r="N170" t="s">
        <v>78</v>
      </c>
      <c r="W170" s="32">
        <v>10</v>
      </c>
      <c r="X170" s="32">
        <v>1.49</v>
      </c>
    </row>
    <row r="172" spans="14:24" x14ac:dyDescent="0.25">
      <c r="R172" t="s">
        <v>126</v>
      </c>
      <c r="S172">
        <f>S167/1.12</f>
        <v>0.1929314202852048</v>
      </c>
    </row>
    <row r="175" spans="14:24" x14ac:dyDescent="0.25">
      <c r="T175" t="s">
        <v>120</v>
      </c>
      <c r="U175">
        <v>5.3632789503164098</v>
      </c>
    </row>
    <row r="177" spans="18:21" x14ac:dyDescent="0.25">
      <c r="R177">
        <v>0.97430000000000005</v>
      </c>
      <c r="T177" t="s">
        <v>121</v>
      </c>
      <c r="U177">
        <f>(U175-5)/(5-1)</f>
        <v>9.0819737579102444E-2</v>
      </c>
    </row>
    <row r="178" spans="18:21" x14ac:dyDescent="0.25">
      <c r="R178">
        <f>R177*1.12</f>
        <v>1.0912160000000002</v>
      </c>
      <c r="T178" t="s">
        <v>126</v>
      </c>
      <c r="U178">
        <f>U177/1.12</f>
        <v>8.1089051409912891E-2</v>
      </c>
    </row>
  </sheetData>
  <mergeCells count="6">
    <mergeCell ref="H87:H89"/>
    <mergeCell ref="Y89:Y91"/>
    <mergeCell ref="H90:H94"/>
    <mergeCell ref="Y92:Y96"/>
    <mergeCell ref="H95:H97"/>
    <mergeCell ref="Y97:Y9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31F4-CB64-4680-8A26-9C0C24511FD8}">
  <dimension ref="A2:V142"/>
  <sheetViews>
    <sheetView topLeftCell="F106" zoomScale="82" zoomScaleNormal="82" workbookViewId="0">
      <selection activeCell="L145" sqref="L145"/>
    </sheetView>
  </sheetViews>
  <sheetFormatPr defaultRowHeight="15" x14ac:dyDescent="0.25"/>
  <cols>
    <col min="2" max="2" width="9.140625" customWidth="1"/>
    <col min="10" max="18" width="11" customWidth="1"/>
    <col min="19" max="19" width="12" customWidth="1"/>
  </cols>
  <sheetData>
    <row r="2" spans="2:22" x14ac:dyDescent="0.25">
      <c r="B2" t="s">
        <v>41</v>
      </c>
      <c r="M2" t="s">
        <v>41</v>
      </c>
    </row>
    <row r="3" spans="2:22" x14ac:dyDescent="0.25">
      <c r="B3" s="17">
        <v>4</v>
      </c>
      <c r="C3" s="17">
        <v>5</v>
      </c>
      <c r="D3" s="17">
        <v>5</v>
      </c>
      <c r="E3" s="17">
        <v>7</v>
      </c>
      <c r="F3" s="17">
        <v>5</v>
      </c>
      <c r="G3" s="17">
        <v>4</v>
      </c>
      <c r="H3" s="17">
        <v>7</v>
      </c>
      <c r="I3" s="17">
        <v>5</v>
      </c>
      <c r="J3" s="17">
        <v>7</v>
      </c>
      <c r="K3" s="17">
        <v>5</v>
      </c>
      <c r="M3" s="17">
        <v>4</v>
      </c>
      <c r="N3" s="17">
        <v>5</v>
      </c>
      <c r="O3" s="17">
        <v>5</v>
      </c>
      <c r="P3" s="17">
        <v>7</v>
      </c>
      <c r="Q3" s="17">
        <v>5</v>
      </c>
      <c r="R3" s="17">
        <v>4</v>
      </c>
      <c r="S3" s="17">
        <v>7</v>
      </c>
      <c r="T3" s="17">
        <v>5</v>
      </c>
      <c r="U3" s="17">
        <v>7</v>
      </c>
      <c r="V3" s="17">
        <v>5</v>
      </c>
    </row>
    <row r="5" spans="2:22" x14ac:dyDescent="0.25">
      <c r="B5" t="s">
        <v>42</v>
      </c>
      <c r="M5" t="s">
        <v>42</v>
      </c>
    </row>
    <row r="6" spans="2:22" x14ac:dyDescent="0.25">
      <c r="B6" s="17">
        <v>3</v>
      </c>
      <c r="C6" s="17">
        <v>5</v>
      </c>
      <c r="D6" s="17">
        <v>4</v>
      </c>
      <c r="E6" s="17">
        <v>5</v>
      </c>
      <c r="F6" s="17">
        <v>5</v>
      </c>
      <c r="G6" s="17">
        <v>3</v>
      </c>
      <c r="H6" s="17">
        <v>2</v>
      </c>
      <c r="I6" s="17">
        <v>4</v>
      </c>
      <c r="J6" s="17">
        <v>6</v>
      </c>
      <c r="K6" s="17">
        <v>1</v>
      </c>
      <c r="M6" s="17">
        <v>3</v>
      </c>
      <c r="N6" s="17">
        <v>5</v>
      </c>
      <c r="O6" s="17">
        <v>4</v>
      </c>
      <c r="P6" s="17">
        <v>5</v>
      </c>
      <c r="Q6" s="17">
        <v>5</v>
      </c>
      <c r="R6" s="17">
        <v>3</v>
      </c>
      <c r="S6" s="17">
        <v>2</v>
      </c>
      <c r="T6" s="17">
        <v>4</v>
      </c>
      <c r="U6" s="17">
        <v>6</v>
      </c>
      <c r="V6" s="17">
        <v>1</v>
      </c>
    </row>
    <row r="8" spans="2:22" x14ac:dyDescent="0.25">
      <c r="B8" t="s">
        <v>43</v>
      </c>
      <c r="M8" t="s">
        <v>43</v>
      </c>
    </row>
    <row r="9" spans="2:22" x14ac:dyDescent="0.25">
      <c r="B9" s="17">
        <v>4</v>
      </c>
      <c r="C9" s="17">
        <v>5</v>
      </c>
      <c r="D9" s="17">
        <v>6</v>
      </c>
      <c r="E9" s="17">
        <v>4</v>
      </c>
      <c r="F9" s="17">
        <v>5</v>
      </c>
      <c r="G9" s="17">
        <v>5</v>
      </c>
      <c r="H9" s="17">
        <v>8</v>
      </c>
      <c r="I9" s="17">
        <v>7</v>
      </c>
      <c r="J9" s="17">
        <v>8</v>
      </c>
      <c r="K9" s="17">
        <v>9</v>
      </c>
      <c r="M9" s="17">
        <v>4</v>
      </c>
      <c r="N9" s="17">
        <v>5</v>
      </c>
      <c r="O9" s="17">
        <v>6</v>
      </c>
      <c r="P9" s="17">
        <v>4</v>
      </c>
      <c r="Q9" s="17">
        <v>5</v>
      </c>
      <c r="R9" s="17">
        <v>5</v>
      </c>
      <c r="S9" s="17">
        <v>8</v>
      </c>
      <c r="T9" s="17">
        <v>7</v>
      </c>
      <c r="U9" s="17">
        <v>8</v>
      </c>
      <c r="V9" s="17">
        <v>9</v>
      </c>
    </row>
    <row r="11" spans="2:22" x14ac:dyDescent="0.25">
      <c r="B11" t="s">
        <v>44</v>
      </c>
      <c r="M11" t="s">
        <v>44</v>
      </c>
    </row>
    <row r="12" spans="2:22" x14ac:dyDescent="0.25">
      <c r="B12" s="17">
        <v>4</v>
      </c>
      <c r="C12" s="17">
        <v>5</v>
      </c>
      <c r="D12" s="17">
        <v>5</v>
      </c>
      <c r="E12" s="17">
        <v>6</v>
      </c>
      <c r="F12" s="17">
        <v>5</v>
      </c>
      <c r="G12" s="17">
        <v>4</v>
      </c>
      <c r="H12" s="17">
        <v>8</v>
      </c>
      <c r="I12" s="17">
        <v>7</v>
      </c>
      <c r="J12" s="17">
        <v>5</v>
      </c>
      <c r="K12" s="17">
        <v>5</v>
      </c>
      <c r="M12" s="17">
        <v>4</v>
      </c>
      <c r="N12" s="17">
        <v>5</v>
      </c>
      <c r="O12" s="17">
        <v>5</v>
      </c>
      <c r="P12" s="17">
        <v>6</v>
      </c>
      <c r="Q12" s="17">
        <v>5</v>
      </c>
      <c r="R12" s="17">
        <v>4</v>
      </c>
      <c r="S12" s="17">
        <v>8</v>
      </c>
      <c r="T12" s="17">
        <v>7</v>
      </c>
      <c r="U12" s="17">
        <v>5</v>
      </c>
      <c r="V12" s="17">
        <v>5</v>
      </c>
    </row>
    <row r="14" spans="2:22" x14ac:dyDescent="0.25">
      <c r="B14" t="s">
        <v>45</v>
      </c>
      <c r="M14" t="s">
        <v>45</v>
      </c>
    </row>
    <row r="15" spans="2:22" x14ac:dyDescent="0.25">
      <c r="B15" s="17">
        <v>4</v>
      </c>
      <c r="C15" s="17">
        <v>5</v>
      </c>
      <c r="D15" s="17">
        <v>5</v>
      </c>
      <c r="E15" s="17">
        <v>5</v>
      </c>
      <c r="F15" s="17">
        <v>5</v>
      </c>
      <c r="G15" s="17">
        <v>4</v>
      </c>
      <c r="H15" s="17">
        <v>2</v>
      </c>
      <c r="I15" s="17">
        <v>7</v>
      </c>
      <c r="J15" s="17">
        <v>6</v>
      </c>
      <c r="K15" s="17">
        <v>5</v>
      </c>
      <c r="M15" s="17">
        <v>4</v>
      </c>
      <c r="N15" s="17">
        <v>5</v>
      </c>
      <c r="O15" s="17">
        <v>5</v>
      </c>
      <c r="P15" s="17">
        <v>5</v>
      </c>
      <c r="Q15" s="17">
        <v>5</v>
      </c>
      <c r="R15" s="17">
        <v>4</v>
      </c>
      <c r="S15" s="17">
        <v>2</v>
      </c>
      <c r="T15" s="17">
        <v>7</v>
      </c>
      <c r="U15" s="17">
        <v>6</v>
      </c>
      <c r="V15" s="17">
        <v>5</v>
      </c>
    </row>
    <row r="17" spans="2:22" x14ac:dyDescent="0.25">
      <c r="B17" t="s">
        <v>46</v>
      </c>
      <c r="M17" t="s">
        <v>46</v>
      </c>
    </row>
    <row r="18" spans="2:22" x14ac:dyDescent="0.25">
      <c r="B18" s="17">
        <v>4</v>
      </c>
      <c r="C18" s="17">
        <v>5</v>
      </c>
      <c r="D18" s="17">
        <v>5</v>
      </c>
      <c r="E18" s="17">
        <v>6</v>
      </c>
      <c r="F18" s="17">
        <v>5</v>
      </c>
      <c r="G18" s="17">
        <v>5</v>
      </c>
      <c r="H18" s="17">
        <v>7</v>
      </c>
      <c r="I18" s="17">
        <v>6</v>
      </c>
      <c r="J18" s="17">
        <v>8</v>
      </c>
      <c r="K18" s="17">
        <v>5</v>
      </c>
      <c r="M18" s="17">
        <v>4</v>
      </c>
      <c r="N18" s="17">
        <v>5</v>
      </c>
      <c r="O18" s="17">
        <v>5</v>
      </c>
      <c r="P18" s="17">
        <v>6</v>
      </c>
      <c r="Q18" s="17">
        <v>5</v>
      </c>
      <c r="R18" s="17">
        <v>5</v>
      </c>
      <c r="S18" s="17">
        <v>7</v>
      </c>
      <c r="T18" s="17">
        <v>6</v>
      </c>
      <c r="U18" s="17">
        <v>8</v>
      </c>
      <c r="V18" s="17">
        <v>5</v>
      </c>
    </row>
    <row r="20" spans="2:22" x14ac:dyDescent="0.25">
      <c r="B20" t="s">
        <v>47</v>
      </c>
      <c r="M20" t="s">
        <v>47</v>
      </c>
    </row>
    <row r="21" spans="2:22" x14ac:dyDescent="0.25">
      <c r="B21" s="17">
        <v>5</v>
      </c>
      <c r="C21" s="17">
        <v>5</v>
      </c>
      <c r="D21" s="17">
        <v>6</v>
      </c>
      <c r="E21" s="17">
        <v>5</v>
      </c>
      <c r="F21" s="17">
        <v>5</v>
      </c>
      <c r="G21" s="17">
        <v>4</v>
      </c>
      <c r="H21" s="17">
        <v>3</v>
      </c>
      <c r="I21" s="17">
        <v>4</v>
      </c>
      <c r="J21" s="17">
        <v>3</v>
      </c>
      <c r="K21" s="17">
        <v>5</v>
      </c>
      <c r="M21" s="17">
        <v>5</v>
      </c>
      <c r="N21" s="17">
        <v>5</v>
      </c>
      <c r="O21" s="17">
        <v>6</v>
      </c>
      <c r="P21" s="17">
        <v>5</v>
      </c>
      <c r="Q21" s="17">
        <v>5</v>
      </c>
      <c r="R21" s="17">
        <v>4</v>
      </c>
      <c r="S21" s="17">
        <v>3</v>
      </c>
      <c r="T21" s="17">
        <v>4</v>
      </c>
      <c r="U21" s="17">
        <v>3</v>
      </c>
      <c r="V21" s="17">
        <v>5</v>
      </c>
    </row>
    <row r="23" spans="2:22" x14ac:dyDescent="0.25">
      <c r="B23" t="s">
        <v>48</v>
      </c>
      <c r="M23" t="s">
        <v>48</v>
      </c>
    </row>
    <row r="24" spans="2:22" x14ac:dyDescent="0.25">
      <c r="B24" s="17">
        <v>6</v>
      </c>
      <c r="C24" s="17">
        <v>4</v>
      </c>
      <c r="D24" s="17">
        <v>5</v>
      </c>
      <c r="E24" s="17">
        <v>4</v>
      </c>
      <c r="F24" s="17">
        <v>5</v>
      </c>
      <c r="G24" s="17">
        <v>4</v>
      </c>
      <c r="H24" s="17">
        <v>2</v>
      </c>
      <c r="I24" s="17">
        <v>4</v>
      </c>
      <c r="J24" s="17">
        <v>2</v>
      </c>
      <c r="K24" s="17">
        <v>5</v>
      </c>
      <c r="M24" s="17">
        <v>6</v>
      </c>
      <c r="N24" s="17">
        <v>4</v>
      </c>
      <c r="O24" s="17">
        <v>5</v>
      </c>
      <c r="P24" s="17">
        <v>4</v>
      </c>
      <c r="Q24" s="17">
        <v>5</v>
      </c>
      <c r="R24" s="17">
        <v>4</v>
      </c>
      <c r="S24" s="17">
        <v>2</v>
      </c>
      <c r="T24" s="17">
        <v>4</v>
      </c>
      <c r="U24" s="17">
        <v>2</v>
      </c>
      <c r="V24" s="17">
        <v>5</v>
      </c>
    </row>
    <row r="26" spans="2:22" x14ac:dyDescent="0.25">
      <c r="B26" t="s">
        <v>49</v>
      </c>
      <c r="M26" t="s">
        <v>49</v>
      </c>
    </row>
    <row r="27" spans="2:22" x14ac:dyDescent="0.25">
      <c r="B27" s="17">
        <v>6</v>
      </c>
      <c r="C27" s="17">
        <v>4</v>
      </c>
      <c r="D27" s="17">
        <v>5</v>
      </c>
      <c r="E27" s="17">
        <v>6</v>
      </c>
      <c r="F27" s="17">
        <v>5</v>
      </c>
      <c r="G27" s="17">
        <v>6</v>
      </c>
      <c r="H27" s="17">
        <v>8</v>
      </c>
      <c r="I27" s="17">
        <v>4</v>
      </c>
      <c r="J27" s="17">
        <v>3</v>
      </c>
      <c r="K27" s="17">
        <v>9</v>
      </c>
      <c r="M27" s="17">
        <v>6</v>
      </c>
      <c r="N27" s="17">
        <v>4</v>
      </c>
      <c r="O27" s="17">
        <v>5</v>
      </c>
      <c r="P27" s="17">
        <v>6</v>
      </c>
      <c r="Q27" s="17">
        <v>5</v>
      </c>
      <c r="R27" s="17">
        <v>6</v>
      </c>
      <c r="S27" s="17">
        <v>8</v>
      </c>
      <c r="T27" s="17">
        <v>4</v>
      </c>
      <c r="U27" s="17">
        <v>3</v>
      </c>
      <c r="V27" s="17">
        <v>9</v>
      </c>
    </row>
    <row r="29" spans="2:22" x14ac:dyDescent="0.25">
      <c r="B29" t="s">
        <v>50</v>
      </c>
      <c r="M29" t="s">
        <v>50</v>
      </c>
    </row>
    <row r="30" spans="2:22" x14ac:dyDescent="0.25">
      <c r="B30" s="17">
        <v>6</v>
      </c>
      <c r="C30" s="17">
        <v>4</v>
      </c>
      <c r="D30" s="17">
        <v>4</v>
      </c>
      <c r="E30" s="17">
        <v>6</v>
      </c>
      <c r="F30" s="17">
        <v>5</v>
      </c>
      <c r="G30" s="17">
        <v>5</v>
      </c>
      <c r="H30" s="17">
        <v>2</v>
      </c>
      <c r="I30" s="17">
        <v>3</v>
      </c>
      <c r="J30" s="17">
        <v>2</v>
      </c>
      <c r="K30" s="17">
        <v>1</v>
      </c>
      <c r="M30" s="17">
        <v>6</v>
      </c>
      <c r="N30" s="17">
        <v>4</v>
      </c>
      <c r="O30" s="17">
        <v>4</v>
      </c>
      <c r="P30" s="17">
        <v>6</v>
      </c>
      <c r="Q30" s="17">
        <v>5</v>
      </c>
      <c r="R30" s="17">
        <v>5</v>
      </c>
      <c r="S30" s="17">
        <v>2</v>
      </c>
      <c r="T30" s="17">
        <v>3</v>
      </c>
      <c r="U30" s="17">
        <v>2</v>
      </c>
      <c r="V30" s="17">
        <v>1</v>
      </c>
    </row>
    <row r="32" spans="2:22" x14ac:dyDescent="0.25">
      <c r="B32" t="s">
        <v>51</v>
      </c>
      <c r="M32" t="s">
        <v>51</v>
      </c>
    </row>
    <row r="33" spans="2:22" x14ac:dyDescent="0.25">
      <c r="B33" s="17">
        <v>6</v>
      </c>
      <c r="C33" s="17">
        <v>4</v>
      </c>
      <c r="D33" s="17">
        <v>5</v>
      </c>
      <c r="E33" s="17">
        <v>5</v>
      </c>
      <c r="F33" s="17">
        <v>5</v>
      </c>
      <c r="G33" s="17">
        <v>5</v>
      </c>
      <c r="H33" s="17">
        <v>2</v>
      </c>
      <c r="I33" s="17">
        <v>3</v>
      </c>
      <c r="J33" s="17">
        <v>5</v>
      </c>
      <c r="K33" s="17">
        <v>9</v>
      </c>
      <c r="M33" s="17">
        <v>6</v>
      </c>
      <c r="N33" s="17">
        <v>4</v>
      </c>
      <c r="O33" s="17">
        <v>5</v>
      </c>
      <c r="P33" s="17">
        <v>5</v>
      </c>
      <c r="Q33" s="17">
        <v>5</v>
      </c>
      <c r="R33" s="17">
        <v>5</v>
      </c>
      <c r="S33" s="17">
        <v>2</v>
      </c>
      <c r="T33" s="17">
        <v>3</v>
      </c>
      <c r="U33" s="17">
        <v>5</v>
      </c>
      <c r="V33" s="17">
        <v>9</v>
      </c>
    </row>
    <row r="35" spans="2:22" x14ac:dyDescent="0.25">
      <c r="B35" t="s">
        <v>52</v>
      </c>
      <c r="M35" t="s">
        <v>52</v>
      </c>
    </row>
    <row r="36" spans="2:22" x14ac:dyDescent="0.25">
      <c r="B36" s="17">
        <v>7</v>
      </c>
      <c r="C36" s="17">
        <v>4</v>
      </c>
      <c r="D36" s="17">
        <v>5</v>
      </c>
      <c r="E36" s="17">
        <v>6</v>
      </c>
      <c r="F36" s="17">
        <v>5</v>
      </c>
      <c r="G36" s="17">
        <v>6</v>
      </c>
      <c r="H36" s="17">
        <v>2</v>
      </c>
      <c r="I36" s="17">
        <v>3</v>
      </c>
      <c r="J36" s="17">
        <v>5</v>
      </c>
      <c r="K36" s="17">
        <v>5</v>
      </c>
      <c r="M36" s="17">
        <v>7</v>
      </c>
      <c r="N36" s="17">
        <v>4</v>
      </c>
      <c r="O36" s="17">
        <v>5</v>
      </c>
      <c r="P36" s="17">
        <v>6</v>
      </c>
      <c r="Q36" s="17">
        <v>5</v>
      </c>
      <c r="R36" s="17">
        <v>6</v>
      </c>
      <c r="S36" s="17">
        <v>2</v>
      </c>
      <c r="T36" s="17">
        <v>3</v>
      </c>
      <c r="U36" s="17">
        <v>5</v>
      </c>
      <c r="V36" s="17">
        <v>5</v>
      </c>
    </row>
    <row r="38" spans="2:22" x14ac:dyDescent="0.25">
      <c r="B38" t="s">
        <v>53</v>
      </c>
      <c r="M38" t="s">
        <v>53</v>
      </c>
    </row>
    <row r="39" spans="2:22" x14ac:dyDescent="0.25">
      <c r="B39" s="17">
        <v>6</v>
      </c>
      <c r="C39" s="17">
        <v>4</v>
      </c>
      <c r="D39" s="17">
        <v>5</v>
      </c>
      <c r="E39" s="17">
        <v>5</v>
      </c>
      <c r="F39" s="17">
        <v>5</v>
      </c>
      <c r="G39" s="17">
        <v>4</v>
      </c>
      <c r="H39" s="17">
        <v>2</v>
      </c>
      <c r="I39" s="17">
        <v>3</v>
      </c>
      <c r="J39" s="17">
        <v>3</v>
      </c>
      <c r="K39" s="17">
        <v>5</v>
      </c>
      <c r="M39" s="17">
        <v>6</v>
      </c>
      <c r="N39" s="17">
        <v>4</v>
      </c>
      <c r="O39" s="17">
        <v>5</v>
      </c>
      <c r="P39" s="17">
        <v>5</v>
      </c>
      <c r="Q39" s="17">
        <v>5</v>
      </c>
      <c r="R39" s="17">
        <v>4</v>
      </c>
      <c r="S39" s="17">
        <v>2</v>
      </c>
      <c r="T39" s="17">
        <v>3</v>
      </c>
      <c r="U39" s="17">
        <v>3</v>
      </c>
      <c r="V39" s="17">
        <v>5</v>
      </c>
    </row>
    <row r="41" spans="2:22" x14ac:dyDescent="0.25">
      <c r="B41" t="s">
        <v>54</v>
      </c>
      <c r="M41" t="s">
        <v>54</v>
      </c>
    </row>
    <row r="42" spans="2:22" x14ac:dyDescent="0.25">
      <c r="B42" s="17">
        <v>3</v>
      </c>
      <c r="C42" s="17">
        <v>5</v>
      </c>
      <c r="D42" s="17">
        <v>5</v>
      </c>
      <c r="E42" s="17">
        <v>5</v>
      </c>
      <c r="F42" s="17">
        <v>5</v>
      </c>
      <c r="G42" s="17">
        <v>4</v>
      </c>
      <c r="H42" s="17">
        <v>6</v>
      </c>
      <c r="I42" s="17">
        <v>6</v>
      </c>
      <c r="J42" s="17">
        <v>5</v>
      </c>
      <c r="K42" s="17">
        <v>5</v>
      </c>
      <c r="M42" s="17">
        <v>3</v>
      </c>
      <c r="N42" s="17">
        <v>5</v>
      </c>
      <c r="O42" s="17">
        <v>5</v>
      </c>
      <c r="P42" s="17">
        <v>5</v>
      </c>
      <c r="Q42" s="17">
        <v>5</v>
      </c>
      <c r="R42" s="17">
        <v>4</v>
      </c>
      <c r="S42" s="17">
        <v>6</v>
      </c>
      <c r="T42" s="17">
        <v>6</v>
      </c>
      <c r="U42" s="17">
        <v>5</v>
      </c>
      <c r="V42" s="17">
        <v>5</v>
      </c>
    </row>
    <row r="44" spans="2:22" x14ac:dyDescent="0.25">
      <c r="B44" t="s">
        <v>55</v>
      </c>
      <c r="M44" t="s">
        <v>55</v>
      </c>
    </row>
    <row r="45" spans="2:22" x14ac:dyDescent="0.25">
      <c r="B45" s="17">
        <v>3</v>
      </c>
      <c r="C45" s="17">
        <v>4</v>
      </c>
      <c r="D45" s="17">
        <v>5</v>
      </c>
      <c r="E45" s="17">
        <v>4</v>
      </c>
      <c r="F45" s="17">
        <v>5</v>
      </c>
      <c r="G45" s="17">
        <v>4</v>
      </c>
      <c r="H45" s="17">
        <v>2</v>
      </c>
      <c r="I45" s="17">
        <v>6</v>
      </c>
      <c r="J45" s="17">
        <v>5</v>
      </c>
      <c r="K45" s="17">
        <v>1</v>
      </c>
      <c r="M45" s="17">
        <v>3</v>
      </c>
      <c r="N45" s="17">
        <v>4</v>
      </c>
      <c r="O45" s="17">
        <v>5</v>
      </c>
      <c r="P45" s="17">
        <v>4</v>
      </c>
      <c r="Q45" s="17">
        <v>5</v>
      </c>
      <c r="R45" s="17">
        <v>4</v>
      </c>
      <c r="S45" s="17">
        <v>2</v>
      </c>
      <c r="T45" s="17">
        <v>6</v>
      </c>
      <c r="U45" s="17">
        <v>5</v>
      </c>
      <c r="V45" s="17">
        <v>1</v>
      </c>
    </row>
    <row r="47" spans="2:22" x14ac:dyDescent="0.25">
      <c r="B47" t="s">
        <v>56</v>
      </c>
      <c r="M47" t="s">
        <v>56</v>
      </c>
    </row>
    <row r="48" spans="2:22" x14ac:dyDescent="0.25">
      <c r="B48" s="17">
        <v>4</v>
      </c>
      <c r="C48" s="17">
        <v>5</v>
      </c>
      <c r="D48" s="17">
        <v>5</v>
      </c>
      <c r="E48" s="17">
        <v>4</v>
      </c>
      <c r="F48" s="17">
        <v>5</v>
      </c>
      <c r="G48" s="17">
        <v>4</v>
      </c>
      <c r="H48" s="17">
        <v>8</v>
      </c>
      <c r="I48" s="17">
        <v>7</v>
      </c>
      <c r="J48" s="17">
        <v>5</v>
      </c>
      <c r="K48" s="17">
        <v>9</v>
      </c>
      <c r="M48" s="17">
        <v>4</v>
      </c>
      <c r="N48" s="17">
        <v>5</v>
      </c>
      <c r="O48" s="17">
        <v>5</v>
      </c>
      <c r="P48" s="17">
        <v>4</v>
      </c>
      <c r="Q48" s="17">
        <v>5</v>
      </c>
      <c r="R48" s="17">
        <v>4</v>
      </c>
      <c r="S48" s="17">
        <v>8</v>
      </c>
      <c r="T48" s="17">
        <v>7</v>
      </c>
      <c r="U48" s="17">
        <v>5</v>
      </c>
      <c r="V48" s="17">
        <v>9</v>
      </c>
    </row>
    <row r="50" spans="2:22" x14ac:dyDescent="0.25">
      <c r="B50" t="s">
        <v>57</v>
      </c>
      <c r="M50" t="s">
        <v>57</v>
      </c>
    </row>
    <row r="51" spans="2:22" x14ac:dyDescent="0.25">
      <c r="B51" s="17">
        <v>4</v>
      </c>
      <c r="C51" s="17">
        <v>4</v>
      </c>
      <c r="D51" s="17">
        <v>5</v>
      </c>
      <c r="E51" s="17">
        <v>5</v>
      </c>
      <c r="F51" s="17">
        <v>5</v>
      </c>
      <c r="G51" s="17">
        <v>4</v>
      </c>
      <c r="H51" s="17">
        <v>2</v>
      </c>
      <c r="I51" s="17">
        <v>6</v>
      </c>
      <c r="J51" s="17">
        <v>3</v>
      </c>
      <c r="K51" s="17">
        <v>1</v>
      </c>
      <c r="M51" s="17">
        <v>4</v>
      </c>
      <c r="N51" s="17">
        <v>4</v>
      </c>
      <c r="O51" s="17">
        <v>5</v>
      </c>
      <c r="P51" s="17">
        <v>5</v>
      </c>
      <c r="Q51" s="17">
        <v>5</v>
      </c>
      <c r="R51" s="17">
        <v>4</v>
      </c>
      <c r="S51" s="17">
        <v>2</v>
      </c>
      <c r="T51" s="17">
        <v>6</v>
      </c>
      <c r="U51" s="17">
        <v>3</v>
      </c>
      <c r="V51" s="17">
        <v>1</v>
      </c>
    </row>
    <row r="53" spans="2:22" x14ac:dyDescent="0.25">
      <c r="B53" t="s">
        <v>58</v>
      </c>
      <c r="M53" t="s">
        <v>58</v>
      </c>
    </row>
    <row r="54" spans="2:22" x14ac:dyDescent="0.25">
      <c r="B54" s="17">
        <v>4</v>
      </c>
      <c r="C54" s="17">
        <v>5</v>
      </c>
      <c r="D54" s="17">
        <v>5</v>
      </c>
      <c r="E54" s="17">
        <v>4</v>
      </c>
      <c r="F54" s="17">
        <v>5</v>
      </c>
      <c r="G54" s="17">
        <v>4</v>
      </c>
      <c r="H54" s="17">
        <v>2</v>
      </c>
      <c r="I54" s="17">
        <v>7</v>
      </c>
      <c r="J54" s="17">
        <v>4</v>
      </c>
      <c r="K54" s="17">
        <v>9</v>
      </c>
      <c r="M54" s="17">
        <v>4</v>
      </c>
      <c r="N54" s="17">
        <v>5</v>
      </c>
      <c r="O54" s="17">
        <v>5</v>
      </c>
      <c r="P54" s="17">
        <v>4</v>
      </c>
      <c r="Q54" s="17">
        <v>5</v>
      </c>
      <c r="R54" s="17">
        <v>4</v>
      </c>
      <c r="S54" s="17">
        <v>2</v>
      </c>
      <c r="T54" s="17">
        <v>7</v>
      </c>
      <c r="U54" s="17">
        <v>4</v>
      </c>
      <c r="V54" s="17">
        <v>9</v>
      </c>
    </row>
    <row r="56" spans="2:22" x14ac:dyDescent="0.25">
      <c r="B56" t="s">
        <v>59</v>
      </c>
      <c r="M56" t="s">
        <v>59</v>
      </c>
    </row>
    <row r="57" spans="2:22" x14ac:dyDescent="0.25">
      <c r="B57" s="17">
        <v>6</v>
      </c>
      <c r="C57" s="17">
        <v>5</v>
      </c>
      <c r="D57" s="17">
        <v>5</v>
      </c>
      <c r="E57" s="17">
        <v>6</v>
      </c>
      <c r="F57" s="17">
        <v>5</v>
      </c>
      <c r="G57" s="17">
        <v>6</v>
      </c>
      <c r="H57" s="17">
        <v>7</v>
      </c>
      <c r="I57" s="17">
        <v>3</v>
      </c>
      <c r="J57" s="17">
        <v>7</v>
      </c>
      <c r="K57" s="17">
        <v>5</v>
      </c>
      <c r="M57" s="17">
        <v>6</v>
      </c>
      <c r="N57" s="17">
        <v>5</v>
      </c>
      <c r="O57" s="17">
        <v>5</v>
      </c>
      <c r="P57" s="17">
        <v>6</v>
      </c>
      <c r="Q57" s="17">
        <v>5</v>
      </c>
      <c r="R57" s="17">
        <v>6</v>
      </c>
      <c r="S57" s="17">
        <v>7</v>
      </c>
      <c r="T57" s="17">
        <v>3</v>
      </c>
      <c r="U57" s="17">
        <v>7</v>
      </c>
      <c r="V57" s="17">
        <v>5</v>
      </c>
    </row>
    <row r="59" spans="2:22" x14ac:dyDescent="0.25">
      <c r="B59" t="s">
        <v>60</v>
      </c>
      <c r="M59" t="s">
        <v>60</v>
      </c>
    </row>
    <row r="60" spans="2:22" x14ac:dyDescent="0.25">
      <c r="B60" s="17">
        <v>6</v>
      </c>
      <c r="C60" s="17">
        <v>4</v>
      </c>
      <c r="D60" s="17">
        <v>5</v>
      </c>
      <c r="E60" s="17">
        <v>5</v>
      </c>
      <c r="F60" s="17">
        <v>5</v>
      </c>
      <c r="G60" s="17">
        <v>4</v>
      </c>
      <c r="H60" s="17">
        <v>2</v>
      </c>
      <c r="I60" s="17">
        <v>2</v>
      </c>
      <c r="J60" s="17">
        <v>6</v>
      </c>
      <c r="K60" s="17">
        <v>1</v>
      </c>
      <c r="M60" s="17">
        <v>6</v>
      </c>
      <c r="N60" s="17">
        <v>4</v>
      </c>
      <c r="O60" s="17">
        <v>5</v>
      </c>
      <c r="P60" s="17">
        <v>5</v>
      </c>
      <c r="Q60" s="17">
        <v>5</v>
      </c>
      <c r="R60" s="17">
        <v>4</v>
      </c>
      <c r="S60" s="17">
        <v>2</v>
      </c>
      <c r="T60" s="17">
        <v>2</v>
      </c>
      <c r="U60" s="17">
        <v>6</v>
      </c>
      <c r="V60" s="17">
        <v>1</v>
      </c>
    </row>
    <row r="62" spans="2:22" x14ac:dyDescent="0.25">
      <c r="B62" t="s">
        <v>61</v>
      </c>
      <c r="M62" t="s">
        <v>61</v>
      </c>
    </row>
    <row r="63" spans="2:22" x14ac:dyDescent="0.25">
      <c r="B63" s="17">
        <v>4</v>
      </c>
      <c r="C63" s="17">
        <v>5</v>
      </c>
      <c r="D63" s="17">
        <v>5</v>
      </c>
      <c r="E63" s="17">
        <v>5</v>
      </c>
      <c r="F63" s="17">
        <v>5</v>
      </c>
      <c r="G63" s="17">
        <v>6</v>
      </c>
      <c r="H63" s="17">
        <v>8</v>
      </c>
      <c r="I63" s="17">
        <v>5</v>
      </c>
      <c r="J63" s="17">
        <v>8</v>
      </c>
      <c r="K63" s="17">
        <v>5</v>
      </c>
      <c r="M63" s="17">
        <v>4</v>
      </c>
      <c r="N63" s="17">
        <v>5</v>
      </c>
      <c r="O63" s="17">
        <v>5</v>
      </c>
      <c r="P63" s="17">
        <v>5</v>
      </c>
      <c r="Q63" s="17">
        <v>5</v>
      </c>
      <c r="R63" s="17">
        <v>6</v>
      </c>
      <c r="S63" s="17">
        <v>8</v>
      </c>
      <c r="T63" s="17">
        <v>5</v>
      </c>
      <c r="U63" s="17">
        <v>8</v>
      </c>
      <c r="V63" s="17">
        <v>5</v>
      </c>
    </row>
    <row r="65" spans="2:22" x14ac:dyDescent="0.25">
      <c r="B65" t="s">
        <v>62</v>
      </c>
      <c r="M65" t="s">
        <v>62</v>
      </c>
    </row>
    <row r="66" spans="2:22" x14ac:dyDescent="0.25">
      <c r="B66" s="17">
        <v>6</v>
      </c>
      <c r="C66" s="17">
        <v>4</v>
      </c>
      <c r="D66" s="17">
        <v>5</v>
      </c>
      <c r="E66" s="17">
        <v>6</v>
      </c>
      <c r="F66" s="17">
        <v>5</v>
      </c>
      <c r="G66" s="17">
        <v>6</v>
      </c>
      <c r="H66" s="17">
        <v>6</v>
      </c>
      <c r="I66" s="17">
        <v>5</v>
      </c>
      <c r="J66" s="17">
        <v>4</v>
      </c>
      <c r="K66" s="17">
        <v>1</v>
      </c>
      <c r="M66" s="17">
        <v>6</v>
      </c>
      <c r="N66" s="17">
        <v>4</v>
      </c>
      <c r="O66" s="17">
        <v>5</v>
      </c>
      <c r="P66" s="17">
        <v>6</v>
      </c>
      <c r="Q66" s="17">
        <v>5</v>
      </c>
      <c r="R66" s="17">
        <v>6</v>
      </c>
      <c r="S66" s="17">
        <v>6</v>
      </c>
      <c r="T66" s="17">
        <v>5</v>
      </c>
      <c r="U66" s="17">
        <v>4</v>
      </c>
      <c r="V66" s="17">
        <v>1</v>
      </c>
    </row>
    <row r="68" spans="2:22" x14ac:dyDescent="0.25">
      <c r="B68" t="s">
        <v>63</v>
      </c>
      <c r="M68" t="s">
        <v>63</v>
      </c>
    </row>
    <row r="69" spans="2:22" x14ac:dyDescent="0.25">
      <c r="B69" s="17">
        <v>3</v>
      </c>
      <c r="C69" s="17">
        <v>4</v>
      </c>
      <c r="D69" s="17">
        <v>5</v>
      </c>
      <c r="E69" s="17">
        <v>3</v>
      </c>
      <c r="F69" s="17">
        <v>5</v>
      </c>
      <c r="G69" s="17">
        <v>6</v>
      </c>
      <c r="H69" s="17">
        <v>2</v>
      </c>
      <c r="I69" s="17">
        <v>4</v>
      </c>
      <c r="J69" s="17">
        <v>4</v>
      </c>
      <c r="K69" s="17">
        <v>1</v>
      </c>
      <c r="M69" s="17">
        <v>3</v>
      </c>
      <c r="N69" s="17">
        <v>4</v>
      </c>
      <c r="O69" s="17">
        <v>5</v>
      </c>
      <c r="P69" s="17">
        <v>3</v>
      </c>
      <c r="Q69" s="17">
        <v>5</v>
      </c>
      <c r="R69" s="17">
        <v>6</v>
      </c>
      <c r="S69" s="17">
        <v>2</v>
      </c>
      <c r="T69" s="17">
        <v>4</v>
      </c>
      <c r="U69" s="17">
        <v>4</v>
      </c>
      <c r="V69" s="17">
        <v>1</v>
      </c>
    </row>
    <row r="71" spans="2:22" x14ac:dyDescent="0.25">
      <c r="B71" t="s">
        <v>64</v>
      </c>
      <c r="M71" t="s">
        <v>64</v>
      </c>
    </row>
    <row r="72" spans="2:22" x14ac:dyDescent="0.25">
      <c r="B72" s="17">
        <v>6</v>
      </c>
      <c r="C72" s="17">
        <v>6</v>
      </c>
      <c r="D72" s="17">
        <v>6</v>
      </c>
      <c r="E72" s="17">
        <v>7</v>
      </c>
      <c r="F72" s="17">
        <v>5</v>
      </c>
      <c r="G72" s="17">
        <v>6</v>
      </c>
      <c r="H72" s="17">
        <v>8</v>
      </c>
      <c r="I72" s="17">
        <v>4</v>
      </c>
      <c r="J72" s="17">
        <v>5</v>
      </c>
      <c r="K72" s="17">
        <v>5</v>
      </c>
      <c r="M72" s="17">
        <v>6</v>
      </c>
      <c r="N72" s="17">
        <v>6</v>
      </c>
      <c r="O72" s="17">
        <v>6</v>
      </c>
      <c r="P72" s="17">
        <v>7</v>
      </c>
      <c r="Q72" s="17">
        <v>5</v>
      </c>
      <c r="R72" s="17">
        <v>6</v>
      </c>
      <c r="S72" s="17">
        <v>8</v>
      </c>
      <c r="T72" s="17">
        <v>4</v>
      </c>
      <c r="U72" s="17">
        <v>5</v>
      </c>
      <c r="V72" s="17">
        <v>5</v>
      </c>
    </row>
    <row r="74" spans="2:22" x14ac:dyDescent="0.25">
      <c r="B74" t="s">
        <v>65</v>
      </c>
      <c r="M74" t="s">
        <v>65</v>
      </c>
    </row>
    <row r="75" spans="2:22" x14ac:dyDescent="0.25">
      <c r="B75" s="17">
        <v>3</v>
      </c>
      <c r="C75" s="17">
        <v>4</v>
      </c>
      <c r="D75" s="17">
        <v>5</v>
      </c>
      <c r="E75" s="17">
        <v>6</v>
      </c>
      <c r="F75" s="17">
        <v>5</v>
      </c>
      <c r="G75" s="17">
        <v>4</v>
      </c>
      <c r="H75" s="17">
        <v>2</v>
      </c>
      <c r="I75" s="17">
        <v>3</v>
      </c>
      <c r="J75" s="17">
        <v>3</v>
      </c>
      <c r="K75" s="17">
        <v>1</v>
      </c>
      <c r="M75" s="17">
        <v>3</v>
      </c>
      <c r="N75" s="17">
        <v>4</v>
      </c>
      <c r="O75" s="17">
        <v>5</v>
      </c>
      <c r="P75" s="17">
        <v>6</v>
      </c>
      <c r="Q75" s="17">
        <v>5</v>
      </c>
      <c r="R75" s="17">
        <v>4</v>
      </c>
      <c r="S75" s="17">
        <v>2</v>
      </c>
      <c r="T75" s="17">
        <v>3</v>
      </c>
      <c r="U75" s="17">
        <v>3</v>
      </c>
      <c r="V75" s="17">
        <v>1</v>
      </c>
    </row>
    <row r="77" spans="2:22" x14ac:dyDescent="0.25">
      <c r="B77" t="s">
        <v>66</v>
      </c>
      <c r="M77" t="s">
        <v>66</v>
      </c>
    </row>
    <row r="78" spans="2:22" x14ac:dyDescent="0.25">
      <c r="B78" s="17">
        <v>4</v>
      </c>
      <c r="C78" s="17">
        <v>5</v>
      </c>
      <c r="D78" s="17">
        <v>5</v>
      </c>
      <c r="E78" s="17">
        <v>6</v>
      </c>
      <c r="F78" s="17">
        <v>5</v>
      </c>
      <c r="G78" s="17">
        <v>4</v>
      </c>
      <c r="H78" s="17">
        <v>5</v>
      </c>
      <c r="I78" s="17">
        <v>3</v>
      </c>
      <c r="J78" s="17">
        <v>5</v>
      </c>
      <c r="K78" s="17">
        <v>5</v>
      </c>
      <c r="M78" s="17">
        <v>4</v>
      </c>
      <c r="N78" s="17">
        <v>5</v>
      </c>
      <c r="O78" s="17">
        <v>5</v>
      </c>
      <c r="P78" s="17">
        <v>6</v>
      </c>
      <c r="Q78" s="17">
        <v>5</v>
      </c>
      <c r="R78" s="17">
        <v>4</v>
      </c>
      <c r="S78" s="17">
        <v>5</v>
      </c>
      <c r="T78" s="17">
        <v>3</v>
      </c>
      <c r="U78" s="17">
        <v>5</v>
      </c>
      <c r="V78" s="17">
        <v>5</v>
      </c>
    </row>
    <row r="80" spans="2:22" x14ac:dyDescent="0.25">
      <c r="B80" t="s">
        <v>67</v>
      </c>
      <c r="M80" t="s">
        <v>67</v>
      </c>
    </row>
    <row r="81" spans="1:22" x14ac:dyDescent="0.25">
      <c r="B81" s="17">
        <v>3</v>
      </c>
      <c r="C81" s="17">
        <v>4</v>
      </c>
      <c r="D81" s="17">
        <v>5</v>
      </c>
      <c r="E81" s="17">
        <v>5</v>
      </c>
      <c r="F81" s="17">
        <v>5</v>
      </c>
      <c r="G81" s="17">
        <v>4</v>
      </c>
      <c r="H81" s="17">
        <v>2</v>
      </c>
      <c r="I81" s="17">
        <v>3</v>
      </c>
      <c r="J81" s="17">
        <v>4</v>
      </c>
      <c r="K81" s="17">
        <v>1</v>
      </c>
      <c r="M81" s="17">
        <v>3</v>
      </c>
      <c r="N81" s="17">
        <v>4</v>
      </c>
      <c r="O81" s="17">
        <v>5</v>
      </c>
      <c r="P81" s="17">
        <v>5</v>
      </c>
      <c r="Q81" s="17">
        <v>5</v>
      </c>
      <c r="R81" s="17">
        <v>4</v>
      </c>
      <c r="S81" s="17">
        <v>2</v>
      </c>
      <c r="T81" s="17">
        <v>3</v>
      </c>
      <c r="U81" s="17">
        <v>4</v>
      </c>
      <c r="V81" s="17">
        <v>1</v>
      </c>
    </row>
    <row r="83" spans="1:22" x14ac:dyDescent="0.25">
      <c r="B83" t="s">
        <v>68</v>
      </c>
      <c r="M83" t="s">
        <v>68</v>
      </c>
    </row>
    <row r="84" spans="1:22" x14ac:dyDescent="0.25">
      <c r="B84" s="17">
        <v>4</v>
      </c>
      <c r="C84" s="17">
        <v>4</v>
      </c>
      <c r="D84" s="17">
        <v>5</v>
      </c>
      <c r="E84" s="17">
        <v>4</v>
      </c>
      <c r="F84" s="17">
        <v>5</v>
      </c>
      <c r="G84" s="17">
        <v>4</v>
      </c>
      <c r="H84" s="17">
        <v>2</v>
      </c>
      <c r="I84" s="17">
        <v>4</v>
      </c>
      <c r="J84" s="17">
        <v>4</v>
      </c>
      <c r="K84" s="17">
        <v>1</v>
      </c>
      <c r="M84" s="17">
        <v>4</v>
      </c>
      <c r="N84" s="17">
        <v>4</v>
      </c>
      <c r="O84" s="17">
        <v>5</v>
      </c>
      <c r="P84" s="17">
        <v>4</v>
      </c>
      <c r="Q84" s="17">
        <v>5</v>
      </c>
      <c r="R84" s="17">
        <v>4</v>
      </c>
      <c r="S84" s="17">
        <v>2</v>
      </c>
      <c r="T84" s="17">
        <v>4</v>
      </c>
      <c r="U84" s="17">
        <v>4</v>
      </c>
      <c r="V84" s="17">
        <v>1</v>
      </c>
    </row>
    <row r="87" spans="1:22" x14ac:dyDescent="0.25">
      <c r="B87" s="17" t="s">
        <v>38</v>
      </c>
      <c r="C87" s="17" t="s">
        <v>39</v>
      </c>
      <c r="E87" t="s">
        <v>27</v>
      </c>
      <c r="J87" t="s">
        <v>37</v>
      </c>
    </row>
    <row r="88" spans="1:22" x14ac:dyDescent="0.25">
      <c r="B88" s="17">
        <v>1</v>
      </c>
      <c r="C88" s="17">
        <f t="shared" ref="C88:C96" si="0">B88/9</f>
        <v>0.1111111111111111</v>
      </c>
    </row>
    <row r="89" spans="1:22" x14ac:dyDescent="0.25">
      <c r="B89" s="17">
        <v>2</v>
      </c>
      <c r="C89" s="17">
        <f t="shared" si="0"/>
        <v>0.22222222222222221</v>
      </c>
      <c r="E89" s="17"/>
      <c r="F89" s="17" t="s">
        <v>70</v>
      </c>
      <c r="G89" s="17" t="s">
        <v>69</v>
      </c>
      <c r="H89" s="17"/>
      <c r="J89" s="14" t="s">
        <v>29</v>
      </c>
      <c r="K89" s="8" t="s">
        <v>71</v>
      </c>
      <c r="L89" s="8" t="s">
        <v>72</v>
      </c>
      <c r="M89" s="8" t="s">
        <v>73</v>
      </c>
      <c r="N89" s="8" t="s">
        <v>74</v>
      </c>
      <c r="O89" s="8" t="s">
        <v>75</v>
      </c>
      <c r="P89" s="8" t="s">
        <v>76</v>
      </c>
      <c r="Q89" s="8" t="s">
        <v>77</v>
      </c>
      <c r="R89" s="9" t="s">
        <v>78</v>
      </c>
    </row>
    <row r="90" spans="1:22" x14ac:dyDescent="0.25">
      <c r="B90" s="17">
        <v>3</v>
      </c>
      <c r="C90" s="17">
        <f t="shared" si="0"/>
        <v>0.33333333333333331</v>
      </c>
      <c r="E90" s="17" t="s">
        <v>71</v>
      </c>
      <c r="F90" s="17">
        <f>AVERAGE(B3:K3)</f>
        <v>5.4</v>
      </c>
      <c r="G90" s="17">
        <f>10-F90</f>
        <v>4.5999999999999996</v>
      </c>
      <c r="H90" s="17" t="s">
        <v>72</v>
      </c>
      <c r="J90" s="15" t="s">
        <v>71</v>
      </c>
      <c r="K90" s="10">
        <v>5</v>
      </c>
      <c r="L90" s="10">
        <f>F90</f>
        <v>5.4</v>
      </c>
      <c r="M90" s="10"/>
      <c r="N90" s="10"/>
      <c r="O90" s="10"/>
      <c r="P90" s="10">
        <f>F94</f>
        <v>4.8</v>
      </c>
      <c r="Q90" s="10">
        <f>F95</f>
        <v>5.6</v>
      </c>
      <c r="R90" s="11">
        <f>F96</f>
        <v>4.5</v>
      </c>
      <c r="S90">
        <v>2</v>
      </c>
    </row>
    <row r="91" spans="1:22" x14ac:dyDescent="0.25">
      <c r="B91" s="17">
        <v>4</v>
      </c>
      <c r="C91" s="17">
        <f t="shared" si="0"/>
        <v>0.44444444444444442</v>
      </c>
      <c r="E91" s="17" t="s">
        <v>71</v>
      </c>
      <c r="F91" s="17">
        <f>AVERAGE(B6:K6)</f>
        <v>3.8</v>
      </c>
      <c r="G91" s="17">
        <f t="shared" ref="G91:G117" si="1">10-F91</f>
        <v>6.2</v>
      </c>
      <c r="H91" s="17" t="s">
        <v>73</v>
      </c>
      <c r="J91" s="15" t="s">
        <v>72</v>
      </c>
      <c r="K91" s="10">
        <f>G90</f>
        <v>4.5999999999999996</v>
      </c>
      <c r="L91" s="10">
        <f>5</f>
        <v>5</v>
      </c>
      <c r="M91" s="10"/>
      <c r="N91" s="10"/>
      <c r="O91" s="10"/>
      <c r="P91" s="10">
        <f>G108</f>
        <v>4.5</v>
      </c>
      <c r="Q91" s="10">
        <f>G103</f>
        <v>5.0999999999999996</v>
      </c>
      <c r="R91" s="11">
        <f>F97</f>
        <v>4.0999999999999996</v>
      </c>
      <c r="S91">
        <v>4</v>
      </c>
    </row>
    <row r="92" spans="1:22" x14ac:dyDescent="0.25">
      <c r="A92" t="s">
        <v>82</v>
      </c>
      <c r="B92" s="17">
        <v>5</v>
      </c>
      <c r="C92" s="17">
        <f t="shared" si="0"/>
        <v>0.55555555555555558</v>
      </c>
      <c r="E92" s="17" t="s">
        <v>71</v>
      </c>
      <c r="F92" s="17">
        <f>AVERAGE(B9:K9)</f>
        <v>6.1</v>
      </c>
      <c r="G92" s="17">
        <f t="shared" si="1"/>
        <v>3.9000000000000004</v>
      </c>
      <c r="H92" s="17" t="s">
        <v>74</v>
      </c>
      <c r="J92" s="15" t="s">
        <v>73</v>
      </c>
      <c r="K92" s="10"/>
      <c r="L92" s="10"/>
      <c r="M92" s="10"/>
      <c r="N92" s="10"/>
      <c r="O92" s="10"/>
      <c r="P92" s="10"/>
      <c r="Q92" s="10"/>
      <c r="R92" s="11"/>
    </row>
    <row r="93" spans="1:22" x14ac:dyDescent="0.25">
      <c r="B93" s="17">
        <v>6</v>
      </c>
      <c r="C93" s="17">
        <f t="shared" si="0"/>
        <v>0.66666666666666663</v>
      </c>
      <c r="E93" s="17" t="s">
        <v>71</v>
      </c>
      <c r="F93" s="17">
        <f>AVERAGE(B12:K12)</f>
        <v>5.4</v>
      </c>
      <c r="G93" s="17">
        <f t="shared" si="1"/>
        <v>4.5999999999999996</v>
      </c>
      <c r="H93" s="17" t="s">
        <v>75</v>
      </c>
      <c r="J93" s="15" t="s">
        <v>74</v>
      </c>
      <c r="K93" s="10"/>
      <c r="L93" s="10"/>
      <c r="M93" s="10"/>
      <c r="N93" s="10"/>
      <c r="O93" s="10"/>
      <c r="P93" s="10"/>
      <c r="Q93" s="10"/>
      <c r="R93" s="11"/>
    </row>
    <row r="94" spans="1:22" x14ac:dyDescent="0.25">
      <c r="B94" s="17">
        <v>7</v>
      </c>
      <c r="C94" s="17">
        <f t="shared" si="0"/>
        <v>0.77777777777777779</v>
      </c>
      <c r="E94" s="17" t="s">
        <v>71</v>
      </c>
      <c r="F94" s="17">
        <f>AVERAGE(B15:K15)</f>
        <v>4.8</v>
      </c>
      <c r="G94" s="17">
        <f t="shared" si="1"/>
        <v>5.2</v>
      </c>
      <c r="H94" s="17" t="s">
        <v>76</v>
      </c>
      <c r="J94" s="15" t="s">
        <v>75</v>
      </c>
      <c r="K94" s="10"/>
      <c r="L94" s="10"/>
      <c r="M94" s="10"/>
      <c r="N94" s="10"/>
      <c r="O94" s="10"/>
      <c r="P94" s="10"/>
      <c r="Q94" s="10"/>
      <c r="R94" s="11"/>
    </row>
    <row r="95" spans="1:22" x14ac:dyDescent="0.25">
      <c r="B95" s="17">
        <v>8</v>
      </c>
      <c r="C95" s="17">
        <f t="shared" si="0"/>
        <v>0.88888888888888884</v>
      </c>
      <c r="E95" s="17" t="s">
        <v>71</v>
      </c>
      <c r="F95" s="17">
        <f>AVERAGE(B18:K18)</f>
        <v>5.6</v>
      </c>
      <c r="G95" s="17">
        <f t="shared" si="1"/>
        <v>4.4000000000000004</v>
      </c>
      <c r="H95" s="17" t="s">
        <v>77</v>
      </c>
      <c r="J95" s="15" t="s">
        <v>76</v>
      </c>
      <c r="K95" s="10">
        <f t="shared" ref="K95:K97" si="2">G94</f>
        <v>5.2</v>
      </c>
      <c r="L95" s="10">
        <f>F108</f>
        <v>5.5</v>
      </c>
      <c r="M95" s="10"/>
      <c r="N95" s="10"/>
      <c r="O95" s="10"/>
      <c r="P95" s="10">
        <f>K90</f>
        <v>5</v>
      </c>
      <c r="Q95" s="10">
        <f t="shared" ref="Q95" si="3">G107</f>
        <v>5.0999999999999996</v>
      </c>
      <c r="R95" s="11">
        <f t="shared" ref="R95:R96" si="4">F101</f>
        <v>4.8</v>
      </c>
      <c r="S95">
        <v>3</v>
      </c>
    </row>
    <row r="96" spans="1:22" x14ac:dyDescent="0.25">
      <c r="B96" s="17">
        <v>9</v>
      </c>
      <c r="C96" s="17">
        <f t="shared" si="0"/>
        <v>1</v>
      </c>
      <c r="E96" s="17" t="s">
        <v>71</v>
      </c>
      <c r="F96" s="17">
        <f>AVERAGE(B21:K21)</f>
        <v>4.5</v>
      </c>
      <c r="G96" s="17">
        <f t="shared" si="1"/>
        <v>5.5</v>
      </c>
      <c r="H96" s="17" t="s">
        <v>78</v>
      </c>
      <c r="J96" s="15" t="s">
        <v>77</v>
      </c>
      <c r="K96" s="10">
        <f t="shared" si="2"/>
        <v>4.4000000000000004</v>
      </c>
      <c r="L96" s="10">
        <f>F103</f>
        <v>4.9000000000000004</v>
      </c>
      <c r="M96" s="10"/>
      <c r="N96" s="10"/>
      <c r="O96" s="10"/>
      <c r="P96" s="10">
        <f>F107</f>
        <v>4.9000000000000004</v>
      </c>
      <c r="Q96" s="10">
        <f>P95</f>
        <v>5</v>
      </c>
      <c r="R96" s="11">
        <f t="shared" si="4"/>
        <v>4.2</v>
      </c>
    </row>
    <row r="97" spans="5:19" x14ac:dyDescent="0.25">
      <c r="E97" s="17" t="s">
        <v>72</v>
      </c>
      <c r="F97" s="17">
        <f>AVERAGE(B24:K24)</f>
        <v>4.0999999999999996</v>
      </c>
      <c r="G97" s="17">
        <f t="shared" si="1"/>
        <v>5.9</v>
      </c>
      <c r="H97" s="17" t="s">
        <v>78</v>
      </c>
      <c r="J97" s="16" t="s">
        <v>78</v>
      </c>
      <c r="K97" s="12">
        <f t="shared" si="2"/>
        <v>5.5</v>
      </c>
      <c r="L97" s="12">
        <f>G97</f>
        <v>5.9</v>
      </c>
      <c r="M97" s="12"/>
      <c r="N97" s="12"/>
      <c r="O97" s="12"/>
      <c r="P97" s="12">
        <f>G101</f>
        <v>5.2</v>
      </c>
      <c r="Q97" s="12">
        <f>G102</f>
        <v>5.8</v>
      </c>
      <c r="R97" s="13">
        <f>Q96</f>
        <v>5</v>
      </c>
      <c r="S97">
        <v>1</v>
      </c>
    </row>
    <row r="98" spans="5:19" x14ac:dyDescent="0.25">
      <c r="E98" s="17" t="s">
        <v>73</v>
      </c>
      <c r="F98" s="17">
        <f>AVERAGE(B27:K27)</f>
        <v>5.6</v>
      </c>
      <c r="G98" s="17">
        <f t="shared" si="1"/>
        <v>4.4000000000000004</v>
      </c>
      <c r="H98" s="17" t="s">
        <v>78</v>
      </c>
    </row>
    <row r="99" spans="5:19" x14ac:dyDescent="0.25">
      <c r="E99" s="17" t="s">
        <v>74</v>
      </c>
      <c r="F99" s="17">
        <f>AVERAGE(B30:K30)</f>
        <v>3.8</v>
      </c>
      <c r="G99" s="17">
        <f t="shared" si="1"/>
        <v>6.2</v>
      </c>
      <c r="H99" s="17" t="s">
        <v>78</v>
      </c>
    </row>
    <row r="100" spans="5:19" x14ac:dyDescent="0.25">
      <c r="E100" s="17" t="s">
        <v>75</v>
      </c>
      <c r="F100" s="17">
        <f>AVERAGE(B33:K33)</f>
        <v>4.9000000000000004</v>
      </c>
      <c r="G100" s="17">
        <f t="shared" si="1"/>
        <v>5.0999999999999996</v>
      </c>
      <c r="H100" s="17" t="s">
        <v>78</v>
      </c>
      <c r="J100" t="s">
        <v>83</v>
      </c>
    </row>
    <row r="101" spans="5:19" x14ac:dyDescent="0.25">
      <c r="E101" s="17" t="s">
        <v>76</v>
      </c>
      <c r="F101" s="17">
        <f>AVERAGE(B36:K36)</f>
        <v>4.8</v>
      </c>
      <c r="G101" s="17">
        <f t="shared" si="1"/>
        <v>5.2</v>
      </c>
      <c r="H101" s="17" t="s">
        <v>78</v>
      </c>
    </row>
    <row r="102" spans="5:19" x14ac:dyDescent="0.25">
      <c r="E102" s="17" t="s">
        <v>77</v>
      </c>
      <c r="F102" s="17">
        <f>AVERAGE(B39:K39)</f>
        <v>4.2</v>
      </c>
      <c r="G102" s="17">
        <f t="shared" si="1"/>
        <v>5.8</v>
      </c>
      <c r="H102" s="17" t="s">
        <v>78</v>
      </c>
      <c r="J102" s="14" t="s">
        <v>29</v>
      </c>
      <c r="K102" s="8" t="s">
        <v>71</v>
      </c>
      <c r="L102" s="8" t="s">
        <v>72</v>
      </c>
      <c r="M102" s="8" t="s">
        <v>73</v>
      </c>
      <c r="N102" s="8" t="s">
        <v>74</v>
      </c>
      <c r="O102" s="8" t="s">
        <v>75</v>
      </c>
      <c r="P102" s="8" t="s">
        <v>76</v>
      </c>
      <c r="Q102" s="8" t="s">
        <v>77</v>
      </c>
      <c r="R102" s="9" t="s">
        <v>78</v>
      </c>
    </row>
    <row r="103" spans="5:19" x14ac:dyDescent="0.25">
      <c r="E103" s="17" t="s">
        <v>77</v>
      </c>
      <c r="F103" s="17">
        <f>AVERAGE(B42:K42)</f>
        <v>4.9000000000000004</v>
      </c>
      <c r="G103" s="17">
        <f t="shared" si="1"/>
        <v>5.0999999999999996</v>
      </c>
      <c r="H103" s="17" t="s">
        <v>72</v>
      </c>
      <c r="J103" s="15" t="s">
        <v>71</v>
      </c>
      <c r="K103" s="10">
        <f>K90/9</f>
        <v>0.55555555555555558</v>
      </c>
      <c r="L103" s="10">
        <f t="shared" ref="L103:R103" si="5">L90/9</f>
        <v>0.60000000000000009</v>
      </c>
      <c r="M103" s="10"/>
      <c r="N103" s="10"/>
      <c r="O103" s="10"/>
      <c r="P103" s="10">
        <f t="shared" si="5"/>
        <v>0.53333333333333333</v>
      </c>
      <c r="Q103" s="10">
        <f t="shared" si="5"/>
        <v>0.62222222222222223</v>
      </c>
      <c r="R103" s="11">
        <f t="shared" si="5"/>
        <v>0.5</v>
      </c>
    </row>
    <row r="104" spans="5:19" x14ac:dyDescent="0.25">
      <c r="E104" s="17" t="s">
        <v>77</v>
      </c>
      <c r="F104" s="17">
        <f>AVERAGE(B45:K45)</f>
        <v>3.9</v>
      </c>
      <c r="G104" s="17">
        <f t="shared" si="1"/>
        <v>6.1</v>
      </c>
      <c r="H104" s="17" t="s">
        <v>73</v>
      </c>
      <c r="J104" s="15" t="s">
        <v>72</v>
      </c>
      <c r="K104" s="10">
        <f t="shared" ref="K104:R110" si="6">K91/9</f>
        <v>0.51111111111111107</v>
      </c>
      <c r="L104" s="10">
        <f t="shared" si="6"/>
        <v>0.55555555555555558</v>
      </c>
      <c r="M104" s="10"/>
      <c r="N104" s="10"/>
      <c r="O104" s="10"/>
      <c r="P104" s="10">
        <f t="shared" si="6"/>
        <v>0.5</v>
      </c>
      <c r="Q104" s="10">
        <f t="shared" si="6"/>
        <v>0.56666666666666665</v>
      </c>
      <c r="R104" s="11">
        <f t="shared" si="6"/>
        <v>0.45555555555555549</v>
      </c>
    </row>
    <row r="105" spans="5:19" x14ac:dyDescent="0.25">
      <c r="E105" s="17" t="s">
        <v>77</v>
      </c>
      <c r="F105" s="17">
        <f>AVERAGE(B48:K48)</f>
        <v>5.6</v>
      </c>
      <c r="G105" s="17">
        <f t="shared" si="1"/>
        <v>4.4000000000000004</v>
      </c>
      <c r="H105" s="17" t="s">
        <v>74</v>
      </c>
      <c r="J105" s="15" t="s">
        <v>73</v>
      </c>
      <c r="K105" s="10"/>
      <c r="L105" s="10"/>
      <c r="M105" s="10"/>
      <c r="N105" s="10"/>
      <c r="O105" s="10"/>
      <c r="P105" s="10"/>
      <c r="Q105" s="10"/>
      <c r="R105" s="11"/>
    </row>
    <row r="106" spans="5:19" x14ac:dyDescent="0.25">
      <c r="E106" s="17" t="s">
        <v>77</v>
      </c>
      <c r="F106" s="17">
        <f>AVERAGE(B51:K51)</f>
        <v>3.9</v>
      </c>
      <c r="G106" s="17">
        <f t="shared" si="1"/>
        <v>6.1</v>
      </c>
      <c r="H106" s="17" t="s">
        <v>79</v>
      </c>
      <c r="J106" s="15" t="s">
        <v>74</v>
      </c>
      <c r="K106" s="10"/>
      <c r="L106" s="10"/>
      <c r="M106" s="10"/>
      <c r="N106" s="10"/>
      <c r="O106" s="10"/>
      <c r="P106" s="10"/>
      <c r="Q106" s="10"/>
      <c r="R106" s="11"/>
    </row>
    <row r="107" spans="5:19" x14ac:dyDescent="0.25">
      <c r="E107" s="17" t="s">
        <v>77</v>
      </c>
      <c r="F107" s="17">
        <f>AVERAGE(B54:K54)</f>
        <v>4.9000000000000004</v>
      </c>
      <c r="G107" s="17">
        <f t="shared" si="1"/>
        <v>5.0999999999999996</v>
      </c>
      <c r="H107" s="17" t="s">
        <v>76</v>
      </c>
      <c r="J107" s="15" t="s">
        <v>75</v>
      </c>
      <c r="K107" s="10"/>
      <c r="L107" s="10"/>
      <c r="M107" s="10"/>
      <c r="N107" s="10"/>
      <c r="O107" s="10"/>
      <c r="P107" s="10"/>
      <c r="Q107" s="10"/>
      <c r="R107" s="11"/>
    </row>
    <row r="108" spans="5:19" x14ac:dyDescent="0.25">
      <c r="E108" s="17" t="s">
        <v>76</v>
      </c>
      <c r="F108" s="17">
        <f>AVERAGE(B57:K57)</f>
        <v>5.5</v>
      </c>
      <c r="G108" s="17">
        <f t="shared" si="1"/>
        <v>4.5</v>
      </c>
      <c r="H108" s="17" t="s">
        <v>80</v>
      </c>
      <c r="J108" s="15" t="s">
        <v>76</v>
      </c>
      <c r="K108" s="10">
        <f t="shared" si="6"/>
        <v>0.57777777777777783</v>
      </c>
      <c r="L108" s="10">
        <f t="shared" si="6"/>
        <v>0.61111111111111116</v>
      </c>
      <c r="M108" s="10"/>
      <c r="N108" s="10"/>
      <c r="O108" s="10"/>
      <c r="P108" s="10">
        <f t="shared" si="6"/>
        <v>0.55555555555555558</v>
      </c>
      <c r="Q108" s="10">
        <f t="shared" si="6"/>
        <v>0.56666666666666665</v>
      </c>
      <c r="R108" s="11">
        <f t="shared" si="6"/>
        <v>0.53333333333333333</v>
      </c>
    </row>
    <row r="109" spans="5:19" x14ac:dyDescent="0.25">
      <c r="E109" s="17" t="s">
        <v>76</v>
      </c>
      <c r="F109" s="17">
        <f>AVERAGE(B60:K60)</f>
        <v>4</v>
      </c>
      <c r="G109" s="17">
        <f t="shared" si="1"/>
        <v>6</v>
      </c>
      <c r="H109" s="17" t="s">
        <v>73</v>
      </c>
      <c r="J109" s="15" t="s">
        <v>77</v>
      </c>
      <c r="K109" s="10">
        <f t="shared" si="6"/>
        <v>0.48888888888888893</v>
      </c>
      <c r="L109" s="10">
        <f t="shared" si="6"/>
        <v>0.54444444444444451</v>
      </c>
      <c r="M109" s="10"/>
      <c r="N109" s="10"/>
      <c r="O109" s="10"/>
      <c r="P109" s="10">
        <f t="shared" si="6"/>
        <v>0.54444444444444451</v>
      </c>
      <c r="Q109" s="10">
        <f t="shared" si="6"/>
        <v>0.55555555555555558</v>
      </c>
      <c r="R109" s="11">
        <f t="shared" si="6"/>
        <v>0.46666666666666667</v>
      </c>
    </row>
    <row r="110" spans="5:19" x14ac:dyDescent="0.25">
      <c r="E110" s="17" t="s">
        <v>76</v>
      </c>
      <c r="F110" s="17">
        <f>AVERAGE(B63:K63)</f>
        <v>5.6</v>
      </c>
      <c r="G110" s="17">
        <f t="shared" si="1"/>
        <v>4.4000000000000004</v>
      </c>
      <c r="H110" s="17" t="s">
        <v>74</v>
      </c>
      <c r="J110" s="16" t="s">
        <v>78</v>
      </c>
      <c r="K110" s="12">
        <f t="shared" si="6"/>
        <v>0.61111111111111116</v>
      </c>
      <c r="L110" s="12">
        <f t="shared" si="6"/>
        <v>0.65555555555555556</v>
      </c>
      <c r="M110" s="12"/>
      <c r="N110" s="12"/>
      <c r="O110" s="12"/>
      <c r="P110" s="12">
        <f t="shared" si="6"/>
        <v>0.57777777777777783</v>
      </c>
      <c r="Q110" s="12">
        <f t="shared" si="6"/>
        <v>0.64444444444444438</v>
      </c>
      <c r="R110" s="13">
        <f t="shared" si="6"/>
        <v>0.55555555555555558</v>
      </c>
    </row>
    <row r="111" spans="5:19" x14ac:dyDescent="0.25">
      <c r="E111" s="17" t="s">
        <v>76</v>
      </c>
      <c r="F111" s="17">
        <f>AVERAGE(B66:K66)</f>
        <v>4.8</v>
      </c>
      <c r="G111" s="17">
        <f t="shared" si="1"/>
        <v>5.2</v>
      </c>
      <c r="H111" s="17" t="s">
        <v>79</v>
      </c>
      <c r="J111" s="16" t="s">
        <v>28</v>
      </c>
      <c r="K111" s="12">
        <f>SUM(K103:K110)</f>
        <v>2.7444444444444445</v>
      </c>
      <c r="L111" s="12">
        <f t="shared" ref="L111:R111" si="7">SUM(L103:L110)</f>
        <v>2.9666666666666668</v>
      </c>
      <c r="M111" s="12"/>
      <c r="N111" s="12"/>
      <c r="O111" s="12"/>
      <c r="P111" s="12">
        <f t="shared" si="7"/>
        <v>2.7111111111111112</v>
      </c>
      <c r="Q111" s="12">
        <f t="shared" si="7"/>
        <v>2.9555555555555553</v>
      </c>
      <c r="R111" s="13">
        <f t="shared" si="7"/>
        <v>2.5111111111111111</v>
      </c>
    </row>
    <row r="112" spans="5:19" x14ac:dyDescent="0.25">
      <c r="E112" s="17" t="s">
        <v>72</v>
      </c>
      <c r="F112" s="17">
        <f>AVERAGE(B69:K69)</f>
        <v>3.7</v>
      </c>
      <c r="G112" s="17">
        <f t="shared" si="1"/>
        <v>6.3</v>
      </c>
      <c r="H112" s="17" t="s">
        <v>79</v>
      </c>
    </row>
    <row r="113" spans="5:19" x14ac:dyDescent="0.25">
      <c r="E113" s="17" t="s">
        <v>73</v>
      </c>
      <c r="F113" s="17">
        <f>AVERAGE(B72:K72)</f>
        <v>5.8</v>
      </c>
      <c r="G113" s="17">
        <f t="shared" si="1"/>
        <v>4.2</v>
      </c>
      <c r="H113" s="17" t="s">
        <v>75</v>
      </c>
    </row>
    <row r="114" spans="5:19" x14ac:dyDescent="0.25">
      <c r="E114" s="17" t="s">
        <v>74</v>
      </c>
      <c r="F114" s="17">
        <f>AVERAGE(B75:K75)</f>
        <v>3.6</v>
      </c>
      <c r="G114" s="17">
        <f t="shared" si="1"/>
        <v>6.4</v>
      </c>
      <c r="H114" s="17" t="s">
        <v>79</v>
      </c>
      <c r="J114" t="s">
        <v>84</v>
      </c>
    </row>
    <row r="115" spans="5:19" x14ac:dyDescent="0.25">
      <c r="E115" s="17" t="s">
        <v>74</v>
      </c>
      <c r="F115" s="17">
        <f>AVERAGE(B78:K78)</f>
        <v>4.7</v>
      </c>
      <c r="G115" s="17">
        <f t="shared" si="1"/>
        <v>5.3</v>
      </c>
      <c r="H115" s="17" t="s">
        <v>72</v>
      </c>
    </row>
    <row r="116" spans="5:19" x14ac:dyDescent="0.25">
      <c r="E116" s="17" t="s">
        <v>74</v>
      </c>
      <c r="F116" s="17">
        <f>AVERAGE(B81:K81)</f>
        <v>3.6</v>
      </c>
      <c r="G116" s="17">
        <f t="shared" si="1"/>
        <v>6.4</v>
      </c>
      <c r="H116" s="17" t="s">
        <v>73</v>
      </c>
      <c r="J116" s="10" t="s">
        <v>85</v>
      </c>
      <c r="K116" s="10" t="s">
        <v>86</v>
      </c>
      <c r="L116" s="10" t="s">
        <v>87</v>
      </c>
      <c r="M116" s="10" t="s">
        <v>88</v>
      </c>
      <c r="N116" s="10" t="s">
        <v>89</v>
      </c>
      <c r="O116" s="10" t="s">
        <v>90</v>
      </c>
      <c r="P116" s="10" t="s">
        <v>91</v>
      </c>
      <c r="Q116" s="10" t="s">
        <v>92</v>
      </c>
      <c r="R116" s="11" t="s">
        <v>93</v>
      </c>
      <c r="S116" s="29" t="s">
        <v>94</v>
      </c>
    </row>
    <row r="117" spans="5:19" x14ac:dyDescent="0.25">
      <c r="E117" s="17" t="s">
        <v>72</v>
      </c>
      <c r="F117" s="17">
        <f>AVERAGE(B84:K84)</f>
        <v>3.7</v>
      </c>
      <c r="G117" s="17">
        <f t="shared" si="1"/>
        <v>6.3</v>
      </c>
      <c r="H117" s="17" t="s">
        <v>81</v>
      </c>
      <c r="J117" s="8" t="s">
        <v>29</v>
      </c>
      <c r="K117" s="8" t="s">
        <v>71</v>
      </c>
      <c r="L117" s="8" t="s">
        <v>72</v>
      </c>
      <c r="M117" s="8" t="s">
        <v>73</v>
      </c>
      <c r="N117" s="8" t="s">
        <v>74</v>
      </c>
      <c r="O117" s="8" t="s">
        <v>75</v>
      </c>
      <c r="P117" s="8" t="s">
        <v>76</v>
      </c>
      <c r="Q117" s="8" t="s">
        <v>77</v>
      </c>
      <c r="R117" s="9" t="s">
        <v>78</v>
      </c>
      <c r="S117" s="23" t="s">
        <v>40</v>
      </c>
    </row>
    <row r="118" spans="5:19" x14ac:dyDescent="0.25">
      <c r="J118" s="10" t="s">
        <v>71</v>
      </c>
      <c r="K118" s="10">
        <f t="shared" ref="K118:R118" si="8">K103/K111</f>
        <v>0.20242914979757085</v>
      </c>
      <c r="L118" s="10">
        <f t="shared" si="8"/>
        <v>0.20224719101123598</v>
      </c>
      <c r="M118" s="10"/>
      <c r="N118" s="10"/>
      <c r="O118" s="10"/>
      <c r="P118" s="10">
        <f t="shared" si="8"/>
        <v>0.19672131147540983</v>
      </c>
      <c r="Q118" s="10">
        <f t="shared" si="8"/>
        <v>0.2105263157894737</v>
      </c>
      <c r="R118" s="11">
        <f t="shared" si="8"/>
        <v>0.19911504424778761</v>
      </c>
      <c r="S118" s="24">
        <f>AVERAGE(K118:R118)</f>
        <v>0.20220780246429557</v>
      </c>
    </row>
    <row r="119" spans="5:19" x14ac:dyDescent="0.25">
      <c r="J119" s="10" t="s">
        <v>72</v>
      </c>
      <c r="K119" s="10">
        <f t="shared" ref="K119:R119" si="9">K104/K111</f>
        <v>0.18623481781376516</v>
      </c>
      <c r="L119" s="10">
        <f t="shared" si="9"/>
        <v>0.18726591760299627</v>
      </c>
      <c r="M119" s="10"/>
      <c r="N119" s="10"/>
      <c r="O119" s="10"/>
      <c r="P119" s="10">
        <f t="shared" si="9"/>
        <v>0.1844262295081967</v>
      </c>
      <c r="Q119" s="10">
        <f t="shared" si="9"/>
        <v>0.19172932330827069</v>
      </c>
      <c r="R119" s="11">
        <f t="shared" si="9"/>
        <v>0.1814159292035398</v>
      </c>
      <c r="S119" s="24">
        <f t="shared" ref="S119:S125" si="10">AVERAGE(K119:R119)</f>
        <v>0.18621444348735369</v>
      </c>
    </row>
    <row r="120" spans="5:19" x14ac:dyDescent="0.25">
      <c r="J120" s="10" t="s">
        <v>73</v>
      </c>
      <c r="K120" s="10"/>
      <c r="L120" s="10"/>
      <c r="M120" s="10"/>
      <c r="N120" s="10"/>
      <c r="O120" s="10"/>
      <c r="P120" s="10"/>
      <c r="Q120" s="10"/>
      <c r="R120" s="11"/>
      <c r="S120" s="24"/>
    </row>
    <row r="121" spans="5:19" x14ac:dyDescent="0.25">
      <c r="J121" s="10" t="s">
        <v>74</v>
      </c>
      <c r="K121" s="10"/>
      <c r="L121" s="10"/>
      <c r="M121" s="10"/>
      <c r="N121" s="10"/>
      <c r="O121" s="10"/>
      <c r="P121" s="10"/>
      <c r="Q121" s="10"/>
      <c r="R121" s="11"/>
      <c r="S121" s="24"/>
    </row>
    <row r="122" spans="5:19" x14ac:dyDescent="0.25">
      <c r="J122" s="10" t="s">
        <v>75</v>
      </c>
      <c r="K122" s="10"/>
      <c r="L122" s="10"/>
      <c r="M122" s="10"/>
      <c r="N122" s="10"/>
      <c r="O122" s="10"/>
      <c r="P122" s="10"/>
      <c r="Q122" s="10"/>
      <c r="R122" s="11"/>
      <c r="S122" s="24"/>
    </row>
    <row r="123" spans="5:19" x14ac:dyDescent="0.25">
      <c r="J123" s="10" t="s">
        <v>76</v>
      </c>
      <c r="K123" s="10">
        <f t="shared" ref="K123:R123" si="11">K108/K111</f>
        <v>0.2105263157894737</v>
      </c>
      <c r="L123" s="10">
        <f t="shared" si="11"/>
        <v>0.20599250936329588</v>
      </c>
      <c r="M123" s="10"/>
      <c r="N123" s="10"/>
      <c r="O123" s="10"/>
      <c r="P123" s="10">
        <f t="shared" si="11"/>
        <v>0.20491803278688525</v>
      </c>
      <c r="Q123" s="10">
        <f t="shared" si="11"/>
        <v>0.19172932330827069</v>
      </c>
      <c r="R123" s="11">
        <f t="shared" si="11"/>
        <v>0.21238938053097345</v>
      </c>
      <c r="S123" s="24">
        <f t="shared" si="10"/>
        <v>0.20511111235577983</v>
      </c>
    </row>
    <row r="124" spans="5:19" x14ac:dyDescent="0.25">
      <c r="J124" s="10" t="s">
        <v>77</v>
      </c>
      <c r="K124" s="10">
        <f t="shared" ref="K124:R124" si="12">K109/K111</f>
        <v>0.17813765182186236</v>
      </c>
      <c r="L124" s="10">
        <f t="shared" si="12"/>
        <v>0.18352059925093633</v>
      </c>
      <c r="M124" s="10"/>
      <c r="N124" s="10"/>
      <c r="O124" s="10"/>
      <c r="P124" s="10">
        <f t="shared" si="12"/>
        <v>0.20081967213114754</v>
      </c>
      <c r="Q124" s="10">
        <f t="shared" si="12"/>
        <v>0.18796992481203009</v>
      </c>
      <c r="R124" s="11">
        <f t="shared" si="12"/>
        <v>0.18584070796460178</v>
      </c>
      <c r="S124" s="24">
        <f t="shared" si="10"/>
        <v>0.18725771119611564</v>
      </c>
    </row>
    <row r="125" spans="5:19" x14ac:dyDescent="0.25">
      <c r="J125" s="12" t="s">
        <v>78</v>
      </c>
      <c r="K125" s="12">
        <f t="shared" ref="K125:R125" si="13">K110/K111</f>
        <v>0.22267206477732795</v>
      </c>
      <c r="L125" s="12">
        <f t="shared" si="13"/>
        <v>0.22097378277153557</v>
      </c>
      <c r="M125" s="12"/>
      <c r="N125" s="12"/>
      <c r="O125" s="12"/>
      <c r="P125" s="12">
        <f t="shared" si="13"/>
        <v>0.21311475409836067</v>
      </c>
      <c r="Q125" s="12">
        <f t="shared" si="13"/>
        <v>0.21804511278195488</v>
      </c>
      <c r="R125" s="13">
        <f t="shared" si="13"/>
        <v>0.22123893805309736</v>
      </c>
      <c r="S125" s="25">
        <f t="shared" si="10"/>
        <v>0.21920893049645523</v>
      </c>
    </row>
    <row r="126" spans="5:19" x14ac:dyDescent="0.25">
      <c r="J126" s="21" t="s">
        <v>28</v>
      </c>
      <c r="K126" s="21">
        <f>SUM(K118:K125)</f>
        <v>1</v>
      </c>
      <c r="L126" s="21">
        <f t="shared" ref="L126:R126" si="14">SUM(L118:L125)</f>
        <v>1</v>
      </c>
      <c r="M126" s="21"/>
      <c r="N126" s="21"/>
      <c r="O126" s="21"/>
      <c r="P126" s="21">
        <f t="shared" si="14"/>
        <v>1</v>
      </c>
      <c r="Q126" s="21">
        <f t="shared" si="14"/>
        <v>1.0000000000000002</v>
      </c>
      <c r="R126" s="22">
        <f t="shared" si="14"/>
        <v>1</v>
      </c>
    </row>
    <row r="129" spans="10:19" x14ac:dyDescent="0.25">
      <c r="J129" t="s">
        <v>113</v>
      </c>
    </row>
    <row r="131" spans="10:19" x14ac:dyDescent="0.25">
      <c r="J131" t="s">
        <v>114</v>
      </c>
    </row>
    <row r="133" spans="10:19" x14ac:dyDescent="0.25">
      <c r="J133" t="s">
        <v>29</v>
      </c>
      <c r="K133" t="s">
        <v>71</v>
      </c>
      <c r="L133" t="s">
        <v>72</v>
      </c>
      <c r="M133" t="s">
        <v>73</v>
      </c>
      <c r="N133" t="s">
        <v>74</v>
      </c>
      <c r="O133" t="s">
        <v>75</v>
      </c>
      <c r="P133" t="s">
        <v>76</v>
      </c>
      <c r="Q133" t="s">
        <v>77</v>
      </c>
      <c r="R133" t="s">
        <v>78</v>
      </c>
      <c r="S133" t="s">
        <v>40</v>
      </c>
    </row>
    <row r="134" spans="10:19" x14ac:dyDescent="0.25">
      <c r="J134" t="s">
        <v>71</v>
      </c>
      <c r="K134">
        <v>0.20242914979757085</v>
      </c>
      <c r="L134">
        <v>0.20224719101123598</v>
      </c>
      <c r="P134">
        <v>0.19672131147540983</v>
      </c>
      <c r="Q134">
        <v>0.2105263157894737</v>
      </c>
      <c r="R134">
        <v>0.19911504424778761</v>
      </c>
      <c r="S134">
        <v>0.20220780246429557</v>
      </c>
    </row>
    <row r="135" spans="10:19" x14ac:dyDescent="0.25">
      <c r="J135" t="s">
        <v>72</v>
      </c>
      <c r="K135">
        <v>0.18623481781376516</v>
      </c>
      <c r="L135">
        <v>0.18726591760299627</v>
      </c>
      <c r="P135">
        <v>0.1844262295081967</v>
      </c>
      <c r="Q135">
        <v>0.19172932330827069</v>
      </c>
      <c r="R135">
        <v>0.1814159292035398</v>
      </c>
      <c r="S135">
        <v>0.18621444348735369</v>
      </c>
    </row>
    <row r="136" spans="10:19" x14ac:dyDescent="0.25">
      <c r="J136" t="s">
        <v>73</v>
      </c>
    </row>
    <row r="137" spans="10:19" x14ac:dyDescent="0.25">
      <c r="J137" t="s">
        <v>74</v>
      </c>
    </row>
    <row r="138" spans="10:19" x14ac:dyDescent="0.25">
      <c r="J138" t="s">
        <v>75</v>
      </c>
    </row>
    <row r="139" spans="10:19" x14ac:dyDescent="0.25">
      <c r="J139" t="s">
        <v>76</v>
      </c>
      <c r="K139">
        <v>0.2105263157894737</v>
      </c>
      <c r="L139">
        <v>0.20599250936329588</v>
      </c>
      <c r="P139">
        <v>0.20491803278688525</v>
      </c>
      <c r="Q139">
        <v>0.19172932330827069</v>
      </c>
      <c r="R139">
        <v>0.21238938053097345</v>
      </c>
      <c r="S139">
        <v>0.20511111235577983</v>
      </c>
    </row>
    <row r="140" spans="10:19" x14ac:dyDescent="0.25">
      <c r="J140" t="s">
        <v>77</v>
      </c>
      <c r="K140">
        <v>0.17813765182186236</v>
      </c>
      <c r="L140">
        <v>0.18352059925093633</v>
      </c>
      <c r="P140">
        <v>0.20081967213114754</v>
      </c>
      <c r="Q140">
        <v>0.18796992481203009</v>
      </c>
      <c r="R140">
        <v>0.18584070796460178</v>
      </c>
      <c r="S140">
        <v>0.18725771119611564</v>
      </c>
    </row>
    <row r="141" spans="10:19" x14ac:dyDescent="0.25">
      <c r="J141" t="s">
        <v>78</v>
      </c>
      <c r="K141">
        <v>0.22267206477732795</v>
      </c>
      <c r="L141">
        <v>0.22097378277153557</v>
      </c>
      <c r="P141">
        <v>0.21311475409836067</v>
      </c>
      <c r="Q141">
        <v>0.21804511278195488</v>
      </c>
      <c r="R141">
        <v>0.22123893805309736</v>
      </c>
      <c r="S141">
        <v>0.21920893049645523</v>
      </c>
    </row>
    <row r="142" spans="10:19" x14ac:dyDescent="0.25">
      <c r="J142" t="s">
        <v>28</v>
      </c>
      <c r="K142">
        <v>1</v>
      </c>
      <c r="L142">
        <v>1</v>
      </c>
      <c r="P142">
        <v>1</v>
      </c>
      <c r="Q142">
        <v>1.0000000000000002</v>
      </c>
      <c r="R142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F45D-80D6-4BD0-BD65-89C8101E6872}">
  <dimension ref="B4:M27"/>
  <sheetViews>
    <sheetView zoomScale="91" zoomScaleNormal="91" workbookViewId="0">
      <selection activeCell="J19" sqref="J19"/>
    </sheetView>
  </sheetViews>
  <sheetFormatPr defaultRowHeight="15" x14ac:dyDescent="0.25"/>
  <cols>
    <col min="2" max="2" width="9.140625" customWidth="1"/>
    <col min="10" max="18" width="11" customWidth="1"/>
    <col min="19" max="19" width="12" customWidth="1"/>
  </cols>
  <sheetData>
    <row r="4" spans="2:13" x14ac:dyDescent="0.25">
      <c r="B4" t="s">
        <v>108</v>
      </c>
      <c r="D4" t="s">
        <v>110</v>
      </c>
      <c r="H4" t="s">
        <v>109</v>
      </c>
      <c r="J4" t="s">
        <v>111</v>
      </c>
    </row>
    <row r="6" spans="2:13" x14ac:dyDescent="0.25">
      <c r="B6" s="17" t="s">
        <v>29</v>
      </c>
      <c r="C6" s="21" t="s">
        <v>5</v>
      </c>
      <c r="D6" s="21" t="s">
        <v>6</v>
      </c>
      <c r="E6" s="17" t="s">
        <v>40</v>
      </c>
      <c r="H6" s="17" t="s">
        <v>29</v>
      </c>
      <c r="I6" s="21" t="s">
        <v>71</v>
      </c>
      <c r="J6" s="21" t="s">
        <v>72</v>
      </c>
      <c r="K6" s="21" t="s">
        <v>76</v>
      </c>
      <c r="L6" s="21" t="s">
        <v>78</v>
      </c>
      <c r="M6" s="17" t="s">
        <v>40</v>
      </c>
    </row>
    <row r="7" spans="2:13" x14ac:dyDescent="0.25">
      <c r="B7" s="24" t="s">
        <v>5</v>
      </c>
      <c r="C7">
        <v>0.47619047619047616</v>
      </c>
      <c r="D7">
        <v>0.47368421052631576</v>
      </c>
      <c r="E7" s="30">
        <v>0.47493734335839599</v>
      </c>
      <c r="H7" s="24" t="s">
        <v>71</v>
      </c>
      <c r="I7">
        <v>0.24630541871921183</v>
      </c>
      <c r="J7">
        <v>0.24770642201834864</v>
      </c>
      <c r="K7">
        <v>0.24615384615384617</v>
      </c>
      <c r="L7">
        <v>0.24456521739130438</v>
      </c>
      <c r="M7" s="24">
        <v>0.24618272607067776</v>
      </c>
    </row>
    <row r="8" spans="2:13" x14ac:dyDescent="0.25">
      <c r="B8" s="24" t="s">
        <v>6</v>
      </c>
      <c r="C8">
        <v>0.52380952380952384</v>
      </c>
      <c r="D8">
        <v>0.52631578947368418</v>
      </c>
      <c r="E8" s="25">
        <v>0.52506265664160401</v>
      </c>
      <c r="H8" s="24" t="s">
        <v>72</v>
      </c>
      <c r="I8">
        <v>0.22660098522167485</v>
      </c>
      <c r="J8">
        <v>0.2293577981651376</v>
      </c>
      <c r="K8">
        <v>0.23076923076923078</v>
      </c>
      <c r="L8">
        <v>0.22282608695652173</v>
      </c>
      <c r="M8" s="24">
        <v>0.22738852527814124</v>
      </c>
    </row>
    <row r="9" spans="2:13" x14ac:dyDescent="0.25">
      <c r="B9" s="17" t="s">
        <v>28</v>
      </c>
      <c r="C9" s="20">
        <v>1</v>
      </c>
      <c r="D9" s="22">
        <v>1</v>
      </c>
      <c r="H9" s="24" t="s">
        <v>76</v>
      </c>
      <c r="I9">
        <v>0.25615763546798032</v>
      </c>
      <c r="J9">
        <v>0.25229357798165136</v>
      </c>
      <c r="K9">
        <v>0.25641025641025644</v>
      </c>
      <c r="L9">
        <v>0.2608695652173913</v>
      </c>
      <c r="M9" s="24">
        <v>0.25643275876931987</v>
      </c>
    </row>
    <row r="10" spans="2:13" x14ac:dyDescent="0.25">
      <c r="H10" s="24" t="s">
        <v>78</v>
      </c>
      <c r="I10">
        <v>0.27093596059113301</v>
      </c>
      <c r="J10">
        <v>0.27064220183486237</v>
      </c>
      <c r="K10">
        <v>0.26666666666666672</v>
      </c>
      <c r="L10">
        <v>0.27173913043478265</v>
      </c>
      <c r="M10" s="25">
        <v>0.26999598988186119</v>
      </c>
    </row>
    <row r="11" spans="2:13" x14ac:dyDescent="0.25">
      <c r="H11" s="17" t="s">
        <v>28</v>
      </c>
      <c r="I11" s="21">
        <v>1</v>
      </c>
      <c r="J11" s="21">
        <v>1</v>
      </c>
      <c r="K11" s="21">
        <v>1</v>
      </c>
      <c r="L11" s="22">
        <v>1</v>
      </c>
    </row>
    <row r="12" spans="2:13" x14ac:dyDescent="0.25">
      <c r="B12" s="17" t="s">
        <v>30</v>
      </c>
      <c r="C12" s="21" t="s">
        <v>9</v>
      </c>
      <c r="D12" s="21" t="s">
        <v>10</v>
      </c>
      <c r="E12" s="17" t="s">
        <v>40</v>
      </c>
    </row>
    <row r="13" spans="2:13" x14ac:dyDescent="0.25">
      <c r="B13" s="24" t="s">
        <v>9</v>
      </c>
      <c r="C13">
        <v>0.5434782608695653</v>
      </c>
      <c r="D13">
        <v>0.53703703703703698</v>
      </c>
      <c r="E13" s="24">
        <v>0.54025764895330108</v>
      </c>
    </row>
    <row r="14" spans="2:13" x14ac:dyDescent="0.25">
      <c r="B14" s="24" t="s">
        <v>10</v>
      </c>
      <c r="C14">
        <v>0.45652173913043481</v>
      </c>
      <c r="D14">
        <v>0.46296296296296302</v>
      </c>
      <c r="E14" s="25">
        <v>0.45974235104669892</v>
      </c>
    </row>
    <row r="15" spans="2:13" x14ac:dyDescent="0.25">
      <c r="B15" s="17" t="s">
        <v>28</v>
      </c>
      <c r="C15" s="21">
        <v>1</v>
      </c>
      <c r="D15" s="22">
        <v>1</v>
      </c>
    </row>
    <row r="18" spans="2:6" x14ac:dyDescent="0.25">
      <c r="B18" t="s">
        <v>112</v>
      </c>
    </row>
    <row r="20" spans="2:6" x14ac:dyDescent="0.25">
      <c r="B20" t="s">
        <v>85</v>
      </c>
      <c r="C20" s="20" t="s">
        <v>86</v>
      </c>
      <c r="E20" t="s">
        <v>85</v>
      </c>
      <c r="F20" t="s">
        <v>86</v>
      </c>
    </row>
    <row r="21" spans="2:6" x14ac:dyDescent="0.25">
      <c r="C21" s="20" t="s">
        <v>40</v>
      </c>
      <c r="E21" s="28"/>
      <c r="F21" t="s">
        <v>40</v>
      </c>
    </row>
    <row r="22" spans="2:6" x14ac:dyDescent="0.25">
      <c r="B22" s="30" t="s">
        <v>5</v>
      </c>
      <c r="C22" s="14">
        <f>E7*M7</f>
        <v>0.11692136990073543</v>
      </c>
      <c r="E22" s="28" t="s">
        <v>5</v>
      </c>
      <c r="F22">
        <v>0.11692136990073543</v>
      </c>
    </row>
    <row r="23" spans="2:6" x14ac:dyDescent="0.25">
      <c r="B23" s="24" t="s">
        <v>6</v>
      </c>
      <c r="C23" s="15">
        <f>E8*M7</f>
        <v>0.12926135616994233</v>
      </c>
      <c r="E23" s="28" t="s">
        <v>6</v>
      </c>
      <c r="F23">
        <v>0.12926135616994233</v>
      </c>
    </row>
    <row r="24" spans="2:6" x14ac:dyDescent="0.25">
      <c r="B24" s="24" t="s">
        <v>9</v>
      </c>
      <c r="C24" s="15">
        <f>E13*M8</f>
        <v>0.12284839006572686</v>
      </c>
      <c r="E24" s="28" t="s">
        <v>9</v>
      </c>
      <c r="F24">
        <v>0.12284839006572686</v>
      </c>
    </row>
    <row r="25" spans="2:6" x14ac:dyDescent="0.25">
      <c r="B25" s="24" t="s">
        <v>10</v>
      </c>
      <c r="C25" s="15">
        <f>E14*M8</f>
        <v>0.10454013521241438</v>
      </c>
      <c r="E25" s="28" t="s">
        <v>10</v>
      </c>
      <c r="F25">
        <v>0.10454013521241438</v>
      </c>
    </row>
    <row r="26" spans="2:6" x14ac:dyDescent="0.25">
      <c r="B26" s="24" t="s">
        <v>18</v>
      </c>
      <c r="C26" s="15">
        <v>0.25643275876931987</v>
      </c>
      <c r="E26" s="28" t="s">
        <v>18</v>
      </c>
      <c r="F26">
        <v>0.25643275876931987</v>
      </c>
    </row>
    <row r="27" spans="2:6" x14ac:dyDescent="0.25">
      <c r="B27" s="24" t="s">
        <v>24</v>
      </c>
      <c r="C27" s="15">
        <v>0.26999598988186119</v>
      </c>
      <c r="E27" s="28" t="s">
        <v>24</v>
      </c>
      <c r="F27">
        <v>0.26999598988186119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a C i E 6 4 A A A D 4 A A A A E g A A A E N v b m Z p Z y 9 Q Y W N r Y W d l L n h t b I S P Q Q u C M B z F 7 0 H f Q X Z 3 m w s E Z c 5 D 1 4 R A i q 5 D h 4 7 0 v 9 D Z / G 4 d + k h 9 h Z S y u n V 8 7 / 3 g v f e 4 3 X k 6 t o 1 3 V V 2 v D S Q o w B R 5 v Z V Q y s a A S h A Y l I r 1 i u 9 l c Z a V 8 i Y a + n j s y w T V 1 l 5 i Q p x z 2 G 2 w 6 S r C K A 3 I K d v l R a 1 a i T 6 w / g / 7 G u b a Q i H B j 6 8 1 g u E o x E E U h g x T T h a X Z x q + B J s W z + m P y b d D Y 4 d O C Q X + I e d k k Z y 8 T 4 g n A A A A / / 8 D A F B L A w Q U A A I A C A A A A C E A 3 9 1 r + 1 8 B A A D M D Q A A E w A A A E Z v c m 1 1 b G F z L 1 N l Y 3 R p b 2 4 x L m 3 s l k F r w j A U g O + F / o c Q L w p F 9 t r V b g x P Z d d d F H Y Q D 7 H L p t g m I 0 1 B k f 7 3 1 R V Z 5 / J w i z q Z s 5 f C l / S l 3 3 t N X 3 K e 6 J k U Z F D f 4 c 5 1 X C e f M s W f y J B N U h 6 Q P k m 5 d h 1 S X Q N Z q I R X 5 H 6 R 8 L Q b F 0 p x o R + l m k + k n L c 7 q 9 E D y 3 i f 1 k / S c T m K p d D V l L F X B 2 j R e M r E y z r 4 8 p X T K t L 7 1 O 5 Q M Z E / S 5 X F M i 0 y s R 7 M 2 / V q 3 m p F a w r U I 7 o a I Z o v d O m R D f c 3 X B T Z h K u y 7 L j O T B g X / K I X W u u F v 6 7 H x L K B A z O + N u O w i X + S o M g 6 Q d H f T d A H 7 p l x Z M Y 3 Z n x r x n B l W x Q A 6 6 o A H K 0 s n + 3 O o y o N j n g C I g q I K S C q g L g C I g u I L S C 6 g P j 6 i K + P 1 R X x 9 Q P b r z m 0 7 z F h 8 E / + w n v s + O i I W / 4 w S d q K E i K 8 h / B d 2 3 5 r + u H / x v a H C D j N K e K b d q 3 N S 5 K 2 3 6 F n L g l 7 S l 7 6 6 q W v n r a v v g E A A P / / A w B Q S w E C L Q A U A A Y A C A A A A C E A K t 2 q Q N I A A A A 3 A Q A A E w A A A A A A A A A A A A A A A A A A A A A A W 0 N v b n R l b n R f V H l w Z X N d L n h t b F B L A Q I t A B Q A A g A I A A A A I Q D J o K I T r g A A A P g A A A A S A A A A A A A A A A A A A A A A A A s D A A B D b 2 5 m a W c v U G F j a 2 F n Z S 5 4 b W x Q S w E C L Q A U A A I A C A A A A C E A 3 9 1 r + 1 8 B A A D M D Q A A E w A A A A A A A A A A A A A A A A D p A w A A R m 9 y b X V s Y X M v U 2 V j d G l v b j E u b V B L B Q Y A A A A A A w A D A M I A A A B 5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E A A A A A A A D y Y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M x V D E 1 O j U 3 O j I 5 L j U w O D U x O D d a I i 8 + P E V u d H J 5 I F R 5 c G U 9 I k Z p b G x D b 2 x 1 b W 5 U e X B l c y I g V m F s d W U 9 I n N C Z 1 U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S 5 7 Q 2 9 s d W 1 u M S w w f S Z x d W 9 0 O y w m c X V v d D t T Z W N 0 a W 9 u M S 9 U Y W J s Z T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y 9 D a G F u Z 2 V k I F R 5 c G U u e 0 N v b H V t b j E s M H 0 m c X V v d D s s J n F 1 b 3 Q 7 U 2 V j d G l v b j E v V G F i b G U z L 0 N o Y W 5 n Z W Q g V H l w Z S 5 7 Q 2 9 s d W 1 u M i w x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M x V D E 1 O j U 4 O j I 4 L j g 0 N j I y N T V a I i 8 + P E V u d H J 5 I F R 5 c G U 9 I k Z p b G x D b 2 x 1 b W 5 U e X B l c y I g V m F s d W U 9 I n N C Z 0 F B Q U F B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D a G F u Z 2 V k I F R 5 c G U u e 0 N v b H V t b j E s M H 0 m c X V v d D s s J n F 1 b 3 Q 7 U 2 V j d G l v b j E v V G F i b G U 1 L 0 N o Y W 5 n Z W Q g V H l w Z S 5 7 Q 2 9 s d W 1 u M i w x f S Z x d W 9 0 O y w m c X V v d D t T Z W N 0 a W 9 u M S 9 U Y W J s Z T U v Q 2 h h b m d l Z C B U e X B l L n t D b 2 x 1 b W 4 z L D J 9 J n F 1 b 3 Q 7 L C Z x d W 9 0 O 1 N l Y 3 R p b 2 4 x L 1 R h Y m x l N S 9 D a G F u Z 2 V k I F R 5 c G U u e 0 N v b H V t b j Q s M 3 0 m c X V v d D s s J n F 1 b 3 Q 7 U 2 V j d G l v b j E v V G F i b G U 1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U v Q 2 h h b m d l Z C B U e X B l L n t D b 2 x 1 b W 4 x L D B 9 J n F 1 b 3 Q 7 L C Z x d W 9 0 O 1 N l Y 3 R p b 2 4 x L 1 R h Y m x l N S 9 D a G F u Z 2 V k I F R 5 c G U u e 0 N v b H V t b j I s M X 0 m c X V v d D s s J n F 1 b 3 Q 7 U 2 V j d G l v b j E v V G F i b G U 1 L 0 N o Y W 5 n Z W Q g V H l w Z S 5 7 Q 2 9 s d W 1 u M y w y f S Z x d W 9 0 O y w m c X V v d D t T Z W N 0 a W 9 u M S 9 U Y W J s Z T U v Q 2 h h b m d l Z C B U e X B l L n t D b 2 x 1 b W 4 0 L D N 9 J n F 1 b 3 Q 7 L C Z x d W 9 0 O 1 N l Y 3 R p b 2 4 x L 1 R h Y m x l N S 9 D a G F u Z 2 V k I F R 5 c G U u e 0 N v b H V t b j U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M x V D E 1 O j U 5 O j E x L j E w O T E 4 N D Z a I i 8 + P E V u d H J 5 I F R 5 c G U 9 I k Z p b G x D b 2 x 1 b W 5 U e X B l c y I g V m F s d W U 9 I n N C Z 0 F B Q U F B Q U F B Q U F B Q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3 L 0 N o Y W 5 n Z W Q g V H l w Z S 5 7 Q 2 9 s d W 1 u M S w w f S Z x d W 9 0 O y w m c X V v d D t T Z W N 0 a W 9 u M S 9 U Y W J s Z T c v Q 2 h h b m d l Z C B U e X B l L n t D b 2 x 1 b W 4 y L D F 9 J n F 1 b 3 Q 7 L C Z x d W 9 0 O 1 N l Y 3 R p b 2 4 x L 1 R h Y m x l N y 9 D a G F u Z 2 V k I F R 5 c G U u e 0 N v b H V t b j M s M n 0 m c X V v d D s s J n F 1 b 3 Q 7 U 2 V j d G l v b j E v V G F i b G U 3 L 0 N o Y W 5 n Z W Q g V H l w Z S 5 7 Q 2 9 s d W 1 u N C w z f S Z x d W 9 0 O y w m c X V v d D t T Z W N 0 a W 9 u M S 9 U Y W J s Z T c v Q 2 h h b m d l Z C B U e X B l L n t D b 2 x 1 b W 4 1 L D R 9 J n F 1 b 3 Q 7 L C Z x d W 9 0 O 1 N l Y 3 R p b 2 4 x L 1 R h Y m x l N y 9 D a G F u Z 2 V k I F R 5 c G U u e 0 N v b H V t b j Y s N X 0 m c X V v d D s s J n F 1 b 3 Q 7 U 2 V j d G l v b j E v V G F i b G U 3 L 0 N o Y W 5 n Z W Q g V H l w Z S 5 7 Q 2 9 s d W 1 u N y w 2 f S Z x d W 9 0 O y w m c X V v d D t T Z W N 0 a W 9 u M S 9 U Y W J s Z T c v Q 2 h h b m d l Z C B U e X B l L n t D b 2 x 1 b W 4 4 L D d 9 J n F 1 b 3 Q 7 L C Z x d W 9 0 O 1 N l Y 3 R p b 2 4 x L 1 R h Y m x l N y 9 D a G F u Z 2 V k I F R 5 c G U u e 0 N v b H V t b j k s O H 0 m c X V v d D s s J n F 1 b 3 Q 7 U 2 V j d G l v b j E v V G F i b G U 3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N y 9 D a G F u Z 2 V k I F R 5 c G U u e 0 N v b H V t b j E s M H 0 m c X V v d D s s J n F 1 b 3 Q 7 U 2 V j d G l v b j E v V G F i b G U 3 L 0 N o Y W 5 n Z W Q g V H l w Z S 5 7 Q 2 9 s d W 1 u M i w x f S Z x d W 9 0 O y w m c X V v d D t T Z W N 0 a W 9 u M S 9 U Y W J s Z T c v Q 2 h h b m d l Z C B U e X B l L n t D b 2 x 1 b W 4 z L D J 9 J n F 1 b 3 Q 7 L C Z x d W 9 0 O 1 N l Y 3 R p b 2 4 x L 1 R h Y m x l N y 9 D a G F u Z 2 V k I F R 5 c G U u e 0 N v b H V t b j Q s M 3 0 m c X V v d D s s J n F 1 b 3 Q 7 U 2 V j d G l v b j E v V G F i b G U 3 L 0 N o Y W 5 n Z W Q g V H l w Z S 5 7 Q 2 9 s d W 1 u N S w 0 f S Z x d W 9 0 O y w m c X V v d D t T Z W N 0 a W 9 u M S 9 U Y W J s Z T c v Q 2 h h b m d l Z C B U e X B l L n t D b 2 x 1 b W 4 2 L D V 9 J n F 1 b 3 Q 7 L C Z x d W 9 0 O 1 N l Y 3 R p b 2 4 x L 1 R h Y m x l N y 9 D a G F u Z 2 V k I F R 5 c G U u e 0 N v b H V t b j c s N n 0 m c X V v d D s s J n F 1 b 3 Q 7 U 2 V j d G l v b j E v V G F i b G U 3 L 0 N o Y W 5 n Z W Q g V H l w Z S 5 7 Q 2 9 s d W 1 u O C w 3 f S Z x d W 9 0 O y w m c X V v d D t T Z W N 0 a W 9 u M S 9 U Y W J s Z T c v Q 2 h h b m d l Z C B U e X B l L n t D b 2 x 1 b W 4 5 L D h 9 J n F 1 b 3 Q 7 L C Z x d W 9 0 O 1 N l Y 3 R p b 2 4 x L 1 R h Y m x l N y 9 D a G F u Z 2 V k I F R 5 c G U u e 0 N v b H V t b j E w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E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M 2 I i 8 + P E V u d H J 5 I F R 5 c G U 9 I k Z p b G x M Y X N 0 V X B k Y X R l Z C I g V m F s d W U 9 I m Q y M D I 1 L T A 1 L T M x V D E 2 O j A 1 O j M 2 L j c x N T U z M j J a I i 8 + P E V u d H J 5 I F R 5 c G U 9 I k Z p b G x D b 2 x 1 b W 5 U e X B l c y I g V m F s d W U 9 I n N B Q U F B Q U F B Q U F B Q U F B Q U F B Q U F B Q U F B Q U F B Q U F B Q U F B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E v Q 2 h h b m d l Z C B U e X B l L n t D b 2 x 1 b W 4 x L D B 9 J n F 1 b 3 Q 7 L C Z x d W 9 0 O 1 N l Y 3 R p b 2 4 x L 1 R h Y m x l M T E v Q 2 h h b m d l Z C B U e X B l L n t D b 2 x 1 b W 4 y L D F 9 J n F 1 b 3 Q 7 L C Z x d W 9 0 O 1 N l Y 3 R p b 2 4 x L 1 R h Y m x l M T E v Q 2 h h b m d l Z C B U e X B l L n t D b 2 x 1 b W 4 z L D J 9 J n F 1 b 3 Q 7 L C Z x d W 9 0 O 1 N l Y 3 R p b 2 4 x L 1 R h Y m x l M T E v Q 2 h h b m d l Z C B U e X B l L n t D b 2 x 1 b W 4 0 L D N 9 J n F 1 b 3 Q 7 L C Z x d W 9 0 O 1 N l Y 3 R p b 2 4 x L 1 R h Y m x l M T E v Q 2 h h b m d l Z C B U e X B l L n t D b 2 x 1 b W 4 1 L D R 9 J n F 1 b 3 Q 7 L C Z x d W 9 0 O 1 N l Y 3 R p b 2 4 x L 1 R h Y m x l M T E v Q 2 h h b m d l Z C B U e X B l L n t D b 2 x 1 b W 4 2 L D V 9 J n F 1 b 3 Q 7 L C Z x d W 9 0 O 1 N l Y 3 R p b 2 4 x L 1 R h Y m x l M T E v Q 2 h h b m d l Z C B U e X B l L n t D b 2 x 1 b W 4 3 L D Z 9 J n F 1 b 3 Q 7 L C Z x d W 9 0 O 1 N l Y 3 R p b 2 4 x L 1 R h Y m x l M T E v Q 2 h h b m d l Z C B U e X B l L n t D b 2 x 1 b W 4 4 L D d 9 J n F 1 b 3 Q 7 L C Z x d W 9 0 O 1 N l Y 3 R p b 2 4 x L 1 R h Y m x l M T E v Q 2 h h b m d l Z C B U e X B l L n t D b 2 x 1 b W 4 5 L D h 9 J n F 1 b 3 Q 7 L C Z x d W 9 0 O 1 N l Y 3 R p b 2 4 x L 1 R h Y m x l M T E v Q 2 h h b m d l Z C B U e X B l L n t D b 2 x 1 b W 4 x M C w 5 f S Z x d W 9 0 O y w m c X V v d D t T Z W N 0 a W 9 u M S 9 U Y W J s Z T E x L 0 N o Y W 5 n Z W Q g V H l w Z S 5 7 Q 2 9 s d W 1 u M T E s M T B 9 J n F 1 b 3 Q 7 L C Z x d W 9 0 O 1 N l Y 3 R p b 2 4 x L 1 R h Y m x l M T E v Q 2 h h b m d l Z C B U e X B l L n t D b 2 x 1 b W 4 x M i w x M X 0 m c X V v d D s s J n F 1 b 3 Q 7 U 2 V j d G l v b j E v V G F i b G U x M S 9 D a G F u Z 2 V k I F R 5 c G U u e 0 N v b H V t b j E z L D E y f S Z x d W 9 0 O y w m c X V v d D t T Z W N 0 a W 9 u M S 9 U Y W J s Z T E x L 0 N o Y W 5 n Z W Q g V H l w Z S 5 7 Q 2 9 s d W 1 u M T Q s M T N 9 J n F 1 b 3 Q 7 L C Z x d W 9 0 O 1 N l Y 3 R p b 2 4 x L 1 R h Y m x l M T E v Q 2 h h b m d l Z C B U e X B l L n t D b 2 x 1 b W 4 x N S w x N H 0 m c X V v d D s s J n F 1 b 3 Q 7 U 2 V j d G l v b j E v V G F i b G U x M S 9 D a G F u Z 2 V k I F R 5 c G U u e 0 N v b H V t b j E 2 L D E 1 f S Z x d W 9 0 O y w m c X V v d D t T Z W N 0 a W 9 u M S 9 U Y W J s Z T E x L 0 N o Y W 5 n Z W Q g V H l w Z S 5 7 Q 2 9 s d W 1 u M T c s M T Z 9 J n F 1 b 3 Q 7 L C Z x d W 9 0 O 1 N l Y 3 R p b 2 4 x L 1 R h Y m x l M T E v Q 2 h h b m d l Z C B U e X B l L n t D b 2 x 1 b W 4 x O C w x N 3 0 m c X V v d D s s J n F 1 b 3 Q 7 U 2 V j d G l v b j E v V G F i b G U x M S 9 D a G F u Z 2 V k I F R 5 c G U u e 0 N v b H V t b j E 5 L D E 4 f S Z x d W 9 0 O y w m c X V v d D t T Z W N 0 a W 9 u M S 9 U Y W J s Z T E x L 0 N o Y W 5 n Z W Q g V H l w Z S 5 7 Q 2 9 s d W 1 u M j A s M T l 9 J n F 1 b 3 Q 7 L C Z x d W 9 0 O 1 N l Y 3 R p b 2 4 x L 1 R h Y m x l M T E v Q 2 h h b m d l Z C B U e X B l L n t D b 2 x 1 b W 4 y M S w y M H 0 m c X V v d D s s J n F 1 b 3 Q 7 U 2 V j d G l v b j E v V G F i b G U x M S 9 D a G F u Z 2 V k I F R 5 c G U u e 0 N v b H V t b j I y L D I x f S Z x d W 9 0 O y w m c X V v d D t T Z W N 0 a W 9 u M S 9 U Y W J s Z T E x L 0 N o Y W 5 n Z W Q g V H l w Z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U Y W J s Z T E x L 0 N o Y W 5 n Z W Q g V H l w Z S 5 7 Q 2 9 s d W 1 u M S w w f S Z x d W 9 0 O y w m c X V v d D t T Z W N 0 a W 9 u M S 9 U Y W J s Z T E x L 0 N o Y W 5 n Z W Q g V H l w Z S 5 7 Q 2 9 s d W 1 u M i w x f S Z x d W 9 0 O y w m c X V v d D t T Z W N 0 a W 9 u M S 9 U Y W J s Z T E x L 0 N o Y W 5 n Z W Q g V H l w Z S 5 7 Q 2 9 s d W 1 u M y w y f S Z x d W 9 0 O y w m c X V v d D t T Z W N 0 a W 9 u M S 9 U Y W J s Z T E x L 0 N o Y W 5 n Z W Q g V H l w Z S 5 7 Q 2 9 s d W 1 u N C w z f S Z x d W 9 0 O y w m c X V v d D t T Z W N 0 a W 9 u M S 9 U Y W J s Z T E x L 0 N o Y W 5 n Z W Q g V H l w Z S 5 7 Q 2 9 s d W 1 u N S w 0 f S Z x d W 9 0 O y w m c X V v d D t T Z W N 0 a W 9 u M S 9 U Y W J s Z T E x L 0 N o Y W 5 n Z W Q g V H l w Z S 5 7 Q 2 9 s d W 1 u N i w 1 f S Z x d W 9 0 O y w m c X V v d D t T Z W N 0 a W 9 u M S 9 U Y W J s Z T E x L 0 N o Y W 5 n Z W Q g V H l w Z S 5 7 Q 2 9 s d W 1 u N y w 2 f S Z x d W 9 0 O y w m c X V v d D t T Z W N 0 a W 9 u M S 9 U Y W J s Z T E x L 0 N o Y W 5 n Z W Q g V H l w Z S 5 7 Q 2 9 s d W 1 u O C w 3 f S Z x d W 9 0 O y w m c X V v d D t T Z W N 0 a W 9 u M S 9 U Y W J s Z T E x L 0 N o Y W 5 n Z W Q g V H l w Z S 5 7 Q 2 9 s d W 1 u O S w 4 f S Z x d W 9 0 O y w m c X V v d D t T Z W N 0 a W 9 u M S 9 U Y W J s Z T E x L 0 N o Y W 5 n Z W Q g V H l w Z S 5 7 Q 2 9 s d W 1 u M T A s O X 0 m c X V v d D s s J n F 1 b 3 Q 7 U 2 V j d G l v b j E v V G F i b G U x M S 9 D a G F u Z 2 V k I F R 5 c G U u e 0 N v b H V t b j E x L D E w f S Z x d W 9 0 O y w m c X V v d D t T Z W N 0 a W 9 u M S 9 U Y W J s Z T E x L 0 N o Y W 5 n Z W Q g V H l w Z S 5 7 Q 2 9 s d W 1 u M T I s M T F 9 J n F 1 b 3 Q 7 L C Z x d W 9 0 O 1 N l Y 3 R p b 2 4 x L 1 R h Y m x l M T E v Q 2 h h b m d l Z C B U e X B l L n t D b 2 x 1 b W 4 x M y w x M n 0 m c X V v d D s s J n F 1 b 3 Q 7 U 2 V j d G l v b j E v V G F i b G U x M S 9 D a G F u Z 2 V k I F R 5 c G U u e 0 N v b H V t b j E 0 L D E z f S Z x d W 9 0 O y w m c X V v d D t T Z W N 0 a W 9 u M S 9 U Y W J s Z T E x L 0 N o Y W 5 n Z W Q g V H l w Z S 5 7 Q 2 9 s d W 1 u M T U s M T R 9 J n F 1 b 3 Q 7 L C Z x d W 9 0 O 1 N l Y 3 R p b 2 4 x L 1 R h Y m x l M T E v Q 2 h h b m d l Z C B U e X B l L n t D b 2 x 1 b W 4 x N i w x N X 0 m c X V v d D s s J n F 1 b 3 Q 7 U 2 V j d G l v b j E v V G F i b G U x M S 9 D a G F u Z 2 V k I F R 5 c G U u e 0 N v b H V t b j E 3 L D E 2 f S Z x d W 9 0 O y w m c X V v d D t T Z W N 0 a W 9 u M S 9 U Y W J s Z T E x L 0 N o Y W 5 n Z W Q g V H l w Z S 5 7 Q 2 9 s d W 1 u M T g s M T d 9 J n F 1 b 3 Q 7 L C Z x d W 9 0 O 1 N l Y 3 R p b 2 4 x L 1 R h Y m x l M T E v Q 2 h h b m d l Z C B U e X B l L n t D b 2 x 1 b W 4 x O S w x O H 0 m c X V v d D s s J n F 1 b 3 Q 7 U 2 V j d G l v b j E v V G F i b G U x M S 9 D a G F u Z 2 V k I F R 5 c G U u e 0 N v b H V t b j I w L D E 5 f S Z x d W 9 0 O y w m c X V v d D t T Z W N 0 a W 9 u M S 9 U Y W J s Z T E x L 0 N o Y W 5 n Z W Q g V H l w Z S 5 7 Q 2 9 s d W 1 u M j E s M j B 9 J n F 1 b 3 Q 7 L C Z x d W 9 0 O 1 N l Y 3 R p b 2 4 x L 1 R h Y m x l M T E v Q 2 h h b m d l Z C B U e X B l L n t D b 2 x 1 b W 4 y M i w y M X 0 m c X V v d D s s J n F 1 b 3 Q 7 U 2 V j d G l v b j E v V G F i b G U x M S 9 D a G F u Z 2 V k I F R 5 c G U u e 0 N v b H V t b j I z L D I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1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4 V D E 0 O j U y O j M 3 L j A 3 N z U y N T Z a I i 8 + P E V u d H J 5 I F R 5 c G U 9 I k Z p b G x D b 2 x 1 b W 5 U e X B l c y I g V m F s d W U 9 I n N C Z 0 F B Q U F B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T M v Q 2 h h b m d l Z C B U e X B l L n t D b 2 x 1 b W 4 x L D B 9 J n F 1 b 3 Q 7 L C Z x d W 9 0 O 1 N l Y 3 R p b 2 4 x L 1 R h Y m x l N T M v Q 2 h h b m d l Z C B U e X B l L n t D b 2 x 1 b W 4 y L D F 9 J n F 1 b 3 Q 7 L C Z x d W 9 0 O 1 N l Y 3 R p b 2 4 x L 1 R h Y m x l N T M v Q 2 h h b m d l Z C B U e X B l L n t D b 2 x 1 b W 4 z L D J 9 J n F 1 b 3 Q 7 L C Z x d W 9 0 O 1 N l Y 3 R p b 2 4 x L 1 R h Y m x l N T M v Q 2 h h b m d l Z C B U e X B l L n t D b 2 x 1 b W 4 0 L D N 9 J n F 1 b 3 Q 7 L C Z x d W 9 0 O 1 N l Y 3 R p b 2 4 x L 1 R h Y m x l N T M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N T M v Q 2 h h b m d l Z C B U e X B l L n t D b 2 x 1 b W 4 x L D B 9 J n F 1 b 3 Q 7 L C Z x d W 9 0 O 1 N l Y 3 R p b 2 4 x L 1 R h Y m x l N T M v Q 2 h h b m d l Z C B U e X B l L n t D b 2 x 1 b W 4 y L D F 9 J n F 1 b 3 Q 7 L C Z x d W 9 0 O 1 N l Y 3 R p b 2 4 x L 1 R h Y m x l N T M v Q 2 h h b m d l Z C B U e X B l L n t D b 2 x 1 b W 4 z L D J 9 J n F 1 b 3 Q 7 L C Z x d W 9 0 O 1 N l Y 3 R p b 2 4 x L 1 R h Y m x l N T M v Q 2 h h b m d l Z C B U e X B l L n t D b 2 x 1 b W 4 0 L D N 9 J n F 1 b 3 Q 7 L C Z x d W 9 0 O 1 N l Y 3 R p b 2 4 x L 1 R h Y m x l N T M v Q 2 h h b m d l Z C B U e X B l L n t D b 2 x 1 b W 4 1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c x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4 V D E 0 O j U 3 O j Q 5 L j M 0 N D c 5 N T d a I i 8 + P E V u d H J 5 I F R 5 c G U 9 I k Z p b G x D b 2 x 1 b W 5 U e X B l c y I g V m F s d W U 9 I n N C Z 0 F B Q m d Z R 0 F B W U F B Q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3 M T E v Q 2 h h b m d l Z C B U e X B l L n t D b 2 x 1 b W 4 x L D B 9 J n F 1 b 3 Q 7 L C Z x d W 9 0 O 1 N l Y 3 R p b 2 4 x L 1 R h Y m x l N z E x L 0 N o Y W 5 n Z W Q g V H l w Z S 5 7 Q 2 9 s d W 1 u M i w x f S Z x d W 9 0 O y w m c X V v d D t T Z W N 0 a W 9 u M S 9 U Y W J s Z T c x M S 9 D a G F u Z 2 V k I F R 5 c G U u e 0 N v b H V t b j M s M n 0 m c X V v d D s s J n F 1 b 3 Q 7 U 2 V j d G l v b j E v V G F i b G U 3 M T E v Q 2 h h b m d l Z C B U e X B l L n t D b 2 x 1 b W 4 0 L D N 9 J n F 1 b 3 Q 7 L C Z x d W 9 0 O 1 N l Y 3 R p b 2 4 x L 1 R h Y m x l N z E x L 0 N o Y W 5 n Z W Q g V H l w Z S 5 7 Q 2 9 s d W 1 u N S w 0 f S Z x d W 9 0 O y w m c X V v d D t T Z W N 0 a W 9 u M S 9 U Y W J s Z T c x M S 9 D a G F u Z 2 V k I F R 5 c G U u e 0 N v b H V t b j Y s N X 0 m c X V v d D s s J n F 1 b 3 Q 7 U 2 V j d G l v b j E v V G F i b G U 3 M T E v Q 2 h h b m d l Z C B U e X B l L n t D b 2 x 1 b W 4 3 L D Z 9 J n F 1 b 3 Q 7 L C Z x d W 9 0 O 1 N l Y 3 R p b 2 4 x L 1 R h Y m x l N z E x L 0 N o Y W 5 n Z W Q g V H l w Z S 5 7 Q 2 9 s d W 1 u O C w 3 f S Z x d W 9 0 O y w m c X V v d D t T Z W N 0 a W 9 u M S 9 U Y W J s Z T c x M S 9 D a G F u Z 2 V k I F R 5 c G U u e 0 N v b H V t b j k s O H 0 m c X V v d D s s J n F 1 b 3 Q 7 U 2 V j d G l v b j E v V G F i b G U 3 M T E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3 M T E v Q 2 h h b m d l Z C B U e X B l L n t D b 2 x 1 b W 4 x L D B 9 J n F 1 b 3 Q 7 L C Z x d W 9 0 O 1 N l Y 3 R p b 2 4 x L 1 R h Y m x l N z E x L 0 N o Y W 5 n Z W Q g V H l w Z S 5 7 Q 2 9 s d W 1 u M i w x f S Z x d W 9 0 O y w m c X V v d D t T Z W N 0 a W 9 u M S 9 U Y W J s Z T c x M S 9 D a G F u Z 2 V k I F R 5 c G U u e 0 N v b H V t b j M s M n 0 m c X V v d D s s J n F 1 b 3 Q 7 U 2 V j d G l v b j E v V G F i b G U 3 M T E v Q 2 h h b m d l Z C B U e X B l L n t D b 2 x 1 b W 4 0 L D N 9 J n F 1 b 3 Q 7 L C Z x d W 9 0 O 1 N l Y 3 R p b 2 4 x L 1 R h Y m x l N z E x L 0 N o Y W 5 n Z W Q g V H l w Z S 5 7 Q 2 9 s d W 1 u N S w 0 f S Z x d W 9 0 O y w m c X V v d D t T Z W N 0 a W 9 u M S 9 U Y W J s Z T c x M S 9 D a G F u Z 2 V k I F R 5 c G U u e 0 N v b H V t b j Y s N X 0 m c X V v d D s s J n F 1 b 3 Q 7 U 2 V j d G l v b j E v V G F i b G U 3 M T E v Q 2 h h b m d l Z C B U e X B l L n t D b 2 x 1 b W 4 3 L D Z 9 J n F 1 b 3 Q 7 L C Z x d W 9 0 O 1 N l Y 3 R p b 2 4 x L 1 R h Y m x l N z E x L 0 N o Y W 5 n Z W Q g V H l w Z S 5 7 Q 2 9 s d W 1 u O C w 3 f S Z x d W 9 0 O y w m c X V v d D t T Z W N 0 a W 9 u M S 9 U Y W J s Z T c x M S 9 D a G F u Z 2 V k I F R 5 c G U u e 0 N v b H V t b j k s O H 0 m c X V v d D s s J n F 1 b 3 Q 7 U 2 V j d G l v b j E v V G F i b G U 3 M T E v Q 2 h h b m d l Z C B U e X B l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h U M T U 6 M T I 6 N D Y u M j g 5 O T Y 2 M l o i L z 4 8 R W 5 0 c n k g V H l w Z T 0 i R m l s b E N v b H V t b l R 5 c G V z I i B W Y W x 1 Z T 0 i c 0 J n Q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1 L 0 N o Y W 5 n Z W Q g V H l w Z S 5 7 Q 2 9 s d W 1 u M S w w f S Z x d W 9 0 O y w m c X V v d D t T Z W N 0 a W 9 u M S 9 U Y W J s Z T E 1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1 L 0 N o Y W 5 n Z W Q g V H l w Z S 5 7 Q 2 9 s d W 1 u M S w w f S Z x d W 9 0 O y w m c X V v d D t T Z W N 0 a W 9 u M S 9 U Y W J s Z T E 1 L 0 N o Y W 5 n Z W Q g V H l w Z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N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h U M T U 6 M T I 6 N D Y u M j g 5 O T Y 2 M l o i L z 4 8 R W 5 0 c n k g V H l w Z T 0 i R m l s b E N v b H V t b l R 5 c G V z I i B W Y W x 1 Z T 0 i c 0 J n Q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1 L 0 N o Y W 5 n Z W Q g V H l w Z S 5 7 Q 2 9 s d W 1 u M S w w f S Z x d W 9 0 O y w m c X V v d D t T Z W N 0 a W 9 u M S 9 U Y W J s Z T E 1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1 L 0 N o Y W 5 n Z W Q g V H l w Z S 5 7 Q 2 9 s d W 1 u M S w w f S Z x d W 9 0 O y w m c X V v d D t T Z W N 0 a W 9 u M S 9 U Y W J s Z T E 1 L 0 N o Y W 5 n Z W Q g V H l w Z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G a W x s V G F y Z 2 V 0 I i B W Y W x 1 Z T 0 i c 1 R h Y m x l M T V f M j E 4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M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z N i I v P j x F b n R y e S B U e X B l P S J G a W x s T G F z d F V w Z G F 0 Z W Q i I F Z h b H V l P S J k M j A y N S 0 w N i 0 x O F Q x N T o 0 N z o z M i 4 2 M z M 1 M j g 1 W i I v P j x F b n R y e S B U e X B l P S J G a W x s Q 2 9 s d W 1 u V H l w Z X M i I F Z h b H V l P S J z Q U F B Q U F B Q U F B Q U F B Q U F B Q U F B Q U F B Q U F B Q U F B Q U F B Q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I C g y K S 9 D a G F u Z 2 V k I F R 5 c G U u e 0 N v b H V t b j E s M H 0 m c X V v d D s s J n F 1 b 3 Q 7 U 2 V j d G l v b j E v V G F i b G U x M S A o M i k v Q 2 h h b m d l Z C B U e X B l L n t D b 2 x 1 b W 4 y L D F 9 J n F 1 b 3 Q 7 L C Z x d W 9 0 O 1 N l Y 3 R p b 2 4 x L 1 R h Y m x l M T E g K D I p L 0 N o Y W 5 n Z W Q g V H l w Z S 5 7 Q 2 9 s d W 1 u M y w y f S Z x d W 9 0 O y w m c X V v d D t T Z W N 0 a W 9 u M S 9 U Y W J s Z T E x I C g y K S 9 D a G F u Z 2 V k I F R 5 c G U u e 0 N v b H V t b j Q s M 3 0 m c X V v d D s s J n F 1 b 3 Q 7 U 2 V j d G l v b j E v V G F i b G U x M S A o M i k v Q 2 h h b m d l Z C B U e X B l L n t D b 2 x 1 b W 4 1 L D R 9 J n F 1 b 3 Q 7 L C Z x d W 9 0 O 1 N l Y 3 R p b 2 4 x L 1 R h Y m x l M T E g K D I p L 0 N o Y W 5 n Z W Q g V H l w Z S 5 7 Q 2 9 s d W 1 u N i w 1 f S Z x d W 9 0 O y w m c X V v d D t T Z W N 0 a W 9 u M S 9 U Y W J s Z T E x I C g y K S 9 D a G F u Z 2 V k I F R 5 c G U u e 0 N v b H V t b j c s N n 0 m c X V v d D s s J n F 1 b 3 Q 7 U 2 V j d G l v b j E v V G F i b G U x M S A o M i k v Q 2 h h b m d l Z C B U e X B l L n t D b 2 x 1 b W 4 4 L D d 9 J n F 1 b 3 Q 7 L C Z x d W 9 0 O 1 N l Y 3 R p b 2 4 x L 1 R h Y m x l M T E g K D I p L 0 N o Y W 5 n Z W Q g V H l w Z S 5 7 Q 2 9 s d W 1 u O S w 4 f S Z x d W 9 0 O y w m c X V v d D t T Z W N 0 a W 9 u M S 9 U Y W J s Z T E x I C g y K S 9 D a G F u Z 2 V k I F R 5 c G U u e 0 N v b H V t b j E w L D l 9 J n F 1 b 3 Q 7 L C Z x d W 9 0 O 1 N l Y 3 R p b 2 4 x L 1 R h Y m x l M T E g K D I p L 0 N o Y W 5 n Z W Q g V H l w Z S 5 7 Q 2 9 s d W 1 u M T E s M T B 9 J n F 1 b 3 Q 7 L C Z x d W 9 0 O 1 N l Y 3 R p b 2 4 x L 1 R h Y m x l M T E g K D I p L 0 N o Y W 5 n Z W Q g V H l w Z S 5 7 Q 2 9 s d W 1 u M T I s M T F 9 J n F 1 b 3 Q 7 L C Z x d W 9 0 O 1 N l Y 3 R p b 2 4 x L 1 R h Y m x l M T E g K D I p L 0 N o Y W 5 n Z W Q g V H l w Z S 5 7 Q 2 9 s d W 1 u M T M s M T J 9 J n F 1 b 3 Q 7 L C Z x d W 9 0 O 1 N l Y 3 R p b 2 4 x L 1 R h Y m x l M T E g K D I p L 0 N o Y W 5 n Z W Q g V H l w Z S 5 7 Q 2 9 s d W 1 u M T Q s M T N 9 J n F 1 b 3 Q 7 L C Z x d W 9 0 O 1 N l Y 3 R p b 2 4 x L 1 R h Y m x l M T E g K D I p L 0 N o Y W 5 n Z W Q g V H l w Z S 5 7 Q 2 9 s d W 1 u M T U s M T R 9 J n F 1 b 3 Q 7 L C Z x d W 9 0 O 1 N l Y 3 R p b 2 4 x L 1 R h Y m x l M T E g K D I p L 0 N o Y W 5 n Z W Q g V H l w Z S 5 7 Q 2 9 s d W 1 u M T Y s M T V 9 J n F 1 b 3 Q 7 L C Z x d W 9 0 O 1 N l Y 3 R p b 2 4 x L 1 R h Y m x l M T E g K D I p L 0 N o Y W 5 n Z W Q g V H l w Z S 5 7 Q 2 9 s d W 1 u M T c s M T Z 9 J n F 1 b 3 Q 7 L C Z x d W 9 0 O 1 N l Y 3 R p b 2 4 x L 1 R h Y m x l M T E g K D I p L 0 N o Y W 5 n Z W Q g V H l w Z S 5 7 Q 2 9 s d W 1 u M T g s M T d 9 J n F 1 b 3 Q 7 L C Z x d W 9 0 O 1 N l Y 3 R p b 2 4 x L 1 R h Y m x l M T E g K D I p L 0 N o Y W 5 n Z W Q g V H l w Z S 5 7 Q 2 9 s d W 1 u M T k s M T h 9 J n F 1 b 3 Q 7 L C Z x d W 9 0 O 1 N l Y 3 R p b 2 4 x L 1 R h Y m x l M T E g K D I p L 0 N o Y W 5 n Z W Q g V H l w Z S 5 7 Q 2 9 s d W 1 u M j A s M T l 9 J n F 1 b 3 Q 7 L C Z x d W 9 0 O 1 N l Y 3 R p b 2 4 x L 1 R h Y m x l M T E g K D I p L 0 N o Y W 5 n Z W Q g V H l w Z S 5 7 Q 2 9 s d W 1 u M j E s M j B 9 J n F 1 b 3 Q 7 L C Z x d W 9 0 O 1 N l Y 3 R p b 2 4 x L 1 R h Y m x l M T E g K D I p L 0 N o Y W 5 n Z W Q g V H l w Z S 5 7 Q 2 9 s d W 1 u M j I s M j F 9 J n F 1 b 3 Q 7 L C Z x d W 9 0 O 1 N l Y 3 R p b 2 4 x L 1 R h Y m x l M T E g K D I p L 0 N o Y W 5 n Z W Q g V H l w Z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U Y W J s Z T E x I C g y K S 9 D a G F u Z 2 V k I F R 5 c G U u e 0 N v b H V t b j E s M H 0 m c X V v d D s s J n F 1 b 3 Q 7 U 2 V j d G l v b j E v V G F i b G U x M S A o M i k v Q 2 h h b m d l Z C B U e X B l L n t D b 2 x 1 b W 4 y L D F 9 J n F 1 b 3 Q 7 L C Z x d W 9 0 O 1 N l Y 3 R p b 2 4 x L 1 R h Y m x l M T E g K D I p L 0 N o Y W 5 n Z W Q g V H l w Z S 5 7 Q 2 9 s d W 1 u M y w y f S Z x d W 9 0 O y w m c X V v d D t T Z W N 0 a W 9 u M S 9 U Y W J s Z T E x I C g y K S 9 D a G F u Z 2 V k I F R 5 c G U u e 0 N v b H V t b j Q s M 3 0 m c X V v d D s s J n F 1 b 3 Q 7 U 2 V j d G l v b j E v V G F i b G U x M S A o M i k v Q 2 h h b m d l Z C B U e X B l L n t D b 2 x 1 b W 4 1 L D R 9 J n F 1 b 3 Q 7 L C Z x d W 9 0 O 1 N l Y 3 R p b 2 4 x L 1 R h Y m x l M T E g K D I p L 0 N o Y W 5 n Z W Q g V H l w Z S 5 7 Q 2 9 s d W 1 u N i w 1 f S Z x d W 9 0 O y w m c X V v d D t T Z W N 0 a W 9 u M S 9 U Y W J s Z T E x I C g y K S 9 D a G F u Z 2 V k I F R 5 c G U u e 0 N v b H V t b j c s N n 0 m c X V v d D s s J n F 1 b 3 Q 7 U 2 V j d G l v b j E v V G F i b G U x M S A o M i k v Q 2 h h b m d l Z C B U e X B l L n t D b 2 x 1 b W 4 4 L D d 9 J n F 1 b 3 Q 7 L C Z x d W 9 0 O 1 N l Y 3 R p b 2 4 x L 1 R h Y m x l M T E g K D I p L 0 N o Y W 5 n Z W Q g V H l w Z S 5 7 Q 2 9 s d W 1 u O S w 4 f S Z x d W 9 0 O y w m c X V v d D t T Z W N 0 a W 9 u M S 9 U Y W J s Z T E x I C g y K S 9 D a G F u Z 2 V k I F R 5 c G U u e 0 N v b H V t b j E w L D l 9 J n F 1 b 3 Q 7 L C Z x d W 9 0 O 1 N l Y 3 R p b 2 4 x L 1 R h Y m x l M T E g K D I p L 0 N o Y W 5 n Z W Q g V H l w Z S 5 7 Q 2 9 s d W 1 u M T E s M T B 9 J n F 1 b 3 Q 7 L C Z x d W 9 0 O 1 N l Y 3 R p b 2 4 x L 1 R h Y m x l M T E g K D I p L 0 N o Y W 5 n Z W Q g V H l w Z S 5 7 Q 2 9 s d W 1 u M T I s M T F 9 J n F 1 b 3 Q 7 L C Z x d W 9 0 O 1 N l Y 3 R p b 2 4 x L 1 R h Y m x l M T E g K D I p L 0 N o Y W 5 n Z W Q g V H l w Z S 5 7 Q 2 9 s d W 1 u M T M s M T J 9 J n F 1 b 3 Q 7 L C Z x d W 9 0 O 1 N l Y 3 R p b 2 4 x L 1 R h Y m x l M T E g K D I p L 0 N o Y W 5 n Z W Q g V H l w Z S 5 7 Q 2 9 s d W 1 u M T Q s M T N 9 J n F 1 b 3 Q 7 L C Z x d W 9 0 O 1 N l Y 3 R p b 2 4 x L 1 R h Y m x l M T E g K D I p L 0 N o Y W 5 n Z W Q g V H l w Z S 5 7 Q 2 9 s d W 1 u M T U s M T R 9 J n F 1 b 3 Q 7 L C Z x d W 9 0 O 1 N l Y 3 R p b 2 4 x L 1 R h Y m x l M T E g K D I p L 0 N o Y W 5 n Z W Q g V H l w Z S 5 7 Q 2 9 s d W 1 u M T Y s M T V 9 J n F 1 b 3 Q 7 L C Z x d W 9 0 O 1 N l Y 3 R p b 2 4 x L 1 R h Y m x l M T E g K D I p L 0 N o Y W 5 n Z W Q g V H l w Z S 5 7 Q 2 9 s d W 1 u M T c s M T Z 9 J n F 1 b 3 Q 7 L C Z x d W 9 0 O 1 N l Y 3 R p b 2 4 x L 1 R h Y m x l M T E g K D I p L 0 N o Y W 5 n Z W Q g V H l w Z S 5 7 Q 2 9 s d W 1 u M T g s M T d 9 J n F 1 b 3 Q 7 L C Z x d W 9 0 O 1 N l Y 3 R p b 2 4 x L 1 R h Y m x l M T E g K D I p L 0 N o Y W 5 n Z W Q g V H l w Z S 5 7 Q 2 9 s d W 1 u M T k s M T h 9 J n F 1 b 3 Q 7 L C Z x d W 9 0 O 1 N l Y 3 R p b 2 4 x L 1 R h Y m x l M T E g K D I p L 0 N o Y W 5 n Z W Q g V H l w Z S 5 7 Q 2 9 s d W 1 u M j A s M T l 9 J n F 1 b 3 Q 7 L C Z x d W 9 0 O 1 N l Y 3 R p b 2 4 x L 1 R h Y m x l M T E g K D I p L 0 N o Y W 5 n Z W Q g V H l w Z S 5 7 Q 2 9 s d W 1 u M j E s M j B 9 J n F 1 b 3 Q 7 L C Z x d W 9 0 O 1 N l Y 3 R p b 2 4 x L 1 R h Y m x l M T E g K D I p L 0 N o Y W 5 n Z W Q g V H l w Z S 5 7 Q 2 9 s d W 1 u M j I s M j F 9 J n F 1 b 3 Q 7 L C Z x d W 9 0 O 1 N l Y 3 R p b 2 4 x L 1 R h Y m x l M T E g K D I p L 0 N o Y W 5 n Z W Q g V H l w Z S 5 7 Q 2 9 s d W 1 u M j M s M j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Y W J s Z T E x X 1 8 y I i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T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T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U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c x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z E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1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N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N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T U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T E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x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i t W 4 M 7 f q R 6 V C b r f 7 O G 2 N A A A A A A I A A A A A A B B m A A A A A Q A A I A A A A D s P 6 / d + y 8 / z n k O h G c r N w 9 g 0 s q 6 6 p c P 3 b N a l P W G a g C x j A A A A A A 6 A A A A A A g A A I A A A A L F G 5 M H L Z h 8 u F k M k y S A X O I g 5 + i L 8 z C e y c 3 M g A u x l e 2 k J U A A A A K i V U V l y g O b 5 c K n z 0 D v R d F J C J P i s 9 K N A 1 / q l 3 g 3 E w l f L Y J + Z Y u W 0 8 o 8 s S U d 4 4 5 k x r o L 0 U O a M 0 s k 8 E B 7 H k j 2 K T T U 5 a J + G f Y I Y T w 4 6 P G O a 8 w 6 X Q A A A A K P u Y 7 Q 1 x J w i G P T v r B m m z + a / g B d + 5 G 6 q q b G 4 y b o J e U X T 3 y 3 A I 7 y S O p X q g q h c q n u h c h i U V q s Q h X 4 a w q 7 C f + l k s J I = < / D a t a M a s h u p > 
</file>

<file path=customXml/itemProps1.xml><?xml version="1.0" encoding="utf-8"?>
<ds:datastoreItem xmlns:ds="http://schemas.openxmlformats.org/officeDocument/2006/customXml" ds:itemID="{64D75051-5EE8-4A85-B0F6-6FAABA9987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normalization</vt:lpstr>
      <vt:lpstr>data normalization</vt:lpstr>
      <vt:lpstr>corrected ahp sub criteria2</vt:lpstr>
      <vt:lpstr>ahp sub criteria</vt:lpstr>
      <vt:lpstr>ahp criteria</vt:lpstr>
      <vt:lpstr>corrected ahp criteria</vt:lpstr>
      <vt:lpstr>corrected ahp criteria2</vt:lpstr>
      <vt:lpstr>calculated ahp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WINDOWS-10</dc:creator>
  <cp:lastModifiedBy>atiq razak</cp:lastModifiedBy>
  <dcterms:created xsi:type="dcterms:W3CDTF">2015-06-05T18:17:20Z</dcterms:created>
  <dcterms:modified xsi:type="dcterms:W3CDTF">2025-07-08T06:28:49Z</dcterms:modified>
</cp:coreProperties>
</file>