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WINDOWS-10\Desktop\fyp\data\"/>
    </mc:Choice>
  </mc:AlternateContent>
  <xr:revisionPtr revIDLastSave="0" documentId="13_ncr:1_{E2C842D4-76C2-4681-B8B3-8B368075ECA3}" xr6:coauthVersionLast="47" xr6:coauthVersionMax="47" xr10:uidLastSave="{00000000-0000-0000-0000-000000000000}"/>
  <bookViews>
    <workbookView xWindow="4875" yWindow="1890" windowWidth="18795" windowHeight="13500" tabRatio="629" activeTab="4" xr2:uid="{FF8EDB3D-DDF3-4E48-B535-71F1D38A2AA5}"/>
  </bookViews>
  <sheets>
    <sheet name="mayb" sheetId="6" r:id="rId1"/>
    <sheet name="pbb" sheetId="12" r:id="rId2"/>
    <sheet name="cimb" sheetId="13" r:id="rId3"/>
    <sheet name="hlb" sheetId="14" r:id="rId4"/>
    <sheet name="rhb" sheetId="11" r:id="rId5"/>
    <sheet name="data mayb" sheetId="28" r:id="rId6"/>
    <sheet name="data pbb" sheetId="29" r:id="rId7"/>
    <sheet name="data cimb" sheetId="30" r:id="rId8"/>
    <sheet name="data hlb" sheetId="31" r:id="rId9"/>
    <sheet name="data rhb" sheetId="32" r:id="rId10"/>
    <sheet name="ammb" sheetId="15" r:id="rId11"/>
  </sheets>
  <definedNames>
    <definedName name="ExternalData_1" localSheetId="7" hidden="1">'data cimb'!$A$1:$G$23</definedName>
    <definedName name="ExternalData_1" localSheetId="8" hidden="1">'data hlb'!$A$1:$G$23</definedName>
    <definedName name="ExternalData_1" localSheetId="5" hidden="1">'data mayb'!$A$1:$G$23</definedName>
    <definedName name="ExternalData_1" localSheetId="6" hidden="1">'data pbb'!$A$1:$G$23</definedName>
    <definedName name="ExternalData_1" localSheetId="9" hidden="1">'data rhb'!$A$1:$G$23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6" l="1"/>
  <c r="E27" i="11"/>
  <c r="I14" i="11"/>
  <c r="H14" i="11"/>
  <c r="G14" i="11"/>
  <c r="F14" i="11"/>
  <c r="E14" i="11"/>
  <c r="D14" i="11"/>
  <c r="C14" i="11"/>
  <c r="I14" i="14"/>
  <c r="H14" i="14"/>
  <c r="G14" i="14"/>
  <c r="F14" i="14"/>
  <c r="E14" i="14"/>
  <c r="D14" i="14"/>
  <c r="C14" i="14"/>
  <c r="I14" i="13"/>
  <c r="H14" i="13"/>
  <c r="G14" i="13"/>
  <c r="F14" i="13"/>
  <c r="E14" i="13"/>
  <c r="D14" i="13"/>
  <c r="C14" i="13"/>
  <c r="I14" i="12"/>
  <c r="H14" i="12"/>
  <c r="G14" i="12"/>
  <c r="F14" i="12"/>
  <c r="E14" i="12"/>
  <c r="D14" i="12"/>
  <c r="C14" i="12"/>
  <c r="C14" i="6"/>
  <c r="D14" i="6"/>
  <c r="E14" i="6"/>
  <c r="F14" i="6"/>
  <c r="G14" i="6"/>
  <c r="H14" i="6"/>
  <c r="I14" i="6"/>
  <c r="R33" i="11"/>
  <c r="Q33" i="11"/>
  <c r="P33" i="11"/>
  <c r="O33" i="11"/>
  <c r="N33" i="11"/>
  <c r="M33" i="11"/>
  <c r="L33" i="11"/>
  <c r="R33" i="14"/>
  <c r="Q33" i="14"/>
  <c r="P33" i="14"/>
  <c r="O33" i="14"/>
  <c r="N33" i="14"/>
  <c r="M33" i="14"/>
  <c r="L33" i="14"/>
  <c r="R33" i="13"/>
  <c r="Q33" i="13"/>
  <c r="P33" i="13"/>
  <c r="O33" i="13"/>
  <c r="N33" i="13"/>
  <c r="M33" i="13"/>
  <c r="L33" i="13"/>
  <c r="R33" i="12"/>
  <c r="Q33" i="12"/>
  <c r="P33" i="12"/>
  <c r="O33" i="12"/>
  <c r="N33" i="12"/>
  <c r="M33" i="12"/>
  <c r="L33" i="12"/>
  <c r="M33" i="6"/>
  <c r="N33" i="6"/>
  <c r="O33" i="6"/>
  <c r="P33" i="6"/>
  <c r="Q33" i="6"/>
  <c r="R33" i="6"/>
  <c r="L33" i="6"/>
  <c r="I27" i="11"/>
  <c r="H27" i="11"/>
  <c r="G27" i="11"/>
  <c r="F27" i="11"/>
  <c r="D27" i="11"/>
  <c r="I25" i="11"/>
  <c r="H25" i="11"/>
  <c r="G25" i="11"/>
  <c r="F25" i="11"/>
  <c r="E25" i="11"/>
  <c r="D25" i="11"/>
  <c r="C25" i="11"/>
  <c r="I24" i="11"/>
  <c r="H24" i="11"/>
  <c r="G24" i="11"/>
  <c r="F24" i="11"/>
  <c r="E24" i="11"/>
  <c r="D24" i="11"/>
  <c r="C24" i="11"/>
  <c r="I23" i="11"/>
  <c r="H23" i="11"/>
  <c r="G23" i="11"/>
  <c r="F23" i="11"/>
  <c r="E23" i="11"/>
  <c r="D23" i="11"/>
  <c r="I22" i="11"/>
  <c r="H22" i="11"/>
  <c r="G22" i="11"/>
  <c r="F22" i="11"/>
  <c r="E22" i="11"/>
  <c r="D22" i="11"/>
  <c r="I27" i="14"/>
  <c r="H27" i="14"/>
  <c r="G27" i="14"/>
  <c r="F27" i="14"/>
  <c r="E27" i="14"/>
  <c r="D27" i="14"/>
  <c r="I25" i="14"/>
  <c r="H25" i="14"/>
  <c r="G25" i="14"/>
  <c r="F25" i="14"/>
  <c r="E25" i="14"/>
  <c r="D25" i="14"/>
  <c r="C25" i="14"/>
  <c r="I24" i="14"/>
  <c r="H24" i="14"/>
  <c r="G24" i="14"/>
  <c r="F24" i="14"/>
  <c r="E24" i="14"/>
  <c r="D24" i="14"/>
  <c r="C24" i="14"/>
  <c r="I23" i="14"/>
  <c r="H23" i="14"/>
  <c r="G23" i="14"/>
  <c r="F23" i="14"/>
  <c r="E23" i="14"/>
  <c r="D23" i="14"/>
  <c r="I22" i="14"/>
  <c r="H22" i="14"/>
  <c r="G22" i="14"/>
  <c r="F22" i="14"/>
  <c r="E22" i="14"/>
  <c r="D22" i="14"/>
  <c r="I27" i="13"/>
  <c r="H27" i="13"/>
  <c r="G27" i="13"/>
  <c r="F27" i="13"/>
  <c r="E27" i="13"/>
  <c r="D27" i="13"/>
  <c r="I25" i="13"/>
  <c r="H25" i="13"/>
  <c r="G25" i="13"/>
  <c r="F25" i="13"/>
  <c r="E25" i="13"/>
  <c r="D25" i="13"/>
  <c r="C25" i="13"/>
  <c r="I24" i="13"/>
  <c r="H24" i="13"/>
  <c r="G24" i="13"/>
  <c r="F24" i="13"/>
  <c r="E24" i="13"/>
  <c r="D24" i="13"/>
  <c r="C24" i="13"/>
  <c r="I23" i="13"/>
  <c r="H23" i="13"/>
  <c r="G23" i="13"/>
  <c r="F23" i="13"/>
  <c r="E23" i="13"/>
  <c r="D23" i="13"/>
  <c r="I22" i="13"/>
  <c r="H22" i="13"/>
  <c r="G22" i="13"/>
  <c r="F22" i="13"/>
  <c r="E22" i="13"/>
  <c r="D22" i="13"/>
  <c r="I27" i="12"/>
  <c r="H27" i="12"/>
  <c r="G27" i="12"/>
  <c r="F27" i="12"/>
  <c r="E27" i="12"/>
  <c r="D27" i="12"/>
  <c r="I25" i="12"/>
  <c r="H25" i="12"/>
  <c r="G25" i="12"/>
  <c r="F25" i="12"/>
  <c r="E25" i="12"/>
  <c r="D25" i="12"/>
  <c r="C25" i="12"/>
  <c r="I24" i="12"/>
  <c r="H24" i="12"/>
  <c r="G24" i="12"/>
  <c r="F24" i="12"/>
  <c r="E24" i="12"/>
  <c r="D24" i="12"/>
  <c r="C24" i="12"/>
  <c r="I23" i="12"/>
  <c r="H23" i="12"/>
  <c r="G23" i="12"/>
  <c r="F23" i="12"/>
  <c r="E23" i="12"/>
  <c r="D23" i="12"/>
  <c r="I22" i="12"/>
  <c r="H22" i="12"/>
  <c r="G22" i="12"/>
  <c r="F22" i="12"/>
  <c r="E22" i="12"/>
  <c r="D22" i="12"/>
  <c r="R32" i="11"/>
  <c r="Q32" i="11"/>
  <c r="P32" i="11"/>
  <c r="O32" i="11"/>
  <c r="N32" i="11"/>
  <c r="M32" i="11"/>
  <c r="R31" i="11"/>
  <c r="Q31" i="11"/>
  <c r="P31" i="11"/>
  <c r="O31" i="11"/>
  <c r="N31" i="11"/>
  <c r="M31" i="11"/>
  <c r="R30" i="11"/>
  <c r="Q30" i="11"/>
  <c r="P30" i="11"/>
  <c r="O30" i="11"/>
  <c r="N30" i="11"/>
  <c r="M30" i="11"/>
  <c r="R32" i="14"/>
  <c r="Q32" i="14"/>
  <c r="P32" i="14"/>
  <c r="O32" i="14"/>
  <c r="N32" i="14"/>
  <c r="M32" i="14"/>
  <c r="R31" i="14"/>
  <c r="Q31" i="14"/>
  <c r="P31" i="14"/>
  <c r="O31" i="14"/>
  <c r="N31" i="14"/>
  <c r="M31" i="14"/>
  <c r="R30" i="14"/>
  <c r="Q30" i="14"/>
  <c r="P30" i="14"/>
  <c r="O30" i="14"/>
  <c r="N30" i="14"/>
  <c r="M30" i="14"/>
  <c r="R32" i="13"/>
  <c r="Q32" i="13"/>
  <c r="P32" i="13"/>
  <c r="O32" i="13"/>
  <c r="N32" i="13"/>
  <c r="M32" i="13"/>
  <c r="R31" i="13"/>
  <c r="Q31" i="13"/>
  <c r="P31" i="13"/>
  <c r="O31" i="13"/>
  <c r="N31" i="13"/>
  <c r="M31" i="13"/>
  <c r="R30" i="13"/>
  <c r="Q30" i="13"/>
  <c r="P30" i="13"/>
  <c r="O30" i="13"/>
  <c r="N30" i="13"/>
  <c r="M30" i="13"/>
  <c r="R32" i="12"/>
  <c r="Q32" i="12"/>
  <c r="P32" i="12"/>
  <c r="O32" i="12"/>
  <c r="N32" i="12"/>
  <c r="M32" i="12"/>
  <c r="R31" i="12"/>
  <c r="Q31" i="12"/>
  <c r="P31" i="12"/>
  <c r="O31" i="12"/>
  <c r="N31" i="12"/>
  <c r="M31" i="12"/>
  <c r="R30" i="12"/>
  <c r="Q30" i="12"/>
  <c r="P30" i="12"/>
  <c r="O30" i="12"/>
  <c r="N30" i="12"/>
  <c r="M30" i="12"/>
  <c r="E23" i="6"/>
  <c r="F23" i="6"/>
  <c r="G23" i="6"/>
  <c r="H23" i="6"/>
  <c r="I23" i="6"/>
  <c r="D23" i="6"/>
  <c r="E22" i="6"/>
  <c r="F22" i="6"/>
  <c r="G22" i="6"/>
  <c r="H22" i="6"/>
  <c r="I22" i="6"/>
  <c r="D22" i="6"/>
  <c r="E27" i="6"/>
  <c r="F27" i="6"/>
  <c r="G27" i="6"/>
  <c r="H27" i="6"/>
  <c r="I27" i="6"/>
  <c r="N32" i="6"/>
  <c r="O32" i="6"/>
  <c r="P32" i="6"/>
  <c r="Q32" i="6"/>
  <c r="R32" i="6"/>
  <c r="M32" i="6"/>
  <c r="N31" i="6"/>
  <c r="O31" i="6"/>
  <c r="P31" i="6"/>
  <c r="Q31" i="6"/>
  <c r="R31" i="6"/>
  <c r="M31" i="6"/>
  <c r="N30" i="6"/>
  <c r="O30" i="6"/>
  <c r="P30" i="6"/>
  <c r="Q30" i="6"/>
  <c r="R30" i="6"/>
  <c r="M30" i="6"/>
  <c r="D6" i="11"/>
  <c r="L21" i="14"/>
  <c r="L22" i="14" s="1"/>
  <c r="L23" i="14" s="1"/>
  <c r="L24" i="14"/>
  <c r="L25" i="14"/>
  <c r="L21" i="13"/>
  <c r="L22" i="13" s="1"/>
  <c r="L23" i="13" s="1"/>
  <c r="L24" i="13"/>
  <c r="L25" i="13"/>
  <c r="L21" i="6"/>
  <c r="L22" i="6" s="1"/>
  <c r="L24" i="6"/>
  <c r="R28" i="15"/>
  <c r="Q28" i="15"/>
  <c r="P28" i="15"/>
  <c r="O28" i="15"/>
  <c r="N28" i="15"/>
  <c r="M28" i="15"/>
  <c r="R27" i="15"/>
  <c r="Q27" i="15"/>
  <c r="P27" i="15"/>
  <c r="O27" i="15"/>
  <c r="N27" i="15"/>
  <c r="M27" i="15"/>
  <c r="I27" i="15"/>
  <c r="H27" i="15"/>
  <c r="G27" i="15"/>
  <c r="F27" i="15"/>
  <c r="E27" i="15"/>
  <c r="D27" i="15"/>
  <c r="R26" i="15"/>
  <c r="Q26" i="15"/>
  <c r="P26" i="15"/>
  <c r="O26" i="15"/>
  <c r="N26" i="15"/>
  <c r="M26" i="15"/>
  <c r="R25" i="15"/>
  <c r="Q25" i="15"/>
  <c r="P25" i="15"/>
  <c r="O25" i="15"/>
  <c r="N25" i="15"/>
  <c r="M25" i="15"/>
  <c r="L25" i="15"/>
  <c r="I25" i="15"/>
  <c r="H25" i="15"/>
  <c r="G25" i="15"/>
  <c r="F25" i="15"/>
  <c r="E25" i="15"/>
  <c r="D25" i="15"/>
  <c r="C25" i="15"/>
  <c r="R24" i="15"/>
  <c r="Q24" i="15"/>
  <c r="P24" i="15"/>
  <c r="O24" i="15"/>
  <c r="N24" i="15"/>
  <c r="M24" i="15"/>
  <c r="L24" i="15"/>
  <c r="I24" i="15"/>
  <c r="H24" i="15"/>
  <c r="G24" i="15"/>
  <c r="F24" i="15"/>
  <c r="E24" i="15"/>
  <c r="D24" i="15"/>
  <c r="C24" i="15"/>
  <c r="O23" i="15"/>
  <c r="I23" i="15"/>
  <c r="H23" i="15"/>
  <c r="G23" i="15"/>
  <c r="F23" i="15"/>
  <c r="E23" i="15"/>
  <c r="D23" i="15"/>
  <c r="O22" i="15"/>
  <c r="F16" i="15" s="1"/>
  <c r="N22" i="15"/>
  <c r="N23" i="15" s="1"/>
  <c r="M22" i="15"/>
  <c r="M23" i="15" s="1"/>
  <c r="L22" i="15"/>
  <c r="C16" i="15" s="1"/>
  <c r="I22" i="15"/>
  <c r="H22" i="15"/>
  <c r="G22" i="15"/>
  <c r="F22" i="15"/>
  <c r="E22" i="15"/>
  <c r="D22" i="15"/>
  <c r="R21" i="15"/>
  <c r="R22" i="15" s="1"/>
  <c r="Q21" i="15"/>
  <c r="Q22" i="15" s="1"/>
  <c r="P21" i="15"/>
  <c r="P22" i="15" s="1"/>
  <c r="O21" i="15"/>
  <c r="N21" i="15"/>
  <c r="M21" i="15"/>
  <c r="L21" i="15"/>
  <c r="I19" i="15"/>
  <c r="H19" i="15"/>
  <c r="G19" i="15"/>
  <c r="F19" i="15"/>
  <c r="E19" i="15"/>
  <c r="D19" i="15"/>
  <c r="C19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D16" i="15"/>
  <c r="I14" i="15"/>
  <c r="H14" i="15"/>
  <c r="G14" i="15"/>
  <c r="F14" i="15"/>
  <c r="E14" i="15"/>
  <c r="D14" i="15"/>
  <c r="C14" i="15"/>
  <c r="I12" i="15"/>
  <c r="H12" i="15"/>
  <c r="G12" i="15"/>
  <c r="F12" i="15"/>
  <c r="E12" i="15"/>
  <c r="D12" i="15"/>
  <c r="C12" i="15"/>
  <c r="I11" i="15"/>
  <c r="H11" i="15"/>
  <c r="G11" i="15"/>
  <c r="F11" i="15"/>
  <c r="E11" i="15"/>
  <c r="D11" i="15"/>
  <c r="C11" i="15"/>
  <c r="I10" i="15"/>
  <c r="H10" i="15"/>
  <c r="G10" i="15"/>
  <c r="F10" i="15"/>
  <c r="E10" i="15"/>
  <c r="D10" i="15"/>
  <c r="C10" i="15"/>
  <c r="I9" i="15"/>
  <c r="H9" i="15"/>
  <c r="G9" i="15"/>
  <c r="F9" i="15"/>
  <c r="E9" i="15"/>
  <c r="D9" i="15"/>
  <c r="C9" i="15"/>
  <c r="I7" i="15"/>
  <c r="H7" i="15"/>
  <c r="G7" i="15"/>
  <c r="F7" i="15"/>
  <c r="E7" i="15"/>
  <c r="D7" i="15"/>
  <c r="C7" i="15"/>
  <c r="I6" i="15"/>
  <c r="H6" i="15"/>
  <c r="G6" i="15"/>
  <c r="F6" i="15"/>
  <c r="E6" i="15"/>
  <c r="D6" i="15"/>
  <c r="C6" i="15"/>
  <c r="R28" i="14"/>
  <c r="Q28" i="14"/>
  <c r="P28" i="14"/>
  <c r="O28" i="14"/>
  <c r="N28" i="14"/>
  <c r="M28" i="14"/>
  <c r="R27" i="14"/>
  <c r="Q27" i="14"/>
  <c r="P27" i="14"/>
  <c r="O27" i="14"/>
  <c r="N27" i="14"/>
  <c r="M27" i="14"/>
  <c r="R26" i="14"/>
  <c r="Q26" i="14"/>
  <c r="P26" i="14"/>
  <c r="O26" i="14"/>
  <c r="N26" i="14"/>
  <c r="M26" i="14"/>
  <c r="R25" i="14"/>
  <c r="Q25" i="14"/>
  <c r="P25" i="14"/>
  <c r="O25" i="14"/>
  <c r="N25" i="14"/>
  <c r="M25" i="14"/>
  <c r="R24" i="14"/>
  <c r="Q24" i="14"/>
  <c r="P24" i="14"/>
  <c r="O24" i="14"/>
  <c r="N24" i="14"/>
  <c r="M24" i="14"/>
  <c r="R21" i="14"/>
  <c r="R22" i="14" s="1"/>
  <c r="Q21" i="14"/>
  <c r="Q22" i="14" s="1"/>
  <c r="P21" i="14"/>
  <c r="P22" i="14" s="1"/>
  <c r="O21" i="14"/>
  <c r="O22" i="14" s="1"/>
  <c r="N21" i="14"/>
  <c r="N22" i="14" s="1"/>
  <c r="N23" i="14" s="1"/>
  <c r="M21" i="14"/>
  <c r="M22" i="14" s="1"/>
  <c r="M23" i="14" s="1"/>
  <c r="I19" i="14"/>
  <c r="H19" i="14"/>
  <c r="G19" i="14"/>
  <c r="F19" i="14"/>
  <c r="E19" i="14"/>
  <c r="D19" i="14"/>
  <c r="C19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2" i="14"/>
  <c r="H12" i="14"/>
  <c r="G12" i="14"/>
  <c r="F12" i="14"/>
  <c r="E12" i="14"/>
  <c r="D12" i="14"/>
  <c r="C12" i="14"/>
  <c r="I11" i="14"/>
  <c r="H11" i="14"/>
  <c r="G11" i="14"/>
  <c r="F11" i="14"/>
  <c r="E11" i="14"/>
  <c r="D11" i="14"/>
  <c r="C11" i="14"/>
  <c r="I10" i="14"/>
  <c r="H10" i="14"/>
  <c r="G10" i="14"/>
  <c r="F10" i="14"/>
  <c r="E10" i="14"/>
  <c r="D10" i="14"/>
  <c r="C10" i="14"/>
  <c r="I9" i="14"/>
  <c r="H9" i="14"/>
  <c r="G9" i="14"/>
  <c r="F9" i="14"/>
  <c r="E9" i="14"/>
  <c r="D9" i="14"/>
  <c r="C9" i="14"/>
  <c r="I7" i="14"/>
  <c r="H7" i="14"/>
  <c r="G7" i="14"/>
  <c r="F7" i="14"/>
  <c r="E7" i="14"/>
  <c r="D7" i="14"/>
  <c r="C7" i="14"/>
  <c r="I6" i="14"/>
  <c r="H6" i="14"/>
  <c r="G6" i="14"/>
  <c r="F6" i="14"/>
  <c r="E6" i="14"/>
  <c r="D6" i="14"/>
  <c r="C6" i="14"/>
  <c r="R28" i="13"/>
  <c r="Q28" i="13"/>
  <c r="P28" i="13"/>
  <c r="O28" i="13"/>
  <c r="N28" i="13"/>
  <c r="M28" i="13"/>
  <c r="R27" i="13"/>
  <c r="Q27" i="13"/>
  <c r="P27" i="13"/>
  <c r="O27" i="13"/>
  <c r="N27" i="13"/>
  <c r="M27" i="13"/>
  <c r="R26" i="13"/>
  <c r="Q26" i="13"/>
  <c r="P26" i="13"/>
  <c r="O26" i="13"/>
  <c r="N26" i="13"/>
  <c r="M26" i="13"/>
  <c r="R25" i="13"/>
  <c r="Q25" i="13"/>
  <c r="P25" i="13"/>
  <c r="O25" i="13"/>
  <c r="N25" i="13"/>
  <c r="M25" i="13"/>
  <c r="R24" i="13"/>
  <c r="Q24" i="13"/>
  <c r="P24" i="13"/>
  <c r="O24" i="13"/>
  <c r="N24" i="13"/>
  <c r="M24" i="13"/>
  <c r="R21" i="13"/>
  <c r="R22" i="13" s="1"/>
  <c r="Q21" i="13"/>
  <c r="Q22" i="13" s="1"/>
  <c r="P21" i="13"/>
  <c r="P22" i="13" s="1"/>
  <c r="O21" i="13"/>
  <c r="O22" i="13" s="1"/>
  <c r="N21" i="13"/>
  <c r="N22" i="13" s="1"/>
  <c r="M21" i="13"/>
  <c r="M22" i="13" s="1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2" i="13"/>
  <c r="H12" i="13"/>
  <c r="G12" i="13"/>
  <c r="F12" i="13"/>
  <c r="E12" i="13"/>
  <c r="D12" i="13"/>
  <c r="C12" i="13"/>
  <c r="I11" i="13"/>
  <c r="H11" i="13"/>
  <c r="G11" i="13"/>
  <c r="F11" i="13"/>
  <c r="E11" i="13"/>
  <c r="D11" i="13"/>
  <c r="C11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I7" i="13"/>
  <c r="H7" i="13"/>
  <c r="G7" i="13"/>
  <c r="F7" i="13"/>
  <c r="E7" i="13"/>
  <c r="D7" i="13"/>
  <c r="C7" i="13"/>
  <c r="I6" i="13"/>
  <c r="H6" i="13"/>
  <c r="G6" i="13"/>
  <c r="F6" i="13"/>
  <c r="E6" i="13"/>
  <c r="D6" i="13"/>
  <c r="C6" i="13"/>
  <c r="R28" i="12"/>
  <c r="Q28" i="12"/>
  <c r="P28" i="12"/>
  <c r="O28" i="12"/>
  <c r="N28" i="12"/>
  <c r="M28" i="12"/>
  <c r="R27" i="12"/>
  <c r="Q27" i="12"/>
  <c r="P27" i="12"/>
  <c r="O27" i="12"/>
  <c r="N27" i="12"/>
  <c r="M27" i="12"/>
  <c r="R26" i="12"/>
  <c r="Q26" i="12"/>
  <c r="P26" i="12"/>
  <c r="O26" i="12"/>
  <c r="N26" i="12"/>
  <c r="M26" i="12"/>
  <c r="R25" i="12"/>
  <c r="Q25" i="12"/>
  <c r="P25" i="12"/>
  <c r="O25" i="12"/>
  <c r="N25" i="12"/>
  <c r="M25" i="12"/>
  <c r="L25" i="12"/>
  <c r="R24" i="12"/>
  <c r="Q24" i="12"/>
  <c r="P24" i="12"/>
  <c r="O24" i="12"/>
  <c r="N24" i="12"/>
  <c r="M24" i="12"/>
  <c r="L24" i="12"/>
  <c r="R21" i="12"/>
  <c r="R22" i="12" s="1"/>
  <c r="Q21" i="12"/>
  <c r="Q22" i="12" s="1"/>
  <c r="P21" i="12"/>
  <c r="P22" i="12" s="1"/>
  <c r="O21" i="12"/>
  <c r="O22" i="12" s="1"/>
  <c r="O23" i="12" s="1"/>
  <c r="N21" i="12"/>
  <c r="N22" i="12" s="1"/>
  <c r="N23" i="12" s="1"/>
  <c r="M21" i="12"/>
  <c r="M22" i="12" s="1"/>
  <c r="L21" i="12"/>
  <c r="L22" i="12" s="1"/>
  <c r="C16" i="12" s="1"/>
  <c r="I19" i="12"/>
  <c r="H19" i="12"/>
  <c r="G19" i="12"/>
  <c r="F19" i="12"/>
  <c r="E19" i="12"/>
  <c r="D19" i="12"/>
  <c r="C19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2" i="12"/>
  <c r="H12" i="12"/>
  <c r="G12" i="12"/>
  <c r="F12" i="12"/>
  <c r="E12" i="12"/>
  <c r="D12" i="12"/>
  <c r="C12" i="12"/>
  <c r="I11" i="12"/>
  <c r="H11" i="12"/>
  <c r="G11" i="12"/>
  <c r="F11" i="12"/>
  <c r="E11" i="12"/>
  <c r="D11" i="12"/>
  <c r="C11" i="12"/>
  <c r="I10" i="12"/>
  <c r="H10" i="12"/>
  <c r="G10" i="12"/>
  <c r="F10" i="12"/>
  <c r="E10" i="12"/>
  <c r="D10" i="12"/>
  <c r="C10" i="12"/>
  <c r="I9" i="12"/>
  <c r="H9" i="12"/>
  <c r="G9" i="12"/>
  <c r="F9" i="12"/>
  <c r="E9" i="12"/>
  <c r="D9" i="12"/>
  <c r="C9" i="12"/>
  <c r="I7" i="12"/>
  <c r="H7" i="12"/>
  <c r="G7" i="12"/>
  <c r="F7" i="12"/>
  <c r="E7" i="12"/>
  <c r="D7" i="12"/>
  <c r="C7" i="12"/>
  <c r="I6" i="12"/>
  <c r="H6" i="12"/>
  <c r="G6" i="12"/>
  <c r="F6" i="12"/>
  <c r="E6" i="12"/>
  <c r="D6" i="12"/>
  <c r="C6" i="12"/>
  <c r="R28" i="11"/>
  <c r="Q28" i="11"/>
  <c r="P28" i="11"/>
  <c r="O28" i="11"/>
  <c r="N28" i="11"/>
  <c r="M28" i="11"/>
  <c r="R27" i="11"/>
  <c r="Q27" i="11"/>
  <c r="P27" i="11"/>
  <c r="O27" i="11"/>
  <c r="N27" i="11"/>
  <c r="M27" i="11"/>
  <c r="R26" i="11"/>
  <c r="Q26" i="11"/>
  <c r="P26" i="11"/>
  <c r="O26" i="11"/>
  <c r="N26" i="11"/>
  <c r="M26" i="11"/>
  <c r="R25" i="11"/>
  <c r="Q25" i="11"/>
  <c r="P25" i="11"/>
  <c r="O25" i="11"/>
  <c r="N25" i="11"/>
  <c r="M25" i="11"/>
  <c r="L25" i="11"/>
  <c r="R24" i="11"/>
  <c r="Q24" i="11"/>
  <c r="P24" i="11"/>
  <c r="O24" i="11"/>
  <c r="N24" i="11"/>
  <c r="M24" i="11"/>
  <c r="L24" i="11"/>
  <c r="N22" i="11"/>
  <c r="N23" i="11" s="1"/>
  <c r="M22" i="11"/>
  <c r="M23" i="11" s="1"/>
  <c r="R21" i="11"/>
  <c r="R22" i="11" s="1"/>
  <c r="Q21" i="11"/>
  <c r="Q22" i="11" s="1"/>
  <c r="P21" i="11"/>
  <c r="P22" i="11" s="1"/>
  <c r="O21" i="11"/>
  <c r="O22" i="11" s="1"/>
  <c r="N21" i="11"/>
  <c r="M21" i="11"/>
  <c r="L21" i="11"/>
  <c r="L22" i="11" s="1"/>
  <c r="C16" i="11" s="1"/>
  <c r="I19" i="11"/>
  <c r="H19" i="11"/>
  <c r="G19" i="11"/>
  <c r="F19" i="11"/>
  <c r="E19" i="11"/>
  <c r="D19" i="11"/>
  <c r="C19" i="11"/>
  <c r="I18" i="11"/>
  <c r="H18" i="11"/>
  <c r="G18" i="11"/>
  <c r="F18" i="11"/>
  <c r="E18" i="11"/>
  <c r="D18" i="11"/>
  <c r="C18" i="11"/>
  <c r="I17" i="11"/>
  <c r="H17" i="11"/>
  <c r="G17" i="11"/>
  <c r="F17" i="11"/>
  <c r="E17" i="11"/>
  <c r="D17" i="11"/>
  <c r="C17" i="11"/>
  <c r="I12" i="11"/>
  <c r="H12" i="11"/>
  <c r="G12" i="11"/>
  <c r="F12" i="11"/>
  <c r="E12" i="11"/>
  <c r="D12" i="11"/>
  <c r="C12" i="11"/>
  <c r="I11" i="11"/>
  <c r="H11" i="11"/>
  <c r="G11" i="11"/>
  <c r="F11" i="11"/>
  <c r="E11" i="11"/>
  <c r="D11" i="11"/>
  <c r="C11" i="11"/>
  <c r="I10" i="11"/>
  <c r="H10" i="11"/>
  <c r="G10" i="11"/>
  <c r="F10" i="11"/>
  <c r="E10" i="11"/>
  <c r="D10" i="11"/>
  <c r="C10" i="11"/>
  <c r="I9" i="11"/>
  <c r="H9" i="11"/>
  <c r="G9" i="11"/>
  <c r="F9" i="11"/>
  <c r="E9" i="11"/>
  <c r="D9" i="11"/>
  <c r="C9" i="11"/>
  <c r="I7" i="11"/>
  <c r="H7" i="11"/>
  <c r="G7" i="11"/>
  <c r="F7" i="11"/>
  <c r="E7" i="11"/>
  <c r="D7" i="11"/>
  <c r="C7" i="11"/>
  <c r="I6" i="11"/>
  <c r="H6" i="11"/>
  <c r="G6" i="11"/>
  <c r="F6" i="11"/>
  <c r="E6" i="11"/>
  <c r="C6" i="11"/>
  <c r="D25" i="6"/>
  <c r="E25" i="6"/>
  <c r="F25" i="6"/>
  <c r="G25" i="6"/>
  <c r="H25" i="6"/>
  <c r="I25" i="6"/>
  <c r="C25" i="6"/>
  <c r="D24" i="6"/>
  <c r="E24" i="6"/>
  <c r="F24" i="6"/>
  <c r="G24" i="6"/>
  <c r="H24" i="6"/>
  <c r="I24" i="6"/>
  <c r="C24" i="6"/>
  <c r="D18" i="6"/>
  <c r="E18" i="6"/>
  <c r="F18" i="6"/>
  <c r="G18" i="6"/>
  <c r="H18" i="6"/>
  <c r="I18" i="6"/>
  <c r="C18" i="6"/>
  <c r="D12" i="6"/>
  <c r="E12" i="6"/>
  <c r="F12" i="6"/>
  <c r="G12" i="6"/>
  <c r="H12" i="6"/>
  <c r="I12" i="6"/>
  <c r="C12" i="6"/>
  <c r="D11" i="6"/>
  <c r="E11" i="6"/>
  <c r="F11" i="6"/>
  <c r="G11" i="6"/>
  <c r="H11" i="6"/>
  <c r="I11" i="6"/>
  <c r="C11" i="6"/>
  <c r="D10" i="6"/>
  <c r="E10" i="6"/>
  <c r="F10" i="6"/>
  <c r="G10" i="6"/>
  <c r="H10" i="6"/>
  <c r="I10" i="6"/>
  <c r="C10" i="6"/>
  <c r="D9" i="6"/>
  <c r="E9" i="6"/>
  <c r="F9" i="6"/>
  <c r="G9" i="6"/>
  <c r="H9" i="6"/>
  <c r="I9" i="6"/>
  <c r="C9" i="6"/>
  <c r="D7" i="6"/>
  <c r="E7" i="6"/>
  <c r="F7" i="6"/>
  <c r="G7" i="6"/>
  <c r="H7" i="6"/>
  <c r="I7" i="6"/>
  <c r="C7" i="6"/>
  <c r="D6" i="6"/>
  <c r="E6" i="6"/>
  <c r="F6" i="6"/>
  <c r="G6" i="6"/>
  <c r="H6" i="6"/>
  <c r="I6" i="6"/>
  <c r="C6" i="6"/>
  <c r="R28" i="6"/>
  <c r="Q28" i="6"/>
  <c r="P28" i="6"/>
  <c r="O28" i="6"/>
  <c r="N28" i="6"/>
  <c r="M28" i="6"/>
  <c r="R27" i="6"/>
  <c r="Q27" i="6"/>
  <c r="P27" i="6"/>
  <c r="O27" i="6"/>
  <c r="N27" i="6"/>
  <c r="M27" i="6"/>
  <c r="R26" i="6"/>
  <c r="Q26" i="6"/>
  <c r="P26" i="6"/>
  <c r="O26" i="6"/>
  <c r="N26" i="6"/>
  <c r="M26" i="6"/>
  <c r="R25" i="6"/>
  <c r="Q25" i="6"/>
  <c r="P25" i="6"/>
  <c r="O25" i="6"/>
  <c r="N25" i="6"/>
  <c r="M25" i="6"/>
  <c r="L25" i="6"/>
  <c r="R24" i="6"/>
  <c r="Q24" i="6"/>
  <c r="P24" i="6"/>
  <c r="O24" i="6"/>
  <c r="N24" i="6"/>
  <c r="M24" i="6"/>
  <c r="R21" i="6"/>
  <c r="R22" i="6" s="1"/>
  <c r="Q21" i="6"/>
  <c r="Q22" i="6" s="1"/>
  <c r="P21" i="6"/>
  <c r="P22" i="6" s="1"/>
  <c r="O21" i="6"/>
  <c r="O22" i="6" s="1"/>
  <c r="N21" i="6"/>
  <c r="N22" i="6" s="1"/>
  <c r="M21" i="6"/>
  <c r="M22" i="6" s="1"/>
  <c r="M23" i="6" s="1"/>
  <c r="I19" i="6"/>
  <c r="H19" i="6"/>
  <c r="G19" i="6"/>
  <c r="F19" i="6"/>
  <c r="E19" i="6"/>
  <c r="D19" i="6"/>
  <c r="C19" i="6"/>
  <c r="I17" i="6"/>
  <c r="H17" i="6"/>
  <c r="G17" i="6"/>
  <c r="F17" i="6"/>
  <c r="E17" i="6"/>
  <c r="D17" i="6"/>
  <c r="C17" i="6"/>
  <c r="D16" i="11" l="1"/>
  <c r="E16" i="11"/>
  <c r="E16" i="15"/>
  <c r="C16" i="14"/>
  <c r="F16" i="14"/>
  <c r="O23" i="14"/>
  <c r="E16" i="14"/>
  <c r="C16" i="13"/>
  <c r="N23" i="13"/>
  <c r="E16" i="13"/>
  <c r="M23" i="13"/>
  <c r="D16" i="13"/>
  <c r="M23" i="12"/>
  <c r="D16" i="12"/>
  <c r="E16" i="12"/>
  <c r="F16" i="12"/>
  <c r="L23" i="6"/>
  <c r="C16" i="6"/>
  <c r="E16" i="6"/>
  <c r="N23" i="6"/>
  <c r="D16" i="6"/>
  <c r="H16" i="15"/>
  <c r="Q23" i="15"/>
  <c r="R23" i="15"/>
  <c r="I16" i="15"/>
  <c r="G16" i="15"/>
  <c r="P23" i="15"/>
  <c r="L23" i="15"/>
  <c r="G16" i="14"/>
  <c r="P23" i="14"/>
  <c r="H16" i="14"/>
  <c r="Q23" i="14"/>
  <c r="I16" i="14"/>
  <c r="R23" i="14"/>
  <c r="D16" i="14"/>
  <c r="O23" i="13"/>
  <c r="F16" i="13"/>
  <c r="P23" i="13"/>
  <c r="G16" i="13"/>
  <c r="H16" i="13"/>
  <c r="Q23" i="13"/>
  <c r="I16" i="13"/>
  <c r="R23" i="13"/>
  <c r="I16" i="12"/>
  <c r="R23" i="12"/>
  <c r="G16" i="12"/>
  <c r="P23" i="12"/>
  <c r="Q23" i="12"/>
  <c r="H16" i="12"/>
  <c r="L23" i="12"/>
  <c r="F16" i="11"/>
  <c r="O23" i="11"/>
  <c r="G16" i="11"/>
  <c r="P23" i="11"/>
  <c r="H16" i="11"/>
  <c r="Q23" i="11"/>
  <c r="I16" i="11"/>
  <c r="R23" i="11"/>
  <c r="L23" i="11"/>
  <c r="Q23" i="6"/>
  <c r="H16" i="6"/>
  <c r="I16" i="6"/>
  <c r="R23" i="6"/>
  <c r="F16" i="6"/>
  <c r="O23" i="6"/>
  <c r="G16" i="6"/>
  <c r="P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43F075-5785-4564-A16C-F0EFAF2521B1}" keepAlive="1" name="Query - Table14" description="Connection to the 'Table14' query in the workbook." type="5" refreshedVersion="7" background="1" saveData="1">
    <dbPr connection="Provider=Microsoft.Mashup.OleDb.1;Data Source=$Workbook$;Location=Table14;Extended Properties=&quot;&quot;" command="SELECT * FROM [Table14]"/>
  </connection>
  <connection id="2" xr16:uid="{5BF7FA86-B747-422B-9832-29F459ED5B96}" keepAlive="1" name="Query - Table16" description="Connection to the 'Table16' query in the workbook." type="5" refreshedVersion="7" background="1" saveData="1">
    <dbPr connection="Provider=Microsoft.Mashup.OleDb.1;Data Source=$Workbook$;Location=Table16;Extended Properties=&quot;&quot;" command="SELECT * FROM [Table16]"/>
  </connection>
  <connection id="3" xr16:uid="{241B524C-07F8-4A4B-81ED-70064CC66360}" keepAlive="1" name="Query - Table4" description="Connection to the 'Table4' query in the workbook." type="5" refreshedVersion="7" background="1" saveData="1">
    <dbPr connection="Provider=Microsoft.Mashup.OleDb.1;Data Source=$Workbook$;Location=Table4;Extended Properties=&quot;&quot;" command="SELECT * FROM [Table4]"/>
  </connection>
  <connection id="4" xr16:uid="{21B5E36D-057A-4408-AEB1-D4351BBD099D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  <connection id="5" xr16:uid="{095AB1F8-231C-430B-8A4E-1E977F184346}" keepAlive="1" name="Query - Table8" description="Connection to the 'Table8' query in the workbook." type="5" refreshedVersion="7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<sst xmlns="http://schemas.openxmlformats.org/spreadsheetml/2006/main" count="516" uniqueCount="135">
  <si>
    <t>year</t>
  </si>
  <si>
    <t>Valuation Ratios</t>
  </si>
  <si>
    <t>P/E Ratio</t>
  </si>
  <si>
    <t>P/B Ratio</t>
  </si>
  <si>
    <t>EV/EBITDA</t>
  </si>
  <si>
    <t>Liquidity
Ratios</t>
  </si>
  <si>
    <t>Current Ratio</t>
  </si>
  <si>
    <t>Quick Ratio</t>
  </si>
  <si>
    <t>Profitability Ratios</t>
  </si>
  <si>
    <t>Net Profit Margin</t>
  </si>
  <si>
    <t>Cash Flow
Analysis</t>
  </si>
  <si>
    <t>Operational
Efficiency</t>
  </si>
  <si>
    <t>Gross Margin</t>
  </si>
  <si>
    <t xml:space="preserve">Debt Metrics </t>
  </si>
  <si>
    <t>Stock Market
Performance</t>
  </si>
  <si>
    <t>Trading Volume</t>
  </si>
  <si>
    <t>Revenue and
Earnings
Growth</t>
  </si>
  <si>
    <t>Dividend
Metrics</t>
  </si>
  <si>
    <t>Dividend Yield</t>
  </si>
  <si>
    <t xml:space="preserve">volatilitry(beta) </t>
  </si>
  <si>
    <t>stock price</t>
  </si>
  <si>
    <t>Return on Asset (ROA)</t>
  </si>
  <si>
    <t>Return on Equity (ROE)</t>
  </si>
  <si>
    <t>Free Cash Flow (FCF)</t>
  </si>
  <si>
    <t>Cash Conversion Cycle (CCC)</t>
  </si>
  <si>
    <t>Operating Margin</t>
  </si>
  <si>
    <t>Debt-to-Equity (D/E) Ratio</t>
  </si>
  <si>
    <t>Interest Coverage Ratio</t>
  </si>
  <si>
    <t>Revenue Growth Rate</t>
  </si>
  <si>
    <t>Earnings Per Share (EPS) Growth</t>
  </si>
  <si>
    <t>Dividend Payout Ratio</t>
  </si>
  <si>
    <t>real time gain</t>
  </si>
  <si>
    <t>‪0.79‬</t>
  </si>
  <si>
    <t xml:space="preserve">(EPS) Earnings Per Share </t>
  </si>
  <si>
    <t>(EV) enterprise value</t>
  </si>
  <si>
    <t>‪1.01‬</t>
  </si>
  <si>
    <t>‪0.92‬</t>
  </si>
  <si>
    <t>‪0.26‬</t>
  </si>
  <si>
    <t>total revenue</t>
  </si>
  <si>
    <t>‪1.57‬</t>
  </si>
  <si>
    <t>(EBIT) operating income</t>
  </si>
  <si>
    <t>rhb(1066)</t>
  </si>
  <si>
    <t>interest expense</t>
  </si>
  <si>
    <t>non interest expense</t>
  </si>
  <si>
    <t>gross profit (total revenue - total expense)</t>
  </si>
  <si>
    <t>stock price increase (end of year)</t>
  </si>
  <si>
    <t>Gross Margin(gross profit/total revenue)</t>
  </si>
  <si>
    <t>Interest Coverage Ratio((EBIT) operating income/interest expense)</t>
  </si>
  <si>
    <t>total expense (interest + non interest)</t>
  </si>
  <si>
    <t>Operating Margin((EBIT) operating income/total revenue)</t>
  </si>
  <si>
    <t>Revenue Growth Rate((current-past)/past)</t>
  </si>
  <si>
    <t>Earnings Per Share (EPS) Growth((current-past)/past)</t>
  </si>
  <si>
    <t>stock price increase (end of year)((current-past)/past)</t>
  </si>
  <si>
    <t>mayb(1155)</t>
  </si>
  <si>
    <t>pbb(1295)</t>
  </si>
  <si>
    <t>cimb(1023)</t>
  </si>
  <si>
    <t>hlb(5819)</t>
  </si>
  <si>
    <t>ammb(1015)</t>
  </si>
  <si>
    <t>‪0.73‬</t>
  </si>
  <si>
    <t>‪0.69‬</t>
  </si>
  <si>
    <t>‪0.78‬</t>
  </si>
  <si>
    <t>‪1.52‬</t>
  </si>
  <si>
    <t>‪1.68‬</t>
  </si>
  <si>
    <t>‪0.15‬</t>
  </si>
  <si>
    <t>‪0.60‬</t>
  </si>
  <si>
    <t>‪0.43‬</t>
  </si>
  <si>
    <t>‪0.52‬</t>
  </si>
  <si>
    <t>‪0.82‬</t>
  </si>
  <si>
    <t>—</t>
  </si>
  <si>
    <t>‪1.53‬</t>
  </si>
  <si>
    <t>‪0.45‬</t>
  </si>
  <si>
    <t>‪0.49‬</t>
  </si>
  <si>
    <t>‪0.56‬</t>
  </si>
  <si>
    <t>0.50‬</t>
  </si>
  <si>
    <t>‪−1.27‬</t>
  </si>
  <si>
    <t>‪0.46‬</t>
  </si>
  <si>
    <t>21.13 B‬‬</t>
  </si>
  <si>
    <t>‪‪30.27 B‬‬</t>
  </si>
  <si>
    <t>‪‪22.20 B‬‬</t>
  </si>
  <si>
    <t>‪‪15.09 B‬‬</t>
  </si>
  <si>
    <t>‪‪26.16 B‬‬</t>
  </si>
  <si>
    <t>‪‪46.09 B‬‬</t>
  </si>
  <si>
    <t>‪‪34.49 B‬‬</t>
  </si>
  <si>
    <t>10.33‬</t>
  </si>
  <si>
    <t>‪9.11‬</t>
  </si>
  <si>
    <t>‪6.72‬</t>
  </si>
  <si>
    <t>‪8.15‬</t>
  </si>
  <si>
    <t>‪7.04‬</t>
  </si>
  <si>
    <t>‪7.63‬</t>
  </si>
  <si>
    <t>0.71‬</t>
  </si>
  <si>
    <t>‪0.71</t>
  </si>
  <si>
    <t>15.07‬</t>
  </si>
  <si>
    <t>‪18.76‬</t>
  </si>
  <si>
    <t>‪16.28‬</t>
  </si>
  <si>
    <t>‪−51.66‬</t>
  </si>
  <si>
    <t>‪23.45‬</t>
  </si>
  <si>
    <t>‪23.75‬</t>
  </si>
  <si>
    <t>‪22.41</t>
  </si>
  <si>
    <t>0.83‬</t>
  </si>
  <si>
    <t>‪−2.25‬</t>
  </si>
  <si>
    <t>‪0.93</t>
  </si>
  <si>
    <t>6.98‬</t>
  </si>
  <si>
    <t>‪8.81‬</t>
  </si>
  <si>
    <t>‪7.39‬</t>
  </si>
  <si>
    <t>‪−23.04‬</t>
  </si>
  <si>
    <t>‪8.70‬</t>
  </si>
  <si>
    <t>‪9.87‬</t>
  </si>
  <si>
    <t>‪9.80</t>
  </si>
  <si>
    <t>0.73‬</t>
  </si>
  <si>
    <t>‪0.17</t>
  </si>
  <si>
    <t>1.02‬</t>
  </si>
  <si>
    <t>‪1.46‬</t>
  </si>
  <si>
    <t>‪2.48‬</t>
  </si>
  <si>
    <t>7.51 B‬‬</t>
  </si>
  <si>
    <t>‪‪8.02 B‬‬</t>
  </si>
  <si>
    <t>‪‪8.24 B‬‬</t>
  </si>
  <si>
    <t>‪‪7.41 B‬‬</t>
  </si>
  <si>
    <t>‪‪5.83 B‬‬</t>
  </si>
  <si>
    <t>‪‪7.23 B‬‬</t>
  </si>
  <si>
    <t>‪‪8.22 B</t>
  </si>
  <si>
    <t>1.55 B‬‬</t>
  </si>
  <si>
    <t>‪‪2.08 B‬‬</t>
  </si>
  <si>
    <t>‪‪1.83 B‬‬</t>
  </si>
  <si>
    <t>‪‪1.23 B‬‬</t>
  </si>
  <si>
    <t>‪‪1.78 B‬‬</t>
  </si>
  <si>
    <t>‪‪2.19 B‬‬</t>
  </si>
  <si>
    <t>‪‪1.86 B‬‬</t>
  </si>
  <si>
    <t>amb keluar financial 2 june</t>
  </si>
  <si>
    <t>2019</t>
  </si>
  <si>
    <t>2018</t>
  </si>
  <si>
    <t>2020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</si>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</sst>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3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2" formatCode="0.00"/>
      <alignment horizontal="right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B0D3722-DA8D-4931-AB72-14AB33054757}" autoFormatId="16" applyNumberFormats="0" applyBorderFormats="0" applyFontFormats="0" applyPatternFormats="0" applyAlignmentFormats="0" applyWidthHeightFormats="0">
  <queryTableRefresh nextId="8">
    <queryTableFields count="7">
      <queryTableField id="1" name="2018" tableColumnId="1"/>
      <queryTableField id="2" name="2019" tableColumnId="2"/>
      <queryTableField id="3" name="2020" tableColumnId="3"/>
      <queryTableField id="4" name="2021" tableColumnId="4"/>
      <queryTableField id="5" name="2022" tableColumnId="5"/>
      <queryTableField id="6" name="2023" tableColumnId="6"/>
      <queryTableField id="7" name="2024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28510B-73E7-404C-9C29-DEF1D5E1C273}" autoFormatId="16" applyNumberFormats="0" applyBorderFormats="0" applyFontFormats="0" applyPatternFormats="0" applyAlignmentFormats="0" applyWidthHeightFormats="0">
  <queryTableRefresh nextId="8">
    <queryTableFields count="7">
      <queryTableField id="1" name="2018" tableColumnId="1"/>
      <queryTableField id="2" name="2019" tableColumnId="2"/>
      <queryTableField id="3" name="2020" tableColumnId="3"/>
      <queryTableField id="4" name="2021" tableColumnId="4"/>
      <queryTableField id="5" name="2022" tableColumnId="5"/>
      <queryTableField id="6" name="2023" tableColumnId="6"/>
      <queryTableField id="7" name="2024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46DF4E6-7350-41BA-83F8-514D57C02679}" autoFormatId="16" applyNumberFormats="0" applyBorderFormats="0" applyFontFormats="0" applyPatternFormats="0" applyAlignmentFormats="0" applyWidthHeightFormats="0">
  <queryTableRefresh nextId="8">
    <queryTableFields count="7">
      <queryTableField id="1" name="2018" tableColumnId="1"/>
      <queryTableField id="2" name="2019" tableColumnId="2"/>
      <queryTableField id="3" name="2020" tableColumnId="3"/>
      <queryTableField id="4" name="2021" tableColumnId="4"/>
      <queryTableField id="5" name="2022" tableColumnId="5"/>
      <queryTableField id="6" name="2023" tableColumnId="6"/>
      <queryTableField id="7" name="2024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E792CF5-1D00-4387-8702-A2E8ED52F23A}" autoFormatId="16" applyNumberFormats="0" applyBorderFormats="0" applyFontFormats="0" applyPatternFormats="0" applyAlignmentFormats="0" applyWidthHeightFormats="0">
  <queryTableRefresh nextId="8">
    <queryTableFields count="7">
      <queryTableField id="1" name="2018" tableColumnId="1"/>
      <queryTableField id="2" name="2019" tableColumnId="2"/>
      <queryTableField id="3" name="2020" tableColumnId="3"/>
      <queryTableField id="4" name="2021" tableColumnId="4"/>
      <queryTableField id="5" name="2022" tableColumnId="5"/>
      <queryTableField id="6" name="2023" tableColumnId="6"/>
      <queryTableField id="7" name="2024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0C24020-40D4-4A3E-A76D-DBCCEA27C90F}" autoFormatId="16" applyNumberFormats="0" applyBorderFormats="0" applyFontFormats="0" applyPatternFormats="0" applyAlignmentFormats="0" applyWidthHeightFormats="0">
  <queryTableRefresh nextId="8">
    <queryTableFields count="7">
      <queryTableField id="1" name="2018" tableColumnId="1"/>
      <queryTableField id="2" name="2019" tableColumnId="2"/>
      <queryTableField id="3" name="2020" tableColumnId="3"/>
      <queryTableField id="4" name="2021" tableColumnId="4"/>
      <queryTableField id="5" name="2022" tableColumnId="5"/>
      <queryTableField id="6" name="2023" tableColumnId="6"/>
      <queryTableField id="7" name="2024" tableColumnId="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38CBC0-4A08-4D7A-AE21-ED2B626B61C8}" name="Table16" displayName="Table16" ref="C5:I27" totalsRowShown="0" headerRowDxfId="9">
  <autoFilter ref="C5:I27" xr:uid="{9E38CBC0-4A08-4D7A-AE21-ED2B626B61C8}"/>
  <tableColumns count="7">
    <tableColumn id="1" xr3:uid="{9B394B2C-B019-4FF8-B00C-7B09A58FC62F}" name="2018" dataDxfId="8"/>
    <tableColumn id="2" xr3:uid="{385316BC-1A60-421B-8A68-3EE61458E5B2}" name="2019"/>
    <tableColumn id="3" xr3:uid="{063E1892-6B59-41AC-9DFA-DFD0A1E3285F}" name="2020"/>
    <tableColumn id="4" xr3:uid="{249B8B9A-1AE1-46CD-B441-95B8CCE62EB6}" name="2021"/>
    <tableColumn id="5" xr3:uid="{D85B88CE-251C-4698-9458-3EA45496C638}" name="2022"/>
    <tableColumn id="6" xr3:uid="{F484D99C-0465-4DDF-AFD0-1420F7FE09F1}" name="2023"/>
    <tableColumn id="7" xr3:uid="{148126AE-8CFE-4CF3-B22A-72AD0B039093}" name="20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9EB5AA0-5A62-4774-B874-32F43DA05149}" name="Table4_2" displayName="Table4_2" ref="A1:G23" tableType="queryTable" totalsRowShown="0">
  <autoFilter ref="A1:G23" xr:uid="{79EB5AA0-5A62-4774-B874-32F43DA05149}"/>
  <tableColumns count="7">
    <tableColumn id="1" xr3:uid="{E4CB7839-05F7-4957-A6C3-DB08A027B3D2}" uniqueName="1" name="2018" queryTableFieldId="1"/>
    <tableColumn id="2" xr3:uid="{E3098D29-4ED5-43A0-973B-BA69BFF26CB2}" uniqueName="2" name="2019" queryTableFieldId="2"/>
    <tableColumn id="3" xr3:uid="{93E7E88D-32EE-4BF4-8356-A1B6E64DE142}" uniqueName="3" name="2020" queryTableFieldId="3"/>
    <tableColumn id="4" xr3:uid="{C0FB7AD5-F3D1-47D0-9DBF-08C1EFEDD0D3}" uniqueName="4" name="2021" queryTableFieldId="4"/>
    <tableColumn id="5" xr3:uid="{6EF63B79-FE44-4EDE-997B-CDF5D9786FA7}" uniqueName="5" name="2022" queryTableFieldId="5"/>
    <tableColumn id="6" xr3:uid="{4755B52C-F7FB-4723-BCD9-533F82F603FB}" uniqueName="6" name="2023" queryTableFieldId="6"/>
    <tableColumn id="7" xr3:uid="{686050C8-6ABC-446F-9947-9E02829CD32A}" uniqueName="7" name="2024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66D521-16A3-419B-B9C1-5B0C5721F71D}" name="Table14" displayName="Table14" ref="C5:I27" totalsRowShown="0" headerRowDxfId="7">
  <autoFilter ref="C5:I27" xr:uid="{7C66D521-16A3-419B-B9C1-5B0C5721F71D}"/>
  <tableColumns count="7">
    <tableColumn id="1" xr3:uid="{5A6A7658-52F6-4D62-B0FE-C678FCA107A2}" name="2018" dataDxfId="6"/>
    <tableColumn id="2" xr3:uid="{E13E0AEA-6377-46A6-845E-31E2B51106CE}" name="2019"/>
    <tableColumn id="3" xr3:uid="{5C189AC5-2DD1-41B7-A0AB-024194876FCF}" name="2020"/>
    <tableColumn id="4" xr3:uid="{73943D64-6355-4553-9DED-905E773CDBEA}" name="2021"/>
    <tableColumn id="5" xr3:uid="{6A960226-01B3-4F3B-8798-E80F537655E8}" name="2022"/>
    <tableColumn id="6" xr3:uid="{236B7EF5-B351-4F6F-A083-14CCE654C6A3}" name="2023"/>
    <tableColumn id="7" xr3:uid="{5EBA6A20-6D9F-4EB8-B0BD-D9A295167153}" name="20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718269-CBF8-4706-B369-8BC8F5F57E6E}" name="Table8" displayName="Table8" ref="C5:I27" totalsRowShown="0" headerRowDxfId="5">
  <autoFilter ref="C5:I27" xr:uid="{86718269-CBF8-4706-B369-8BC8F5F57E6E}"/>
  <tableColumns count="7">
    <tableColumn id="1" xr3:uid="{A0DC4D87-DF0C-489A-8E9A-E665BBA66550}" name="2018" dataDxfId="4"/>
    <tableColumn id="2" xr3:uid="{B54AE0C4-533D-4539-9112-4DF2803BE384}" name="2019"/>
    <tableColumn id="3" xr3:uid="{A70567CB-D905-407C-9FEC-74E879815C61}" name="2020"/>
    <tableColumn id="4" xr3:uid="{8F5DE7A4-C3ED-485E-A9B6-B265ABFC6867}" name="2021"/>
    <tableColumn id="5" xr3:uid="{DFE2A01D-80C0-4630-8A4A-E4B77BE83C25}" name="2022"/>
    <tableColumn id="6" xr3:uid="{04780615-F4ED-4C24-A5D5-E1732F4F9DFB}" name="2023"/>
    <tableColumn id="7" xr3:uid="{01E0155A-A3E4-4749-BC01-87E3D98D0365}" name="20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C34573-55A3-45B5-87B9-DCAC82DBF2A7}" name="Table6" displayName="Table6" ref="C5:I27" totalsRowShown="0" headerRowDxfId="3">
  <autoFilter ref="C5:I27" xr:uid="{58C34573-55A3-45B5-87B9-DCAC82DBF2A7}"/>
  <tableColumns count="7">
    <tableColumn id="1" xr3:uid="{D3A2EA5B-280D-4A84-9412-8BBB4E3F2BF7}" name="2018" dataDxfId="2"/>
    <tableColumn id="2" xr3:uid="{C40E630A-07AA-4FBE-A746-4DAEDB9341F9}" name="2019"/>
    <tableColumn id="3" xr3:uid="{96BFF01F-ED09-4E93-ADD3-EDF2E3EC6EE8}" name="2020"/>
    <tableColumn id="4" xr3:uid="{004718CA-058C-4373-891D-0B25C569FF6F}" name="2021"/>
    <tableColumn id="5" xr3:uid="{88416031-AFF9-4B4D-A7AA-787AC4882A0E}" name="2022"/>
    <tableColumn id="6" xr3:uid="{B2391EA2-4799-4E7A-AD2A-12F1408BE15A}" name="2023"/>
    <tableColumn id="7" xr3:uid="{6A23412B-84D2-4DC3-B435-BCAC74C13E7D}" name="20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92995B-1E7E-4966-AFE1-5E66EEDFC628}" name="Table4" displayName="Table4" ref="C5:I27" totalsRowShown="0" headerRowDxfId="1">
  <autoFilter ref="C5:I27" xr:uid="{C992995B-1E7E-4966-AFE1-5E66EEDFC628}"/>
  <tableColumns count="7">
    <tableColumn id="1" xr3:uid="{0742EC38-262F-43BC-A263-D2E21E578DC7}" name="2018" dataDxfId="0"/>
    <tableColumn id="2" xr3:uid="{3E3D9CC0-9EC5-4DC3-9B36-4949FBF46B00}" name="2019"/>
    <tableColumn id="3" xr3:uid="{44CD3EA3-5749-4ECA-B531-AFB2D3FFF580}" name="2020"/>
    <tableColumn id="4" xr3:uid="{9BFA440E-6C87-487C-8394-2F539074EA2E}" name="2021"/>
    <tableColumn id="5" xr3:uid="{2453CB6C-521C-4713-BB87-94B3F68F3E2D}" name="2022"/>
    <tableColumn id="6" xr3:uid="{C22F5DD3-8EC2-4232-B417-A4CC8B3D2179}" name="2023"/>
    <tableColumn id="7" xr3:uid="{F30CC6DD-0C64-404C-ABA7-20850BDF89BF}" name="20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58495F-D8B4-4C28-B245-819D83CA6EFC}" name="Table16_2" displayName="Table16_2" ref="A1:G23" tableType="queryTable" totalsRowShown="0">
  <autoFilter ref="A1:G23" xr:uid="{6B58495F-D8B4-4C28-B245-819D83CA6EFC}"/>
  <tableColumns count="7">
    <tableColumn id="1" xr3:uid="{DBC7DA7E-BC3D-4108-89C7-17C7E3C4CFF1}" uniqueName="1" name="2018" queryTableFieldId="1"/>
    <tableColumn id="2" xr3:uid="{14673756-BA87-4E0B-B870-8196DDA74693}" uniqueName="2" name="2019" queryTableFieldId="2"/>
    <tableColumn id="3" xr3:uid="{7E7BF73C-3754-4D33-A6A3-9E47CE275DCD}" uniqueName="3" name="2020" queryTableFieldId="3"/>
    <tableColumn id="4" xr3:uid="{D1036C88-1188-4C05-BE09-0E24FDB5D094}" uniqueName="4" name="2021" queryTableFieldId="4"/>
    <tableColumn id="5" xr3:uid="{E636FD8B-9557-4D17-865B-06AD90084D69}" uniqueName="5" name="2022" queryTableFieldId="5"/>
    <tableColumn id="6" xr3:uid="{AF708EB2-D9F0-48B5-8392-B015F47D6FF4}" uniqueName="6" name="2023" queryTableFieldId="6"/>
    <tableColumn id="7" xr3:uid="{5F936A73-B9C9-415B-A16B-4BFF29C0E01A}" uniqueName="7" name="2024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BB2981-764F-422D-86CA-E7B1146C7257}" name="Table14_2" displayName="Table14_2" ref="A1:G23" tableType="queryTable" totalsRowShown="0">
  <autoFilter ref="A1:G23" xr:uid="{CCBB2981-764F-422D-86CA-E7B1146C7257}"/>
  <tableColumns count="7">
    <tableColumn id="1" xr3:uid="{09912874-EBAD-4EF3-9DE2-F0F421974EDB}" uniqueName="1" name="2018" queryTableFieldId="1"/>
    <tableColumn id="2" xr3:uid="{3A52D53C-F7DC-4085-8C80-23FA58DCB3DF}" uniqueName="2" name="2019" queryTableFieldId="2"/>
    <tableColumn id="3" xr3:uid="{F21914B4-C777-42E9-8ABA-6B957374E4C3}" uniqueName="3" name="2020" queryTableFieldId="3"/>
    <tableColumn id="4" xr3:uid="{FAD0D4DA-A63B-43CF-B614-018C96D716FC}" uniqueName="4" name="2021" queryTableFieldId="4"/>
    <tableColumn id="5" xr3:uid="{41F67303-6DFD-4DFD-92C5-050B5A98B1F3}" uniqueName="5" name="2022" queryTableFieldId="5"/>
    <tableColumn id="6" xr3:uid="{32ECDBCD-E397-44E4-9A2F-7AD4253A1EE3}" uniqueName="6" name="2023" queryTableFieldId="6"/>
    <tableColumn id="7" xr3:uid="{C2C2B1BF-F6E7-4976-9872-94CE345C578F}" uniqueName="7" name="2024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972215-FA5B-4ACC-A3CE-0CD2438C4EB4}" name="Table8_2" displayName="Table8_2" ref="A1:G23" tableType="queryTable" totalsRowShown="0">
  <autoFilter ref="A1:G23" xr:uid="{17972215-FA5B-4ACC-A3CE-0CD2438C4EB4}"/>
  <tableColumns count="7">
    <tableColumn id="1" xr3:uid="{E25A38A3-BBAE-486B-B21D-11D7BD7C6776}" uniqueName="1" name="2018" queryTableFieldId="1"/>
    <tableColumn id="2" xr3:uid="{BD8EEB4C-0330-445D-A1A6-453BF57F38D2}" uniqueName="2" name="2019" queryTableFieldId="2"/>
    <tableColumn id="3" xr3:uid="{482AA218-18CC-43D6-A4AC-A71BF2E48FE3}" uniqueName="3" name="2020" queryTableFieldId="3"/>
    <tableColumn id="4" xr3:uid="{9C080A65-D5EA-424E-8EEF-117F482FABA7}" uniqueName="4" name="2021" queryTableFieldId="4"/>
    <tableColumn id="5" xr3:uid="{C47234E9-7681-4DAE-B1FB-161B88192714}" uniqueName="5" name="2022" queryTableFieldId="5"/>
    <tableColumn id="6" xr3:uid="{4DFA4A65-04FD-4A83-B326-966CD8BEC7B1}" uniqueName="6" name="2023" queryTableFieldId="6"/>
    <tableColumn id="7" xr3:uid="{28E1FB18-C7FC-46DF-8DE8-A140A8E85669}" uniqueName="7" name="2024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015B57-277A-4E36-89C9-B0961C851D58}" name="Table6_2" displayName="Table6_2" ref="A1:G23" tableType="queryTable" totalsRowShown="0">
  <autoFilter ref="A1:G23" xr:uid="{D9015B57-277A-4E36-89C9-B0961C851D58}"/>
  <tableColumns count="7">
    <tableColumn id="1" xr3:uid="{1C587875-6B44-4BC8-BEF1-6E39D5C35FB2}" uniqueName="1" name="2018" queryTableFieldId="1"/>
    <tableColumn id="2" xr3:uid="{66A11571-0CA2-4708-95B4-5C68F69641BF}" uniqueName="2" name="2019" queryTableFieldId="2"/>
    <tableColumn id="3" xr3:uid="{71376F6E-5D30-496E-A7F5-4C908E0746F1}" uniqueName="3" name="2020" queryTableFieldId="3"/>
    <tableColumn id="4" xr3:uid="{C43F8675-643F-4E0F-9986-95DCCD04E02A}" uniqueName="4" name="2021" queryTableFieldId="4"/>
    <tableColumn id="5" xr3:uid="{E82D7247-CF70-45AC-AD44-BE79312C6178}" uniqueName="5" name="2022" queryTableFieldId="5"/>
    <tableColumn id="6" xr3:uid="{8598EAAE-F027-4C6C-88C0-66C8664BF369}" uniqueName="6" name="2023" queryTableFieldId="6"/>
    <tableColumn id="7" xr3:uid="{7730531D-A4DA-4D96-A2F1-1E86782814DB}" uniqueName="7" name="2024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4CC1-749D-43EC-9C9D-AAFCB4AEB4B0}">
  <dimension ref="A1:R33"/>
  <sheetViews>
    <sheetView zoomScale="91" zoomScaleNormal="91" workbookViewId="0">
      <selection activeCell="D27" sqref="D27:I27"/>
    </sheetView>
  </sheetViews>
  <sheetFormatPr defaultRowHeight="14.25"/>
  <cols>
    <col min="1" max="1" width="14.75" bestFit="1" customWidth="1"/>
    <col min="2" max="2" width="43" customWidth="1"/>
    <col min="3" max="9" width="7.625" customWidth="1"/>
    <col min="11" max="11" width="19.375" customWidth="1"/>
  </cols>
  <sheetData>
    <row r="1" spans="1:18">
      <c r="A1" s="16" t="s">
        <v>53</v>
      </c>
      <c r="B1" s="16"/>
      <c r="C1" s="16"/>
      <c r="D1" s="16"/>
      <c r="E1" s="16"/>
      <c r="F1" s="16"/>
      <c r="G1" s="16"/>
      <c r="H1" s="16"/>
      <c r="I1" s="16"/>
    </row>
    <row r="2" spans="1:18">
      <c r="A2" s="16"/>
      <c r="B2" s="16"/>
      <c r="C2" s="16"/>
      <c r="D2" s="16"/>
      <c r="E2" s="16"/>
      <c r="F2" s="16"/>
      <c r="G2" s="16"/>
      <c r="H2" s="16"/>
      <c r="I2" s="16"/>
      <c r="L2" s="6">
        <v>2018</v>
      </c>
      <c r="M2" s="6">
        <v>2019</v>
      </c>
      <c r="N2" s="6">
        <v>2020</v>
      </c>
      <c r="O2" s="6">
        <v>2021</v>
      </c>
      <c r="P2" s="6">
        <v>2022</v>
      </c>
      <c r="Q2" s="6">
        <v>2023</v>
      </c>
      <c r="R2" s="6">
        <v>2024</v>
      </c>
    </row>
    <row r="3" spans="1:18">
      <c r="A3" s="16"/>
      <c r="B3" s="16"/>
      <c r="C3" s="16"/>
      <c r="D3" s="16"/>
      <c r="E3" s="16"/>
      <c r="F3" s="16"/>
      <c r="G3" s="16"/>
      <c r="H3" s="16"/>
      <c r="I3" s="16"/>
      <c r="K3" t="s">
        <v>33</v>
      </c>
      <c r="L3">
        <v>0.74</v>
      </c>
      <c r="M3">
        <v>0.73</v>
      </c>
      <c r="N3">
        <v>0.57999999999999996</v>
      </c>
      <c r="O3">
        <v>0.7</v>
      </c>
      <c r="P3">
        <v>0.69</v>
      </c>
      <c r="Q3">
        <v>0.78</v>
      </c>
      <c r="R3">
        <v>0.84</v>
      </c>
    </row>
    <row r="4" spans="1:18" ht="15.75">
      <c r="A4" s="16"/>
      <c r="B4" s="16"/>
      <c r="C4" s="15" t="s">
        <v>0</v>
      </c>
      <c r="D4" s="15"/>
      <c r="E4" s="15"/>
      <c r="F4" s="15"/>
      <c r="G4" s="15"/>
      <c r="H4" s="15"/>
      <c r="I4" s="15"/>
      <c r="K4" t="s">
        <v>34</v>
      </c>
      <c r="L4">
        <v>149.44</v>
      </c>
      <c r="M4">
        <v>157.94999999999999</v>
      </c>
      <c r="N4">
        <v>156.66999999999999</v>
      </c>
      <c r="O4">
        <v>155.11000000000001</v>
      </c>
      <c r="P4">
        <v>179.66</v>
      </c>
      <c r="Q4">
        <v>205.13</v>
      </c>
      <c r="R4">
        <v>201.83</v>
      </c>
    </row>
    <row r="5" spans="1:18">
      <c r="A5" s="16"/>
      <c r="B5" s="16"/>
      <c r="C5" s="6" t="s">
        <v>129</v>
      </c>
      <c r="D5" s="6" t="s">
        <v>128</v>
      </c>
      <c r="E5" s="6" t="s">
        <v>130</v>
      </c>
      <c r="F5" s="6" t="s">
        <v>131</v>
      </c>
      <c r="G5" s="6" t="s">
        <v>132</v>
      </c>
      <c r="H5" s="6" t="s">
        <v>133</v>
      </c>
      <c r="I5" s="6" t="s">
        <v>134</v>
      </c>
      <c r="K5" t="s">
        <v>38</v>
      </c>
      <c r="L5">
        <v>39.04</v>
      </c>
      <c r="M5">
        <v>46.23</v>
      </c>
      <c r="N5">
        <v>44.9</v>
      </c>
      <c r="O5">
        <v>43.45</v>
      </c>
      <c r="P5">
        <v>33.06</v>
      </c>
      <c r="Q5">
        <v>45.66</v>
      </c>
      <c r="R5">
        <v>51.4</v>
      </c>
    </row>
    <row r="6" spans="1:18" ht="15.75">
      <c r="A6" s="17" t="s">
        <v>1</v>
      </c>
      <c r="B6" s="3" t="s">
        <v>2</v>
      </c>
      <c r="C6" s="8">
        <f>L10</f>
        <v>12.8</v>
      </c>
      <c r="D6" s="8">
        <f t="shared" ref="D6:I6" si="0">M10</f>
        <v>11.76</v>
      </c>
      <c r="E6" s="8">
        <f t="shared" si="0"/>
        <v>14.67</v>
      </c>
      <c r="F6" s="8">
        <f t="shared" si="0"/>
        <v>11.92</v>
      </c>
      <c r="G6" s="8">
        <f t="shared" si="0"/>
        <v>13.08</v>
      </c>
      <c r="H6" s="8">
        <f t="shared" si="0"/>
        <v>11.46</v>
      </c>
      <c r="I6" s="8">
        <f t="shared" si="0"/>
        <v>12.25</v>
      </c>
      <c r="K6" t="s">
        <v>40</v>
      </c>
      <c r="L6">
        <v>10.79</v>
      </c>
      <c r="M6">
        <v>11.02</v>
      </c>
      <c r="N6">
        <v>8.91</v>
      </c>
      <c r="O6">
        <v>11.27</v>
      </c>
      <c r="P6">
        <v>12.31</v>
      </c>
      <c r="Q6">
        <v>12.08</v>
      </c>
      <c r="R6">
        <v>13.41</v>
      </c>
    </row>
    <row r="7" spans="1:18" ht="15.75">
      <c r="A7" s="17"/>
      <c r="B7" s="4" t="s">
        <v>3</v>
      </c>
      <c r="C7" s="8">
        <f>L11</f>
        <v>1.39</v>
      </c>
      <c r="D7" s="8">
        <f t="shared" ref="D7:I7" si="1">M11</f>
        <v>1.19</v>
      </c>
      <c r="E7" s="8">
        <f t="shared" si="1"/>
        <v>1.1299999999999999</v>
      </c>
      <c r="F7" s="8">
        <f t="shared" si="1"/>
        <v>1.1499999999999999</v>
      </c>
      <c r="G7" s="8">
        <f t="shared" si="1"/>
        <v>1.22</v>
      </c>
      <c r="H7" s="8">
        <f t="shared" si="1"/>
        <v>1.1299999999999999</v>
      </c>
      <c r="I7" s="8">
        <f t="shared" si="1"/>
        <v>1.31</v>
      </c>
      <c r="K7" t="s">
        <v>42</v>
      </c>
      <c r="L7">
        <v>11.12</v>
      </c>
      <c r="M7">
        <v>12.1</v>
      </c>
      <c r="N7">
        <v>8.31</v>
      </c>
      <c r="O7">
        <v>5.21</v>
      </c>
      <c r="P7">
        <v>7.83</v>
      </c>
      <c r="Q7">
        <v>17.5</v>
      </c>
      <c r="R7">
        <v>20.03</v>
      </c>
    </row>
    <row r="8" spans="1:18" ht="15.75">
      <c r="A8" s="17"/>
      <c r="B8" s="7" t="s">
        <v>4</v>
      </c>
      <c r="C8" s="8"/>
      <c r="D8" s="8"/>
      <c r="E8" s="8"/>
      <c r="F8" s="8"/>
      <c r="G8" s="8"/>
      <c r="H8" s="8"/>
      <c r="I8" s="8"/>
      <c r="K8" t="s">
        <v>43</v>
      </c>
      <c r="L8">
        <v>15.15</v>
      </c>
      <c r="M8">
        <v>20.399999999999999</v>
      </c>
      <c r="N8">
        <v>22.69</v>
      </c>
      <c r="O8">
        <v>24</v>
      </c>
      <c r="P8">
        <v>10.17</v>
      </c>
      <c r="Q8">
        <v>13.6</v>
      </c>
      <c r="R8">
        <v>15.23</v>
      </c>
    </row>
    <row r="9" spans="1:18" ht="15.75">
      <c r="A9" s="17" t="s">
        <v>8</v>
      </c>
      <c r="B9" s="3" t="s">
        <v>9</v>
      </c>
      <c r="C9" s="8">
        <f>L12</f>
        <v>20.78</v>
      </c>
      <c r="D9" s="8">
        <f t="shared" ref="D9:I9" si="2">M12</f>
        <v>17.73</v>
      </c>
      <c r="E9" s="8">
        <f t="shared" si="2"/>
        <v>14.43</v>
      </c>
      <c r="F9" s="8">
        <f t="shared" si="2"/>
        <v>18.64</v>
      </c>
      <c r="G9" s="8">
        <f t="shared" si="2"/>
        <v>24.08</v>
      </c>
      <c r="H9" s="8">
        <f t="shared" si="2"/>
        <v>20.48</v>
      </c>
      <c r="I9" s="8">
        <f t="shared" si="2"/>
        <v>19.63</v>
      </c>
      <c r="K9" t="s">
        <v>20</v>
      </c>
      <c r="L9">
        <v>9.35</v>
      </c>
      <c r="M9">
        <v>8.75</v>
      </c>
      <c r="N9">
        <v>8.4600000000000009</v>
      </c>
      <c r="O9">
        <v>8.3000000000000007</v>
      </c>
      <c r="P9">
        <v>8.6999999999999993</v>
      </c>
      <c r="Q9">
        <v>8.89</v>
      </c>
      <c r="R9">
        <v>10.14</v>
      </c>
    </row>
    <row r="10" spans="1:18" ht="15.75">
      <c r="A10" s="17"/>
      <c r="B10" s="4" t="s">
        <v>21</v>
      </c>
      <c r="C10" s="8">
        <f>L13</f>
        <v>1.03</v>
      </c>
      <c r="D10" s="8">
        <f t="shared" ref="D10:I10" si="3">M13</f>
        <v>1</v>
      </c>
      <c r="E10" s="8">
        <f t="shared" si="3"/>
        <v>0.77</v>
      </c>
      <c r="F10" s="8">
        <f t="shared" si="3"/>
        <v>0.93</v>
      </c>
      <c r="G10" s="8">
        <f t="shared" si="3"/>
        <v>0.87</v>
      </c>
      <c r="H10" s="8">
        <f t="shared" si="3"/>
        <v>0.95</v>
      </c>
      <c r="I10" s="8">
        <f t="shared" si="3"/>
        <v>0.96</v>
      </c>
      <c r="K10" s="12" t="s">
        <v>2</v>
      </c>
      <c r="L10">
        <v>12.8</v>
      </c>
      <c r="M10">
        <v>11.76</v>
      </c>
      <c r="N10">
        <v>14.67</v>
      </c>
      <c r="O10">
        <v>11.92</v>
      </c>
      <c r="P10">
        <v>13.08</v>
      </c>
      <c r="Q10">
        <v>11.46</v>
      </c>
      <c r="R10">
        <v>12.25</v>
      </c>
    </row>
    <row r="11" spans="1:18" ht="15.75">
      <c r="A11" s="17"/>
      <c r="B11" s="4" t="s">
        <v>22</v>
      </c>
      <c r="C11" s="8">
        <f>L14</f>
        <v>10.94</v>
      </c>
      <c r="D11" s="8">
        <f t="shared" ref="D11:I11" si="4">M14</f>
        <v>10.45</v>
      </c>
      <c r="E11" s="8">
        <f t="shared" si="4"/>
        <v>7.81</v>
      </c>
      <c r="F11" s="8">
        <f t="shared" si="4"/>
        <v>9.51</v>
      </c>
      <c r="G11" s="8">
        <f t="shared" si="4"/>
        <v>9.2799999999999994</v>
      </c>
      <c r="H11" s="8">
        <f t="shared" si="4"/>
        <v>10.35</v>
      </c>
      <c r="I11" s="8">
        <f t="shared" si="4"/>
        <v>10.7</v>
      </c>
      <c r="K11" s="10" t="s">
        <v>3</v>
      </c>
      <c r="L11">
        <v>1.39</v>
      </c>
      <c r="M11">
        <v>1.19</v>
      </c>
      <c r="N11">
        <v>1.1299999999999999</v>
      </c>
      <c r="O11">
        <v>1.1499999999999999</v>
      </c>
      <c r="P11">
        <v>1.22</v>
      </c>
      <c r="Q11">
        <v>1.1299999999999999</v>
      </c>
      <c r="R11">
        <v>1.31</v>
      </c>
    </row>
    <row r="12" spans="1:18" ht="15.75">
      <c r="A12" s="15" t="s">
        <v>5</v>
      </c>
      <c r="B12" s="4" t="s">
        <v>6</v>
      </c>
      <c r="C12" s="8">
        <f>L15</f>
        <v>0.39</v>
      </c>
      <c r="D12" s="8">
        <f t="shared" ref="D12:I12" si="5">M15</f>
        <v>0.34</v>
      </c>
      <c r="E12" s="8">
        <f t="shared" si="5"/>
        <v>0.31</v>
      </c>
      <c r="F12" s="8">
        <f t="shared" si="5"/>
        <v>0.28000000000000003</v>
      </c>
      <c r="G12" s="8">
        <f t="shared" si="5"/>
        <v>0.3</v>
      </c>
      <c r="H12" s="8">
        <f t="shared" si="5"/>
        <v>0.26</v>
      </c>
      <c r="I12" s="8">
        <f t="shared" si="5"/>
        <v>0.31</v>
      </c>
      <c r="K12" s="12" t="s">
        <v>9</v>
      </c>
      <c r="L12">
        <v>20.78</v>
      </c>
      <c r="M12">
        <v>17.73</v>
      </c>
      <c r="N12">
        <v>14.43</v>
      </c>
      <c r="O12">
        <v>18.64</v>
      </c>
      <c r="P12">
        <v>24.08</v>
      </c>
      <c r="Q12">
        <v>20.48</v>
      </c>
      <c r="R12">
        <v>19.63</v>
      </c>
    </row>
    <row r="13" spans="1:18" ht="15.75">
      <c r="A13" s="15"/>
      <c r="B13" s="7" t="s">
        <v>7</v>
      </c>
      <c r="C13" s="8"/>
      <c r="D13" s="8"/>
      <c r="E13" s="8"/>
      <c r="F13" s="8"/>
      <c r="G13" s="8"/>
      <c r="H13" s="8"/>
      <c r="I13" s="8"/>
      <c r="K13" s="10" t="s">
        <v>21</v>
      </c>
      <c r="L13">
        <v>1.03</v>
      </c>
      <c r="M13">
        <v>1</v>
      </c>
      <c r="N13">
        <v>0.77</v>
      </c>
      <c r="O13">
        <v>0.93</v>
      </c>
      <c r="P13">
        <v>0.87</v>
      </c>
      <c r="Q13">
        <v>0.95</v>
      </c>
      <c r="R13">
        <v>0.96</v>
      </c>
    </row>
    <row r="14" spans="1:18" ht="15.75">
      <c r="A14" s="15" t="s">
        <v>10</v>
      </c>
      <c r="B14" s="4" t="s">
        <v>23</v>
      </c>
      <c r="C14">
        <f>L16+100</f>
        <v>113.73</v>
      </c>
      <c r="D14">
        <f t="shared" ref="D14:I14" si="6">M16+100</f>
        <v>109.03</v>
      </c>
      <c r="E14">
        <f t="shared" si="6"/>
        <v>111.9</v>
      </c>
      <c r="F14">
        <f t="shared" si="6"/>
        <v>118.46000000000001</v>
      </c>
      <c r="G14">
        <f t="shared" si="6"/>
        <v>117.22</v>
      </c>
      <c r="H14">
        <f t="shared" si="6"/>
        <v>111.74</v>
      </c>
      <c r="I14">
        <f t="shared" si="6"/>
        <v>145.34</v>
      </c>
      <c r="K14" s="10" t="s">
        <v>22</v>
      </c>
      <c r="L14">
        <v>10.94</v>
      </c>
      <c r="M14">
        <v>10.45</v>
      </c>
      <c r="N14">
        <v>7.81</v>
      </c>
      <c r="O14">
        <v>9.51</v>
      </c>
      <c r="P14">
        <v>9.2799999999999994</v>
      </c>
      <c r="Q14">
        <v>10.35</v>
      </c>
      <c r="R14">
        <v>10.7</v>
      </c>
    </row>
    <row r="15" spans="1:18" ht="15.75">
      <c r="A15" s="15"/>
      <c r="B15" s="2" t="s">
        <v>24</v>
      </c>
      <c r="C15" s="8"/>
      <c r="D15" s="8"/>
      <c r="E15" s="8"/>
      <c r="F15" s="8"/>
      <c r="G15" s="8"/>
      <c r="H15" s="8"/>
      <c r="I15" s="8"/>
      <c r="K15" s="10" t="s">
        <v>6</v>
      </c>
      <c r="L15">
        <v>0.39</v>
      </c>
      <c r="M15">
        <v>0.34</v>
      </c>
      <c r="N15">
        <v>0.31</v>
      </c>
      <c r="O15">
        <v>0.28000000000000003</v>
      </c>
      <c r="P15">
        <v>0.3</v>
      </c>
      <c r="Q15">
        <v>0.26</v>
      </c>
      <c r="R15">
        <v>0.31</v>
      </c>
    </row>
    <row r="16" spans="1:18" ht="15.75">
      <c r="A16" s="15" t="s">
        <v>11</v>
      </c>
      <c r="B16" s="4" t="s">
        <v>12</v>
      </c>
      <c r="C16">
        <f t="shared" ref="C16:I16" si="7">L22/L5</f>
        <v>0.32710040983606559</v>
      </c>
      <c r="D16">
        <f t="shared" si="7"/>
        <v>0.29699329439757727</v>
      </c>
      <c r="E16">
        <f t="shared" si="7"/>
        <v>0.30957683741648107</v>
      </c>
      <c r="F16">
        <f t="shared" si="7"/>
        <v>0.3277330264672037</v>
      </c>
      <c r="G16">
        <f t="shared" si="7"/>
        <v>0.45553539019963707</v>
      </c>
      <c r="H16">
        <f t="shared" si="7"/>
        <v>0.31887866841874718</v>
      </c>
      <c r="I16">
        <f t="shared" si="7"/>
        <v>0.3140077821011672</v>
      </c>
      <c r="K16" s="10" t="s">
        <v>23</v>
      </c>
      <c r="L16">
        <v>13.73</v>
      </c>
      <c r="M16">
        <v>9.0299999999999994</v>
      </c>
      <c r="N16">
        <v>11.9</v>
      </c>
      <c r="O16">
        <v>18.46</v>
      </c>
      <c r="P16">
        <v>17.22</v>
      </c>
      <c r="Q16">
        <v>11.74</v>
      </c>
      <c r="R16">
        <v>45.34</v>
      </c>
    </row>
    <row r="17" spans="1:18" ht="15.75">
      <c r="A17" s="15"/>
      <c r="B17" s="4" t="s">
        <v>25</v>
      </c>
      <c r="C17">
        <f t="shared" ref="C17:I17" si="8">L6/L5</f>
        <v>0.27638319672131145</v>
      </c>
      <c r="D17">
        <f t="shared" si="8"/>
        <v>0.2383733506381138</v>
      </c>
      <c r="E17">
        <f t="shared" si="8"/>
        <v>0.19844097995545659</v>
      </c>
      <c r="F17">
        <f t="shared" si="8"/>
        <v>0.25937859608745684</v>
      </c>
      <c r="G17">
        <f t="shared" si="8"/>
        <v>0.37235329703569264</v>
      </c>
      <c r="H17">
        <f t="shared" si="8"/>
        <v>0.26456416995181781</v>
      </c>
      <c r="I17">
        <f t="shared" si="8"/>
        <v>0.26089494163424126</v>
      </c>
      <c r="K17" s="10" t="s">
        <v>26</v>
      </c>
      <c r="L17">
        <v>1.49</v>
      </c>
      <c r="M17">
        <v>1.48</v>
      </c>
      <c r="N17">
        <v>1.31</v>
      </c>
      <c r="O17">
        <v>1.22</v>
      </c>
      <c r="P17">
        <v>1.42</v>
      </c>
      <c r="Q17">
        <v>1.44</v>
      </c>
      <c r="R17">
        <v>1.38</v>
      </c>
    </row>
    <row r="18" spans="1:18" ht="15.75">
      <c r="A18" s="15" t="s">
        <v>13</v>
      </c>
      <c r="B18" s="4" t="s">
        <v>26</v>
      </c>
      <c r="C18" s="8">
        <f>L17</f>
        <v>1.49</v>
      </c>
      <c r="D18" s="8">
        <f t="shared" ref="D18:I18" si="9">M17</f>
        <v>1.48</v>
      </c>
      <c r="E18" s="8">
        <f t="shared" si="9"/>
        <v>1.31</v>
      </c>
      <c r="F18" s="8">
        <f t="shared" si="9"/>
        <v>1.22</v>
      </c>
      <c r="G18" s="8">
        <f t="shared" si="9"/>
        <v>1.42</v>
      </c>
      <c r="H18" s="8">
        <f t="shared" si="9"/>
        <v>1.44</v>
      </c>
      <c r="I18" s="8">
        <f t="shared" si="9"/>
        <v>1.38</v>
      </c>
      <c r="K18" s="10" t="s">
        <v>18</v>
      </c>
      <c r="L18">
        <v>6</v>
      </c>
      <c r="M18">
        <v>7.41</v>
      </c>
      <c r="N18">
        <v>6.15</v>
      </c>
      <c r="O18">
        <v>6.99</v>
      </c>
      <c r="P18">
        <v>6.67</v>
      </c>
      <c r="Q18">
        <v>6.75</v>
      </c>
      <c r="R18">
        <v>5.96</v>
      </c>
    </row>
    <row r="19" spans="1:18" ht="15.75">
      <c r="A19" s="15"/>
      <c r="B19" s="4" t="s">
        <v>27</v>
      </c>
      <c r="C19">
        <f t="shared" ref="C19:I19" si="10">L6/L7</f>
        <v>0.97032374100719421</v>
      </c>
      <c r="D19">
        <f t="shared" si="10"/>
        <v>0.91074380165289259</v>
      </c>
      <c r="E19">
        <f t="shared" si="10"/>
        <v>1.0722021660649819</v>
      </c>
      <c r="F19">
        <f t="shared" si="10"/>
        <v>2.1631477927063338</v>
      </c>
      <c r="G19">
        <f t="shared" si="10"/>
        <v>1.5721583652618136</v>
      </c>
      <c r="H19">
        <f t="shared" si="10"/>
        <v>0.69028571428571428</v>
      </c>
      <c r="I19">
        <f t="shared" si="10"/>
        <v>0.66949575636545178</v>
      </c>
      <c r="K19" s="10" t="s">
        <v>30</v>
      </c>
      <c r="L19">
        <v>76.819999999999993</v>
      </c>
      <c r="M19">
        <v>87.13</v>
      </c>
      <c r="N19">
        <v>90.18</v>
      </c>
      <c r="O19">
        <v>83.26</v>
      </c>
      <c r="P19">
        <v>87.2</v>
      </c>
      <c r="Q19">
        <v>77.37</v>
      </c>
      <c r="R19">
        <v>72.959999999999994</v>
      </c>
    </row>
    <row r="20" spans="1:18" ht="15.75">
      <c r="A20" s="15" t="s">
        <v>14</v>
      </c>
      <c r="B20" s="2" t="s">
        <v>19</v>
      </c>
      <c r="C20" s="8"/>
      <c r="D20" s="8"/>
      <c r="E20" s="8"/>
      <c r="F20" s="8"/>
      <c r="G20" s="8"/>
      <c r="H20" s="8"/>
      <c r="I20" s="8"/>
    </row>
    <row r="21" spans="1:18" ht="15.75">
      <c r="A21" s="15"/>
      <c r="B21" s="2" t="s">
        <v>15</v>
      </c>
      <c r="C21" s="8"/>
      <c r="D21" s="8"/>
      <c r="E21" s="8"/>
      <c r="F21" s="8"/>
      <c r="G21" s="8"/>
      <c r="H21" s="8"/>
      <c r="I21" s="8"/>
      <c r="K21" s="9" t="s">
        <v>48</v>
      </c>
      <c r="L21">
        <f>L7+L8</f>
        <v>26.27</v>
      </c>
      <c r="M21">
        <f t="shared" ref="M21:R21" si="11">M7+M8</f>
        <v>32.5</v>
      </c>
      <c r="N21">
        <f t="shared" si="11"/>
        <v>31</v>
      </c>
      <c r="O21">
        <f t="shared" si="11"/>
        <v>29.21</v>
      </c>
      <c r="P21">
        <f t="shared" si="11"/>
        <v>18</v>
      </c>
      <c r="Q21">
        <f t="shared" si="11"/>
        <v>31.1</v>
      </c>
      <c r="R21">
        <f t="shared" si="11"/>
        <v>35.260000000000005</v>
      </c>
    </row>
    <row r="22" spans="1:18" ht="15.75">
      <c r="A22" s="15" t="s">
        <v>16</v>
      </c>
      <c r="B22" s="4" t="s">
        <v>28</v>
      </c>
      <c r="D22">
        <f>((M5-L5)/L5)+2</f>
        <v>2.184170081967213</v>
      </c>
      <c r="E22">
        <f t="shared" ref="E22:I22" si="12">((N5-M5)/M5)+2</f>
        <v>1.9712308025091931</v>
      </c>
      <c r="F22">
        <f t="shared" si="12"/>
        <v>1.9677060133630291</v>
      </c>
      <c r="G22">
        <f t="shared" si="12"/>
        <v>1.7608745684695051</v>
      </c>
      <c r="H22">
        <f t="shared" si="12"/>
        <v>2.3811252268602541</v>
      </c>
      <c r="I22">
        <f t="shared" si="12"/>
        <v>2.1257117827420062</v>
      </c>
      <c r="K22" s="9" t="s">
        <v>44</v>
      </c>
      <c r="L22">
        <f>L5-L21</f>
        <v>12.77</v>
      </c>
      <c r="M22">
        <f t="shared" ref="M22:R22" si="13">M5-M21</f>
        <v>13.729999999999997</v>
      </c>
      <c r="N22">
        <f t="shared" si="13"/>
        <v>13.899999999999999</v>
      </c>
      <c r="O22">
        <f t="shared" si="13"/>
        <v>14.240000000000002</v>
      </c>
      <c r="P22">
        <f t="shared" si="13"/>
        <v>15.060000000000002</v>
      </c>
      <c r="Q22">
        <f t="shared" si="13"/>
        <v>14.559999999999995</v>
      </c>
      <c r="R22">
        <f t="shared" si="13"/>
        <v>16.139999999999993</v>
      </c>
    </row>
    <row r="23" spans="1:18" ht="15.75">
      <c r="A23" s="15"/>
      <c r="B23" s="4" t="s">
        <v>29</v>
      </c>
      <c r="D23">
        <f>((M3-L3)/L3)+2</f>
        <v>1.9864864864864864</v>
      </c>
      <c r="E23">
        <f t="shared" ref="E23:I23" si="14">((N3-M3)/M3)+2</f>
        <v>1.7945205479452055</v>
      </c>
      <c r="F23">
        <f t="shared" si="14"/>
        <v>2.2068965517241379</v>
      </c>
      <c r="G23">
        <f t="shared" si="14"/>
        <v>1.9857142857142858</v>
      </c>
      <c r="H23">
        <f t="shared" si="14"/>
        <v>2.1304347826086958</v>
      </c>
      <c r="I23">
        <f t="shared" si="14"/>
        <v>2.0769230769230766</v>
      </c>
      <c r="K23" s="11" t="s">
        <v>46</v>
      </c>
      <c r="L23">
        <f>L22/L5</f>
        <v>0.32710040983606559</v>
      </c>
      <c r="M23">
        <f t="shared" ref="M23:R23" si="15">M22/M5</f>
        <v>0.29699329439757727</v>
      </c>
      <c r="N23">
        <f t="shared" si="15"/>
        <v>0.30957683741648107</v>
      </c>
      <c r="O23">
        <f t="shared" si="15"/>
        <v>0.3277330264672037</v>
      </c>
      <c r="P23">
        <f t="shared" si="15"/>
        <v>0.45553539019963707</v>
      </c>
      <c r="Q23">
        <f t="shared" si="15"/>
        <v>0.31887866841874718</v>
      </c>
      <c r="R23">
        <f t="shared" si="15"/>
        <v>0.3140077821011672</v>
      </c>
    </row>
    <row r="24" spans="1:18" ht="15.75">
      <c r="A24" s="15" t="s">
        <v>17</v>
      </c>
      <c r="B24" s="4" t="s">
        <v>18</v>
      </c>
      <c r="C24" s="8">
        <f>L18</f>
        <v>6</v>
      </c>
      <c r="D24" s="8">
        <f t="shared" ref="D24:I24" si="16">M18</f>
        <v>7.41</v>
      </c>
      <c r="E24" s="8">
        <f t="shared" si="16"/>
        <v>6.15</v>
      </c>
      <c r="F24" s="8">
        <f t="shared" si="16"/>
        <v>6.99</v>
      </c>
      <c r="G24" s="8">
        <f t="shared" si="16"/>
        <v>6.67</v>
      </c>
      <c r="H24" s="8">
        <f t="shared" si="16"/>
        <v>6.75</v>
      </c>
      <c r="I24" s="8">
        <f t="shared" si="16"/>
        <v>5.96</v>
      </c>
      <c r="K24" s="11" t="s">
        <v>49</v>
      </c>
      <c r="L24">
        <f>L6/L5</f>
        <v>0.27638319672131145</v>
      </c>
      <c r="M24">
        <f t="shared" ref="M24:R24" si="17">M6/M5</f>
        <v>0.2383733506381138</v>
      </c>
      <c r="N24">
        <f t="shared" si="17"/>
        <v>0.19844097995545659</v>
      </c>
      <c r="O24">
        <f t="shared" si="17"/>
        <v>0.25937859608745684</v>
      </c>
      <c r="P24">
        <f t="shared" si="17"/>
        <v>0.37235329703569264</v>
      </c>
      <c r="Q24">
        <f t="shared" si="17"/>
        <v>0.26456416995181781</v>
      </c>
      <c r="R24">
        <f t="shared" si="17"/>
        <v>0.26089494163424126</v>
      </c>
    </row>
    <row r="25" spans="1:18" ht="15.75">
      <c r="A25" s="15"/>
      <c r="B25" s="4" t="s">
        <v>30</v>
      </c>
      <c r="C25" s="8">
        <f>L19</f>
        <v>76.819999999999993</v>
      </c>
      <c r="D25" s="8">
        <f t="shared" ref="D25:I25" si="18">M19</f>
        <v>87.13</v>
      </c>
      <c r="E25" s="8">
        <f t="shared" si="18"/>
        <v>90.18</v>
      </c>
      <c r="F25" s="8">
        <f t="shared" si="18"/>
        <v>83.26</v>
      </c>
      <c r="G25" s="8">
        <f t="shared" si="18"/>
        <v>87.2</v>
      </c>
      <c r="H25" s="8">
        <f t="shared" si="18"/>
        <v>77.37</v>
      </c>
      <c r="I25" s="8">
        <f t="shared" si="18"/>
        <v>72.959999999999994</v>
      </c>
      <c r="K25" s="11" t="s">
        <v>47</v>
      </c>
      <c r="L25">
        <f>L6/L7</f>
        <v>0.97032374100719421</v>
      </c>
      <c r="M25">
        <f t="shared" ref="M25:R25" si="19">M6/M7</f>
        <v>0.91074380165289259</v>
      </c>
      <c r="N25">
        <f t="shared" si="19"/>
        <v>1.0722021660649819</v>
      </c>
      <c r="O25">
        <f t="shared" si="19"/>
        <v>2.1631477927063338</v>
      </c>
      <c r="P25">
        <f t="shared" si="19"/>
        <v>1.5721583652618136</v>
      </c>
      <c r="Q25">
        <f t="shared" si="19"/>
        <v>0.69028571428571428</v>
      </c>
      <c r="R25">
        <f t="shared" si="19"/>
        <v>0.66949575636545178</v>
      </c>
    </row>
    <row r="26" spans="1:18" ht="15.75">
      <c r="A26" s="18"/>
      <c r="B26" s="18"/>
      <c r="C26" s="8"/>
      <c r="K26" s="11" t="s">
        <v>50</v>
      </c>
      <c r="M26">
        <f>(M5-L5)/L5</f>
        <v>0.18417008196721307</v>
      </c>
      <c r="N26">
        <f t="shared" ref="N26:R26" si="20">(N5-M5)/M5</f>
        <v>-2.8769197490806801E-2</v>
      </c>
      <c r="O26">
        <f t="shared" si="20"/>
        <v>-3.2293986636970952E-2</v>
      </c>
      <c r="P26">
        <f t="shared" si="20"/>
        <v>-0.23912543153049481</v>
      </c>
      <c r="Q26">
        <f t="shared" si="20"/>
        <v>0.38112522686025391</v>
      </c>
      <c r="R26">
        <f t="shared" si="20"/>
        <v>0.12571178274200617</v>
      </c>
    </row>
    <row r="27" spans="1:18" ht="15.75">
      <c r="A27" s="5" t="s">
        <v>31</v>
      </c>
      <c r="B27" s="4" t="s">
        <v>45</v>
      </c>
      <c r="C27" s="8"/>
      <c r="D27">
        <f>((M9-L9)/L9)+2</f>
        <v>1.9358288770053476</v>
      </c>
      <c r="E27">
        <f t="shared" ref="E27:I27" si="21">((N9-M9)/M9)+2</f>
        <v>1.9668571428571429</v>
      </c>
      <c r="F27">
        <f t="shared" si="21"/>
        <v>1.9810874704491725</v>
      </c>
      <c r="G27">
        <f t="shared" si="21"/>
        <v>2.0481927710843371</v>
      </c>
      <c r="H27">
        <f t="shared" si="21"/>
        <v>2.0218390804597703</v>
      </c>
      <c r="I27">
        <f t="shared" si="21"/>
        <v>2.140607424071991</v>
      </c>
      <c r="K27" s="11" t="s">
        <v>51</v>
      </c>
      <c r="M27">
        <f t="shared" ref="M27:R27" si="22">(M3-L3)/L3</f>
        <v>-1.3513513513513526E-2</v>
      </c>
      <c r="N27">
        <f t="shared" si="22"/>
        <v>-0.20547945205479456</v>
      </c>
      <c r="O27">
        <f t="shared" si="22"/>
        <v>0.20689655172413793</v>
      </c>
      <c r="P27">
        <f t="shared" si="22"/>
        <v>-1.4285714285714299E-2</v>
      </c>
      <c r="Q27">
        <f t="shared" si="22"/>
        <v>0.13043478260869579</v>
      </c>
      <c r="R27">
        <f t="shared" si="22"/>
        <v>7.6923076923076844E-2</v>
      </c>
    </row>
    <row r="28" spans="1:18" ht="15.75">
      <c r="C28" s="8"/>
      <c r="D28" s="8"/>
      <c r="E28" s="8"/>
      <c r="F28" s="8"/>
      <c r="G28" s="8"/>
      <c r="H28" s="8"/>
      <c r="I28" s="8"/>
      <c r="K28" s="11" t="s">
        <v>52</v>
      </c>
      <c r="M28">
        <f>(M9-L9)/L9</f>
        <v>-6.4171122994652371E-2</v>
      </c>
      <c r="N28">
        <f t="shared" ref="N28:R28" si="23">(N9-M9)/M9</f>
        <v>-3.3142857142857043E-2</v>
      </c>
      <c r="O28">
        <f t="shared" si="23"/>
        <v>-1.8912529550827437E-2</v>
      </c>
      <c r="P28">
        <f t="shared" si="23"/>
        <v>4.8192771084337171E-2</v>
      </c>
      <c r="Q28">
        <f t="shared" si="23"/>
        <v>2.1839080459770264E-2</v>
      </c>
      <c r="R28">
        <f t="shared" si="23"/>
        <v>0.14060742407199101</v>
      </c>
    </row>
    <row r="30" spans="1:18" ht="15.75">
      <c r="K30" s="11" t="s">
        <v>28</v>
      </c>
      <c r="M30">
        <f>((M5-L5)/L5)+2</f>
        <v>2.184170081967213</v>
      </c>
      <c r="N30">
        <f t="shared" ref="N30:R30" si="24">((N5-M5)/M5)+2</f>
        <v>1.9712308025091931</v>
      </c>
      <c r="O30">
        <f t="shared" si="24"/>
        <v>1.9677060133630291</v>
      </c>
      <c r="P30">
        <f t="shared" si="24"/>
        <v>1.7608745684695051</v>
      </c>
      <c r="Q30">
        <f t="shared" si="24"/>
        <v>2.3811252268602541</v>
      </c>
      <c r="R30">
        <f t="shared" si="24"/>
        <v>2.1257117827420062</v>
      </c>
    </row>
    <row r="31" spans="1:18" ht="15.75">
      <c r="A31" s="1"/>
      <c r="K31" s="11" t="s">
        <v>29</v>
      </c>
      <c r="M31">
        <f>((M3-L3)/L3)+2</f>
        <v>1.9864864864864864</v>
      </c>
      <c r="N31">
        <f t="shared" ref="N31:R31" si="25">((N3-M3)/M3)+2</f>
        <v>1.7945205479452055</v>
      </c>
      <c r="O31">
        <f t="shared" si="25"/>
        <v>2.2068965517241379</v>
      </c>
      <c r="P31">
        <f t="shared" si="25"/>
        <v>1.9857142857142858</v>
      </c>
      <c r="Q31">
        <f t="shared" si="25"/>
        <v>2.1304347826086958</v>
      </c>
      <c r="R31">
        <f t="shared" si="25"/>
        <v>2.0769230769230766</v>
      </c>
    </row>
    <row r="32" spans="1:18" ht="15.75">
      <c r="A32" s="1"/>
      <c r="K32" s="11" t="s">
        <v>45</v>
      </c>
      <c r="L32" s="8"/>
      <c r="M32">
        <f>((M9-L9)/L9)+2</f>
        <v>1.9358288770053476</v>
      </c>
      <c r="N32">
        <f t="shared" ref="N32:R32" si="26">((N9-M9)/M9)+2</f>
        <v>1.9668571428571429</v>
      </c>
      <c r="O32">
        <f t="shared" si="26"/>
        <v>1.9810874704491725</v>
      </c>
      <c r="P32">
        <f t="shared" si="26"/>
        <v>2.0481927710843371</v>
      </c>
      <c r="Q32">
        <f t="shared" si="26"/>
        <v>2.0218390804597703</v>
      </c>
      <c r="R32">
        <f t="shared" si="26"/>
        <v>2.140607424071991</v>
      </c>
    </row>
    <row r="33" spans="1:18" ht="15.75">
      <c r="A33" s="1"/>
      <c r="K33" s="4" t="s">
        <v>23</v>
      </c>
      <c r="L33">
        <f>L16+100</f>
        <v>113.73</v>
      </c>
      <c r="M33">
        <f t="shared" ref="M33:R33" si="27">M16+100</f>
        <v>109.03</v>
      </c>
      <c r="N33">
        <f t="shared" si="27"/>
        <v>111.9</v>
      </c>
      <c r="O33">
        <f t="shared" si="27"/>
        <v>118.46000000000001</v>
      </c>
      <c r="P33">
        <f t="shared" si="27"/>
        <v>117.22</v>
      </c>
      <c r="Q33">
        <f t="shared" si="27"/>
        <v>111.74</v>
      </c>
      <c r="R33">
        <f t="shared" si="27"/>
        <v>145.34</v>
      </c>
    </row>
  </sheetData>
  <mergeCells count="13">
    <mergeCell ref="A26:B26"/>
    <mergeCell ref="A14:A15"/>
    <mergeCell ref="A16:A17"/>
    <mergeCell ref="A18:A19"/>
    <mergeCell ref="A20:A21"/>
    <mergeCell ref="A22:A23"/>
    <mergeCell ref="A24:A25"/>
    <mergeCell ref="A12:A13"/>
    <mergeCell ref="A1:I3"/>
    <mergeCell ref="A4:B5"/>
    <mergeCell ref="C4:I4"/>
    <mergeCell ref="A6:A8"/>
    <mergeCell ref="A9:A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9269-913C-43F7-804E-CD38581BBB12}">
  <dimension ref="A1:G23"/>
  <sheetViews>
    <sheetView workbookViewId="0">
      <selection activeCell="B10" sqref="B10"/>
    </sheetView>
  </sheetViews>
  <sheetFormatPr defaultRowHeight="14.25"/>
  <cols>
    <col min="1" max="7" width="11.875" bestFit="1" customWidth="1"/>
  </cols>
  <sheetData>
    <row r="1" spans="1:7">
      <c r="A1" t="s">
        <v>129</v>
      </c>
      <c r="B1" t="s">
        <v>128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</row>
    <row r="2" spans="1:7">
      <c r="A2">
        <v>9.1999999999999993</v>
      </c>
      <c r="B2">
        <v>9.34</v>
      </c>
      <c r="C2">
        <v>11.05</v>
      </c>
      <c r="D2">
        <v>8.31</v>
      </c>
      <c r="E2">
        <v>9.06</v>
      </c>
      <c r="F2">
        <v>8.32</v>
      </c>
      <c r="G2">
        <v>9.0299999999999994</v>
      </c>
    </row>
    <row r="3" spans="1:7">
      <c r="A3">
        <v>0.91</v>
      </c>
      <c r="B3">
        <v>0.9</v>
      </c>
      <c r="C3">
        <v>0.81</v>
      </c>
      <c r="D3">
        <v>0.79</v>
      </c>
      <c r="E3">
        <v>0.86</v>
      </c>
      <c r="F3">
        <v>0.76</v>
      </c>
      <c r="G3">
        <v>0.87</v>
      </c>
    </row>
    <row r="5" spans="1:7">
      <c r="A5">
        <v>20.399999999999999</v>
      </c>
      <c r="B5">
        <v>21.49</v>
      </c>
      <c r="C5">
        <v>17.829999999999998</v>
      </c>
      <c r="D5">
        <v>24.59</v>
      </c>
      <c r="E5">
        <v>23.91</v>
      </c>
      <c r="F5">
        <v>20.73</v>
      </c>
      <c r="G5">
        <v>21.52</v>
      </c>
    </row>
    <row r="6" spans="1:7">
      <c r="A6">
        <v>0.97</v>
      </c>
      <c r="B6">
        <v>1.01</v>
      </c>
      <c r="C6">
        <v>0.76</v>
      </c>
      <c r="D6">
        <v>0.93</v>
      </c>
      <c r="E6">
        <v>0.89</v>
      </c>
      <c r="F6">
        <v>0.88</v>
      </c>
      <c r="G6">
        <v>0.92</v>
      </c>
    </row>
    <row r="7" spans="1:7">
      <c r="A7">
        <v>9.91</v>
      </c>
      <c r="B7">
        <v>10.28</v>
      </c>
      <c r="C7">
        <v>7.57</v>
      </c>
      <c r="D7">
        <v>9.52</v>
      </c>
      <c r="E7">
        <v>9.44</v>
      </c>
      <c r="F7">
        <v>9.42</v>
      </c>
      <c r="G7">
        <v>9.85</v>
      </c>
    </row>
    <row r="8" spans="1:7">
      <c r="A8">
        <v>0.33</v>
      </c>
      <c r="B8">
        <v>0.26</v>
      </c>
      <c r="C8">
        <v>0.21</v>
      </c>
      <c r="D8">
        <v>0.3</v>
      </c>
      <c r="E8">
        <v>0.26</v>
      </c>
      <c r="F8">
        <v>0.22</v>
      </c>
      <c r="G8">
        <v>0.19</v>
      </c>
    </row>
    <row r="10" spans="1:7">
      <c r="A10">
        <v>105.79</v>
      </c>
      <c r="B10">
        <v>101.79</v>
      </c>
      <c r="C10">
        <v>102.54</v>
      </c>
      <c r="D10">
        <v>104.14</v>
      </c>
      <c r="E10">
        <v>107.25</v>
      </c>
      <c r="F10">
        <v>101.99</v>
      </c>
      <c r="G10">
        <v>103.04</v>
      </c>
    </row>
    <row r="12" spans="1:7">
      <c r="A12">
        <v>0.30530973451327431</v>
      </c>
      <c r="B12">
        <v>0.31207482993197277</v>
      </c>
      <c r="C12">
        <v>0.37410714285714286</v>
      </c>
      <c r="D12">
        <v>0.42347417840375584</v>
      </c>
      <c r="E12">
        <v>0.40446428571428567</v>
      </c>
      <c r="F12">
        <v>0.30206794682422455</v>
      </c>
      <c r="G12">
        <v>0.31034482758620691</v>
      </c>
    </row>
    <row r="13" spans="1:7">
      <c r="A13">
        <v>0.27699115044247785</v>
      </c>
      <c r="B13">
        <v>0.2848639455782313</v>
      </c>
      <c r="C13">
        <v>0.27857142857142858</v>
      </c>
      <c r="D13">
        <v>0.36901408450704226</v>
      </c>
      <c r="E13">
        <v>0.37678571428571428</v>
      </c>
      <c r="F13">
        <v>0.27474150664697194</v>
      </c>
      <c r="G13">
        <v>0.2737931034482759</v>
      </c>
    </row>
    <row r="14" spans="1:7">
      <c r="A14">
        <v>1.48</v>
      </c>
      <c r="B14">
        <v>1.34</v>
      </c>
      <c r="C14">
        <v>1.19</v>
      </c>
      <c r="D14">
        <v>1.27</v>
      </c>
      <c r="E14">
        <v>1.57</v>
      </c>
      <c r="F14">
        <v>1.4</v>
      </c>
      <c r="G14">
        <v>1.71</v>
      </c>
    </row>
    <row r="15" spans="1:7">
      <c r="A15">
        <v>0.7178899082568807</v>
      </c>
      <c r="B15">
        <v>0.74610244988864138</v>
      </c>
      <c r="C15">
        <v>0.96594427244582048</v>
      </c>
      <c r="D15">
        <v>1.7312775330396477</v>
      </c>
      <c r="E15">
        <v>1.3146417445482865</v>
      </c>
      <c r="F15">
        <v>0.62944162436548223</v>
      </c>
      <c r="G15">
        <v>0.63418530351437707</v>
      </c>
    </row>
    <row r="18" spans="1:7">
      <c r="B18">
        <v>2.0407079646017698</v>
      </c>
      <c r="C18">
        <v>1.9523809523809523</v>
      </c>
      <c r="D18">
        <v>1.9508928571428572</v>
      </c>
      <c r="E18">
        <v>2.051643192488263</v>
      </c>
      <c r="F18">
        <v>2.2089285714285714</v>
      </c>
      <c r="G18">
        <v>2.0709010339734122</v>
      </c>
    </row>
    <row r="19" spans="1:7">
      <c r="B19">
        <v>2.0877192982456143</v>
      </c>
      <c r="C19">
        <v>1.8225806451612903</v>
      </c>
      <c r="D19">
        <v>2.2745098039215685</v>
      </c>
      <c r="E19">
        <v>2</v>
      </c>
      <c r="F19">
        <v>2.0153846153846153</v>
      </c>
      <c r="G19">
        <v>2.0909090909090908</v>
      </c>
    </row>
    <row r="20" spans="1:7">
      <c r="A20">
        <v>3.88</v>
      </c>
      <c r="B20">
        <v>5.36</v>
      </c>
      <c r="C20">
        <v>3.24</v>
      </c>
      <c r="D20">
        <v>7.45</v>
      </c>
      <c r="E20">
        <v>6.91</v>
      </c>
      <c r="F20">
        <v>7.34</v>
      </c>
      <c r="G20">
        <v>6.64</v>
      </c>
    </row>
    <row r="21" spans="1:7">
      <c r="A21">
        <v>35.659999999999997</v>
      </c>
      <c r="B21">
        <v>50.08</v>
      </c>
      <c r="C21">
        <v>35.79</v>
      </c>
      <c r="D21">
        <v>61.87</v>
      </c>
      <c r="E21">
        <v>62.52</v>
      </c>
      <c r="F21">
        <v>60.89</v>
      </c>
      <c r="G21">
        <v>59.71</v>
      </c>
    </row>
    <row r="23" spans="1:7">
      <c r="B23">
        <v>2.0767790262172285</v>
      </c>
      <c r="C23">
        <v>1.9478260869565218</v>
      </c>
      <c r="D23">
        <v>1.9853211009174312</v>
      </c>
      <c r="E23">
        <v>2.0782122905027931</v>
      </c>
      <c r="F23">
        <v>1.9412780656303972</v>
      </c>
      <c r="G23">
        <v>2.1798165137614678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7C95-5E3D-48FA-96CE-BB4CADD657F1}">
  <dimension ref="A1:R34"/>
  <sheetViews>
    <sheetView zoomScale="91" zoomScaleNormal="91" workbookViewId="0">
      <selection activeCell="B34" sqref="B34"/>
    </sheetView>
  </sheetViews>
  <sheetFormatPr defaultRowHeight="14.25"/>
  <cols>
    <col min="1" max="1" width="14.75" bestFit="1" customWidth="1"/>
    <col min="2" max="2" width="43" customWidth="1"/>
    <col min="3" max="9" width="7.625" customWidth="1"/>
    <col min="11" max="11" width="19.375" customWidth="1"/>
  </cols>
  <sheetData>
    <row r="1" spans="1:18">
      <c r="A1" s="16" t="s">
        <v>57</v>
      </c>
      <c r="B1" s="16"/>
      <c r="C1" s="16"/>
      <c r="D1" s="16"/>
      <c r="E1" s="16"/>
      <c r="F1" s="16"/>
      <c r="G1" s="16"/>
      <c r="H1" s="16"/>
      <c r="I1" s="16"/>
    </row>
    <row r="2" spans="1:18">
      <c r="A2" s="16"/>
      <c r="B2" s="16"/>
      <c r="C2" s="16"/>
      <c r="D2" s="16"/>
      <c r="E2" s="16"/>
      <c r="F2" s="16"/>
      <c r="G2" s="16"/>
      <c r="H2" s="16"/>
      <c r="I2" s="16"/>
      <c r="L2" s="6">
        <v>2018</v>
      </c>
      <c r="M2" s="6">
        <v>2019</v>
      </c>
      <c r="N2" s="6">
        <v>2020</v>
      </c>
      <c r="O2" s="6">
        <v>2021</v>
      </c>
      <c r="P2" s="6">
        <v>2022</v>
      </c>
      <c r="Q2" s="6">
        <v>2023</v>
      </c>
      <c r="R2" s="6">
        <v>2024</v>
      </c>
    </row>
    <row r="3" spans="1:18">
      <c r="A3" s="16"/>
      <c r="B3" s="16"/>
      <c r="C3" s="16"/>
      <c r="D3" s="16"/>
      <c r="E3" s="16"/>
      <c r="F3" s="16"/>
      <c r="G3" s="16"/>
      <c r="H3" s="16"/>
      <c r="I3" s="16"/>
      <c r="K3" t="s">
        <v>33</v>
      </c>
      <c r="L3" t="s">
        <v>73</v>
      </c>
      <c r="M3" t="s">
        <v>70</v>
      </c>
      <c r="N3" t="s">
        <v>74</v>
      </c>
      <c r="O3" t="s">
        <v>75</v>
      </c>
      <c r="P3" t="s">
        <v>66</v>
      </c>
      <c r="Q3" t="s">
        <v>72</v>
      </c>
      <c r="R3" t="s">
        <v>68</v>
      </c>
    </row>
    <row r="4" spans="1:18" ht="15.75">
      <c r="A4" s="16"/>
      <c r="B4" s="16"/>
      <c r="C4" s="15" t="s">
        <v>0</v>
      </c>
      <c r="D4" s="15"/>
      <c r="E4" s="15"/>
      <c r="F4" s="15"/>
      <c r="G4" s="15"/>
      <c r="H4" s="15"/>
      <c r="I4" s="15"/>
      <c r="K4" t="s">
        <v>34</v>
      </c>
      <c r="L4" t="s">
        <v>76</v>
      </c>
      <c r="M4" t="s">
        <v>77</v>
      </c>
      <c r="N4" t="s">
        <v>78</v>
      </c>
      <c r="O4" t="s">
        <v>79</v>
      </c>
      <c r="P4" t="s">
        <v>80</v>
      </c>
      <c r="Q4" t="s">
        <v>81</v>
      </c>
      <c r="R4" t="s">
        <v>82</v>
      </c>
    </row>
    <row r="5" spans="1:18">
      <c r="A5" s="16"/>
      <c r="B5" s="16"/>
      <c r="C5" s="6">
        <v>2018</v>
      </c>
      <c r="D5" s="6">
        <v>2019</v>
      </c>
      <c r="E5" s="6">
        <v>2020</v>
      </c>
      <c r="F5" s="6">
        <v>2021</v>
      </c>
      <c r="G5" s="6">
        <v>2022</v>
      </c>
      <c r="H5" s="6">
        <v>2023</v>
      </c>
      <c r="I5" s="6">
        <v>2024</v>
      </c>
      <c r="K5" t="s">
        <v>38</v>
      </c>
      <c r="L5" t="s">
        <v>113</v>
      </c>
      <c r="M5" t="s">
        <v>114</v>
      </c>
      <c r="N5" t="s">
        <v>115</v>
      </c>
      <c r="O5" t="s">
        <v>116</v>
      </c>
      <c r="P5" t="s">
        <v>117</v>
      </c>
      <c r="Q5" t="s">
        <v>118</v>
      </c>
      <c r="R5" t="s">
        <v>119</v>
      </c>
    </row>
    <row r="6" spans="1:18" ht="15.75">
      <c r="A6" s="17" t="s">
        <v>1</v>
      </c>
      <c r="B6" s="3" t="s">
        <v>2</v>
      </c>
      <c r="C6" s="8" t="str">
        <f>L10</f>
        <v>10.33‬</v>
      </c>
      <c r="D6" s="8" t="str">
        <f t="shared" ref="D6:I7" si="0">M10</f>
        <v>‪9.11‬</v>
      </c>
      <c r="E6" s="8" t="str">
        <f t="shared" si="0"/>
        <v>‪6.72‬</v>
      </c>
      <c r="F6" s="8" t="str">
        <f t="shared" si="0"/>
        <v>—</v>
      </c>
      <c r="G6" s="8" t="str">
        <f t="shared" si="0"/>
        <v>‪8.15‬</v>
      </c>
      <c r="H6" s="8" t="str">
        <f t="shared" si="0"/>
        <v>‪7.04‬</v>
      </c>
      <c r="I6" s="8" t="str">
        <f t="shared" si="0"/>
        <v>‪7.63‬</v>
      </c>
      <c r="K6" t="s">
        <v>40</v>
      </c>
      <c r="L6" t="s">
        <v>120</v>
      </c>
      <c r="M6" t="s">
        <v>121</v>
      </c>
      <c r="N6" t="s">
        <v>122</v>
      </c>
      <c r="O6" t="s">
        <v>123</v>
      </c>
      <c r="P6" t="s">
        <v>124</v>
      </c>
      <c r="Q6" t="s">
        <v>125</v>
      </c>
      <c r="R6" t="s">
        <v>126</v>
      </c>
    </row>
    <row r="7" spans="1:18" ht="15.75">
      <c r="A7" s="17"/>
      <c r="B7" s="4" t="s">
        <v>3</v>
      </c>
      <c r="C7" s="8" t="str">
        <f>L11</f>
        <v>0.71‬</v>
      </c>
      <c r="D7" s="8" t="str">
        <f t="shared" si="0"/>
        <v>‪0.78‬</v>
      </c>
      <c r="E7" s="8" t="str">
        <f t="shared" si="0"/>
        <v>‪0.49‬</v>
      </c>
      <c r="F7" s="8" t="str">
        <f t="shared" si="0"/>
        <v>‪0.60‬</v>
      </c>
      <c r="G7" s="8" t="str">
        <f t="shared" si="0"/>
        <v>‪0.73‬</v>
      </c>
      <c r="H7" s="8" t="str">
        <f t="shared" si="0"/>
        <v>‪0.69‬</v>
      </c>
      <c r="I7" s="8" t="str">
        <f t="shared" si="0"/>
        <v>‪0.71</v>
      </c>
      <c r="K7" t="s">
        <v>42</v>
      </c>
      <c r="L7">
        <v>4.3600000000000003</v>
      </c>
      <c r="M7">
        <v>4.49</v>
      </c>
      <c r="N7">
        <v>3.23</v>
      </c>
      <c r="O7">
        <v>2.27</v>
      </c>
      <c r="P7">
        <v>3.21</v>
      </c>
      <c r="Q7">
        <v>5.91</v>
      </c>
      <c r="R7">
        <v>6.26</v>
      </c>
    </row>
    <row r="8" spans="1:18" ht="15.75">
      <c r="A8" s="17"/>
      <c r="B8" s="7" t="s">
        <v>4</v>
      </c>
      <c r="C8" s="8"/>
      <c r="D8" s="8"/>
      <c r="E8" s="8"/>
      <c r="F8" s="8"/>
      <c r="G8" s="8"/>
      <c r="H8" s="8"/>
      <c r="I8" s="8"/>
      <c r="K8" t="s">
        <v>43</v>
      </c>
      <c r="L8">
        <v>3.49</v>
      </c>
      <c r="M8">
        <v>3.6</v>
      </c>
      <c r="N8">
        <v>3.78</v>
      </c>
      <c r="O8">
        <v>3.87</v>
      </c>
      <c r="P8">
        <v>3.46</v>
      </c>
      <c r="Q8">
        <v>3.54</v>
      </c>
      <c r="R8">
        <v>3.74</v>
      </c>
    </row>
    <row r="9" spans="1:18" ht="15.75">
      <c r="A9" s="17" t="s">
        <v>8</v>
      </c>
      <c r="B9" s="3" t="s">
        <v>9</v>
      </c>
      <c r="C9" s="8" t="str">
        <f>L12</f>
        <v>15.07‬</v>
      </c>
      <c r="D9" s="8" t="str">
        <f t="shared" ref="D9:I12" si="1">M12</f>
        <v>‪18.76‬</v>
      </c>
      <c r="E9" s="8" t="str">
        <f t="shared" si="1"/>
        <v>‪16.28‬</v>
      </c>
      <c r="F9" s="8" t="str">
        <f t="shared" si="1"/>
        <v>‪−51.66‬</v>
      </c>
      <c r="G9" s="8" t="str">
        <f t="shared" si="1"/>
        <v>‪23.45‬</v>
      </c>
      <c r="H9" s="8" t="str">
        <f t="shared" si="1"/>
        <v>‪23.75‬</v>
      </c>
      <c r="I9" s="8" t="str">
        <f t="shared" si="1"/>
        <v>‪22.41</v>
      </c>
      <c r="K9" t="s">
        <v>20</v>
      </c>
      <c r="L9">
        <v>5.34</v>
      </c>
      <c r="M9">
        <v>5.75</v>
      </c>
      <c r="N9">
        <v>5.45</v>
      </c>
      <c r="O9">
        <v>5.37</v>
      </c>
      <c r="P9">
        <v>5.79</v>
      </c>
      <c r="Q9">
        <v>5.45</v>
      </c>
      <c r="R9">
        <v>6.43</v>
      </c>
    </row>
    <row r="10" spans="1:18" ht="15.75">
      <c r="A10" s="17"/>
      <c r="B10" s="4" t="s">
        <v>21</v>
      </c>
      <c r="C10" s="8" t="str">
        <f>L13</f>
        <v>0.83‬</v>
      </c>
      <c r="D10" s="8" t="str">
        <f t="shared" si="1"/>
        <v>‪1.01‬</v>
      </c>
      <c r="E10" s="8" t="str">
        <f t="shared" si="1"/>
        <v>‪0.82‬</v>
      </c>
      <c r="F10" s="8" t="str">
        <f t="shared" si="1"/>
        <v>‪−2.25‬</v>
      </c>
      <c r="G10" s="8" t="str">
        <f t="shared" si="1"/>
        <v>‪0.79‬</v>
      </c>
      <c r="H10" s="8" t="str">
        <f t="shared" si="1"/>
        <v>‪0.92‬</v>
      </c>
      <c r="I10" s="8" t="str">
        <f t="shared" si="1"/>
        <v>‪0.93</v>
      </c>
      <c r="K10" s="12" t="s">
        <v>2</v>
      </c>
      <c r="L10" t="s">
        <v>83</v>
      </c>
      <c r="M10" t="s">
        <v>84</v>
      </c>
      <c r="N10" t="s">
        <v>85</v>
      </c>
      <c r="O10" t="s">
        <v>68</v>
      </c>
      <c r="P10" t="s">
        <v>86</v>
      </c>
      <c r="Q10" t="s">
        <v>87</v>
      </c>
      <c r="R10" t="s">
        <v>88</v>
      </c>
    </row>
    <row r="11" spans="1:18" ht="15.75">
      <c r="A11" s="17"/>
      <c r="B11" s="4" t="s">
        <v>22</v>
      </c>
      <c r="C11" s="8" t="str">
        <f>L14</f>
        <v>6.98‬</v>
      </c>
      <c r="D11" s="8" t="str">
        <f t="shared" si="1"/>
        <v>‪8.81‬</v>
      </c>
      <c r="E11" s="8" t="str">
        <f t="shared" si="1"/>
        <v>‪7.39‬</v>
      </c>
      <c r="F11" s="8" t="str">
        <f t="shared" si="1"/>
        <v>‪−23.04‬</v>
      </c>
      <c r="G11" s="8" t="str">
        <f t="shared" si="1"/>
        <v>‪8.70‬</v>
      </c>
      <c r="H11" s="8" t="str">
        <f t="shared" si="1"/>
        <v>‪9.87‬</v>
      </c>
      <c r="I11" s="8" t="str">
        <f t="shared" si="1"/>
        <v>‪9.80</v>
      </c>
      <c r="K11" s="10" t="s">
        <v>3</v>
      </c>
      <c r="L11" t="s">
        <v>89</v>
      </c>
      <c r="M11" t="s">
        <v>60</v>
      </c>
      <c r="N11" t="s">
        <v>71</v>
      </c>
      <c r="O11" t="s">
        <v>64</v>
      </c>
      <c r="P11" t="s">
        <v>58</v>
      </c>
      <c r="Q11" t="s">
        <v>59</v>
      </c>
      <c r="R11" t="s">
        <v>90</v>
      </c>
    </row>
    <row r="12" spans="1:18" ht="15.75">
      <c r="A12" s="15" t="s">
        <v>5</v>
      </c>
      <c r="B12" s="4" t="s">
        <v>6</v>
      </c>
      <c r="C12" s="8" t="str">
        <f>L15</f>
        <v>0.73‬</v>
      </c>
      <c r="D12" s="8" t="str">
        <f t="shared" si="1"/>
        <v>‪0.26‬</v>
      </c>
      <c r="E12" s="8" t="str">
        <f t="shared" si="1"/>
        <v>‪0.43‬</v>
      </c>
      <c r="F12" s="8" t="str">
        <f t="shared" si="1"/>
        <v>‪0.43‬</v>
      </c>
      <c r="G12" s="8" t="str">
        <f t="shared" si="1"/>
        <v>‪0.26‬</v>
      </c>
      <c r="H12" s="8" t="str">
        <f t="shared" si="1"/>
        <v>‪0.15‬</v>
      </c>
      <c r="I12" s="8" t="str">
        <f t="shared" si="1"/>
        <v>‪0.17</v>
      </c>
      <c r="K12" s="12" t="s">
        <v>9</v>
      </c>
      <c r="L12" t="s">
        <v>91</v>
      </c>
      <c r="M12" t="s">
        <v>92</v>
      </c>
      <c r="N12" t="s">
        <v>93</v>
      </c>
      <c r="O12" t="s">
        <v>94</v>
      </c>
      <c r="P12" t="s">
        <v>95</v>
      </c>
      <c r="Q12" t="s">
        <v>96</v>
      </c>
      <c r="R12" t="s">
        <v>97</v>
      </c>
    </row>
    <row r="13" spans="1:18" ht="15.75">
      <c r="A13" s="15"/>
      <c r="B13" s="7" t="s">
        <v>7</v>
      </c>
      <c r="C13" s="8"/>
      <c r="D13" s="8"/>
      <c r="E13" s="8"/>
      <c r="F13" s="8"/>
      <c r="G13" s="8"/>
      <c r="H13" s="8"/>
      <c r="I13" s="8"/>
      <c r="K13" s="10" t="s">
        <v>21</v>
      </c>
      <c r="L13" t="s">
        <v>98</v>
      </c>
      <c r="M13" t="s">
        <v>35</v>
      </c>
      <c r="N13" t="s">
        <v>67</v>
      </c>
      <c r="O13" t="s">
        <v>99</v>
      </c>
      <c r="P13" t="s">
        <v>32</v>
      </c>
      <c r="Q13" t="s">
        <v>36</v>
      </c>
      <c r="R13" t="s">
        <v>100</v>
      </c>
    </row>
    <row r="14" spans="1:18" ht="15.75">
      <c r="A14" s="15" t="s">
        <v>10</v>
      </c>
      <c r="B14" s="4" t="s">
        <v>23</v>
      </c>
      <c r="C14">
        <f>L16</f>
        <v>5.79</v>
      </c>
      <c r="D14">
        <f t="shared" ref="D14:I14" si="2">M16</f>
        <v>1.79</v>
      </c>
      <c r="E14">
        <f t="shared" si="2"/>
        <v>2.54</v>
      </c>
      <c r="F14">
        <f t="shared" si="2"/>
        <v>4.1399999999999997</v>
      </c>
      <c r="G14">
        <f t="shared" si="2"/>
        <v>7.25</v>
      </c>
      <c r="H14">
        <f t="shared" si="2"/>
        <v>1.99</v>
      </c>
      <c r="I14">
        <f t="shared" si="2"/>
        <v>3.04</v>
      </c>
      <c r="K14" s="10" t="s">
        <v>22</v>
      </c>
      <c r="L14" t="s">
        <v>101</v>
      </c>
      <c r="M14" t="s">
        <v>102</v>
      </c>
      <c r="N14" t="s">
        <v>103</v>
      </c>
      <c r="O14" t="s">
        <v>104</v>
      </c>
      <c r="P14" t="s">
        <v>105</v>
      </c>
      <c r="Q14" t="s">
        <v>106</v>
      </c>
      <c r="R14" t="s">
        <v>107</v>
      </c>
    </row>
    <row r="15" spans="1:18" ht="15.75">
      <c r="A15" s="15"/>
      <c r="B15" s="2" t="s">
        <v>24</v>
      </c>
      <c r="C15" s="8"/>
      <c r="D15" s="8"/>
      <c r="E15" s="8"/>
      <c r="F15" s="8"/>
      <c r="G15" s="8"/>
      <c r="H15" s="8"/>
      <c r="I15" s="8"/>
      <c r="K15" s="10" t="s">
        <v>6</v>
      </c>
      <c r="L15" t="s">
        <v>108</v>
      </c>
      <c r="M15" t="s">
        <v>37</v>
      </c>
      <c r="N15" t="s">
        <v>65</v>
      </c>
      <c r="O15" t="s">
        <v>65</v>
      </c>
      <c r="P15" t="s">
        <v>37</v>
      </c>
      <c r="Q15" t="s">
        <v>63</v>
      </c>
      <c r="R15" t="s">
        <v>109</v>
      </c>
    </row>
    <row r="16" spans="1:18" ht="15.75">
      <c r="A16" s="15" t="s">
        <v>11</v>
      </c>
      <c r="B16" s="4" t="s">
        <v>12</v>
      </c>
      <c r="C16" t="e">
        <f t="shared" ref="C16:I16" si="3">L22/L5</f>
        <v>#VALUE!</v>
      </c>
      <c r="D16" t="e">
        <f t="shared" si="3"/>
        <v>#VALUE!</v>
      </c>
      <c r="E16" t="e">
        <f t="shared" si="3"/>
        <v>#VALUE!</v>
      </c>
      <c r="F16" t="e">
        <f t="shared" si="3"/>
        <v>#VALUE!</v>
      </c>
      <c r="G16" t="e">
        <f t="shared" si="3"/>
        <v>#VALUE!</v>
      </c>
      <c r="H16" t="e">
        <f t="shared" si="3"/>
        <v>#VALUE!</v>
      </c>
      <c r="I16" t="e">
        <f t="shared" si="3"/>
        <v>#VALUE!</v>
      </c>
      <c r="K16" s="10" t="s">
        <v>23</v>
      </c>
      <c r="L16">
        <v>5.79</v>
      </c>
      <c r="M16">
        <v>1.79</v>
      </c>
      <c r="N16">
        <v>2.54</v>
      </c>
      <c r="O16">
        <v>4.1399999999999997</v>
      </c>
      <c r="P16">
        <v>7.25</v>
      </c>
      <c r="Q16">
        <v>1.99</v>
      </c>
      <c r="R16">
        <v>3.04</v>
      </c>
    </row>
    <row r="17" spans="1:18" ht="15.75">
      <c r="A17" s="15"/>
      <c r="B17" s="4" t="s">
        <v>25</v>
      </c>
      <c r="C17" t="e">
        <f t="shared" ref="C17:I17" si="4">L6/L5</f>
        <v>#VALUE!</v>
      </c>
      <c r="D17" t="e">
        <f t="shared" si="4"/>
        <v>#VALUE!</v>
      </c>
      <c r="E17" t="e">
        <f t="shared" si="4"/>
        <v>#VALUE!</v>
      </c>
      <c r="F17" t="e">
        <f t="shared" si="4"/>
        <v>#VALUE!</v>
      </c>
      <c r="G17" t="e">
        <f t="shared" si="4"/>
        <v>#VALUE!</v>
      </c>
      <c r="H17" t="e">
        <f t="shared" si="4"/>
        <v>#VALUE!</v>
      </c>
      <c r="I17" t="e">
        <f t="shared" si="4"/>
        <v>#VALUE!</v>
      </c>
      <c r="K17" s="10" t="s">
        <v>26</v>
      </c>
      <c r="L17" t="s">
        <v>110</v>
      </c>
      <c r="M17" t="s">
        <v>111</v>
      </c>
      <c r="N17" t="s">
        <v>61</v>
      </c>
      <c r="O17" t="s">
        <v>62</v>
      </c>
      <c r="P17" t="s">
        <v>39</v>
      </c>
      <c r="Q17" t="s">
        <v>112</v>
      </c>
      <c r="R17" t="s">
        <v>69</v>
      </c>
    </row>
    <row r="18" spans="1:18" ht="15.75">
      <c r="A18" s="15" t="s">
        <v>13</v>
      </c>
      <c r="B18" s="4" t="s">
        <v>26</v>
      </c>
      <c r="C18" s="8" t="str">
        <f>L17</f>
        <v>1.02‬</v>
      </c>
      <c r="D18" s="8" t="str">
        <f t="shared" ref="D18:I18" si="5">M17</f>
        <v>‪1.46‬</v>
      </c>
      <c r="E18" s="8" t="str">
        <f t="shared" si="5"/>
        <v>‪1.52‬</v>
      </c>
      <c r="F18" s="8" t="str">
        <f t="shared" si="5"/>
        <v>‪1.68‬</v>
      </c>
      <c r="G18" s="8" t="str">
        <f t="shared" si="5"/>
        <v>‪1.57‬</v>
      </c>
      <c r="H18" s="8" t="str">
        <f t="shared" si="5"/>
        <v>‪2.48‬</v>
      </c>
      <c r="I18" s="8" t="str">
        <f t="shared" si="5"/>
        <v>‪1.53‬</v>
      </c>
      <c r="K18" s="10" t="s">
        <v>18</v>
      </c>
      <c r="L18">
        <v>3.88</v>
      </c>
      <c r="M18">
        <v>5.36</v>
      </c>
      <c r="N18">
        <v>3.24</v>
      </c>
      <c r="O18">
        <v>7.45</v>
      </c>
      <c r="P18">
        <v>6.91</v>
      </c>
      <c r="Q18">
        <v>7.34</v>
      </c>
      <c r="R18">
        <v>6.64</v>
      </c>
    </row>
    <row r="19" spans="1:18" ht="15.75">
      <c r="A19" s="15"/>
      <c r="B19" s="4" t="s">
        <v>27</v>
      </c>
      <c r="C19" t="e">
        <f t="shared" ref="C19:I19" si="6">L6/L7</f>
        <v>#VALUE!</v>
      </c>
      <c r="D19" t="e">
        <f t="shared" si="6"/>
        <v>#VALUE!</v>
      </c>
      <c r="E19" t="e">
        <f t="shared" si="6"/>
        <v>#VALUE!</v>
      </c>
      <c r="F19" t="e">
        <f t="shared" si="6"/>
        <v>#VALUE!</v>
      </c>
      <c r="G19" t="e">
        <f t="shared" si="6"/>
        <v>#VALUE!</v>
      </c>
      <c r="H19" t="e">
        <f t="shared" si="6"/>
        <v>#VALUE!</v>
      </c>
      <c r="I19" t="e">
        <f t="shared" si="6"/>
        <v>#VALUE!</v>
      </c>
      <c r="K19" s="10" t="s">
        <v>30</v>
      </c>
      <c r="L19">
        <v>35.659999999999997</v>
      </c>
      <c r="M19">
        <v>50.08</v>
      </c>
      <c r="N19">
        <v>35.79</v>
      </c>
      <c r="O19">
        <v>61.87</v>
      </c>
      <c r="P19">
        <v>62.52</v>
      </c>
      <c r="Q19">
        <v>60.89</v>
      </c>
      <c r="R19">
        <v>59.71</v>
      </c>
    </row>
    <row r="20" spans="1:18" ht="15.75">
      <c r="A20" s="15" t="s">
        <v>14</v>
      </c>
      <c r="B20" s="2" t="s">
        <v>19</v>
      </c>
      <c r="C20" s="8"/>
      <c r="D20" s="8"/>
      <c r="E20" s="8"/>
      <c r="F20" s="8"/>
      <c r="G20" s="8"/>
      <c r="H20" s="8"/>
      <c r="I20" s="8"/>
    </row>
    <row r="21" spans="1:18" ht="15.75">
      <c r="A21" s="15"/>
      <c r="B21" s="2" t="s">
        <v>15</v>
      </c>
      <c r="C21" s="8"/>
      <c r="D21" s="8"/>
      <c r="E21" s="8"/>
      <c r="F21" s="8"/>
      <c r="G21" s="8"/>
      <c r="H21" s="8"/>
      <c r="I21" s="8"/>
      <c r="K21" s="9" t="s">
        <v>48</v>
      </c>
      <c r="L21">
        <f>L7+L8</f>
        <v>7.8500000000000005</v>
      </c>
      <c r="M21">
        <f t="shared" ref="M21:R21" si="7">M7+M8</f>
        <v>8.09</v>
      </c>
      <c r="N21">
        <f t="shared" si="7"/>
        <v>7.01</v>
      </c>
      <c r="O21">
        <f t="shared" si="7"/>
        <v>6.1400000000000006</v>
      </c>
      <c r="P21">
        <f t="shared" si="7"/>
        <v>6.67</v>
      </c>
      <c r="Q21">
        <f t="shared" si="7"/>
        <v>9.4499999999999993</v>
      </c>
      <c r="R21">
        <f t="shared" si="7"/>
        <v>10</v>
      </c>
    </row>
    <row r="22" spans="1:18" ht="15.75">
      <c r="A22" s="15" t="s">
        <v>16</v>
      </c>
      <c r="B22" s="4" t="s">
        <v>28</v>
      </c>
      <c r="D22" t="e">
        <f t="shared" ref="D22:I22" si="8">(M5-L5)/L5</f>
        <v>#VALUE!</v>
      </c>
      <c r="E22" t="e">
        <f t="shared" si="8"/>
        <v>#VALUE!</v>
      </c>
      <c r="F22" t="e">
        <f t="shared" si="8"/>
        <v>#VALUE!</v>
      </c>
      <c r="G22" t="e">
        <f t="shared" si="8"/>
        <v>#VALUE!</v>
      </c>
      <c r="H22" t="e">
        <f t="shared" si="8"/>
        <v>#VALUE!</v>
      </c>
      <c r="I22" t="e">
        <f t="shared" si="8"/>
        <v>#VALUE!</v>
      </c>
      <c r="K22" s="9" t="s">
        <v>44</v>
      </c>
      <c r="L22" t="e">
        <f>L5-L21</f>
        <v>#VALUE!</v>
      </c>
      <c r="M22" t="e">
        <f t="shared" ref="M22:R22" si="9">M5-M21</f>
        <v>#VALUE!</v>
      </c>
      <c r="N22" t="e">
        <f t="shared" si="9"/>
        <v>#VALUE!</v>
      </c>
      <c r="O22" t="e">
        <f t="shared" si="9"/>
        <v>#VALUE!</v>
      </c>
      <c r="P22" t="e">
        <f t="shared" si="9"/>
        <v>#VALUE!</v>
      </c>
      <c r="Q22" t="e">
        <f t="shared" si="9"/>
        <v>#VALUE!</v>
      </c>
      <c r="R22" t="e">
        <f t="shared" si="9"/>
        <v>#VALUE!</v>
      </c>
    </row>
    <row r="23" spans="1:18" ht="15.75">
      <c r="A23" s="15"/>
      <c r="B23" s="4" t="s">
        <v>29</v>
      </c>
      <c r="D23" t="e">
        <f t="shared" ref="D23:I23" si="10">(M3-L3)/L3</f>
        <v>#VALUE!</v>
      </c>
      <c r="E23" t="e">
        <f t="shared" si="10"/>
        <v>#VALUE!</v>
      </c>
      <c r="F23" t="e">
        <f t="shared" si="10"/>
        <v>#VALUE!</v>
      </c>
      <c r="G23" t="e">
        <f t="shared" si="10"/>
        <v>#VALUE!</v>
      </c>
      <c r="H23" t="e">
        <f t="shared" si="10"/>
        <v>#VALUE!</v>
      </c>
      <c r="I23" t="e">
        <f t="shared" si="10"/>
        <v>#VALUE!</v>
      </c>
      <c r="K23" s="11" t="s">
        <v>46</v>
      </c>
      <c r="L23" t="e">
        <f>L22/L5</f>
        <v>#VALUE!</v>
      </c>
      <c r="M23" t="e">
        <f t="shared" ref="M23:R23" si="11">M22/M5</f>
        <v>#VALUE!</v>
      </c>
      <c r="N23" t="e">
        <f t="shared" si="11"/>
        <v>#VALUE!</v>
      </c>
      <c r="O23" t="e">
        <f t="shared" si="11"/>
        <v>#VALUE!</v>
      </c>
      <c r="P23" t="e">
        <f t="shared" si="11"/>
        <v>#VALUE!</v>
      </c>
      <c r="Q23" t="e">
        <f t="shared" si="11"/>
        <v>#VALUE!</v>
      </c>
      <c r="R23" t="e">
        <f t="shared" si="11"/>
        <v>#VALUE!</v>
      </c>
    </row>
    <row r="24" spans="1:18" ht="15.75">
      <c r="A24" s="15" t="s">
        <v>17</v>
      </c>
      <c r="B24" s="4" t="s">
        <v>18</v>
      </c>
      <c r="C24" s="8">
        <f>L18</f>
        <v>3.88</v>
      </c>
      <c r="D24" s="8">
        <f t="shared" ref="D24:I25" si="12">M18</f>
        <v>5.36</v>
      </c>
      <c r="E24" s="8">
        <f t="shared" si="12"/>
        <v>3.24</v>
      </c>
      <c r="F24" s="8">
        <f t="shared" si="12"/>
        <v>7.45</v>
      </c>
      <c r="G24" s="8">
        <f t="shared" si="12"/>
        <v>6.91</v>
      </c>
      <c r="H24" s="8">
        <f t="shared" si="12"/>
        <v>7.34</v>
      </c>
      <c r="I24" s="8">
        <f t="shared" si="12"/>
        <v>6.64</v>
      </c>
      <c r="K24" s="11" t="s">
        <v>49</v>
      </c>
      <c r="L24" t="e">
        <f>L6/L5</f>
        <v>#VALUE!</v>
      </c>
      <c r="M24" t="e">
        <f t="shared" ref="M24:R24" si="13">M6/M5</f>
        <v>#VALUE!</v>
      </c>
      <c r="N24" t="e">
        <f t="shared" si="13"/>
        <v>#VALUE!</v>
      </c>
      <c r="O24" t="e">
        <f t="shared" si="13"/>
        <v>#VALUE!</v>
      </c>
      <c r="P24" t="e">
        <f t="shared" si="13"/>
        <v>#VALUE!</v>
      </c>
      <c r="Q24" t="e">
        <f t="shared" si="13"/>
        <v>#VALUE!</v>
      </c>
      <c r="R24" t="e">
        <f t="shared" si="13"/>
        <v>#VALUE!</v>
      </c>
    </row>
    <row r="25" spans="1:18" ht="15.75">
      <c r="A25" s="15"/>
      <c r="B25" s="4" t="s">
        <v>30</v>
      </c>
      <c r="C25" s="8">
        <f>L19</f>
        <v>35.659999999999997</v>
      </c>
      <c r="D25" s="8">
        <f t="shared" si="12"/>
        <v>50.08</v>
      </c>
      <c r="E25" s="8">
        <f t="shared" si="12"/>
        <v>35.79</v>
      </c>
      <c r="F25" s="8">
        <f t="shared" si="12"/>
        <v>61.87</v>
      </c>
      <c r="G25" s="8">
        <f t="shared" si="12"/>
        <v>62.52</v>
      </c>
      <c r="H25" s="8">
        <f t="shared" si="12"/>
        <v>60.89</v>
      </c>
      <c r="I25" s="8">
        <f t="shared" si="12"/>
        <v>59.71</v>
      </c>
      <c r="K25" s="11" t="s">
        <v>47</v>
      </c>
      <c r="L25" t="e">
        <f>L6/L7</f>
        <v>#VALUE!</v>
      </c>
      <c r="M25" t="e">
        <f t="shared" ref="M25:R25" si="14">M6/M7</f>
        <v>#VALUE!</v>
      </c>
      <c r="N25" t="e">
        <f t="shared" si="14"/>
        <v>#VALUE!</v>
      </c>
      <c r="O25" t="e">
        <f t="shared" si="14"/>
        <v>#VALUE!</v>
      </c>
      <c r="P25" t="e">
        <f t="shared" si="14"/>
        <v>#VALUE!</v>
      </c>
      <c r="Q25" t="e">
        <f t="shared" si="14"/>
        <v>#VALUE!</v>
      </c>
      <c r="R25" t="e">
        <f t="shared" si="14"/>
        <v>#VALUE!</v>
      </c>
    </row>
    <row r="26" spans="1:18" ht="15.75">
      <c r="A26" s="18"/>
      <c r="B26" s="18"/>
      <c r="C26" s="8"/>
      <c r="K26" s="11" t="s">
        <v>50</v>
      </c>
      <c r="M26" t="e">
        <f>(M5-L5)/L5</f>
        <v>#VALUE!</v>
      </c>
      <c r="N26" t="e">
        <f t="shared" ref="N26:R26" si="15">(N5-M5)/M5</f>
        <v>#VALUE!</v>
      </c>
      <c r="O26" t="e">
        <f t="shared" si="15"/>
        <v>#VALUE!</v>
      </c>
      <c r="P26" t="e">
        <f t="shared" si="15"/>
        <v>#VALUE!</v>
      </c>
      <c r="Q26" t="e">
        <f t="shared" si="15"/>
        <v>#VALUE!</v>
      </c>
      <c r="R26" t="e">
        <f t="shared" si="15"/>
        <v>#VALUE!</v>
      </c>
    </row>
    <row r="27" spans="1:18" ht="15.75">
      <c r="A27" s="5" t="s">
        <v>31</v>
      </c>
      <c r="B27" s="4" t="s">
        <v>45</v>
      </c>
      <c r="C27" s="8"/>
      <c r="D27">
        <f t="shared" ref="D27:I27" si="16">(M9-L9)/L9</f>
        <v>7.6779026217228499E-2</v>
      </c>
      <c r="E27">
        <f t="shared" si="16"/>
        <v>-5.217391304347823E-2</v>
      </c>
      <c r="F27">
        <f t="shared" si="16"/>
        <v>-1.467889908256882E-2</v>
      </c>
      <c r="G27">
        <f t="shared" si="16"/>
        <v>7.8212290502793283E-2</v>
      </c>
      <c r="H27">
        <f t="shared" si="16"/>
        <v>-5.8721934369602741E-2</v>
      </c>
      <c r="I27">
        <f t="shared" si="16"/>
        <v>0.17981651376146779</v>
      </c>
      <c r="K27" s="11" t="s">
        <v>51</v>
      </c>
      <c r="M27" t="e">
        <f t="shared" ref="M27:R27" si="17">(M3-L3)/L3</f>
        <v>#VALUE!</v>
      </c>
      <c r="N27" t="e">
        <f t="shared" si="17"/>
        <v>#VALUE!</v>
      </c>
      <c r="O27" t="e">
        <f t="shared" si="17"/>
        <v>#VALUE!</v>
      </c>
      <c r="P27" t="e">
        <f t="shared" si="17"/>
        <v>#VALUE!</v>
      </c>
      <c r="Q27" t="e">
        <f t="shared" si="17"/>
        <v>#VALUE!</v>
      </c>
      <c r="R27" t="e">
        <f t="shared" si="17"/>
        <v>#VALUE!</v>
      </c>
    </row>
    <row r="28" spans="1:18" ht="15.75">
      <c r="C28" s="8"/>
      <c r="D28" s="8"/>
      <c r="E28" s="8"/>
      <c r="F28" s="8"/>
      <c r="G28" s="8"/>
      <c r="H28" s="8"/>
      <c r="I28" s="8"/>
      <c r="K28" s="11" t="s">
        <v>52</v>
      </c>
      <c r="M28">
        <f>(M9-L9)/L9</f>
        <v>7.6779026217228499E-2</v>
      </c>
      <c r="N28">
        <f t="shared" ref="N28:R28" si="18">(N9-M9)/M9</f>
        <v>-5.217391304347823E-2</v>
      </c>
      <c r="O28">
        <f t="shared" si="18"/>
        <v>-1.467889908256882E-2</v>
      </c>
      <c r="P28">
        <f t="shared" si="18"/>
        <v>7.8212290502793283E-2</v>
      </c>
      <c r="Q28">
        <f t="shared" si="18"/>
        <v>-5.8721934369602741E-2</v>
      </c>
      <c r="R28">
        <f t="shared" si="18"/>
        <v>0.17981651376146779</v>
      </c>
    </row>
    <row r="29" spans="1:18" ht="15.75">
      <c r="B29" s="13" t="s">
        <v>127</v>
      </c>
    </row>
    <row r="31" spans="1:18">
      <c r="A31" s="1"/>
    </row>
    <row r="32" spans="1:18">
      <c r="A32" s="1"/>
    </row>
    <row r="33" spans="1:1">
      <c r="A33" s="1"/>
    </row>
    <row r="34" spans="1:1">
      <c r="A34" s="1"/>
    </row>
  </sheetData>
  <mergeCells count="13">
    <mergeCell ref="A26:B26"/>
    <mergeCell ref="A14:A15"/>
    <mergeCell ref="A16:A17"/>
    <mergeCell ref="A18:A19"/>
    <mergeCell ref="A20:A21"/>
    <mergeCell ref="A22:A23"/>
    <mergeCell ref="A24:A25"/>
    <mergeCell ref="A12:A13"/>
    <mergeCell ref="A1:I3"/>
    <mergeCell ref="A4:B5"/>
    <mergeCell ref="C4:I4"/>
    <mergeCell ref="A6:A8"/>
    <mergeCell ref="A9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0FC2-BEA9-4DE2-B332-E967923EE6F0}">
  <dimension ref="A1:R33"/>
  <sheetViews>
    <sheetView zoomScale="91" zoomScaleNormal="91" workbookViewId="0">
      <selection activeCell="D27" sqref="D27:I27"/>
    </sheetView>
  </sheetViews>
  <sheetFormatPr defaultRowHeight="14.25"/>
  <cols>
    <col min="1" max="1" width="14.75" bestFit="1" customWidth="1"/>
    <col min="2" max="2" width="43" customWidth="1"/>
    <col min="3" max="9" width="7.625" customWidth="1"/>
    <col min="11" max="11" width="19.375" customWidth="1"/>
  </cols>
  <sheetData>
    <row r="1" spans="1:18">
      <c r="A1" s="16" t="s">
        <v>54</v>
      </c>
      <c r="B1" s="16"/>
      <c r="C1" s="16"/>
      <c r="D1" s="16"/>
      <c r="E1" s="16"/>
      <c r="F1" s="16"/>
      <c r="G1" s="16"/>
      <c r="H1" s="16"/>
      <c r="I1" s="16"/>
    </row>
    <row r="2" spans="1:18">
      <c r="A2" s="16"/>
      <c r="B2" s="16"/>
      <c r="C2" s="16"/>
      <c r="D2" s="16"/>
      <c r="E2" s="16"/>
      <c r="F2" s="16"/>
      <c r="G2" s="16"/>
      <c r="H2" s="16"/>
      <c r="I2" s="16"/>
      <c r="L2" s="6">
        <v>2018</v>
      </c>
      <c r="M2" s="6">
        <v>2019</v>
      </c>
      <c r="N2" s="6">
        <v>2020</v>
      </c>
      <c r="O2" s="6">
        <v>2021</v>
      </c>
      <c r="P2" s="6">
        <v>2022</v>
      </c>
      <c r="Q2" s="6">
        <v>2023</v>
      </c>
      <c r="R2" s="6">
        <v>2024</v>
      </c>
    </row>
    <row r="3" spans="1:18">
      <c r="A3" s="16"/>
      <c r="B3" s="16"/>
      <c r="C3" s="16"/>
      <c r="D3" s="16"/>
      <c r="E3" s="16"/>
      <c r="F3" s="16"/>
      <c r="G3" s="16"/>
      <c r="H3" s="16"/>
      <c r="I3" s="16"/>
      <c r="K3" t="s">
        <v>33</v>
      </c>
      <c r="L3">
        <v>0.28999999999999998</v>
      </c>
      <c r="M3">
        <v>0.28000000000000003</v>
      </c>
      <c r="N3">
        <v>0.25</v>
      </c>
      <c r="O3">
        <v>0.28999999999999998</v>
      </c>
      <c r="P3">
        <v>0.32</v>
      </c>
      <c r="Q3">
        <v>0.34</v>
      </c>
      <c r="R3">
        <v>0.37</v>
      </c>
    </row>
    <row r="4" spans="1:18" ht="15.75">
      <c r="A4" s="16"/>
      <c r="B4" s="16"/>
      <c r="C4" s="15" t="s">
        <v>0</v>
      </c>
      <c r="D4" s="15"/>
      <c r="E4" s="15"/>
      <c r="F4" s="15"/>
      <c r="G4" s="15"/>
      <c r="H4" s="15"/>
      <c r="I4" s="15"/>
      <c r="K4" t="s">
        <v>34</v>
      </c>
      <c r="L4">
        <v>115.27</v>
      </c>
      <c r="M4">
        <v>108.64</v>
      </c>
      <c r="N4">
        <v>124.95</v>
      </c>
      <c r="O4">
        <v>101.83</v>
      </c>
      <c r="P4">
        <v>110.42</v>
      </c>
      <c r="Q4">
        <v>104.73</v>
      </c>
      <c r="R4">
        <v>116.2</v>
      </c>
    </row>
    <row r="5" spans="1:18">
      <c r="A5" s="16"/>
      <c r="B5" s="16"/>
      <c r="C5" s="6" t="s">
        <v>129</v>
      </c>
      <c r="D5" s="6" t="s">
        <v>128</v>
      </c>
      <c r="E5" s="6" t="s">
        <v>130</v>
      </c>
      <c r="F5" s="6" t="s">
        <v>131</v>
      </c>
      <c r="G5" s="6" t="s">
        <v>132</v>
      </c>
      <c r="H5" s="6" t="s">
        <v>133</v>
      </c>
      <c r="I5" s="6" t="s">
        <v>134</v>
      </c>
      <c r="K5" t="s">
        <v>38</v>
      </c>
      <c r="L5">
        <v>20.34</v>
      </c>
      <c r="M5">
        <v>20.68</v>
      </c>
      <c r="N5">
        <v>19.09</v>
      </c>
      <c r="O5">
        <v>18.690000000000001</v>
      </c>
      <c r="P5">
        <v>20.12</v>
      </c>
      <c r="Q5">
        <v>23.13</v>
      </c>
      <c r="R5">
        <v>24.61</v>
      </c>
    </row>
    <row r="6" spans="1:18" ht="15.75">
      <c r="A6" s="17" t="s">
        <v>1</v>
      </c>
      <c r="B6" s="3" t="s">
        <v>2</v>
      </c>
      <c r="C6" s="8">
        <f>L10</f>
        <v>0.17</v>
      </c>
      <c r="D6" s="8">
        <f t="shared" ref="D6:I7" si="0">M10</f>
        <v>17.11</v>
      </c>
      <c r="E6" s="8">
        <f t="shared" si="0"/>
        <v>20.52</v>
      </c>
      <c r="F6" s="8">
        <f t="shared" si="0"/>
        <v>14.28</v>
      </c>
      <c r="G6" s="8">
        <f t="shared" si="0"/>
        <v>13.7</v>
      </c>
      <c r="H6" s="8">
        <f t="shared" si="0"/>
        <v>12.52</v>
      </c>
      <c r="I6" s="8">
        <f t="shared" si="0"/>
        <v>12.38</v>
      </c>
      <c r="K6" t="s">
        <v>40</v>
      </c>
      <c r="L6">
        <v>7.05</v>
      </c>
      <c r="M6">
        <v>7.08</v>
      </c>
      <c r="N6">
        <v>6.31</v>
      </c>
      <c r="O6">
        <v>7.37</v>
      </c>
      <c r="P6">
        <v>8.82</v>
      </c>
      <c r="Q6">
        <v>8.5299999999999994</v>
      </c>
      <c r="R6">
        <v>9.2100000000000009</v>
      </c>
    </row>
    <row r="7" spans="1:18" ht="15.75">
      <c r="A7" s="17"/>
      <c r="B7" s="4" t="s">
        <v>3</v>
      </c>
      <c r="C7" s="8">
        <f>L11</f>
        <v>2.33</v>
      </c>
      <c r="D7" s="8">
        <f t="shared" si="0"/>
        <v>1.73</v>
      </c>
      <c r="E7" s="8">
        <f t="shared" si="0"/>
        <v>1.69</v>
      </c>
      <c r="F7" s="8">
        <f t="shared" si="0"/>
        <v>1.68</v>
      </c>
      <c r="G7" s="8">
        <f t="shared" si="0"/>
        <v>1.67</v>
      </c>
      <c r="H7" s="8">
        <f t="shared" si="0"/>
        <v>1.52</v>
      </c>
      <c r="I7" s="8">
        <f t="shared" si="0"/>
        <v>1.53</v>
      </c>
      <c r="K7" t="s">
        <v>42</v>
      </c>
      <c r="L7">
        <v>8.6999999999999993</v>
      </c>
      <c r="M7">
        <v>8.86</v>
      </c>
      <c r="N7">
        <v>7</v>
      </c>
      <c r="O7">
        <v>5.16</v>
      </c>
      <c r="P7">
        <v>5.76</v>
      </c>
      <c r="Q7">
        <v>8.98</v>
      </c>
      <c r="R7">
        <v>9.42</v>
      </c>
    </row>
    <row r="8" spans="1:18" ht="15.75">
      <c r="A8" s="17"/>
      <c r="B8" s="7" t="s">
        <v>4</v>
      </c>
      <c r="C8" s="8"/>
      <c r="D8" s="8"/>
      <c r="E8" s="8"/>
      <c r="F8" s="8"/>
      <c r="G8" s="8"/>
      <c r="H8" s="8"/>
      <c r="I8" s="8"/>
      <c r="K8" t="s">
        <v>43</v>
      </c>
      <c r="L8">
        <v>4.42</v>
      </c>
      <c r="M8">
        <v>4.59</v>
      </c>
      <c r="N8">
        <v>4.67</v>
      </c>
      <c r="O8">
        <v>4.97</v>
      </c>
      <c r="P8">
        <v>5.18</v>
      </c>
      <c r="Q8">
        <v>5.46</v>
      </c>
      <c r="R8">
        <v>5.98</v>
      </c>
    </row>
    <row r="9" spans="1:18" ht="15.75">
      <c r="A9" s="17" t="s">
        <v>8</v>
      </c>
      <c r="B9" s="3" t="s">
        <v>9</v>
      </c>
      <c r="C9" s="8">
        <f>L12</f>
        <v>27.48</v>
      </c>
      <c r="D9" s="8">
        <f t="shared" ref="D9:I12" si="1">M12</f>
        <v>26.65</v>
      </c>
      <c r="E9" s="8">
        <f t="shared" si="1"/>
        <v>25.52</v>
      </c>
      <c r="F9" s="8">
        <f t="shared" si="1"/>
        <v>30.26</v>
      </c>
      <c r="G9" s="8">
        <f t="shared" si="1"/>
        <v>30.41</v>
      </c>
      <c r="H9" s="8">
        <f t="shared" si="1"/>
        <v>28.75</v>
      </c>
      <c r="I9" s="8">
        <f t="shared" si="1"/>
        <v>29.04</v>
      </c>
      <c r="K9" t="s">
        <v>20</v>
      </c>
      <c r="L9">
        <v>4.9400000000000004</v>
      </c>
      <c r="M9">
        <v>3.99</v>
      </c>
      <c r="N9">
        <v>4.12</v>
      </c>
      <c r="O9">
        <v>4.16</v>
      </c>
      <c r="P9">
        <v>4.32</v>
      </c>
      <c r="Q9">
        <v>4.29</v>
      </c>
      <c r="R9">
        <v>4.5</v>
      </c>
    </row>
    <row r="10" spans="1:18" ht="15.75">
      <c r="A10" s="17"/>
      <c r="B10" s="4" t="s">
        <v>21</v>
      </c>
      <c r="C10" s="8">
        <f>L13</f>
        <v>1.37</v>
      </c>
      <c r="D10" s="8">
        <f t="shared" si="1"/>
        <v>1.29</v>
      </c>
      <c r="E10" s="8">
        <f t="shared" si="1"/>
        <v>1.1000000000000001</v>
      </c>
      <c r="F10" s="8">
        <f t="shared" si="1"/>
        <v>1.24</v>
      </c>
      <c r="G10" s="8">
        <f t="shared" si="1"/>
        <v>1.28</v>
      </c>
      <c r="H10" s="8">
        <f t="shared" si="1"/>
        <v>1.32</v>
      </c>
      <c r="I10" s="8">
        <f t="shared" si="1"/>
        <v>1.36</v>
      </c>
      <c r="K10" s="12" t="s">
        <v>2</v>
      </c>
      <c r="L10">
        <v>0.17</v>
      </c>
      <c r="M10">
        <v>17.11</v>
      </c>
      <c r="N10">
        <v>20.52</v>
      </c>
      <c r="O10">
        <v>14.28</v>
      </c>
      <c r="P10">
        <v>13.7</v>
      </c>
      <c r="Q10">
        <v>12.52</v>
      </c>
      <c r="R10">
        <v>12.38</v>
      </c>
    </row>
    <row r="11" spans="1:18" ht="15.75">
      <c r="A11" s="17"/>
      <c r="B11" s="4" t="s">
        <v>22</v>
      </c>
      <c r="C11" s="8">
        <f>L14</f>
        <v>14.27</v>
      </c>
      <c r="D11" s="8">
        <f t="shared" si="1"/>
        <v>13.03</v>
      </c>
      <c r="E11" s="8">
        <f t="shared" si="1"/>
        <v>10.73</v>
      </c>
      <c r="F11" s="8">
        <f t="shared" si="1"/>
        <v>11.86</v>
      </c>
      <c r="G11" s="8">
        <f t="shared" si="1"/>
        <v>12.45</v>
      </c>
      <c r="H11" s="8">
        <f t="shared" si="1"/>
        <v>12.68</v>
      </c>
      <c r="I11" s="8">
        <f t="shared" si="1"/>
        <v>12.76</v>
      </c>
      <c r="K11" s="10" t="s">
        <v>3</v>
      </c>
      <c r="L11">
        <v>2.33</v>
      </c>
      <c r="M11">
        <v>1.73</v>
      </c>
      <c r="N11">
        <v>1.69</v>
      </c>
      <c r="O11">
        <v>1.68</v>
      </c>
      <c r="P11">
        <v>1.67</v>
      </c>
      <c r="Q11">
        <v>1.52</v>
      </c>
      <c r="R11">
        <v>1.53</v>
      </c>
    </row>
    <row r="12" spans="1:18" ht="15.75">
      <c r="A12" s="15" t="s">
        <v>5</v>
      </c>
      <c r="B12" s="4" t="s">
        <v>6</v>
      </c>
      <c r="C12" s="8">
        <f>L15</f>
        <v>0.18</v>
      </c>
      <c r="D12" s="8">
        <f t="shared" si="1"/>
        <v>0.15</v>
      </c>
      <c r="E12" s="8">
        <f t="shared" si="1"/>
        <v>0.12</v>
      </c>
      <c r="F12" s="8">
        <f t="shared" si="1"/>
        <v>0.1</v>
      </c>
      <c r="G12" s="8">
        <f t="shared" si="1"/>
        <v>0.14000000000000001</v>
      </c>
      <c r="H12" s="8">
        <f t="shared" si="1"/>
        <v>0.09</v>
      </c>
      <c r="I12" s="8">
        <f t="shared" si="1"/>
        <v>0.12</v>
      </c>
      <c r="K12" s="12" t="s">
        <v>9</v>
      </c>
      <c r="L12">
        <v>27.48</v>
      </c>
      <c r="M12">
        <v>26.65</v>
      </c>
      <c r="N12">
        <v>25.52</v>
      </c>
      <c r="O12">
        <v>30.26</v>
      </c>
      <c r="P12">
        <v>30.41</v>
      </c>
      <c r="Q12">
        <v>28.75</v>
      </c>
      <c r="R12">
        <v>29.04</v>
      </c>
    </row>
    <row r="13" spans="1:18" ht="15.75">
      <c r="A13" s="15"/>
      <c r="B13" s="7" t="s">
        <v>7</v>
      </c>
      <c r="C13" s="8"/>
      <c r="D13" s="8"/>
      <c r="E13" s="8"/>
      <c r="F13" s="8"/>
      <c r="G13" s="8"/>
      <c r="H13" s="8"/>
      <c r="I13" s="8"/>
      <c r="K13" s="10" t="s">
        <v>21</v>
      </c>
      <c r="L13">
        <v>1.37</v>
      </c>
      <c r="M13">
        <v>1.29</v>
      </c>
      <c r="N13">
        <v>1.1000000000000001</v>
      </c>
      <c r="O13">
        <v>1.24</v>
      </c>
      <c r="P13">
        <v>1.28</v>
      </c>
      <c r="Q13">
        <v>1.32</v>
      </c>
      <c r="R13">
        <v>1.36</v>
      </c>
    </row>
    <row r="14" spans="1:18" ht="15.75">
      <c r="A14" s="15" t="s">
        <v>10</v>
      </c>
      <c r="B14" s="4" t="s">
        <v>23</v>
      </c>
      <c r="C14">
        <f>L16+100</f>
        <v>105.46</v>
      </c>
      <c r="D14">
        <f t="shared" ref="D14:I14" si="2">M16+100</f>
        <v>106.36</v>
      </c>
      <c r="E14">
        <f t="shared" si="2"/>
        <v>104.37</v>
      </c>
      <c r="F14">
        <f t="shared" si="2"/>
        <v>107.75</v>
      </c>
      <c r="G14">
        <f t="shared" si="2"/>
        <v>107.5</v>
      </c>
      <c r="H14">
        <f t="shared" si="2"/>
        <v>107.16</v>
      </c>
      <c r="I14">
        <f t="shared" si="2"/>
        <v>107.49</v>
      </c>
      <c r="K14" s="10" t="s">
        <v>22</v>
      </c>
      <c r="L14">
        <v>14.27</v>
      </c>
      <c r="M14">
        <v>13.03</v>
      </c>
      <c r="N14">
        <v>10.73</v>
      </c>
      <c r="O14">
        <v>11.86</v>
      </c>
      <c r="P14">
        <v>12.45</v>
      </c>
      <c r="Q14">
        <v>12.68</v>
      </c>
      <c r="R14">
        <v>12.76</v>
      </c>
    </row>
    <row r="15" spans="1:18" ht="15.75">
      <c r="A15" s="15"/>
      <c r="B15" s="2" t="s">
        <v>24</v>
      </c>
      <c r="C15" s="8"/>
      <c r="D15" s="8"/>
      <c r="E15" s="8"/>
      <c r="F15" s="8"/>
      <c r="G15" s="8"/>
      <c r="H15" s="8"/>
      <c r="I15" s="8"/>
      <c r="K15" s="10" t="s">
        <v>6</v>
      </c>
      <c r="L15">
        <v>0.18</v>
      </c>
      <c r="M15">
        <v>0.15</v>
      </c>
      <c r="N15">
        <v>0.12</v>
      </c>
      <c r="O15">
        <v>0.1</v>
      </c>
      <c r="P15">
        <v>0.14000000000000001</v>
      </c>
      <c r="Q15">
        <v>0.09</v>
      </c>
      <c r="R15">
        <v>0.12</v>
      </c>
    </row>
    <row r="16" spans="1:18" ht="15.75">
      <c r="A16" s="15" t="s">
        <v>11</v>
      </c>
      <c r="B16" s="4" t="s">
        <v>12</v>
      </c>
      <c r="C16">
        <f t="shared" ref="C16:I16" si="3">L22/L5</f>
        <v>0.35496558505408066</v>
      </c>
      <c r="D16">
        <f t="shared" si="3"/>
        <v>0.34961315280464217</v>
      </c>
      <c r="E16">
        <f t="shared" si="3"/>
        <v>0.3886851754845469</v>
      </c>
      <c r="F16">
        <f t="shared" si="3"/>
        <v>0.45799892990904234</v>
      </c>
      <c r="G16">
        <f t="shared" si="3"/>
        <v>0.45626242544731616</v>
      </c>
      <c r="H16">
        <f t="shared" si="3"/>
        <v>0.37570255079982701</v>
      </c>
      <c r="I16">
        <f t="shared" si="3"/>
        <v>0.37423811458756601</v>
      </c>
      <c r="K16" s="10" t="s">
        <v>23</v>
      </c>
      <c r="L16">
        <v>5.46</v>
      </c>
      <c r="M16">
        <v>6.36</v>
      </c>
      <c r="N16">
        <v>4.37</v>
      </c>
      <c r="O16">
        <v>7.75</v>
      </c>
      <c r="P16">
        <v>7.5</v>
      </c>
      <c r="Q16">
        <v>7.16</v>
      </c>
      <c r="R16">
        <v>7.49</v>
      </c>
    </row>
    <row r="17" spans="1:18" ht="15.75">
      <c r="A17" s="15"/>
      <c r="B17" s="4" t="s">
        <v>25</v>
      </c>
      <c r="C17">
        <f t="shared" ref="C17:I17" si="4">L6/L5</f>
        <v>0.34660766961651918</v>
      </c>
      <c r="D17">
        <f t="shared" si="4"/>
        <v>0.34235976789168282</v>
      </c>
      <c r="E17">
        <f t="shared" si="4"/>
        <v>0.33053954950235725</v>
      </c>
      <c r="F17">
        <f t="shared" si="4"/>
        <v>0.39432851792402351</v>
      </c>
      <c r="G17">
        <f t="shared" si="4"/>
        <v>0.43836978131212723</v>
      </c>
      <c r="H17">
        <f t="shared" si="4"/>
        <v>0.36878512753999132</v>
      </c>
      <c r="I17">
        <f t="shared" si="4"/>
        <v>0.37423811458756606</v>
      </c>
      <c r="K17" s="10" t="s">
        <v>26</v>
      </c>
      <c r="L17">
        <v>0.79</v>
      </c>
      <c r="M17">
        <v>0.65</v>
      </c>
      <c r="N17">
        <v>0.62</v>
      </c>
      <c r="O17">
        <v>0.55000000000000004</v>
      </c>
      <c r="P17">
        <v>0.77</v>
      </c>
      <c r="Q17">
        <v>0.6</v>
      </c>
      <c r="R17">
        <v>0.67</v>
      </c>
    </row>
    <row r="18" spans="1:18" ht="15.75">
      <c r="A18" s="15" t="s">
        <v>13</v>
      </c>
      <c r="B18" s="4" t="s">
        <v>26</v>
      </c>
      <c r="C18" s="8">
        <f t="shared" ref="C18:I18" si="5">L17</f>
        <v>0.79</v>
      </c>
      <c r="D18" s="8">
        <f t="shared" si="5"/>
        <v>0.65</v>
      </c>
      <c r="E18" s="8">
        <f t="shared" si="5"/>
        <v>0.62</v>
      </c>
      <c r="F18" s="8">
        <f t="shared" si="5"/>
        <v>0.55000000000000004</v>
      </c>
      <c r="G18" s="8">
        <f t="shared" si="5"/>
        <v>0.77</v>
      </c>
      <c r="H18" s="8">
        <f t="shared" si="5"/>
        <v>0.6</v>
      </c>
      <c r="I18" s="8">
        <f t="shared" si="5"/>
        <v>0.67</v>
      </c>
      <c r="K18" s="10" t="s">
        <v>18</v>
      </c>
      <c r="L18">
        <v>2.79</v>
      </c>
      <c r="M18">
        <v>3.76</v>
      </c>
      <c r="N18">
        <v>3.16</v>
      </c>
      <c r="O18">
        <v>3.65</v>
      </c>
      <c r="P18">
        <v>3.94</v>
      </c>
      <c r="Q18">
        <v>4.43</v>
      </c>
      <c r="R18">
        <v>4.6100000000000003</v>
      </c>
    </row>
    <row r="19" spans="1:18" ht="15.75">
      <c r="A19" s="15"/>
      <c r="B19" s="4" t="s">
        <v>27</v>
      </c>
      <c r="C19">
        <f t="shared" ref="C19:I19" si="6">L6/L7</f>
        <v>0.81034482758620696</v>
      </c>
      <c r="D19">
        <f t="shared" si="6"/>
        <v>0.79909706546275405</v>
      </c>
      <c r="E19">
        <f t="shared" si="6"/>
        <v>0.90142857142857136</v>
      </c>
      <c r="F19">
        <f t="shared" si="6"/>
        <v>1.4282945736434107</v>
      </c>
      <c r="G19">
        <f t="shared" si="6"/>
        <v>1.53125</v>
      </c>
      <c r="H19">
        <f t="shared" si="6"/>
        <v>0.94988864142538965</v>
      </c>
      <c r="I19">
        <f t="shared" si="6"/>
        <v>0.97770700636942687</v>
      </c>
      <c r="K19" s="10" t="s">
        <v>30</v>
      </c>
      <c r="L19">
        <v>0.48</v>
      </c>
      <c r="M19">
        <v>64.260000000000005</v>
      </c>
      <c r="N19">
        <v>64.739999999999995</v>
      </c>
      <c r="O19">
        <v>52.16</v>
      </c>
      <c r="P19">
        <v>53.92</v>
      </c>
      <c r="Q19">
        <v>55.46</v>
      </c>
      <c r="R19">
        <v>57</v>
      </c>
    </row>
    <row r="20" spans="1:18" ht="15.75">
      <c r="A20" s="15" t="s">
        <v>14</v>
      </c>
      <c r="B20" s="2" t="s">
        <v>19</v>
      </c>
      <c r="C20" s="8"/>
      <c r="D20" s="8"/>
      <c r="E20" s="8"/>
      <c r="F20" s="8"/>
      <c r="G20" s="8"/>
      <c r="H20" s="8"/>
      <c r="I20" s="8"/>
    </row>
    <row r="21" spans="1:18" ht="15.75">
      <c r="A21" s="15"/>
      <c r="B21" s="2" t="s">
        <v>15</v>
      </c>
      <c r="C21" s="8"/>
      <c r="D21" s="8"/>
      <c r="E21" s="8"/>
      <c r="F21" s="8"/>
      <c r="G21" s="8"/>
      <c r="H21" s="8"/>
      <c r="I21" s="8"/>
      <c r="K21" s="9" t="s">
        <v>48</v>
      </c>
      <c r="L21">
        <f t="shared" ref="L21:R21" si="7">L7+L8</f>
        <v>13.12</v>
      </c>
      <c r="M21">
        <f t="shared" si="7"/>
        <v>13.45</v>
      </c>
      <c r="N21">
        <f t="shared" si="7"/>
        <v>11.67</v>
      </c>
      <c r="O21">
        <f t="shared" si="7"/>
        <v>10.129999999999999</v>
      </c>
      <c r="P21">
        <f t="shared" si="7"/>
        <v>10.94</v>
      </c>
      <c r="Q21">
        <f t="shared" si="7"/>
        <v>14.440000000000001</v>
      </c>
      <c r="R21">
        <f t="shared" si="7"/>
        <v>15.4</v>
      </c>
    </row>
    <row r="22" spans="1:18" ht="15.75">
      <c r="A22" s="15" t="s">
        <v>16</v>
      </c>
      <c r="B22" s="4" t="s">
        <v>28</v>
      </c>
      <c r="D22">
        <f>((M5-L5)/L5)+2</f>
        <v>2.016715830875123</v>
      </c>
      <c r="E22">
        <f t="shared" ref="E22:I22" si="8">((N5-M5)/M5)+2</f>
        <v>1.9231141199226305</v>
      </c>
      <c r="F22">
        <f t="shared" si="8"/>
        <v>1.9790466212676794</v>
      </c>
      <c r="G22">
        <f t="shared" si="8"/>
        <v>2.0765115034777955</v>
      </c>
      <c r="H22">
        <f t="shared" si="8"/>
        <v>2.1496023856858848</v>
      </c>
      <c r="I22">
        <f t="shared" si="8"/>
        <v>2.0639861651534805</v>
      </c>
      <c r="K22" s="9" t="s">
        <v>44</v>
      </c>
      <c r="L22">
        <f t="shared" ref="L22:R22" si="9">L5-L21</f>
        <v>7.2200000000000006</v>
      </c>
      <c r="M22">
        <f t="shared" si="9"/>
        <v>7.23</v>
      </c>
      <c r="N22">
        <f t="shared" si="9"/>
        <v>7.42</v>
      </c>
      <c r="O22">
        <f t="shared" si="9"/>
        <v>8.5600000000000023</v>
      </c>
      <c r="P22">
        <f t="shared" si="9"/>
        <v>9.1800000000000015</v>
      </c>
      <c r="Q22">
        <f t="shared" si="9"/>
        <v>8.6899999999999977</v>
      </c>
      <c r="R22">
        <f t="shared" si="9"/>
        <v>9.2099999999999991</v>
      </c>
    </row>
    <row r="23" spans="1:18" ht="15.75">
      <c r="A23" s="15"/>
      <c r="B23" s="4" t="s">
        <v>29</v>
      </c>
      <c r="D23">
        <f>((M3-L3)/L3)+2</f>
        <v>1.9655172413793105</v>
      </c>
      <c r="E23">
        <f t="shared" ref="E23:I23" si="10">((N3-M3)/M3)+2</f>
        <v>1.8928571428571428</v>
      </c>
      <c r="F23">
        <f t="shared" si="10"/>
        <v>2.16</v>
      </c>
      <c r="G23">
        <f t="shared" si="10"/>
        <v>2.103448275862069</v>
      </c>
      <c r="H23">
        <f t="shared" si="10"/>
        <v>2.0625</v>
      </c>
      <c r="I23">
        <f t="shared" si="10"/>
        <v>2.0882352941176467</v>
      </c>
      <c r="K23" s="11" t="s">
        <v>46</v>
      </c>
      <c r="L23">
        <f t="shared" ref="L23:R23" si="11">L22/L5</f>
        <v>0.35496558505408066</v>
      </c>
      <c r="M23">
        <f t="shared" si="11"/>
        <v>0.34961315280464217</v>
      </c>
      <c r="N23">
        <f t="shared" si="11"/>
        <v>0.3886851754845469</v>
      </c>
      <c r="O23">
        <f t="shared" si="11"/>
        <v>0.45799892990904234</v>
      </c>
      <c r="P23">
        <f t="shared" si="11"/>
        <v>0.45626242544731616</v>
      </c>
      <c r="Q23">
        <f t="shared" si="11"/>
        <v>0.37570255079982701</v>
      </c>
      <c r="R23">
        <f t="shared" si="11"/>
        <v>0.37423811458756601</v>
      </c>
    </row>
    <row r="24" spans="1:18" ht="15.75">
      <c r="A24" s="15" t="s">
        <v>17</v>
      </c>
      <c r="B24" s="4" t="s">
        <v>18</v>
      </c>
      <c r="C24" s="8">
        <f>L18</f>
        <v>2.79</v>
      </c>
      <c r="D24" s="8">
        <f t="shared" ref="D24:I25" si="12">M18</f>
        <v>3.76</v>
      </c>
      <c r="E24" s="8">
        <f t="shared" si="12"/>
        <v>3.16</v>
      </c>
      <c r="F24" s="8">
        <f t="shared" si="12"/>
        <v>3.65</v>
      </c>
      <c r="G24" s="8">
        <f t="shared" si="12"/>
        <v>3.94</v>
      </c>
      <c r="H24" s="8">
        <f t="shared" si="12"/>
        <v>4.43</v>
      </c>
      <c r="I24" s="8">
        <f t="shared" si="12"/>
        <v>4.6100000000000003</v>
      </c>
      <c r="K24" s="11" t="s">
        <v>49</v>
      </c>
      <c r="L24">
        <f t="shared" ref="L24:R24" si="13">L6/L5</f>
        <v>0.34660766961651918</v>
      </c>
      <c r="M24">
        <f t="shared" si="13"/>
        <v>0.34235976789168282</v>
      </c>
      <c r="N24">
        <f t="shared" si="13"/>
        <v>0.33053954950235725</v>
      </c>
      <c r="O24">
        <f t="shared" si="13"/>
        <v>0.39432851792402351</v>
      </c>
      <c r="P24">
        <f t="shared" si="13"/>
        <v>0.43836978131212723</v>
      </c>
      <c r="Q24">
        <f t="shared" si="13"/>
        <v>0.36878512753999132</v>
      </c>
      <c r="R24">
        <f t="shared" si="13"/>
        <v>0.37423811458756606</v>
      </c>
    </row>
    <row r="25" spans="1:18" ht="15.75">
      <c r="A25" s="15"/>
      <c r="B25" s="4" t="s">
        <v>30</v>
      </c>
      <c r="C25" s="8">
        <f>L19</f>
        <v>0.48</v>
      </c>
      <c r="D25" s="8">
        <f t="shared" si="12"/>
        <v>64.260000000000005</v>
      </c>
      <c r="E25" s="8">
        <f t="shared" si="12"/>
        <v>64.739999999999995</v>
      </c>
      <c r="F25" s="8">
        <f t="shared" si="12"/>
        <v>52.16</v>
      </c>
      <c r="G25" s="8">
        <f t="shared" si="12"/>
        <v>53.92</v>
      </c>
      <c r="H25" s="8">
        <f t="shared" si="12"/>
        <v>55.46</v>
      </c>
      <c r="I25" s="8">
        <f t="shared" si="12"/>
        <v>57</v>
      </c>
      <c r="K25" s="11" t="s">
        <v>47</v>
      </c>
      <c r="L25">
        <f t="shared" ref="L25:R25" si="14">L6/L7</f>
        <v>0.81034482758620696</v>
      </c>
      <c r="M25">
        <f t="shared" si="14"/>
        <v>0.79909706546275405</v>
      </c>
      <c r="N25">
        <f t="shared" si="14"/>
        <v>0.90142857142857136</v>
      </c>
      <c r="O25">
        <f t="shared" si="14"/>
        <v>1.4282945736434107</v>
      </c>
      <c r="P25">
        <f t="shared" si="14"/>
        <v>1.53125</v>
      </c>
      <c r="Q25">
        <f t="shared" si="14"/>
        <v>0.94988864142538965</v>
      </c>
      <c r="R25">
        <f t="shared" si="14"/>
        <v>0.97770700636942687</v>
      </c>
    </row>
    <row r="26" spans="1:18" ht="15.75">
      <c r="A26" s="18"/>
      <c r="B26" s="18"/>
      <c r="C26" s="8"/>
      <c r="K26" s="11" t="s">
        <v>50</v>
      </c>
      <c r="M26">
        <f t="shared" ref="M26:R26" si="15">(M5-L5)/L5</f>
        <v>1.6715830875122902E-2</v>
      </c>
      <c r="N26">
        <f t="shared" si="15"/>
        <v>-7.6885880077369434E-2</v>
      </c>
      <c r="O26">
        <f t="shared" si="15"/>
        <v>-2.0953378732320511E-2</v>
      </c>
      <c r="P26">
        <f t="shared" si="15"/>
        <v>7.6511503477795589E-2</v>
      </c>
      <c r="Q26">
        <f t="shared" si="15"/>
        <v>0.14960238568588458</v>
      </c>
      <c r="R26">
        <f t="shared" si="15"/>
        <v>6.3986165153480351E-2</v>
      </c>
    </row>
    <row r="27" spans="1:18" ht="15.75">
      <c r="A27" s="5" t="s">
        <v>31</v>
      </c>
      <c r="B27" s="4" t="s">
        <v>45</v>
      </c>
      <c r="C27" s="8"/>
      <c r="D27">
        <f>((M9-L9)/L9)+2</f>
        <v>1.8076923076923077</v>
      </c>
      <c r="E27">
        <f t="shared" ref="E27:I27" si="16">((N9-M9)/M9)+2</f>
        <v>2.0325814536340854</v>
      </c>
      <c r="F27">
        <f t="shared" si="16"/>
        <v>2.0097087378640777</v>
      </c>
      <c r="G27">
        <f t="shared" si="16"/>
        <v>2.0384615384615383</v>
      </c>
      <c r="H27">
        <f t="shared" si="16"/>
        <v>1.9930555555555556</v>
      </c>
      <c r="I27">
        <f t="shared" si="16"/>
        <v>2.0489510489510487</v>
      </c>
      <c r="K27" s="11" t="s">
        <v>51</v>
      </c>
      <c r="M27">
        <f t="shared" ref="M27:R27" si="17">(M3-L3)/L3</f>
        <v>-3.4482758620689495E-2</v>
      </c>
      <c r="N27">
        <f t="shared" si="17"/>
        <v>-0.10714285714285723</v>
      </c>
      <c r="O27">
        <f t="shared" si="17"/>
        <v>0.15999999999999992</v>
      </c>
      <c r="P27">
        <f t="shared" si="17"/>
        <v>0.10344827586206906</v>
      </c>
      <c r="Q27">
        <f t="shared" si="17"/>
        <v>6.2500000000000056E-2</v>
      </c>
      <c r="R27">
        <f t="shared" si="17"/>
        <v>8.8235294117646967E-2</v>
      </c>
    </row>
    <row r="28" spans="1:18" ht="15.75">
      <c r="C28" s="8"/>
      <c r="D28" s="8"/>
      <c r="E28" s="8"/>
      <c r="F28" s="8"/>
      <c r="G28" s="8"/>
      <c r="H28" s="8"/>
      <c r="I28" s="8"/>
      <c r="K28" s="11" t="s">
        <v>52</v>
      </c>
      <c r="M28">
        <f t="shared" ref="M28:R28" si="18">(M9-L9)/L9</f>
        <v>-0.19230769230769232</v>
      </c>
      <c r="N28">
        <f t="shared" si="18"/>
        <v>3.2581453634085183E-2</v>
      </c>
      <c r="O28">
        <f t="shared" si="18"/>
        <v>9.7087378640776777E-3</v>
      </c>
      <c r="P28">
        <f t="shared" si="18"/>
        <v>3.8461538461538491E-2</v>
      </c>
      <c r="Q28">
        <f t="shared" si="18"/>
        <v>-6.9444444444445013E-3</v>
      </c>
      <c r="R28">
        <f t="shared" si="18"/>
        <v>4.8951048951048945E-2</v>
      </c>
    </row>
    <row r="30" spans="1:18" ht="15.75">
      <c r="K30" s="11" t="s">
        <v>28</v>
      </c>
      <c r="M30">
        <f>((M5-L5)/L5)+2</f>
        <v>2.016715830875123</v>
      </c>
      <c r="N30">
        <f t="shared" ref="N30:R30" si="19">((N5-M5)/M5)+2</f>
        <v>1.9231141199226305</v>
      </c>
      <c r="O30">
        <f t="shared" si="19"/>
        <v>1.9790466212676794</v>
      </c>
      <c r="P30">
        <f t="shared" si="19"/>
        <v>2.0765115034777955</v>
      </c>
      <c r="Q30">
        <f t="shared" si="19"/>
        <v>2.1496023856858848</v>
      </c>
      <c r="R30">
        <f t="shared" si="19"/>
        <v>2.0639861651534805</v>
      </c>
    </row>
    <row r="31" spans="1:18" ht="15.75">
      <c r="A31" s="1"/>
      <c r="K31" s="11" t="s">
        <v>29</v>
      </c>
      <c r="M31">
        <f>((M3-L3)/L3)+2</f>
        <v>1.9655172413793105</v>
      </c>
      <c r="N31">
        <f t="shared" ref="N31:R31" si="20">((N3-M3)/M3)+2</f>
        <v>1.8928571428571428</v>
      </c>
      <c r="O31">
        <f t="shared" si="20"/>
        <v>2.16</v>
      </c>
      <c r="P31">
        <f t="shared" si="20"/>
        <v>2.103448275862069</v>
      </c>
      <c r="Q31">
        <f t="shared" si="20"/>
        <v>2.0625</v>
      </c>
      <c r="R31">
        <f t="shared" si="20"/>
        <v>2.0882352941176467</v>
      </c>
    </row>
    <row r="32" spans="1:18" ht="15.75">
      <c r="K32" s="11" t="s">
        <v>45</v>
      </c>
      <c r="L32" s="8"/>
      <c r="M32">
        <f>((M9-L9)/L9)+2</f>
        <v>1.8076923076923077</v>
      </c>
      <c r="N32">
        <f t="shared" ref="N32:R32" si="21">((N9-M9)/M9)+2</f>
        <v>2.0325814536340854</v>
      </c>
      <c r="O32">
        <f t="shared" si="21"/>
        <v>2.0097087378640777</v>
      </c>
      <c r="P32">
        <f t="shared" si="21"/>
        <v>2.0384615384615383</v>
      </c>
      <c r="Q32">
        <f t="shared" si="21"/>
        <v>1.9930555555555556</v>
      </c>
      <c r="R32">
        <f t="shared" si="21"/>
        <v>2.0489510489510487</v>
      </c>
    </row>
    <row r="33" spans="11:18" ht="15.75">
      <c r="K33" s="4" t="s">
        <v>23</v>
      </c>
      <c r="L33">
        <f t="shared" ref="L33:R33" si="22">L17+100</f>
        <v>100.79</v>
      </c>
      <c r="M33">
        <f t="shared" si="22"/>
        <v>100.65</v>
      </c>
      <c r="N33">
        <f t="shared" si="22"/>
        <v>100.62</v>
      </c>
      <c r="O33">
        <f t="shared" si="22"/>
        <v>100.55</v>
      </c>
      <c r="P33">
        <f t="shared" si="22"/>
        <v>100.77</v>
      </c>
      <c r="Q33">
        <f t="shared" si="22"/>
        <v>100.6</v>
      </c>
      <c r="R33">
        <f t="shared" si="22"/>
        <v>100.67</v>
      </c>
    </row>
  </sheetData>
  <mergeCells count="13">
    <mergeCell ref="A26:B26"/>
    <mergeCell ref="A14:A15"/>
    <mergeCell ref="A16:A17"/>
    <mergeCell ref="A18:A19"/>
    <mergeCell ref="A20:A21"/>
    <mergeCell ref="A22:A23"/>
    <mergeCell ref="A24:A25"/>
    <mergeCell ref="A12:A13"/>
    <mergeCell ref="A1:I3"/>
    <mergeCell ref="A4:B5"/>
    <mergeCell ref="C4:I4"/>
    <mergeCell ref="A6:A8"/>
    <mergeCell ref="A9:A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21BF-157E-424D-9022-714FD0E128C0}">
  <dimension ref="A1:R33"/>
  <sheetViews>
    <sheetView zoomScale="91" zoomScaleNormal="91" workbookViewId="0">
      <selection activeCell="D27" sqref="D27:I27"/>
    </sheetView>
  </sheetViews>
  <sheetFormatPr defaultRowHeight="14.25"/>
  <cols>
    <col min="1" max="1" width="14.75" bestFit="1" customWidth="1"/>
    <col min="2" max="2" width="43" customWidth="1"/>
    <col min="3" max="9" width="7.625" customWidth="1"/>
    <col min="11" max="11" width="19.375" customWidth="1"/>
  </cols>
  <sheetData>
    <row r="1" spans="1:18">
      <c r="A1" s="16" t="s">
        <v>55</v>
      </c>
      <c r="B1" s="16"/>
      <c r="C1" s="16"/>
      <c r="D1" s="16"/>
      <c r="E1" s="16"/>
      <c r="F1" s="16"/>
      <c r="G1" s="16"/>
      <c r="H1" s="16"/>
      <c r="I1" s="16"/>
    </row>
    <row r="2" spans="1:18">
      <c r="A2" s="16"/>
      <c r="B2" s="16"/>
      <c r="C2" s="16"/>
      <c r="D2" s="16"/>
      <c r="E2" s="16"/>
      <c r="F2" s="16"/>
      <c r="G2" s="16"/>
      <c r="H2" s="16"/>
      <c r="I2" s="16"/>
      <c r="L2" s="6">
        <v>2018</v>
      </c>
      <c r="M2" s="6">
        <v>2019</v>
      </c>
      <c r="N2" s="6">
        <v>2020</v>
      </c>
      <c r="O2" s="6">
        <v>2021</v>
      </c>
      <c r="P2" s="6">
        <v>2022</v>
      </c>
      <c r="Q2" s="6">
        <v>2023</v>
      </c>
      <c r="R2" s="6">
        <v>2024</v>
      </c>
    </row>
    <row r="3" spans="1:18">
      <c r="A3" s="16"/>
      <c r="B3" s="16"/>
      <c r="C3" s="16"/>
      <c r="D3" s="16"/>
      <c r="E3" s="16"/>
      <c r="F3" s="16"/>
      <c r="G3" s="16"/>
      <c r="H3" s="16"/>
      <c r="I3" s="16"/>
      <c r="K3" t="s">
        <v>33</v>
      </c>
      <c r="L3">
        <v>0.59</v>
      </c>
      <c r="M3">
        <v>0.47</v>
      </c>
      <c r="N3">
        <v>0.12</v>
      </c>
      <c r="O3">
        <v>0.43</v>
      </c>
      <c r="P3">
        <v>0.52</v>
      </c>
      <c r="Q3">
        <v>0.65</v>
      </c>
      <c r="R3">
        <v>0.72</v>
      </c>
    </row>
    <row r="4" spans="1:18" ht="15.75">
      <c r="A4" s="16"/>
      <c r="B4" s="16"/>
      <c r="C4" s="15" t="s">
        <v>0</v>
      </c>
      <c r="D4" s="15"/>
      <c r="E4" s="15"/>
      <c r="F4" s="15"/>
      <c r="G4" s="15"/>
      <c r="H4" s="15"/>
      <c r="I4" s="15"/>
      <c r="K4" t="s">
        <v>34</v>
      </c>
      <c r="L4">
        <v>114.32</v>
      </c>
      <c r="M4">
        <v>115.33</v>
      </c>
      <c r="N4">
        <v>127.86</v>
      </c>
      <c r="O4">
        <v>134.43</v>
      </c>
      <c r="P4">
        <v>147.37</v>
      </c>
      <c r="Q4">
        <v>171.24</v>
      </c>
      <c r="R4">
        <v>205.15</v>
      </c>
    </row>
    <row r="5" spans="1:18">
      <c r="A5" s="16"/>
      <c r="B5" s="16"/>
      <c r="C5" s="6" t="s">
        <v>129</v>
      </c>
      <c r="D5" s="6" t="s">
        <v>128</v>
      </c>
      <c r="E5" s="6" t="s">
        <v>130</v>
      </c>
      <c r="F5" s="6" t="s">
        <v>131</v>
      </c>
      <c r="G5" s="6" t="s">
        <v>132</v>
      </c>
      <c r="H5" s="6" t="s">
        <v>133</v>
      </c>
      <c r="I5" s="6" t="s">
        <v>134</v>
      </c>
      <c r="K5" t="s">
        <v>38</v>
      </c>
      <c r="L5">
        <v>26.07</v>
      </c>
      <c r="M5">
        <v>28.53</v>
      </c>
      <c r="N5">
        <v>25.54</v>
      </c>
      <c r="O5">
        <v>23.56</v>
      </c>
      <c r="P5">
        <v>27.74</v>
      </c>
      <c r="Q5">
        <v>36.35</v>
      </c>
      <c r="R5">
        <v>36.909999999999997</v>
      </c>
    </row>
    <row r="6" spans="1:18" ht="15.75">
      <c r="A6" s="17" t="s">
        <v>1</v>
      </c>
      <c r="B6" s="3" t="s">
        <v>2</v>
      </c>
      <c r="C6" s="8">
        <f>L10</f>
        <v>9.57</v>
      </c>
      <c r="D6" s="8">
        <f t="shared" ref="D6:I7" si="0">M10</f>
        <v>10.96</v>
      </c>
      <c r="E6" s="8">
        <f t="shared" si="0"/>
        <v>35.71</v>
      </c>
      <c r="F6" s="8">
        <f t="shared" si="0"/>
        <v>12.72</v>
      </c>
      <c r="G6" s="8">
        <f t="shared" si="0"/>
        <v>11.12</v>
      </c>
      <c r="H6" s="8">
        <f t="shared" si="0"/>
        <v>8.9600000000000009</v>
      </c>
      <c r="I6" s="8">
        <f t="shared" si="0"/>
        <v>11.4</v>
      </c>
      <c r="K6" t="s">
        <v>40</v>
      </c>
      <c r="L6">
        <v>7.33</v>
      </c>
      <c r="M6">
        <v>5.63</v>
      </c>
      <c r="N6">
        <v>2.88</v>
      </c>
      <c r="O6">
        <v>6.3</v>
      </c>
      <c r="P6">
        <v>8.49</v>
      </c>
      <c r="Q6">
        <v>9.73</v>
      </c>
      <c r="R6">
        <v>10.77</v>
      </c>
    </row>
    <row r="7" spans="1:18" ht="15.75">
      <c r="A7" s="17"/>
      <c r="B7" s="4" t="s">
        <v>3</v>
      </c>
      <c r="C7" s="8">
        <f>L11</f>
        <v>1.06</v>
      </c>
      <c r="D7" s="8">
        <f t="shared" si="0"/>
        <v>0.91</v>
      </c>
      <c r="E7" s="8">
        <f t="shared" si="0"/>
        <v>0.76</v>
      </c>
      <c r="F7" s="8">
        <f t="shared" si="0"/>
        <v>0.95</v>
      </c>
      <c r="G7" s="8">
        <f t="shared" si="0"/>
        <v>0.99</v>
      </c>
      <c r="H7" s="8">
        <f t="shared" si="0"/>
        <v>0.91</v>
      </c>
      <c r="I7" s="8">
        <f t="shared" si="0"/>
        <v>1.27</v>
      </c>
      <c r="K7" t="s">
        <v>42</v>
      </c>
      <c r="L7">
        <v>9.6</v>
      </c>
      <c r="M7">
        <v>10.16</v>
      </c>
      <c r="N7">
        <v>7.7</v>
      </c>
      <c r="O7">
        <v>5.22</v>
      </c>
      <c r="P7">
        <v>7.02</v>
      </c>
      <c r="Q7">
        <v>14.03</v>
      </c>
      <c r="R7">
        <v>15.26</v>
      </c>
    </row>
    <row r="8" spans="1:18" ht="15.75">
      <c r="A8" s="17"/>
      <c r="B8" s="7" t="s">
        <v>4</v>
      </c>
      <c r="C8" s="8"/>
      <c r="D8" s="8"/>
      <c r="E8" s="8"/>
      <c r="F8" s="8"/>
      <c r="G8" s="8"/>
      <c r="H8" s="8"/>
      <c r="I8" s="8"/>
      <c r="K8" t="s">
        <v>43</v>
      </c>
      <c r="L8">
        <v>7.66</v>
      </c>
      <c r="M8">
        <v>10.7</v>
      </c>
      <c r="N8">
        <v>9.61</v>
      </c>
      <c r="O8">
        <v>9.43</v>
      </c>
      <c r="P8">
        <v>10.28</v>
      </c>
      <c r="Q8">
        <v>11.06</v>
      </c>
      <c r="R8">
        <v>9.51</v>
      </c>
    </row>
    <row r="9" spans="1:18" ht="15.75">
      <c r="A9" s="17" t="s">
        <v>8</v>
      </c>
      <c r="B9" s="3" t="s">
        <v>9</v>
      </c>
      <c r="C9" s="8">
        <f>L12</f>
        <v>21.41</v>
      </c>
      <c r="D9" s="8">
        <f t="shared" ref="D9:I12" si="1">M12</f>
        <v>15.98</v>
      </c>
      <c r="E9" s="8">
        <f t="shared" si="1"/>
        <v>4.68</v>
      </c>
      <c r="F9" s="8">
        <f t="shared" si="1"/>
        <v>18.23</v>
      </c>
      <c r="G9" s="8">
        <f t="shared" si="1"/>
        <v>19.61</v>
      </c>
      <c r="H9" s="8">
        <f t="shared" si="1"/>
        <v>19.21</v>
      </c>
      <c r="I9" s="8">
        <f t="shared" si="1"/>
        <v>20.94</v>
      </c>
      <c r="K9" t="s">
        <v>20</v>
      </c>
      <c r="L9">
        <v>5.62</v>
      </c>
      <c r="M9">
        <v>4.93</v>
      </c>
      <c r="N9">
        <v>4.3</v>
      </c>
      <c r="O9">
        <v>5.45</v>
      </c>
      <c r="P9">
        <v>5.8</v>
      </c>
      <c r="Q9">
        <v>5.85</v>
      </c>
      <c r="R9">
        <v>8.11</v>
      </c>
    </row>
    <row r="10" spans="1:18" ht="15.75">
      <c r="A10" s="17"/>
      <c r="B10" s="4" t="s">
        <v>21</v>
      </c>
      <c r="C10" s="8">
        <f>L13</f>
        <v>1.07</v>
      </c>
      <c r="D10" s="8">
        <f t="shared" si="1"/>
        <v>0.82</v>
      </c>
      <c r="E10" s="8">
        <f t="shared" si="1"/>
        <v>0.2</v>
      </c>
      <c r="F10" s="8">
        <f t="shared" si="1"/>
        <v>0.7</v>
      </c>
      <c r="G10" s="8">
        <f t="shared" si="1"/>
        <v>0.84</v>
      </c>
      <c r="H10" s="8">
        <f t="shared" si="1"/>
        <v>1</v>
      </c>
      <c r="I10" s="8">
        <f t="shared" si="1"/>
        <v>1.04</v>
      </c>
      <c r="K10" s="12" t="s">
        <v>2</v>
      </c>
      <c r="L10">
        <v>9.57</v>
      </c>
      <c r="M10">
        <v>10.96</v>
      </c>
      <c r="N10">
        <v>35.71</v>
      </c>
      <c r="O10">
        <v>12.72</v>
      </c>
      <c r="P10">
        <v>11.12</v>
      </c>
      <c r="Q10">
        <v>8.9600000000000009</v>
      </c>
      <c r="R10">
        <v>11.4</v>
      </c>
    </row>
    <row r="11" spans="1:18" ht="15.75">
      <c r="A11" s="17"/>
      <c r="B11" s="4" t="s">
        <v>22</v>
      </c>
      <c r="C11" s="8">
        <f>L14</f>
        <v>11.19</v>
      </c>
      <c r="D11" s="8">
        <f t="shared" si="1"/>
        <v>8.4700000000000006</v>
      </c>
      <c r="E11" s="8">
        <f t="shared" si="1"/>
        <v>2.13</v>
      </c>
      <c r="F11" s="8">
        <f t="shared" si="1"/>
        <v>7.48</v>
      </c>
      <c r="G11" s="8">
        <f t="shared" si="1"/>
        <v>8.9700000000000006</v>
      </c>
      <c r="H11" s="8">
        <f t="shared" si="1"/>
        <v>10.67</v>
      </c>
      <c r="I11" s="8">
        <f t="shared" si="1"/>
        <v>11.24</v>
      </c>
      <c r="K11" s="10" t="s">
        <v>3</v>
      </c>
      <c r="L11">
        <v>1.06</v>
      </c>
      <c r="M11">
        <v>0.91</v>
      </c>
      <c r="N11">
        <v>0.76</v>
      </c>
      <c r="O11">
        <v>0.95</v>
      </c>
      <c r="P11">
        <v>0.99</v>
      </c>
      <c r="Q11">
        <v>0.91</v>
      </c>
      <c r="R11">
        <v>1.27</v>
      </c>
    </row>
    <row r="12" spans="1:18" ht="15.75">
      <c r="A12" s="15" t="s">
        <v>5</v>
      </c>
      <c r="B12" s="4" t="s">
        <v>6</v>
      </c>
      <c r="C12" s="8">
        <f>L15</f>
        <v>0.41</v>
      </c>
      <c r="D12" s="8">
        <f t="shared" si="1"/>
        <v>0.36</v>
      </c>
      <c r="E12" s="8">
        <f t="shared" si="1"/>
        <v>0.3</v>
      </c>
      <c r="F12" s="8">
        <f t="shared" si="1"/>
        <v>0.26</v>
      </c>
      <c r="G12" s="8">
        <f t="shared" si="1"/>
        <v>0.31</v>
      </c>
      <c r="H12" s="8">
        <f t="shared" si="1"/>
        <v>0.25</v>
      </c>
      <c r="I12" s="8">
        <f t="shared" si="1"/>
        <v>0.23</v>
      </c>
      <c r="K12" s="12" t="s">
        <v>9</v>
      </c>
      <c r="L12">
        <v>21.41</v>
      </c>
      <c r="M12">
        <v>15.98</v>
      </c>
      <c r="N12">
        <v>4.68</v>
      </c>
      <c r="O12">
        <v>18.23</v>
      </c>
      <c r="P12">
        <v>19.61</v>
      </c>
      <c r="Q12">
        <v>19.21</v>
      </c>
      <c r="R12">
        <v>20.94</v>
      </c>
    </row>
    <row r="13" spans="1:18" ht="15.75">
      <c r="A13" s="15"/>
      <c r="B13" s="7" t="s">
        <v>7</v>
      </c>
      <c r="C13" s="8"/>
      <c r="D13" s="8"/>
      <c r="E13" s="8"/>
      <c r="F13" s="8"/>
      <c r="G13" s="8"/>
      <c r="H13" s="8"/>
      <c r="I13" s="8"/>
      <c r="K13" s="10" t="s">
        <v>21</v>
      </c>
      <c r="L13">
        <v>1.07</v>
      </c>
      <c r="M13">
        <v>0.82</v>
      </c>
      <c r="N13">
        <v>0.2</v>
      </c>
      <c r="O13">
        <v>0.7</v>
      </c>
      <c r="P13">
        <v>0.84</v>
      </c>
      <c r="Q13">
        <v>1</v>
      </c>
      <c r="R13">
        <v>1.04</v>
      </c>
    </row>
    <row r="14" spans="1:18" ht="15.75">
      <c r="A14" s="15" t="s">
        <v>10</v>
      </c>
      <c r="B14" s="4" t="s">
        <v>23</v>
      </c>
      <c r="C14">
        <f>L16+100</f>
        <v>102.9</v>
      </c>
      <c r="D14">
        <f t="shared" ref="D14:I14" si="2">M16+100</f>
        <v>106.15</v>
      </c>
      <c r="E14">
        <f t="shared" si="2"/>
        <v>95.78</v>
      </c>
      <c r="F14">
        <f t="shared" si="2"/>
        <v>112.92</v>
      </c>
      <c r="G14">
        <f t="shared" si="2"/>
        <v>128.78</v>
      </c>
      <c r="H14">
        <f t="shared" si="2"/>
        <v>75.87</v>
      </c>
      <c r="I14">
        <f t="shared" si="2"/>
        <v>106.35</v>
      </c>
      <c r="K14" s="10" t="s">
        <v>22</v>
      </c>
      <c r="L14">
        <v>11.19</v>
      </c>
      <c r="M14">
        <v>8.4700000000000006</v>
      </c>
      <c r="N14">
        <v>2.13</v>
      </c>
      <c r="O14">
        <v>7.48</v>
      </c>
      <c r="P14">
        <v>8.9700000000000006</v>
      </c>
      <c r="Q14">
        <v>10.67</v>
      </c>
      <c r="R14">
        <v>11.24</v>
      </c>
    </row>
    <row r="15" spans="1:18" ht="15.75">
      <c r="A15" s="15"/>
      <c r="B15" s="2" t="s">
        <v>24</v>
      </c>
      <c r="C15" s="8"/>
      <c r="D15" s="8"/>
      <c r="E15" s="8"/>
      <c r="F15" s="8"/>
      <c r="G15" s="8"/>
      <c r="H15" s="8"/>
      <c r="I15" s="8"/>
      <c r="K15" s="10" t="s">
        <v>6</v>
      </c>
      <c r="L15">
        <v>0.41</v>
      </c>
      <c r="M15">
        <v>0.36</v>
      </c>
      <c r="N15">
        <v>0.3</v>
      </c>
      <c r="O15">
        <v>0.26</v>
      </c>
      <c r="P15">
        <v>0.31</v>
      </c>
      <c r="Q15">
        <v>0.25</v>
      </c>
      <c r="R15">
        <v>0.23</v>
      </c>
    </row>
    <row r="16" spans="1:18" ht="15.75">
      <c r="A16" s="15" t="s">
        <v>11</v>
      </c>
      <c r="B16" s="4" t="s">
        <v>12</v>
      </c>
      <c r="C16">
        <f t="shared" ref="C16:I16" si="3">L22/L5</f>
        <v>0.33793632527809753</v>
      </c>
      <c r="D16">
        <f t="shared" si="3"/>
        <v>0.26883981773571686</v>
      </c>
      <c r="E16">
        <f t="shared" si="3"/>
        <v>0.32223962411902901</v>
      </c>
      <c r="F16">
        <f t="shared" si="3"/>
        <v>0.3781833616298812</v>
      </c>
      <c r="G16">
        <f t="shared" si="3"/>
        <v>0.37635183850036058</v>
      </c>
      <c r="H16">
        <f t="shared" si="3"/>
        <v>0.30976616231086662</v>
      </c>
      <c r="I16">
        <f t="shared" si="3"/>
        <v>0.32890815497155235</v>
      </c>
      <c r="K16" s="10" t="s">
        <v>23</v>
      </c>
      <c r="L16">
        <v>2.9</v>
      </c>
      <c r="M16">
        <v>6.15</v>
      </c>
      <c r="N16">
        <v>-4.22</v>
      </c>
      <c r="O16">
        <v>12.92</v>
      </c>
      <c r="P16">
        <v>28.78</v>
      </c>
      <c r="Q16">
        <v>-24.13</v>
      </c>
      <c r="R16">
        <v>6.35</v>
      </c>
    </row>
    <row r="17" spans="1:18" ht="15.75">
      <c r="A17" s="15"/>
      <c r="B17" s="4" t="s">
        <v>25</v>
      </c>
      <c r="C17">
        <f t="shared" ref="C17:I17" si="4">L6/L5</f>
        <v>0.28116609129267356</v>
      </c>
      <c r="D17">
        <f t="shared" si="4"/>
        <v>0.19733613739922887</v>
      </c>
      <c r="E17">
        <f t="shared" si="4"/>
        <v>0.11276429130775255</v>
      </c>
      <c r="F17">
        <f t="shared" si="4"/>
        <v>0.267402376910017</v>
      </c>
      <c r="G17">
        <f t="shared" si="4"/>
        <v>0.30605623648161501</v>
      </c>
      <c r="H17">
        <f t="shared" si="4"/>
        <v>0.26767537826685006</v>
      </c>
      <c r="I17">
        <f t="shared" si="4"/>
        <v>0.29179084259008398</v>
      </c>
      <c r="K17" s="10" t="s">
        <v>26</v>
      </c>
      <c r="L17">
        <v>1.54</v>
      </c>
      <c r="M17">
        <v>1.52</v>
      </c>
      <c r="N17">
        <v>1.78</v>
      </c>
      <c r="O17">
        <v>1.58</v>
      </c>
      <c r="P17">
        <v>1.72</v>
      </c>
      <c r="Q17">
        <v>1.89</v>
      </c>
      <c r="R17">
        <v>1.97</v>
      </c>
    </row>
    <row r="18" spans="1:18" ht="15.75">
      <c r="A18" s="15" t="s">
        <v>13</v>
      </c>
      <c r="B18" s="4" t="s">
        <v>26</v>
      </c>
      <c r="C18" s="8">
        <f>L17</f>
        <v>1.54</v>
      </c>
      <c r="D18" s="8">
        <f t="shared" ref="D18:I18" si="5">M17</f>
        <v>1.52</v>
      </c>
      <c r="E18" s="8">
        <f t="shared" si="5"/>
        <v>1.78</v>
      </c>
      <c r="F18" s="8">
        <f t="shared" si="5"/>
        <v>1.58</v>
      </c>
      <c r="G18" s="8">
        <f t="shared" si="5"/>
        <v>1.72</v>
      </c>
      <c r="H18" s="8">
        <f t="shared" si="5"/>
        <v>1.89</v>
      </c>
      <c r="I18" s="8">
        <f t="shared" si="5"/>
        <v>1.97</v>
      </c>
      <c r="K18" s="10" t="s">
        <v>18</v>
      </c>
      <c r="L18">
        <v>4.38</v>
      </c>
      <c r="M18">
        <v>5.05</v>
      </c>
      <c r="N18">
        <v>1.1200000000000001</v>
      </c>
      <c r="O18">
        <v>4.22</v>
      </c>
      <c r="P18">
        <v>4.4800000000000004</v>
      </c>
      <c r="Q18">
        <v>6.15</v>
      </c>
      <c r="R18">
        <v>4.88</v>
      </c>
    </row>
    <row r="19" spans="1:18" ht="15.75">
      <c r="A19" s="15"/>
      <c r="B19" s="4" t="s">
        <v>27</v>
      </c>
      <c r="C19">
        <f t="shared" ref="C19:I19" si="6">L6/L7</f>
        <v>0.76354166666666667</v>
      </c>
      <c r="D19">
        <f t="shared" si="6"/>
        <v>0.55413385826771655</v>
      </c>
      <c r="E19">
        <f t="shared" si="6"/>
        <v>0.37402597402597398</v>
      </c>
      <c r="F19">
        <f t="shared" si="6"/>
        <v>1.2068965517241379</v>
      </c>
      <c r="G19">
        <f t="shared" si="6"/>
        <v>1.2094017094017095</v>
      </c>
      <c r="H19">
        <f t="shared" si="6"/>
        <v>0.69351389878831082</v>
      </c>
      <c r="I19">
        <f t="shared" si="6"/>
        <v>0.70576671035386629</v>
      </c>
      <c r="K19" s="10" t="s">
        <v>30</v>
      </c>
      <c r="L19">
        <v>41.9</v>
      </c>
      <c r="M19">
        <v>55.34</v>
      </c>
      <c r="N19">
        <v>39.950000000000003</v>
      </c>
      <c r="O19">
        <v>53.64</v>
      </c>
      <c r="P19">
        <v>49.83</v>
      </c>
      <c r="Q19">
        <v>55</v>
      </c>
      <c r="R19">
        <v>55.35</v>
      </c>
    </row>
    <row r="20" spans="1:18" ht="15.75">
      <c r="A20" s="15" t="s">
        <v>14</v>
      </c>
      <c r="B20" s="2" t="s">
        <v>19</v>
      </c>
      <c r="C20" s="8"/>
      <c r="D20" s="8"/>
      <c r="E20" s="8"/>
      <c r="F20" s="8"/>
      <c r="G20" s="8"/>
      <c r="H20" s="8"/>
      <c r="I20" s="8"/>
    </row>
    <row r="21" spans="1:18" ht="15.75">
      <c r="A21" s="15"/>
      <c r="B21" s="2" t="s">
        <v>15</v>
      </c>
      <c r="C21" s="8"/>
      <c r="D21" s="8"/>
      <c r="E21" s="8"/>
      <c r="F21" s="8"/>
      <c r="G21" s="8"/>
      <c r="H21" s="8"/>
      <c r="I21" s="8"/>
      <c r="K21" s="9" t="s">
        <v>48</v>
      </c>
      <c r="L21">
        <f>L7+L8</f>
        <v>17.259999999999998</v>
      </c>
      <c r="M21">
        <f t="shared" ref="M21:R21" si="7">M7+M8</f>
        <v>20.86</v>
      </c>
      <c r="N21">
        <f t="shared" si="7"/>
        <v>17.309999999999999</v>
      </c>
      <c r="O21">
        <f t="shared" si="7"/>
        <v>14.649999999999999</v>
      </c>
      <c r="P21">
        <f t="shared" si="7"/>
        <v>17.299999999999997</v>
      </c>
      <c r="Q21">
        <f t="shared" si="7"/>
        <v>25.09</v>
      </c>
      <c r="R21">
        <f t="shared" si="7"/>
        <v>24.77</v>
      </c>
    </row>
    <row r="22" spans="1:18" ht="15.75">
      <c r="A22" s="15" t="s">
        <v>16</v>
      </c>
      <c r="B22" s="4" t="s">
        <v>28</v>
      </c>
      <c r="D22">
        <f>((M5-L5)/L5)+2</f>
        <v>2.094361334867664</v>
      </c>
      <c r="E22">
        <f t="shared" ref="E22:I22" si="8">((N5-M5)/M5)+2</f>
        <v>1.895198037153873</v>
      </c>
      <c r="F22">
        <f t="shared" si="8"/>
        <v>1.9224745497259201</v>
      </c>
      <c r="G22">
        <f t="shared" si="8"/>
        <v>2.1774193548387095</v>
      </c>
      <c r="H22">
        <f t="shared" si="8"/>
        <v>2.3103821196827687</v>
      </c>
      <c r="I22">
        <f t="shared" si="8"/>
        <v>2.0154057771664373</v>
      </c>
      <c r="K22" s="9" t="s">
        <v>44</v>
      </c>
      <c r="L22">
        <f>L5-L21</f>
        <v>8.8100000000000023</v>
      </c>
      <c r="M22">
        <f t="shared" ref="M22:R22" si="9">M5-M21</f>
        <v>7.6700000000000017</v>
      </c>
      <c r="N22">
        <f t="shared" si="9"/>
        <v>8.23</v>
      </c>
      <c r="O22">
        <f t="shared" si="9"/>
        <v>8.91</v>
      </c>
      <c r="P22">
        <f t="shared" si="9"/>
        <v>10.440000000000001</v>
      </c>
      <c r="Q22">
        <f t="shared" si="9"/>
        <v>11.260000000000002</v>
      </c>
      <c r="R22">
        <f t="shared" si="9"/>
        <v>12.139999999999997</v>
      </c>
    </row>
    <row r="23" spans="1:18" ht="15.75">
      <c r="A23" s="15"/>
      <c r="B23" s="4" t="s">
        <v>29</v>
      </c>
      <c r="D23">
        <f>((M3-L3)/L3)+2</f>
        <v>1.7966101694915255</v>
      </c>
      <c r="E23">
        <f t="shared" ref="E23:I23" si="10">((N3-M3)/M3)+2</f>
        <v>1.2553191489361701</v>
      </c>
      <c r="F23">
        <f t="shared" si="10"/>
        <v>4.5833333333333339</v>
      </c>
      <c r="G23">
        <f t="shared" si="10"/>
        <v>2.2093023255813953</v>
      </c>
      <c r="H23">
        <f t="shared" si="10"/>
        <v>2.25</v>
      </c>
      <c r="I23">
        <f t="shared" si="10"/>
        <v>2.1076923076923078</v>
      </c>
      <c r="K23" s="11" t="s">
        <v>46</v>
      </c>
      <c r="L23">
        <f>L22/L5</f>
        <v>0.33793632527809753</v>
      </c>
      <c r="M23">
        <f t="shared" ref="M23:R23" si="11">M22/M5</f>
        <v>0.26883981773571686</v>
      </c>
      <c r="N23">
        <f t="shared" si="11"/>
        <v>0.32223962411902901</v>
      </c>
      <c r="O23">
        <f t="shared" si="11"/>
        <v>0.3781833616298812</v>
      </c>
      <c r="P23">
        <f t="shared" si="11"/>
        <v>0.37635183850036058</v>
      </c>
      <c r="Q23">
        <f t="shared" si="11"/>
        <v>0.30976616231086662</v>
      </c>
      <c r="R23">
        <f t="shared" si="11"/>
        <v>0.32890815497155235</v>
      </c>
    </row>
    <row r="24" spans="1:18" ht="15.75">
      <c r="A24" s="15" t="s">
        <v>17</v>
      </c>
      <c r="B24" s="4" t="s">
        <v>18</v>
      </c>
      <c r="C24" s="8">
        <f>L18</f>
        <v>4.38</v>
      </c>
      <c r="D24" s="8">
        <f t="shared" ref="D24:I25" si="12">M18</f>
        <v>5.05</v>
      </c>
      <c r="E24" s="8">
        <f t="shared" si="12"/>
        <v>1.1200000000000001</v>
      </c>
      <c r="F24" s="8">
        <f t="shared" si="12"/>
        <v>4.22</v>
      </c>
      <c r="G24" s="8">
        <f t="shared" si="12"/>
        <v>4.4800000000000004</v>
      </c>
      <c r="H24" s="8">
        <f t="shared" si="12"/>
        <v>6.15</v>
      </c>
      <c r="I24" s="8">
        <f t="shared" si="12"/>
        <v>4.88</v>
      </c>
      <c r="K24" s="11" t="s">
        <v>49</v>
      </c>
      <c r="L24">
        <f>L6/L5</f>
        <v>0.28116609129267356</v>
      </c>
      <c r="M24">
        <f t="shared" ref="M24:R24" si="13">M6/M5</f>
        <v>0.19733613739922887</v>
      </c>
      <c r="N24">
        <f t="shared" si="13"/>
        <v>0.11276429130775255</v>
      </c>
      <c r="O24">
        <f t="shared" si="13"/>
        <v>0.267402376910017</v>
      </c>
      <c r="P24">
        <f t="shared" si="13"/>
        <v>0.30605623648161501</v>
      </c>
      <c r="Q24">
        <f t="shared" si="13"/>
        <v>0.26767537826685006</v>
      </c>
      <c r="R24">
        <f t="shared" si="13"/>
        <v>0.29179084259008398</v>
      </c>
    </row>
    <row r="25" spans="1:18" ht="15.75">
      <c r="A25" s="15"/>
      <c r="B25" s="4" t="s">
        <v>30</v>
      </c>
      <c r="C25" s="8">
        <f>L19</f>
        <v>41.9</v>
      </c>
      <c r="D25" s="8">
        <f t="shared" si="12"/>
        <v>55.34</v>
      </c>
      <c r="E25" s="8">
        <f t="shared" si="12"/>
        <v>39.950000000000003</v>
      </c>
      <c r="F25" s="8">
        <f t="shared" si="12"/>
        <v>53.64</v>
      </c>
      <c r="G25" s="8">
        <f t="shared" si="12"/>
        <v>49.83</v>
      </c>
      <c r="H25" s="8">
        <f t="shared" si="12"/>
        <v>55</v>
      </c>
      <c r="I25" s="8">
        <f t="shared" si="12"/>
        <v>55.35</v>
      </c>
      <c r="K25" s="11" t="s">
        <v>47</v>
      </c>
      <c r="L25">
        <f>L6/L7</f>
        <v>0.76354166666666667</v>
      </c>
      <c r="M25">
        <f t="shared" ref="M25:R25" si="14">M6/M7</f>
        <v>0.55413385826771655</v>
      </c>
      <c r="N25">
        <f t="shared" si="14"/>
        <v>0.37402597402597398</v>
      </c>
      <c r="O25">
        <f t="shared" si="14"/>
        <v>1.2068965517241379</v>
      </c>
      <c r="P25">
        <f t="shared" si="14"/>
        <v>1.2094017094017095</v>
      </c>
      <c r="Q25">
        <f t="shared" si="14"/>
        <v>0.69351389878831082</v>
      </c>
      <c r="R25">
        <f t="shared" si="14"/>
        <v>0.70576671035386629</v>
      </c>
    </row>
    <row r="26" spans="1:18" ht="15.75">
      <c r="A26" s="18"/>
      <c r="B26" s="18"/>
      <c r="C26" s="8"/>
      <c r="K26" s="11" t="s">
        <v>50</v>
      </c>
      <c r="M26">
        <f>(M5-L5)/L5</f>
        <v>9.4361334867664015E-2</v>
      </c>
      <c r="N26">
        <f t="shared" ref="N26:R26" si="15">(N5-M5)/M5</f>
        <v>-0.10480196284612694</v>
      </c>
      <c r="O26">
        <f t="shared" si="15"/>
        <v>-7.7525450274079893E-2</v>
      </c>
      <c r="P26">
        <f t="shared" si="15"/>
        <v>0.17741935483870969</v>
      </c>
      <c r="Q26">
        <f t="shared" si="15"/>
        <v>0.31038211968276869</v>
      </c>
      <c r="R26">
        <f t="shared" si="15"/>
        <v>1.5405777166437281E-2</v>
      </c>
    </row>
    <row r="27" spans="1:18" ht="15.75">
      <c r="A27" s="5" t="s">
        <v>31</v>
      </c>
      <c r="B27" s="4" t="s">
        <v>45</v>
      </c>
      <c r="C27" s="8"/>
      <c r="D27">
        <f>((M9-L9)/L9)+2</f>
        <v>1.8772241992882561</v>
      </c>
      <c r="E27">
        <f t="shared" ref="E27:I27" si="16">((N9-M9)/M9)+2</f>
        <v>1.8722109533468561</v>
      </c>
      <c r="F27">
        <f t="shared" si="16"/>
        <v>2.2674418604651163</v>
      </c>
      <c r="G27">
        <f t="shared" si="16"/>
        <v>2.0642201834862384</v>
      </c>
      <c r="H27">
        <f t="shared" si="16"/>
        <v>2.0086206896551726</v>
      </c>
      <c r="I27">
        <f t="shared" si="16"/>
        <v>2.3863247863247863</v>
      </c>
      <c r="K27" s="11" t="s">
        <v>51</v>
      </c>
      <c r="M27">
        <f t="shared" ref="M27:R27" si="17">(M3-L3)/L3</f>
        <v>-0.20338983050847459</v>
      </c>
      <c r="N27">
        <f t="shared" si="17"/>
        <v>-0.74468085106382975</v>
      </c>
      <c r="O27">
        <f t="shared" si="17"/>
        <v>2.5833333333333335</v>
      </c>
      <c r="P27">
        <f t="shared" si="17"/>
        <v>0.20930232558139542</v>
      </c>
      <c r="Q27">
        <f t="shared" si="17"/>
        <v>0.25</v>
      </c>
      <c r="R27">
        <f t="shared" si="17"/>
        <v>0.10769230769230762</v>
      </c>
    </row>
    <row r="28" spans="1:18" ht="15.75">
      <c r="C28" s="8"/>
      <c r="D28" s="8"/>
      <c r="E28" s="8"/>
      <c r="F28" s="8"/>
      <c r="G28" s="8"/>
      <c r="H28" s="8"/>
      <c r="I28" s="8"/>
      <c r="K28" s="11" t="s">
        <v>52</v>
      </c>
      <c r="M28">
        <f>(M9-L9)/L9</f>
        <v>-0.12277580071174383</v>
      </c>
      <c r="N28">
        <f t="shared" ref="N28:R28" si="18">(N9-M9)/M9</f>
        <v>-0.127789046653144</v>
      </c>
      <c r="O28">
        <f t="shared" si="18"/>
        <v>0.26744186046511637</v>
      </c>
      <c r="P28">
        <f t="shared" si="18"/>
        <v>6.4220183486238466E-2</v>
      </c>
      <c r="Q28">
        <f t="shared" si="18"/>
        <v>8.6206896551723842E-3</v>
      </c>
      <c r="R28">
        <f t="shared" si="18"/>
        <v>0.38632478632478628</v>
      </c>
    </row>
    <row r="30" spans="1:18" ht="15.75">
      <c r="K30" s="11" t="s">
        <v>28</v>
      </c>
      <c r="M30">
        <f>((M5-L5)/L5)+2</f>
        <v>2.094361334867664</v>
      </c>
      <c r="N30">
        <f t="shared" ref="N30:R30" si="19">((N5-M5)/M5)+2</f>
        <v>1.895198037153873</v>
      </c>
      <c r="O30">
        <f t="shared" si="19"/>
        <v>1.9224745497259201</v>
      </c>
      <c r="P30">
        <f t="shared" si="19"/>
        <v>2.1774193548387095</v>
      </c>
      <c r="Q30">
        <f t="shared" si="19"/>
        <v>2.3103821196827687</v>
      </c>
      <c r="R30">
        <f t="shared" si="19"/>
        <v>2.0154057771664373</v>
      </c>
    </row>
    <row r="31" spans="1:18" ht="15.75">
      <c r="A31" s="1"/>
      <c r="K31" s="11" t="s">
        <v>29</v>
      </c>
      <c r="M31">
        <f>((M3-L3)/L3)+2</f>
        <v>1.7966101694915255</v>
      </c>
      <c r="N31">
        <f t="shared" ref="N31:R31" si="20">((N3-M3)/M3)+2</f>
        <v>1.2553191489361701</v>
      </c>
      <c r="O31">
        <f t="shared" si="20"/>
        <v>4.5833333333333339</v>
      </c>
      <c r="P31">
        <f t="shared" si="20"/>
        <v>2.2093023255813953</v>
      </c>
      <c r="Q31">
        <f t="shared" si="20"/>
        <v>2.25</v>
      </c>
      <c r="R31">
        <f t="shared" si="20"/>
        <v>2.1076923076923078</v>
      </c>
    </row>
    <row r="32" spans="1:18" ht="15.75">
      <c r="A32" s="1"/>
      <c r="K32" s="11" t="s">
        <v>45</v>
      </c>
      <c r="L32" s="8"/>
      <c r="M32">
        <f>((M9-L9)/L9)+2</f>
        <v>1.8772241992882561</v>
      </c>
      <c r="N32">
        <f t="shared" ref="N32:R32" si="21">((N9-M9)/M9)+2</f>
        <v>1.8722109533468561</v>
      </c>
      <c r="O32">
        <f t="shared" si="21"/>
        <v>2.2674418604651163</v>
      </c>
      <c r="P32">
        <f t="shared" si="21"/>
        <v>2.0642201834862384</v>
      </c>
      <c r="Q32">
        <f t="shared" si="21"/>
        <v>2.0086206896551726</v>
      </c>
      <c r="R32">
        <f t="shared" si="21"/>
        <v>2.3863247863247863</v>
      </c>
    </row>
    <row r="33" spans="11:18" ht="15.75">
      <c r="K33" s="4" t="s">
        <v>23</v>
      </c>
      <c r="L33">
        <f>L16+100</f>
        <v>102.9</v>
      </c>
      <c r="M33">
        <f t="shared" ref="M33:R33" si="22">M16+100</f>
        <v>106.15</v>
      </c>
      <c r="N33">
        <f t="shared" si="22"/>
        <v>95.78</v>
      </c>
      <c r="O33">
        <f t="shared" si="22"/>
        <v>112.92</v>
      </c>
      <c r="P33">
        <f t="shared" si="22"/>
        <v>128.78</v>
      </c>
      <c r="Q33">
        <f t="shared" si="22"/>
        <v>75.87</v>
      </c>
      <c r="R33">
        <f t="shared" si="22"/>
        <v>106.35</v>
      </c>
    </row>
  </sheetData>
  <mergeCells count="13">
    <mergeCell ref="A26:B26"/>
    <mergeCell ref="A14:A15"/>
    <mergeCell ref="A16:A17"/>
    <mergeCell ref="A18:A19"/>
    <mergeCell ref="A20:A21"/>
    <mergeCell ref="A22:A23"/>
    <mergeCell ref="A24:A25"/>
    <mergeCell ref="A12:A13"/>
    <mergeCell ref="A1:I3"/>
    <mergeCell ref="A4:B5"/>
    <mergeCell ref="C4:I4"/>
    <mergeCell ref="A6:A8"/>
    <mergeCell ref="A9:A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B48A-D974-406D-8550-E9CC6E4940D1}">
  <dimension ref="A1:R33"/>
  <sheetViews>
    <sheetView zoomScale="91" zoomScaleNormal="91" workbookViewId="0">
      <selection activeCell="D27" sqref="D27:I27"/>
    </sheetView>
  </sheetViews>
  <sheetFormatPr defaultRowHeight="14.25"/>
  <cols>
    <col min="1" max="1" width="14.75" bestFit="1" customWidth="1"/>
    <col min="2" max="2" width="43" customWidth="1"/>
    <col min="3" max="9" width="7.625" customWidth="1"/>
    <col min="11" max="11" width="19.375" customWidth="1"/>
  </cols>
  <sheetData>
    <row r="1" spans="1:18">
      <c r="A1" s="16" t="s">
        <v>56</v>
      </c>
      <c r="B1" s="16"/>
      <c r="C1" s="16"/>
      <c r="D1" s="16"/>
      <c r="E1" s="16"/>
      <c r="F1" s="16"/>
      <c r="G1" s="16"/>
      <c r="H1" s="16"/>
      <c r="I1" s="16"/>
    </row>
    <row r="2" spans="1:18">
      <c r="A2" s="16"/>
      <c r="B2" s="16"/>
      <c r="C2" s="16"/>
      <c r="D2" s="16"/>
      <c r="E2" s="16"/>
      <c r="F2" s="16"/>
      <c r="G2" s="16"/>
      <c r="H2" s="16"/>
      <c r="I2" s="16"/>
      <c r="L2" s="6">
        <v>2018</v>
      </c>
      <c r="M2" s="6">
        <v>2019</v>
      </c>
      <c r="N2" s="6">
        <v>2020</v>
      </c>
      <c r="O2" s="6">
        <v>2021</v>
      </c>
      <c r="P2" s="6">
        <v>2022</v>
      </c>
      <c r="Q2" s="6">
        <v>2023</v>
      </c>
      <c r="R2" s="6">
        <v>2024</v>
      </c>
    </row>
    <row r="3" spans="1:18">
      <c r="A3" s="16"/>
      <c r="B3" s="16"/>
      <c r="C3" s="16"/>
      <c r="D3" s="16"/>
      <c r="E3" s="16"/>
      <c r="F3" s="16"/>
      <c r="G3" s="16"/>
      <c r="H3" s="16"/>
      <c r="I3" s="16"/>
      <c r="K3" t="s">
        <v>33</v>
      </c>
      <c r="L3">
        <v>1.29</v>
      </c>
      <c r="M3">
        <v>1.3</v>
      </c>
      <c r="N3">
        <v>1.22</v>
      </c>
      <c r="O3">
        <v>1.4</v>
      </c>
      <c r="P3">
        <v>1.61</v>
      </c>
      <c r="Q3">
        <v>1.86</v>
      </c>
      <c r="R3">
        <v>2.0499999999999998</v>
      </c>
    </row>
    <row r="4" spans="1:18" ht="15.75">
      <c r="A4" s="16"/>
      <c r="B4" s="16"/>
      <c r="C4" s="15" t="s">
        <v>0</v>
      </c>
      <c r="D4" s="15"/>
      <c r="E4" s="15"/>
      <c r="F4" s="15"/>
      <c r="G4" s="15"/>
      <c r="H4" s="15"/>
      <c r="I4" s="15"/>
      <c r="K4" t="s">
        <v>34</v>
      </c>
      <c r="L4">
        <v>45.8</v>
      </c>
      <c r="M4">
        <v>45.29</v>
      </c>
      <c r="N4">
        <v>39.01</v>
      </c>
      <c r="O4">
        <v>51.62</v>
      </c>
      <c r="P4">
        <v>54.97</v>
      </c>
      <c r="Q4">
        <v>56.4</v>
      </c>
      <c r="R4">
        <v>58.77</v>
      </c>
    </row>
    <row r="5" spans="1:18">
      <c r="A5" s="16"/>
      <c r="B5" s="16"/>
      <c r="C5" s="6" t="s">
        <v>129</v>
      </c>
      <c r="D5" s="6" t="s">
        <v>128</v>
      </c>
      <c r="E5" s="6" t="s">
        <v>130</v>
      </c>
      <c r="F5" s="6" t="s">
        <v>131</v>
      </c>
      <c r="G5" s="6" t="s">
        <v>132</v>
      </c>
      <c r="H5" s="6" t="s">
        <v>133</v>
      </c>
      <c r="I5" s="6" t="s">
        <v>134</v>
      </c>
      <c r="K5" t="s">
        <v>38</v>
      </c>
      <c r="L5">
        <v>8.2200000000000006</v>
      </c>
      <c r="M5">
        <v>8.5500000000000007</v>
      </c>
      <c r="N5">
        <v>8.31</v>
      </c>
      <c r="O5">
        <v>7.31</v>
      </c>
      <c r="P5">
        <v>7.26</v>
      </c>
      <c r="Q5">
        <v>9.43</v>
      </c>
      <c r="R5">
        <v>10.69</v>
      </c>
    </row>
    <row r="6" spans="1:18" ht="15.75">
      <c r="A6" s="17" t="s">
        <v>1</v>
      </c>
      <c r="B6" s="3" t="s">
        <v>2</v>
      </c>
      <c r="C6" s="8">
        <f>L10</f>
        <v>14.14</v>
      </c>
      <c r="D6" s="8">
        <f t="shared" ref="D6:I7" si="0">M10</f>
        <v>14.62</v>
      </c>
      <c r="E6" s="8">
        <f t="shared" si="0"/>
        <v>11.55</v>
      </c>
      <c r="F6" s="8">
        <f t="shared" si="0"/>
        <v>13.4</v>
      </c>
      <c r="G6" s="8">
        <f t="shared" si="0"/>
        <v>12.75</v>
      </c>
      <c r="H6" s="8">
        <f t="shared" si="0"/>
        <v>10.18</v>
      </c>
      <c r="I6" s="8">
        <f t="shared" si="0"/>
        <v>9.3800000000000008</v>
      </c>
      <c r="K6" t="s">
        <v>40</v>
      </c>
      <c r="L6">
        <v>2.71</v>
      </c>
      <c r="M6">
        <v>2.5299999999999998</v>
      </c>
      <c r="N6">
        <v>2.34</v>
      </c>
      <c r="O6">
        <v>2.73</v>
      </c>
      <c r="P6">
        <v>3.33</v>
      </c>
      <c r="Q6">
        <v>3.34</v>
      </c>
      <c r="R6">
        <v>3.54</v>
      </c>
    </row>
    <row r="7" spans="1:18" ht="15.75">
      <c r="A7" s="17"/>
      <c r="B7" s="4" t="s">
        <v>3</v>
      </c>
      <c r="C7" s="8">
        <f>L11</f>
        <v>1.56</v>
      </c>
      <c r="D7" s="8">
        <f t="shared" si="0"/>
        <v>1.53</v>
      </c>
      <c r="E7" s="8">
        <f t="shared" si="0"/>
        <v>1.06</v>
      </c>
      <c r="F7" s="8">
        <f t="shared" si="0"/>
        <v>1.33</v>
      </c>
      <c r="G7" s="8">
        <f t="shared" si="0"/>
        <v>1.35</v>
      </c>
      <c r="H7" s="8">
        <f t="shared" si="0"/>
        <v>1.1399999999999999</v>
      </c>
      <c r="I7" s="8">
        <f t="shared" si="0"/>
        <v>1.06</v>
      </c>
      <c r="K7" t="s">
        <v>42</v>
      </c>
      <c r="L7">
        <v>3.46</v>
      </c>
      <c r="M7">
        <v>3.92</v>
      </c>
      <c r="N7">
        <v>3.42</v>
      </c>
      <c r="O7">
        <v>2.1</v>
      </c>
      <c r="P7">
        <v>1.97</v>
      </c>
      <c r="Q7">
        <v>3.85</v>
      </c>
      <c r="R7">
        <v>4.96</v>
      </c>
    </row>
    <row r="8" spans="1:18" ht="15.75">
      <c r="A8" s="17"/>
      <c r="B8" s="7" t="s">
        <v>4</v>
      </c>
      <c r="C8" s="8"/>
      <c r="D8" s="8"/>
      <c r="E8" s="8"/>
      <c r="F8" s="8"/>
      <c r="G8" s="8"/>
      <c r="H8" s="8"/>
      <c r="I8" s="8"/>
      <c r="K8" t="s">
        <v>43</v>
      </c>
      <c r="L8">
        <v>5.44</v>
      </c>
      <c r="M8">
        <v>2.09</v>
      </c>
      <c r="N8">
        <v>2.2200000000000002</v>
      </c>
      <c r="O8">
        <v>1.83</v>
      </c>
      <c r="P8">
        <v>1.79</v>
      </c>
      <c r="Q8">
        <v>2.13</v>
      </c>
      <c r="R8">
        <v>2.31</v>
      </c>
    </row>
    <row r="9" spans="1:18" ht="15.75">
      <c r="A9" s="17" t="s">
        <v>8</v>
      </c>
      <c r="B9" s="3" t="s">
        <v>9</v>
      </c>
      <c r="C9" s="8">
        <f>L12</f>
        <v>32.1</v>
      </c>
      <c r="D9" s="8">
        <f t="shared" ref="D9:I12" si="1">M12</f>
        <v>31.16</v>
      </c>
      <c r="E9" s="8">
        <f t="shared" si="1"/>
        <v>30.02</v>
      </c>
      <c r="F9" s="8">
        <f t="shared" si="1"/>
        <v>39.119999999999997</v>
      </c>
      <c r="G9" s="8">
        <f t="shared" si="1"/>
        <v>45.33</v>
      </c>
      <c r="H9" s="8">
        <f t="shared" si="1"/>
        <v>40.51</v>
      </c>
      <c r="I9" s="8">
        <f t="shared" si="1"/>
        <v>39.25</v>
      </c>
      <c r="K9" t="s">
        <v>20</v>
      </c>
      <c r="L9">
        <v>20.52</v>
      </c>
      <c r="M9">
        <v>17.46</v>
      </c>
      <c r="N9">
        <v>18.2</v>
      </c>
      <c r="O9">
        <v>18.62</v>
      </c>
      <c r="P9">
        <v>20.56</v>
      </c>
      <c r="Q9">
        <v>18.899999999999999</v>
      </c>
      <c r="R9">
        <v>20.5</v>
      </c>
    </row>
    <row r="10" spans="1:18" ht="15.75">
      <c r="A10" s="17"/>
      <c r="B10" s="4" t="s">
        <v>21</v>
      </c>
      <c r="C10" s="8">
        <f>L13</f>
        <v>1.32</v>
      </c>
      <c r="D10" s="8">
        <f t="shared" si="1"/>
        <v>1.3</v>
      </c>
      <c r="E10" s="8">
        <f t="shared" si="1"/>
        <v>1.1599999999999999</v>
      </c>
      <c r="F10" s="8">
        <f t="shared" si="1"/>
        <v>1.25</v>
      </c>
      <c r="G10" s="8">
        <f t="shared" si="1"/>
        <v>1.34</v>
      </c>
      <c r="H10" s="8">
        <f t="shared" si="1"/>
        <v>1.43</v>
      </c>
      <c r="I10" s="8">
        <f t="shared" si="1"/>
        <v>1.45</v>
      </c>
      <c r="K10" s="12" t="s">
        <v>2</v>
      </c>
      <c r="L10">
        <v>14.14</v>
      </c>
      <c r="M10">
        <v>14.62</v>
      </c>
      <c r="N10">
        <v>11.55</v>
      </c>
      <c r="O10">
        <v>13.4</v>
      </c>
      <c r="P10">
        <v>12.75</v>
      </c>
      <c r="Q10">
        <v>10.18</v>
      </c>
      <c r="R10">
        <v>9.3800000000000008</v>
      </c>
    </row>
    <row r="11" spans="1:18" ht="15.75">
      <c r="A11" s="17"/>
      <c r="B11" s="4" t="s">
        <v>22</v>
      </c>
      <c r="C11" s="8">
        <f>L14</f>
        <v>11.33</v>
      </c>
      <c r="D11" s="8">
        <f t="shared" si="1"/>
        <v>10.79</v>
      </c>
      <c r="E11" s="8">
        <f t="shared" si="1"/>
        <v>9.4700000000000006</v>
      </c>
      <c r="F11" s="8">
        <f t="shared" si="1"/>
        <v>10.09</v>
      </c>
      <c r="G11" s="8">
        <f t="shared" si="1"/>
        <v>10.88</v>
      </c>
      <c r="H11" s="8">
        <f t="shared" si="1"/>
        <v>11.75</v>
      </c>
      <c r="I11" s="8">
        <f t="shared" si="1"/>
        <v>11.77</v>
      </c>
      <c r="K11" s="10" t="s">
        <v>3</v>
      </c>
      <c r="L11">
        <v>1.56</v>
      </c>
      <c r="M11">
        <v>1.53</v>
      </c>
      <c r="N11">
        <v>1.06</v>
      </c>
      <c r="O11">
        <v>1.33</v>
      </c>
      <c r="P11">
        <v>1.35</v>
      </c>
      <c r="Q11">
        <v>1.1399999999999999</v>
      </c>
      <c r="R11">
        <v>1.06</v>
      </c>
    </row>
    <row r="12" spans="1:18" ht="15.75">
      <c r="A12" s="15" t="s">
        <v>5</v>
      </c>
      <c r="B12" s="4" t="s">
        <v>6</v>
      </c>
      <c r="C12" s="8">
        <f>L15</f>
        <v>0.36</v>
      </c>
      <c r="D12" s="8">
        <f t="shared" si="1"/>
        <v>0.45</v>
      </c>
      <c r="E12" s="8">
        <f t="shared" si="1"/>
        <v>0.2</v>
      </c>
      <c r="F12" s="8">
        <f t="shared" si="1"/>
        <v>0.09</v>
      </c>
      <c r="G12" s="8">
        <f t="shared" si="1"/>
        <v>0.14000000000000001</v>
      </c>
      <c r="H12" s="8">
        <f t="shared" si="1"/>
        <v>0.18</v>
      </c>
      <c r="I12" s="8">
        <f t="shared" si="1"/>
        <v>0.15</v>
      </c>
      <c r="K12" s="12" t="s">
        <v>9</v>
      </c>
      <c r="L12">
        <v>32.1</v>
      </c>
      <c r="M12">
        <v>31.16</v>
      </c>
      <c r="N12">
        <v>30.02</v>
      </c>
      <c r="O12">
        <v>39.119999999999997</v>
      </c>
      <c r="P12">
        <v>45.33</v>
      </c>
      <c r="Q12">
        <v>40.51</v>
      </c>
      <c r="R12">
        <v>39.25</v>
      </c>
    </row>
    <row r="13" spans="1:18" ht="15.75">
      <c r="A13" s="15"/>
      <c r="B13" s="7" t="s">
        <v>7</v>
      </c>
      <c r="C13" s="8"/>
      <c r="D13" s="8"/>
      <c r="E13" s="8"/>
      <c r="F13" s="8"/>
      <c r="G13" s="8"/>
      <c r="H13" s="8"/>
      <c r="I13" s="8"/>
      <c r="K13" s="10" t="s">
        <v>21</v>
      </c>
      <c r="L13">
        <v>1.32</v>
      </c>
      <c r="M13">
        <v>1.3</v>
      </c>
      <c r="N13">
        <v>1.1599999999999999</v>
      </c>
      <c r="O13">
        <v>1.25</v>
      </c>
      <c r="P13">
        <v>1.34</v>
      </c>
      <c r="Q13">
        <v>1.43</v>
      </c>
      <c r="R13">
        <v>1.45</v>
      </c>
    </row>
    <row r="14" spans="1:18" ht="15.75">
      <c r="A14" s="15" t="s">
        <v>10</v>
      </c>
      <c r="B14" s="4" t="s">
        <v>23</v>
      </c>
      <c r="C14">
        <f>L16+100</f>
        <v>102.23</v>
      </c>
      <c r="D14">
        <f t="shared" ref="D14:I14" si="2">M16+100</f>
        <v>100.79116</v>
      </c>
      <c r="E14">
        <f t="shared" si="2"/>
        <v>101.04</v>
      </c>
      <c r="F14">
        <f t="shared" si="2"/>
        <v>105.52</v>
      </c>
      <c r="G14">
        <f t="shared" si="2"/>
        <v>101.63</v>
      </c>
      <c r="H14">
        <f t="shared" si="2"/>
        <v>101.05</v>
      </c>
      <c r="I14">
        <f t="shared" si="2"/>
        <v>100.96415</v>
      </c>
      <c r="K14" s="10" t="s">
        <v>22</v>
      </c>
      <c r="L14">
        <v>11.33</v>
      </c>
      <c r="M14">
        <v>10.79</v>
      </c>
      <c r="N14">
        <v>9.4700000000000006</v>
      </c>
      <c r="O14">
        <v>10.09</v>
      </c>
      <c r="P14">
        <v>10.88</v>
      </c>
      <c r="Q14">
        <v>11.75</v>
      </c>
      <c r="R14">
        <v>11.77</v>
      </c>
    </row>
    <row r="15" spans="1:18" ht="15.75">
      <c r="A15" s="15"/>
      <c r="B15" s="2" t="s">
        <v>24</v>
      </c>
      <c r="C15" s="8"/>
      <c r="D15" s="8"/>
      <c r="E15" s="8"/>
      <c r="F15" s="8"/>
      <c r="G15" s="8"/>
      <c r="H15" s="8"/>
      <c r="I15" s="8"/>
      <c r="K15" s="10" t="s">
        <v>6</v>
      </c>
      <c r="L15">
        <v>0.36</v>
      </c>
      <c r="M15">
        <v>0.45</v>
      </c>
      <c r="N15">
        <v>0.2</v>
      </c>
      <c r="O15">
        <v>0.09</v>
      </c>
      <c r="P15">
        <v>0.14000000000000001</v>
      </c>
      <c r="Q15">
        <v>0.18</v>
      </c>
      <c r="R15">
        <v>0.15</v>
      </c>
    </row>
    <row r="16" spans="1:18" ht="15.75">
      <c r="A16" s="15" t="s">
        <v>11</v>
      </c>
      <c r="B16" s="4" t="s">
        <v>12</v>
      </c>
      <c r="C16">
        <f t="shared" ref="C16:I16" si="3">L22/L5</f>
        <v>-8.2725060827250563E-2</v>
      </c>
      <c r="D16">
        <f t="shared" si="3"/>
        <v>0.29707602339181294</v>
      </c>
      <c r="E16">
        <f t="shared" si="3"/>
        <v>0.32129963898916963</v>
      </c>
      <c r="F16">
        <f t="shared" si="3"/>
        <v>0.46238030095759231</v>
      </c>
      <c r="G16">
        <f t="shared" si="3"/>
        <v>0.48209366391184577</v>
      </c>
      <c r="H16">
        <f t="shared" si="3"/>
        <v>0.3658536585365853</v>
      </c>
      <c r="I16">
        <f t="shared" si="3"/>
        <v>0.31992516370439666</v>
      </c>
      <c r="K16" s="10" t="s">
        <v>23</v>
      </c>
      <c r="L16">
        <v>2.23</v>
      </c>
      <c r="M16">
        <v>0.79115999999999997</v>
      </c>
      <c r="N16">
        <v>1.04</v>
      </c>
      <c r="O16">
        <v>5.52</v>
      </c>
      <c r="P16">
        <v>1.63</v>
      </c>
      <c r="Q16">
        <v>1.05</v>
      </c>
      <c r="R16">
        <v>0.96414999999999995</v>
      </c>
    </row>
    <row r="17" spans="1:18" ht="15.75">
      <c r="A17" s="15"/>
      <c r="B17" s="4" t="s">
        <v>25</v>
      </c>
      <c r="C17">
        <f t="shared" ref="C17:I17" si="4">L6/L5</f>
        <v>0.32968369829683697</v>
      </c>
      <c r="D17">
        <f t="shared" si="4"/>
        <v>0.29590643274853795</v>
      </c>
      <c r="E17">
        <f t="shared" si="4"/>
        <v>0.28158844765342955</v>
      </c>
      <c r="F17">
        <f t="shared" si="4"/>
        <v>0.37346101231190154</v>
      </c>
      <c r="G17">
        <f t="shared" si="4"/>
        <v>0.45867768595041325</v>
      </c>
      <c r="H17">
        <f t="shared" si="4"/>
        <v>0.35418875927889715</v>
      </c>
      <c r="I17">
        <f t="shared" si="4"/>
        <v>0.33115060804490182</v>
      </c>
      <c r="K17" s="10" t="s">
        <v>26</v>
      </c>
      <c r="L17">
        <v>0.63</v>
      </c>
      <c r="M17">
        <v>0.5</v>
      </c>
      <c r="N17">
        <v>0.49</v>
      </c>
      <c r="O17">
        <v>0.56000000000000005</v>
      </c>
      <c r="P17">
        <v>0.5</v>
      </c>
      <c r="Q17">
        <v>0.69</v>
      </c>
      <c r="R17">
        <v>0.76</v>
      </c>
    </row>
    <row r="18" spans="1:18" ht="15.75">
      <c r="A18" s="15" t="s">
        <v>13</v>
      </c>
      <c r="B18" s="4" t="s">
        <v>26</v>
      </c>
      <c r="C18" s="8">
        <f>L17</f>
        <v>0.63</v>
      </c>
      <c r="D18" s="8">
        <f t="shared" ref="D18:I18" si="5">M17</f>
        <v>0.5</v>
      </c>
      <c r="E18" s="8">
        <f t="shared" si="5"/>
        <v>0.49</v>
      </c>
      <c r="F18" s="8">
        <f t="shared" si="5"/>
        <v>0.56000000000000005</v>
      </c>
      <c r="G18" s="8">
        <f t="shared" si="5"/>
        <v>0.5</v>
      </c>
      <c r="H18" s="8">
        <f t="shared" si="5"/>
        <v>0.69</v>
      </c>
      <c r="I18" s="8">
        <f t="shared" si="5"/>
        <v>0.76</v>
      </c>
      <c r="K18" s="10" t="s">
        <v>18</v>
      </c>
      <c r="L18">
        <v>2.64</v>
      </c>
      <c r="M18">
        <v>2.63</v>
      </c>
      <c r="N18">
        <v>2.56</v>
      </c>
      <c r="O18">
        <v>2.67</v>
      </c>
      <c r="P18">
        <v>2.69</v>
      </c>
      <c r="Q18">
        <v>3.11</v>
      </c>
      <c r="R18">
        <v>3.54</v>
      </c>
    </row>
    <row r="19" spans="1:18" ht="15.75">
      <c r="A19" s="15"/>
      <c r="B19" s="4" t="s">
        <v>27</v>
      </c>
      <c r="C19">
        <f t="shared" ref="C19:I19" si="6">L6/L7</f>
        <v>0.7832369942196532</v>
      </c>
      <c r="D19">
        <f t="shared" si="6"/>
        <v>0.64540816326530603</v>
      </c>
      <c r="E19">
        <f t="shared" si="6"/>
        <v>0.68421052631578949</v>
      </c>
      <c r="F19">
        <f t="shared" si="6"/>
        <v>1.3</v>
      </c>
      <c r="G19">
        <f t="shared" si="6"/>
        <v>1.6903553299492386</v>
      </c>
      <c r="H19">
        <f t="shared" si="6"/>
        <v>0.86753246753246749</v>
      </c>
      <c r="I19">
        <f t="shared" si="6"/>
        <v>0.71370967741935487</v>
      </c>
      <c r="K19" s="10" t="s">
        <v>30</v>
      </c>
      <c r="L19">
        <v>37.21</v>
      </c>
      <c r="M19">
        <v>38.39</v>
      </c>
      <c r="N19">
        <v>29.54</v>
      </c>
      <c r="O19">
        <v>35.79</v>
      </c>
      <c r="P19">
        <v>34.25</v>
      </c>
      <c r="Q19">
        <v>31.66</v>
      </c>
      <c r="R19">
        <v>33.21</v>
      </c>
    </row>
    <row r="20" spans="1:18" ht="15.75">
      <c r="A20" s="15" t="s">
        <v>14</v>
      </c>
      <c r="B20" s="2" t="s">
        <v>19</v>
      </c>
      <c r="C20" s="8"/>
      <c r="D20" s="8"/>
      <c r="E20" s="8"/>
      <c r="F20" s="8"/>
      <c r="G20" s="8"/>
      <c r="H20" s="8"/>
      <c r="I20" s="8"/>
    </row>
    <row r="21" spans="1:18" ht="15.75">
      <c r="A21" s="15"/>
      <c r="B21" s="2" t="s">
        <v>15</v>
      </c>
      <c r="C21" s="8"/>
      <c r="D21" s="8"/>
      <c r="E21" s="8"/>
      <c r="F21" s="8"/>
      <c r="G21" s="8"/>
      <c r="H21" s="8"/>
      <c r="I21" s="8"/>
      <c r="K21" s="9" t="s">
        <v>48</v>
      </c>
      <c r="L21">
        <f>L7+L8</f>
        <v>8.9</v>
      </c>
      <c r="M21">
        <f t="shared" ref="M21:R21" si="7">M7+M8</f>
        <v>6.01</v>
      </c>
      <c r="N21">
        <f t="shared" si="7"/>
        <v>5.6400000000000006</v>
      </c>
      <c r="O21">
        <f t="shared" si="7"/>
        <v>3.93</v>
      </c>
      <c r="P21">
        <f t="shared" si="7"/>
        <v>3.76</v>
      </c>
      <c r="Q21">
        <f t="shared" si="7"/>
        <v>5.98</v>
      </c>
      <c r="R21">
        <f t="shared" si="7"/>
        <v>7.27</v>
      </c>
    </row>
    <row r="22" spans="1:18" ht="15.75">
      <c r="A22" s="15" t="s">
        <v>16</v>
      </c>
      <c r="B22" s="4" t="s">
        <v>28</v>
      </c>
      <c r="D22">
        <f>((M5-L5)/L5)+2</f>
        <v>2.0401459854014599</v>
      </c>
      <c r="E22">
        <f t="shared" ref="E22:I22" si="8">((N5-M5)/M5)+2</f>
        <v>1.9719298245614034</v>
      </c>
      <c r="F22">
        <f t="shared" si="8"/>
        <v>1.8796630565583634</v>
      </c>
      <c r="G22">
        <f t="shared" si="8"/>
        <v>1.9931600547195623</v>
      </c>
      <c r="H22">
        <f t="shared" si="8"/>
        <v>2.2988980716253442</v>
      </c>
      <c r="I22">
        <f t="shared" si="8"/>
        <v>2.1336161187698832</v>
      </c>
      <c r="K22" s="9" t="s">
        <v>44</v>
      </c>
      <c r="L22">
        <f>L5-L21</f>
        <v>-0.67999999999999972</v>
      </c>
      <c r="M22">
        <f t="shared" ref="M22:R22" si="9">M5-M21</f>
        <v>2.5400000000000009</v>
      </c>
      <c r="N22">
        <f t="shared" si="9"/>
        <v>2.67</v>
      </c>
      <c r="O22">
        <f t="shared" si="9"/>
        <v>3.3799999999999994</v>
      </c>
      <c r="P22">
        <f t="shared" si="9"/>
        <v>3.5</v>
      </c>
      <c r="Q22">
        <f t="shared" si="9"/>
        <v>3.4499999999999993</v>
      </c>
      <c r="R22">
        <f t="shared" si="9"/>
        <v>3.42</v>
      </c>
    </row>
    <row r="23" spans="1:18" ht="15.75">
      <c r="A23" s="15"/>
      <c r="B23" s="4" t="s">
        <v>29</v>
      </c>
      <c r="D23">
        <f>((M3-L3)/L3)+2</f>
        <v>2.0077519379844961</v>
      </c>
      <c r="E23">
        <f t="shared" ref="E23:I23" si="10">((N3-M3)/M3)+2</f>
        <v>1.9384615384615385</v>
      </c>
      <c r="F23">
        <f t="shared" si="10"/>
        <v>2.1475409836065573</v>
      </c>
      <c r="G23">
        <f t="shared" si="10"/>
        <v>2.1500000000000004</v>
      </c>
      <c r="H23">
        <f t="shared" si="10"/>
        <v>2.1552795031055902</v>
      </c>
      <c r="I23">
        <f t="shared" si="10"/>
        <v>2.1021505376344085</v>
      </c>
      <c r="K23" s="11" t="s">
        <v>46</v>
      </c>
      <c r="L23">
        <f>L22/L5</f>
        <v>-8.2725060827250563E-2</v>
      </c>
      <c r="M23">
        <f t="shared" ref="M23:R23" si="11">M22/M5</f>
        <v>0.29707602339181294</v>
      </c>
      <c r="N23">
        <f t="shared" si="11"/>
        <v>0.32129963898916963</v>
      </c>
      <c r="O23">
        <f t="shared" si="11"/>
        <v>0.46238030095759231</v>
      </c>
      <c r="P23">
        <f t="shared" si="11"/>
        <v>0.48209366391184577</v>
      </c>
      <c r="Q23">
        <f t="shared" si="11"/>
        <v>0.3658536585365853</v>
      </c>
      <c r="R23">
        <f t="shared" si="11"/>
        <v>0.31992516370439666</v>
      </c>
    </row>
    <row r="24" spans="1:18" ht="15.75">
      <c r="A24" s="15" t="s">
        <v>17</v>
      </c>
      <c r="B24" s="4" t="s">
        <v>18</v>
      </c>
      <c r="C24" s="8">
        <f>L18</f>
        <v>2.64</v>
      </c>
      <c r="D24" s="8">
        <f t="shared" ref="D24:I25" si="12">M18</f>
        <v>2.63</v>
      </c>
      <c r="E24" s="8">
        <f t="shared" si="12"/>
        <v>2.56</v>
      </c>
      <c r="F24" s="8">
        <f t="shared" si="12"/>
        <v>2.67</v>
      </c>
      <c r="G24" s="8">
        <f t="shared" si="12"/>
        <v>2.69</v>
      </c>
      <c r="H24" s="8">
        <f t="shared" si="12"/>
        <v>3.11</v>
      </c>
      <c r="I24" s="8">
        <f t="shared" si="12"/>
        <v>3.54</v>
      </c>
      <c r="K24" s="11" t="s">
        <v>49</v>
      </c>
      <c r="L24">
        <f>L6/L5</f>
        <v>0.32968369829683697</v>
      </c>
      <c r="M24">
        <f t="shared" ref="M24:R24" si="13">M6/M5</f>
        <v>0.29590643274853795</v>
      </c>
      <c r="N24">
        <f t="shared" si="13"/>
        <v>0.28158844765342955</v>
      </c>
      <c r="O24">
        <f t="shared" si="13"/>
        <v>0.37346101231190154</v>
      </c>
      <c r="P24">
        <f t="shared" si="13"/>
        <v>0.45867768595041325</v>
      </c>
      <c r="Q24">
        <f t="shared" si="13"/>
        <v>0.35418875927889715</v>
      </c>
      <c r="R24">
        <f t="shared" si="13"/>
        <v>0.33115060804490182</v>
      </c>
    </row>
    <row r="25" spans="1:18" ht="15.75">
      <c r="A25" s="15"/>
      <c r="B25" s="4" t="s">
        <v>30</v>
      </c>
      <c r="C25" s="8">
        <f>L19</f>
        <v>37.21</v>
      </c>
      <c r="D25" s="8">
        <f t="shared" si="12"/>
        <v>38.39</v>
      </c>
      <c r="E25" s="8">
        <f t="shared" si="12"/>
        <v>29.54</v>
      </c>
      <c r="F25" s="8">
        <f t="shared" si="12"/>
        <v>35.79</v>
      </c>
      <c r="G25" s="8">
        <f t="shared" si="12"/>
        <v>34.25</v>
      </c>
      <c r="H25" s="8">
        <f t="shared" si="12"/>
        <v>31.66</v>
      </c>
      <c r="I25" s="8">
        <f t="shared" si="12"/>
        <v>33.21</v>
      </c>
      <c r="K25" s="11" t="s">
        <v>47</v>
      </c>
      <c r="L25">
        <f>L6/L7</f>
        <v>0.7832369942196532</v>
      </c>
      <c r="M25">
        <f t="shared" ref="M25:R25" si="14">M6/M7</f>
        <v>0.64540816326530603</v>
      </c>
      <c r="N25">
        <f t="shared" si="14"/>
        <v>0.68421052631578949</v>
      </c>
      <c r="O25">
        <f t="shared" si="14"/>
        <v>1.3</v>
      </c>
      <c r="P25">
        <f t="shared" si="14"/>
        <v>1.6903553299492386</v>
      </c>
      <c r="Q25">
        <f t="shared" si="14"/>
        <v>0.86753246753246749</v>
      </c>
      <c r="R25">
        <f t="shared" si="14"/>
        <v>0.71370967741935487</v>
      </c>
    </row>
    <row r="26" spans="1:18" ht="15.75">
      <c r="A26" s="18"/>
      <c r="B26" s="18"/>
      <c r="C26" s="8"/>
      <c r="K26" s="11" t="s">
        <v>50</v>
      </c>
      <c r="M26">
        <f>(M5-L5)/L5</f>
        <v>4.014598540145986E-2</v>
      </c>
      <c r="N26">
        <f t="shared" ref="N26:R26" si="15">(N5-M5)/M5</f>
        <v>-2.8070175438596513E-2</v>
      </c>
      <c r="O26">
        <f t="shared" si="15"/>
        <v>-0.12033694344163669</v>
      </c>
      <c r="P26">
        <f t="shared" si="15"/>
        <v>-6.839945280437733E-3</v>
      </c>
      <c r="Q26">
        <f t="shared" si="15"/>
        <v>0.29889807162534437</v>
      </c>
      <c r="R26">
        <f t="shared" si="15"/>
        <v>0.13361611876988333</v>
      </c>
    </row>
    <row r="27" spans="1:18" ht="15.75">
      <c r="A27" s="5" t="s">
        <v>31</v>
      </c>
      <c r="B27" s="4" t="s">
        <v>45</v>
      </c>
      <c r="C27" s="8"/>
      <c r="D27">
        <f>((M9-L9)/L9)+2</f>
        <v>1.8508771929824561</v>
      </c>
      <c r="E27">
        <f t="shared" ref="E27:I27" si="16">((N9-M9)/M9)+2</f>
        <v>2.0423825887743412</v>
      </c>
      <c r="F27">
        <f t="shared" si="16"/>
        <v>2.023076923076923</v>
      </c>
      <c r="G27">
        <f t="shared" si="16"/>
        <v>2.1041890440386681</v>
      </c>
      <c r="H27">
        <f t="shared" si="16"/>
        <v>1.9192607003891051</v>
      </c>
      <c r="I27">
        <f t="shared" si="16"/>
        <v>2.0846560846560847</v>
      </c>
      <c r="K27" s="11" t="s">
        <v>51</v>
      </c>
      <c r="M27">
        <f t="shared" ref="M27:R27" si="17">(M3-L3)/L3</f>
        <v>7.7519379844961309E-3</v>
      </c>
      <c r="N27">
        <f t="shared" si="17"/>
        <v>-6.153846153846159E-2</v>
      </c>
      <c r="O27">
        <f t="shared" si="17"/>
        <v>0.14754098360655732</v>
      </c>
      <c r="P27">
        <f t="shared" si="17"/>
        <v>0.15000000000000013</v>
      </c>
      <c r="Q27">
        <f t="shared" si="17"/>
        <v>0.15527950310559005</v>
      </c>
      <c r="R27">
        <f t="shared" si="17"/>
        <v>0.10215053763440844</v>
      </c>
    </row>
    <row r="28" spans="1:18" ht="15.75">
      <c r="C28" s="8"/>
      <c r="D28" s="8"/>
      <c r="E28" s="8"/>
      <c r="F28" s="8"/>
      <c r="G28" s="8"/>
      <c r="H28" s="8"/>
      <c r="I28" s="8"/>
      <c r="K28" s="11" t="s">
        <v>52</v>
      </c>
      <c r="M28">
        <f>(M9-L9)/L9</f>
        <v>-0.1491228070175438</v>
      </c>
      <c r="N28">
        <f t="shared" ref="N28:R28" si="18">(N9-M9)/M9</f>
        <v>4.2382588774341257E-2</v>
      </c>
      <c r="O28">
        <f t="shared" si="18"/>
        <v>2.3076923076923172E-2</v>
      </c>
      <c r="P28">
        <f t="shared" si="18"/>
        <v>0.10418904403866797</v>
      </c>
      <c r="Q28">
        <f t="shared" si="18"/>
        <v>-8.073929961089496E-2</v>
      </c>
      <c r="R28">
        <f t="shared" si="18"/>
        <v>8.4656084656084735E-2</v>
      </c>
    </row>
    <row r="30" spans="1:18" ht="15.75">
      <c r="K30" s="11" t="s">
        <v>28</v>
      </c>
      <c r="M30">
        <f>((M5-L5)/L5)+2</f>
        <v>2.0401459854014599</v>
      </c>
      <c r="N30">
        <f t="shared" ref="N30:R30" si="19">((N5-M5)/M5)+2</f>
        <v>1.9719298245614034</v>
      </c>
      <c r="O30">
        <f t="shared" si="19"/>
        <v>1.8796630565583634</v>
      </c>
      <c r="P30">
        <f t="shared" si="19"/>
        <v>1.9931600547195623</v>
      </c>
      <c r="Q30">
        <f t="shared" si="19"/>
        <v>2.2988980716253442</v>
      </c>
      <c r="R30">
        <f t="shared" si="19"/>
        <v>2.1336161187698832</v>
      </c>
    </row>
    <row r="31" spans="1:18" ht="15.75">
      <c r="A31" s="1"/>
      <c r="K31" s="11" t="s">
        <v>29</v>
      </c>
      <c r="M31">
        <f>((M3-L3)/L3)+2</f>
        <v>2.0077519379844961</v>
      </c>
      <c r="N31">
        <f t="shared" ref="N31:R31" si="20">((N3-M3)/M3)+2</f>
        <v>1.9384615384615385</v>
      </c>
      <c r="O31">
        <f t="shared" si="20"/>
        <v>2.1475409836065573</v>
      </c>
      <c r="P31">
        <f t="shared" si="20"/>
        <v>2.1500000000000004</v>
      </c>
      <c r="Q31">
        <f t="shared" si="20"/>
        <v>2.1552795031055902</v>
      </c>
      <c r="R31">
        <f t="shared" si="20"/>
        <v>2.1021505376344085</v>
      </c>
    </row>
    <row r="32" spans="1:18" ht="15.75">
      <c r="A32" s="1"/>
      <c r="K32" s="11" t="s">
        <v>45</v>
      </c>
      <c r="L32" s="8"/>
      <c r="M32">
        <f>((M9-L9)/L9)+2</f>
        <v>1.8508771929824561</v>
      </c>
      <c r="N32">
        <f t="shared" ref="N32:R32" si="21">((N9-M9)/M9)+2</f>
        <v>2.0423825887743412</v>
      </c>
      <c r="O32">
        <f t="shared" si="21"/>
        <v>2.023076923076923</v>
      </c>
      <c r="P32">
        <f t="shared" si="21"/>
        <v>2.1041890440386681</v>
      </c>
      <c r="Q32">
        <f t="shared" si="21"/>
        <v>1.9192607003891051</v>
      </c>
      <c r="R32">
        <f t="shared" si="21"/>
        <v>2.0846560846560847</v>
      </c>
    </row>
    <row r="33" spans="11:18" ht="15.75">
      <c r="K33" s="4" t="s">
        <v>23</v>
      </c>
      <c r="L33">
        <f>L16+100</f>
        <v>102.23</v>
      </c>
      <c r="M33">
        <f t="shared" ref="M33:R33" si="22">M16+100</f>
        <v>100.79116</v>
      </c>
      <c r="N33">
        <f t="shared" si="22"/>
        <v>101.04</v>
      </c>
      <c r="O33">
        <f t="shared" si="22"/>
        <v>105.52</v>
      </c>
      <c r="P33">
        <f t="shared" si="22"/>
        <v>101.63</v>
      </c>
      <c r="Q33">
        <f t="shared" si="22"/>
        <v>101.05</v>
      </c>
      <c r="R33">
        <f t="shared" si="22"/>
        <v>100.96415</v>
      </c>
    </row>
  </sheetData>
  <mergeCells count="13">
    <mergeCell ref="A26:B26"/>
    <mergeCell ref="A14:A15"/>
    <mergeCell ref="A16:A17"/>
    <mergeCell ref="A18:A19"/>
    <mergeCell ref="A20:A21"/>
    <mergeCell ref="A22:A23"/>
    <mergeCell ref="A24:A25"/>
    <mergeCell ref="A12:A13"/>
    <mergeCell ref="A1:I3"/>
    <mergeCell ref="A4:B5"/>
    <mergeCell ref="C4:I4"/>
    <mergeCell ref="A6:A8"/>
    <mergeCell ref="A9:A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85A8-5659-4CF1-80D2-215A18300EA9}">
  <dimension ref="A1:R34"/>
  <sheetViews>
    <sheetView tabSelected="1" topLeftCell="A7" zoomScale="91" zoomScaleNormal="91" workbookViewId="0">
      <selection activeCell="D27" sqref="D27:I27"/>
    </sheetView>
  </sheetViews>
  <sheetFormatPr defaultRowHeight="14.25"/>
  <cols>
    <col min="1" max="1" width="14.75" bestFit="1" customWidth="1"/>
    <col min="2" max="2" width="43" customWidth="1"/>
    <col min="3" max="9" width="7.625" customWidth="1"/>
    <col min="11" max="11" width="19.375" customWidth="1"/>
  </cols>
  <sheetData>
    <row r="1" spans="1:18">
      <c r="A1" s="16" t="s">
        <v>41</v>
      </c>
      <c r="B1" s="16"/>
      <c r="C1" s="16"/>
      <c r="D1" s="16"/>
      <c r="E1" s="16"/>
      <c r="F1" s="16"/>
      <c r="G1" s="16"/>
      <c r="H1" s="16"/>
      <c r="I1" s="16"/>
    </row>
    <row r="2" spans="1:18">
      <c r="A2" s="16"/>
      <c r="B2" s="16"/>
      <c r="C2" s="16"/>
      <c r="D2" s="16"/>
      <c r="E2" s="16"/>
      <c r="F2" s="16"/>
      <c r="G2" s="16"/>
      <c r="H2" s="16"/>
      <c r="I2" s="16"/>
      <c r="L2" s="6">
        <v>2018</v>
      </c>
      <c r="M2" s="6">
        <v>2019</v>
      </c>
      <c r="N2" s="6">
        <v>2020</v>
      </c>
      <c r="O2" s="6">
        <v>2021</v>
      </c>
      <c r="P2" s="6">
        <v>2022</v>
      </c>
      <c r="Q2" s="6">
        <v>2023</v>
      </c>
      <c r="R2" s="6">
        <v>2024</v>
      </c>
    </row>
    <row r="3" spans="1:18">
      <c r="A3" s="16"/>
      <c r="B3" s="16"/>
      <c r="C3" s="16"/>
      <c r="D3" s="16"/>
      <c r="E3" s="16"/>
      <c r="F3" s="16"/>
      <c r="G3" s="16"/>
      <c r="H3" s="16"/>
      <c r="I3" s="16"/>
      <c r="K3" t="s">
        <v>33</v>
      </c>
      <c r="L3">
        <v>0.56999999999999995</v>
      </c>
      <c r="M3">
        <v>0.62</v>
      </c>
      <c r="N3">
        <v>0.51</v>
      </c>
      <c r="O3">
        <v>0.65</v>
      </c>
      <c r="P3">
        <v>0.65</v>
      </c>
      <c r="Q3">
        <v>0.66</v>
      </c>
      <c r="R3">
        <v>0.72</v>
      </c>
    </row>
    <row r="4" spans="1:18" ht="15.75">
      <c r="A4" s="16"/>
      <c r="B4" s="16"/>
      <c r="C4" s="15" t="s">
        <v>0</v>
      </c>
      <c r="D4" s="15"/>
      <c r="E4" s="15"/>
      <c r="F4" s="15"/>
      <c r="G4" s="15"/>
      <c r="H4" s="15"/>
      <c r="I4" s="15"/>
      <c r="K4" t="s">
        <v>34</v>
      </c>
      <c r="L4">
        <v>38.51</v>
      </c>
      <c r="M4">
        <v>48.98</v>
      </c>
      <c r="N4">
        <v>49.28</v>
      </c>
      <c r="O4">
        <v>51.54</v>
      </c>
      <c r="P4">
        <v>61.78</v>
      </c>
      <c r="Q4">
        <v>57.01</v>
      </c>
      <c r="R4">
        <v>74.69</v>
      </c>
    </row>
    <row r="5" spans="1:18">
      <c r="A5" s="16"/>
      <c r="B5" s="16"/>
      <c r="C5" s="6" t="s">
        <v>129</v>
      </c>
      <c r="D5" s="6" t="s">
        <v>128</v>
      </c>
      <c r="E5" s="6" t="s">
        <v>130</v>
      </c>
      <c r="F5" s="6" t="s">
        <v>131</v>
      </c>
      <c r="G5" s="6" t="s">
        <v>132</v>
      </c>
      <c r="H5" s="6" t="s">
        <v>133</v>
      </c>
      <c r="I5" s="6" t="s">
        <v>134</v>
      </c>
      <c r="K5" t="s">
        <v>38</v>
      </c>
      <c r="L5">
        <v>11.3</v>
      </c>
      <c r="M5">
        <v>11.76</v>
      </c>
      <c r="N5">
        <v>11.2</v>
      </c>
      <c r="O5">
        <v>10.65</v>
      </c>
      <c r="P5">
        <v>11.2</v>
      </c>
      <c r="Q5">
        <v>13.54</v>
      </c>
      <c r="R5">
        <v>14.5</v>
      </c>
    </row>
    <row r="6" spans="1:18" ht="15.75">
      <c r="A6" s="17" t="s">
        <v>1</v>
      </c>
      <c r="B6" s="3" t="s">
        <v>2</v>
      </c>
      <c r="C6" s="8">
        <f>L10</f>
        <v>9.1999999999999993</v>
      </c>
      <c r="D6" s="8">
        <f>M10</f>
        <v>9.34</v>
      </c>
      <c r="E6" s="8">
        <f t="shared" ref="E6:I7" si="0">N10</f>
        <v>11.05</v>
      </c>
      <c r="F6" s="8">
        <f t="shared" si="0"/>
        <v>8.31</v>
      </c>
      <c r="G6" s="8">
        <f t="shared" si="0"/>
        <v>9.06</v>
      </c>
      <c r="H6" s="8">
        <f t="shared" si="0"/>
        <v>8.32</v>
      </c>
      <c r="I6" s="8">
        <f t="shared" si="0"/>
        <v>9.0299999999999994</v>
      </c>
      <c r="K6" t="s">
        <v>40</v>
      </c>
      <c r="L6">
        <v>3.13</v>
      </c>
      <c r="M6">
        <v>3.35</v>
      </c>
      <c r="N6">
        <v>3.12</v>
      </c>
      <c r="O6">
        <v>3.93</v>
      </c>
      <c r="P6">
        <v>4.22</v>
      </c>
      <c r="Q6">
        <v>3.72</v>
      </c>
      <c r="R6">
        <v>3.97</v>
      </c>
    </row>
    <row r="7" spans="1:18" ht="15.75">
      <c r="A7" s="17"/>
      <c r="B7" s="4" t="s">
        <v>3</v>
      </c>
      <c r="C7" s="8">
        <f>L11</f>
        <v>0.91</v>
      </c>
      <c r="D7" s="8">
        <f>M11</f>
        <v>0.9</v>
      </c>
      <c r="E7" s="8">
        <f t="shared" si="0"/>
        <v>0.81</v>
      </c>
      <c r="F7" s="8">
        <f t="shared" si="0"/>
        <v>0.79</v>
      </c>
      <c r="G7" s="8">
        <f t="shared" si="0"/>
        <v>0.86</v>
      </c>
      <c r="H7" s="8">
        <f t="shared" si="0"/>
        <v>0.76</v>
      </c>
      <c r="I7" s="8">
        <f t="shared" si="0"/>
        <v>0.87</v>
      </c>
      <c r="K7" t="s">
        <v>42</v>
      </c>
      <c r="L7">
        <v>4.3600000000000003</v>
      </c>
      <c r="M7">
        <v>4.49</v>
      </c>
      <c r="N7">
        <v>3.23</v>
      </c>
      <c r="O7">
        <v>2.27</v>
      </c>
      <c r="P7">
        <v>3.21</v>
      </c>
      <c r="Q7">
        <v>5.91</v>
      </c>
      <c r="R7">
        <v>6.26</v>
      </c>
    </row>
    <row r="8" spans="1:18" ht="15.75">
      <c r="A8" s="17"/>
      <c r="B8" s="7" t="s">
        <v>4</v>
      </c>
      <c r="C8" s="8"/>
      <c r="D8" s="8"/>
      <c r="E8" s="8"/>
      <c r="F8" s="8"/>
      <c r="G8" s="8"/>
      <c r="H8" s="8"/>
      <c r="I8" s="8"/>
      <c r="K8" t="s">
        <v>43</v>
      </c>
      <c r="L8">
        <v>3.49</v>
      </c>
      <c r="M8">
        <v>3.6</v>
      </c>
      <c r="N8">
        <v>3.78</v>
      </c>
      <c r="O8">
        <v>3.87</v>
      </c>
      <c r="P8">
        <v>3.46</v>
      </c>
      <c r="Q8">
        <v>3.54</v>
      </c>
      <c r="R8">
        <v>3.74</v>
      </c>
    </row>
    <row r="9" spans="1:18" ht="15.75">
      <c r="A9" s="17" t="s">
        <v>8</v>
      </c>
      <c r="B9" s="3" t="s">
        <v>9</v>
      </c>
      <c r="C9" s="8">
        <f t="shared" ref="C9:D12" si="1">L12</f>
        <v>20.399999999999999</v>
      </c>
      <c r="D9" s="8">
        <f t="shared" si="1"/>
        <v>21.49</v>
      </c>
      <c r="E9" s="8">
        <f t="shared" ref="E9:I12" si="2">N12</f>
        <v>17.829999999999998</v>
      </c>
      <c r="F9" s="8">
        <f t="shared" si="2"/>
        <v>24.59</v>
      </c>
      <c r="G9" s="8">
        <f t="shared" si="2"/>
        <v>23.91</v>
      </c>
      <c r="H9" s="8">
        <f t="shared" si="2"/>
        <v>20.73</v>
      </c>
      <c r="I9" s="8">
        <f t="shared" si="2"/>
        <v>21.52</v>
      </c>
      <c r="K9" t="s">
        <v>20</v>
      </c>
      <c r="L9">
        <v>5.34</v>
      </c>
      <c r="M9">
        <v>5.75</v>
      </c>
      <c r="N9">
        <v>5.45</v>
      </c>
      <c r="O9">
        <v>5.37</v>
      </c>
      <c r="P9">
        <v>5.79</v>
      </c>
      <c r="Q9">
        <v>5.45</v>
      </c>
      <c r="R9">
        <v>6.43</v>
      </c>
    </row>
    <row r="10" spans="1:18" ht="15.75">
      <c r="A10" s="17"/>
      <c r="B10" s="4" t="s">
        <v>21</v>
      </c>
      <c r="C10" s="8">
        <f t="shared" si="1"/>
        <v>0.97</v>
      </c>
      <c r="D10" s="8">
        <f t="shared" si="1"/>
        <v>1.01</v>
      </c>
      <c r="E10" s="8">
        <f t="shared" si="2"/>
        <v>0.76</v>
      </c>
      <c r="F10" s="8">
        <f t="shared" si="2"/>
        <v>0.93</v>
      </c>
      <c r="G10" s="8">
        <f t="shared" si="2"/>
        <v>0.89</v>
      </c>
      <c r="H10" s="8">
        <f t="shared" si="2"/>
        <v>0.88</v>
      </c>
      <c r="I10" s="8">
        <f t="shared" si="2"/>
        <v>0.92</v>
      </c>
      <c r="K10" s="12" t="s">
        <v>2</v>
      </c>
      <c r="L10">
        <v>9.1999999999999993</v>
      </c>
      <c r="M10">
        <v>9.34</v>
      </c>
      <c r="N10">
        <v>11.05</v>
      </c>
      <c r="O10">
        <v>8.31</v>
      </c>
      <c r="P10">
        <v>9.06</v>
      </c>
      <c r="Q10">
        <v>8.32</v>
      </c>
      <c r="R10">
        <v>9.0299999999999994</v>
      </c>
    </row>
    <row r="11" spans="1:18" ht="15.75">
      <c r="A11" s="17"/>
      <c r="B11" s="4" t="s">
        <v>22</v>
      </c>
      <c r="C11" s="8">
        <f t="shared" si="1"/>
        <v>9.91</v>
      </c>
      <c r="D11" s="8">
        <f t="shared" si="1"/>
        <v>10.28</v>
      </c>
      <c r="E11" s="8">
        <f t="shared" si="2"/>
        <v>7.57</v>
      </c>
      <c r="F11" s="8">
        <f t="shared" si="2"/>
        <v>9.52</v>
      </c>
      <c r="G11" s="8">
        <f t="shared" si="2"/>
        <v>9.44</v>
      </c>
      <c r="H11" s="8">
        <f t="shared" si="2"/>
        <v>9.42</v>
      </c>
      <c r="I11" s="8">
        <f t="shared" si="2"/>
        <v>9.85</v>
      </c>
      <c r="K11" s="10" t="s">
        <v>3</v>
      </c>
      <c r="L11">
        <v>0.91</v>
      </c>
      <c r="M11">
        <v>0.9</v>
      </c>
      <c r="N11">
        <v>0.81</v>
      </c>
      <c r="O11">
        <v>0.79</v>
      </c>
      <c r="P11">
        <v>0.86</v>
      </c>
      <c r="Q11">
        <v>0.76</v>
      </c>
      <c r="R11">
        <v>0.87</v>
      </c>
    </row>
    <row r="12" spans="1:18" ht="15.75">
      <c r="A12" s="15" t="s">
        <v>5</v>
      </c>
      <c r="B12" s="4" t="s">
        <v>6</v>
      </c>
      <c r="C12" s="8">
        <f t="shared" si="1"/>
        <v>0.33</v>
      </c>
      <c r="D12" s="8">
        <f t="shared" si="1"/>
        <v>0.26</v>
      </c>
      <c r="E12" s="8">
        <f t="shared" si="2"/>
        <v>0.21</v>
      </c>
      <c r="F12" s="8">
        <f t="shared" si="2"/>
        <v>0.3</v>
      </c>
      <c r="G12" s="8">
        <f t="shared" si="2"/>
        <v>0.26</v>
      </c>
      <c r="H12" s="8">
        <f t="shared" si="2"/>
        <v>0.22</v>
      </c>
      <c r="I12" s="8">
        <f t="shared" si="2"/>
        <v>0.19</v>
      </c>
      <c r="K12" s="12" t="s">
        <v>9</v>
      </c>
      <c r="L12">
        <v>20.399999999999999</v>
      </c>
      <c r="M12">
        <v>21.49</v>
      </c>
      <c r="N12">
        <v>17.829999999999998</v>
      </c>
      <c r="O12">
        <v>24.59</v>
      </c>
      <c r="P12">
        <v>23.91</v>
      </c>
      <c r="Q12">
        <v>20.73</v>
      </c>
      <c r="R12">
        <v>21.52</v>
      </c>
    </row>
    <row r="13" spans="1:18" ht="15.75">
      <c r="A13" s="15"/>
      <c r="B13" s="7" t="s">
        <v>7</v>
      </c>
      <c r="C13" s="8"/>
      <c r="D13" s="8"/>
      <c r="E13" s="8"/>
      <c r="F13" s="8"/>
      <c r="G13" s="8"/>
      <c r="H13" s="8"/>
      <c r="I13" s="8"/>
      <c r="K13" s="10" t="s">
        <v>21</v>
      </c>
      <c r="L13">
        <v>0.97</v>
      </c>
      <c r="M13">
        <v>1.01</v>
      </c>
      <c r="N13">
        <v>0.76</v>
      </c>
      <c r="O13">
        <v>0.93</v>
      </c>
      <c r="P13">
        <v>0.89</v>
      </c>
      <c r="Q13">
        <v>0.88</v>
      </c>
      <c r="R13">
        <v>0.92</v>
      </c>
    </row>
    <row r="14" spans="1:18" ht="15.75">
      <c r="A14" s="15" t="s">
        <v>10</v>
      </c>
      <c r="B14" s="4" t="s">
        <v>23</v>
      </c>
      <c r="C14">
        <f>L16+100</f>
        <v>105.79</v>
      </c>
      <c r="D14">
        <f t="shared" ref="D14:I14" si="3">M16+100</f>
        <v>101.79</v>
      </c>
      <c r="E14">
        <f t="shared" si="3"/>
        <v>102.54</v>
      </c>
      <c r="F14">
        <f t="shared" si="3"/>
        <v>104.14</v>
      </c>
      <c r="G14">
        <f t="shared" si="3"/>
        <v>107.25</v>
      </c>
      <c r="H14">
        <f t="shared" si="3"/>
        <v>101.99</v>
      </c>
      <c r="I14">
        <f t="shared" si="3"/>
        <v>103.04</v>
      </c>
      <c r="K14" s="10" t="s">
        <v>22</v>
      </c>
      <c r="L14">
        <v>9.91</v>
      </c>
      <c r="M14">
        <v>10.28</v>
      </c>
      <c r="N14">
        <v>7.57</v>
      </c>
      <c r="O14">
        <v>9.52</v>
      </c>
      <c r="P14">
        <v>9.44</v>
      </c>
      <c r="Q14">
        <v>9.42</v>
      </c>
      <c r="R14">
        <v>9.85</v>
      </c>
    </row>
    <row r="15" spans="1:18" ht="15.75">
      <c r="A15" s="15"/>
      <c r="B15" s="2" t="s">
        <v>24</v>
      </c>
      <c r="C15" s="8"/>
      <c r="D15" s="8"/>
      <c r="E15" s="8"/>
      <c r="F15" s="8"/>
      <c r="G15" s="8"/>
      <c r="H15" s="8"/>
      <c r="I15" s="8"/>
      <c r="K15" s="10" t="s">
        <v>6</v>
      </c>
      <c r="L15">
        <v>0.33</v>
      </c>
      <c r="M15">
        <v>0.26</v>
      </c>
      <c r="N15">
        <v>0.21</v>
      </c>
      <c r="O15">
        <v>0.3</v>
      </c>
      <c r="P15">
        <v>0.26</v>
      </c>
      <c r="Q15">
        <v>0.22</v>
      </c>
      <c r="R15">
        <v>0.19</v>
      </c>
    </row>
    <row r="16" spans="1:18" ht="15.75">
      <c r="A16" s="15" t="s">
        <v>11</v>
      </c>
      <c r="B16" s="4" t="s">
        <v>12</v>
      </c>
      <c r="C16">
        <f t="shared" ref="C16:I16" si="4">L22/L5</f>
        <v>0.30530973451327431</v>
      </c>
      <c r="D16">
        <f>M22/M5</f>
        <v>0.31207482993197277</v>
      </c>
      <c r="E16">
        <f t="shared" si="4"/>
        <v>0.37410714285714286</v>
      </c>
      <c r="F16">
        <f t="shared" si="4"/>
        <v>0.42347417840375584</v>
      </c>
      <c r="G16">
        <f t="shared" si="4"/>
        <v>0.40446428571428567</v>
      </c>
      <c r="H16">
        <f t="shared" si="4"/>
        <v>0.30206794682422455</v>
      </c>
      <c r="I16">
        <f t="shared" si="4"/>
        <v>0.31034482758620691</v>
      </c>
      <c r="K16" s="10" t="s">
        <v>23</v>
      </c>
      <c r="L16">
        <v>5.79</v>
      </c>
      <c r="M16">
        <v>1.79</v>
      </c>
      <c r="N16">
        <v>2.54</v>
      </c>
      <c r="O16">
        <v>4.1399999999999997</v>
      </c>
      <c r="P16">
        <v>7.25</v>
      </c>
      <c r="Q16">
        <v>1.99</v>
      </c>
      <c r="R16">
        <v>3.04</v>
      </c>
    </row>
    <row r="17" spans="1:18" ht="15.75">
      <c r="A17" s="15"/>
      <c r="B17" s="4" t="s">
        <v>25</v>
      </c>
      <c r="C17">
        <f t="shared" ref="C17:I17" si="5">L6/L5</f>
        <v>0.27699115044247785</v>
      </c>
      <c r="D17">
        <f>M6/M5</f>
        <v>0.2848639455782313</v>
      </c>
      <c r="E17">
        <f t="shared" si="5"/>
        <v>0.27857142857142858</v>
      </c>
      <c r="F17">
        <f t="shared" si="5"/>
        <v>0.36901408450704226</v>
      </c>
      <c r="G17">
        <f t="shared" si="5"/>
        <v>0.37678571428571428</v>
      </c>
      <c r="H17">
        <f t="shared" si="5"/>
        <v>0.27474150664697194</v>
      </c>
      <c r="I17">
        <f t="shared" si="5"/>
        <v>0.2737931034482759</v>
      </c>
      <c r="K17" s="10" t="s">
        <v>26</v>
      </c>
      <c r="L17">
        <v>1.48</v>
      </c>
      <c r="M17">
        <v>1.34</v>
      </c>
      <c r="N17">
        <v>1.19</v>
      </c>
      <c r="O17">
        <v>1.27</v>
      </c>
      <c r="P17">
        <v>1.57</v>
      </c>
      <c r="Q17">
        <v>1.4</v>
      </c>
      <c r="R17">
        <v>1.71</v>
      </c>
    </row>
    <row r="18" spans="1:18" ht="15.75">
      <c r="A18" s="15" t="s">
        <v>13</v>
      </c>
      <c r="B18" s="4" t="s">
        <v>26</v>
      </c>
      <c r="C18" s="8">
        <f>L17</f>
        <v>1.48</v>
      </c>
      <c r="D18" s="8">
        <f>M17</f>
        <v>1.34</v>
      </c>
      <c r="E18" s="8">
        <f t="shared" ref="E18:I18" si="6">N17</f>
        <v>1.19</v>
      </c>
      <c r="F18" s="8">
        <f t="shared" si="6"/>
        <v>1.27</v>
      </c>
      <c r="G18" s="8">
        <f t="shared" si="6"/>
        <v>1.57</v>
      </c>
      <c r="H18" s="8">
        <f t="shared" si="6"/>
        <v>1.4</v>
      </c>
      <c r="I18" s="8">
        <f t="shared" si="6"/>
        <v>1.71</v>
      </c>
      <c r="K18" s="10" t="s">
        <v>18</v>
      </c>
      <c r="L18">
        <v>3.88</v>
      </c>
      <c r="M18">
        <v>5.36</v>
      </c>
      <c r="N18">
        <v>3.24</v>
      </c>
      <c r="O18">
        <v>7.45</v>
      </c>
      <c r="P18">
        <v>6.91</v>
      </c>
      <c r="Q18">
        <v>7.34</v>
      </c>
      <c r="R18">
        <v>6.64</v>
      </c>
    </row>
    <row r="19" spans="1:18" ht="15.75">
      <c r="A19" s="15"/>
      <c r="B19" s="4" t="s">
        <v>27</v>
      </c>
      <c r="C19">
        <f t="shared" ref="C19:I19" si="7">L6/L7</f>
        <v>0.7178899082568807</v>
      </c>
      <c r="D19">
        <f>M6/M7</f>
        <v>0.74610244988864138</v>
      </c>
      <c r="E19">
        <f t="shared" si="7"/>
        <v>0.96594427244582048</v>
      </c>
      <c r="F19">
        <f t="shared" si="7"/>
        <v>1.7312775330396477</v>
      </c>
      <c r="G19">
        <f t="shared" si="7"/>
        <v>1.3146417445482865</v>
      </c>
      <c r="H19">
        <f t="shared" si="7"/>
        <v>0.62944162436548223</v>
      </c>
      <c r="I19">
        <f t="shared" si="7"/>
        <v>0.63418530351437707</v>
      </c>
      <c r="K19" s="10" t="s">
        <v>30</v>
      </c>
      <c r="L19">
        <v>35.659999999999997</v>
      </c>
      <c r="M19">
        <v>50.08</v>
      </c>
      <c r="N19">
        <v>35.79</v>
      </c>
      <c r="O19">
        <v>61.87</v>
      </c>
      <c r="P19">
        <v>62.52</v>
      </c>
      <c r="Q19">
        <v>60.89</v>
      </c>
      <c r="R19">
        <v>59.71</v>
      </c>
    </row>
    <row r="20" spans="1:18" ht="15.75">
      <c r="A20" s="15" t="s">
        <v>14</v>
      </c>
      <c r="B20" s="2" t="s">
        <v>19</v>
      </c>
      <c r="C20" s="8"/>
      <c r="D20" s="8"/>
      <c r="E20" s="8"/>
      <c r="F20" s="8"/>
      <c r="G20" s="8"/>
      <c r="H20" s="8"/>
      <c r="I20" s="8"/>
    </row>
    <row r="21" spans="1:18" ht="15.75">
      <c r="A21" s="15"/>
      <c r="B21" s="2" t="s">
        <v>15</v>
      </c>
      <c r="C21" s="8"/>
      <c r="D21" s="8"/>
      <c r="E21" s="8"/>
      <c r="F21" s="8"/>
      <c r="G21" s="8"/>
      <c r="H21" s="8"/>
      <c r="I21" s="8"/>
      <c r="K21" s="9" t="s">
        <v>48</v>
      </c>
      <c r="L21">
        <f>L7+L8</f>
        <v>7.8500000000000005</v>
      </c>
      <c r="M21">
        <f t="shared" ref="M21:R21" si="8">M7+M8</f>
        <v>8.09</v>
      </c>
      <c r="N21">
        <f t="shared" si="8"/>
        <v>7.01</v>
      </c>
      <c r="O21">
        <f t="shared" si="8"/>
        <v>6.1400000000000006</v>
      </c>
      <c r="P21">
        <f t="shared" si="8"/>
        <v>6.67</v>
      </c>
      <c r="Q21">
        <f t="shared" si="8"/>
        <v>9.4499999999999993</v>
      </c>
      <c r="R21">
        <f t="shared" si="8"/>
        <v>10</v>
      </c>
    </row>
    <row r="22" spans="1:18" ht="15.75">
      <c r="A22" s="15" t="s">
        <v>16</v>
      </c>
      <c r="B22" s="4" t="s">
        <v>28</v>
      </c>
      <c r="D22">
        <f>((M5-L5)/L5)+2</f>
        <v>2.0407079646017698</v>
      </c>
      <c r="E22">
        <f t="shared" ref="E22:I22" si="9">((N5-M5)/M5)+2</f>
        <v>1.9523809523809523</v>
      </c>
      <c r="F22">
        <f t="shared" si="9"/>
        <v>1.9508928571428572</v>
      </c>
      <c r="G22">
        <f t="shared" si="9"/>
        <v>2.051643192488263</v>
      </c>
      <c r="H22">
        <f t="shared" si="9"/>
        <v>2.2089285714285714</v>
      </c>
      <c r="I22">
        <f t="shared" si="9"/>
        <v>2.0709010339734122</v>
      </c>
      <c r="K22" s="9" t="s">
        <v>44</v>
      </c>
      <c r="L22">
        <f>L5-L21</f>
        <v>3.45</v>
      </c>
      <c r="M22">
        <f t="shared" ref="M22:R22" si="10">M5-M21</f>
        <v>3.67</v>
      </c>
      <c r="N22">
        <f t="shared" si="10"/>
        <v>4.1899999999999995</v>
      </c>
      <c r="O22">
        <f t="shared" si="10"/>
        <v>4.51</v>
      </c>
      <c r="P22">
        <f t="shared" si="10"/>
        <v>4.5299999999999994</v>
      </c>
      <c r="Q22">
        <f t="shared" si="10"/>
        <v>4.09</v>
      </c>
      <c r="R22">
        <f t="shared" si="10"/>
        <v>4.5</v>
      </c>
    </row>
    <row r="23" spans="1:18" ht="15.75">
      <c r="A23" s="15"/>
      <c r="B23" s="4" t="s">
        <v>29</v>
      </c>
      <c r="D23">
        <f>((M3-L3)/L3)+2</f>
        <v>2.0877192982456143</v>
      </c>
      <c r="E23">
        <f t="shared" ref="E23:I23" si="11">((N3-M3)/M3)+2</f>
        <v>1.8225806451612903</v>
      </c>
      <c r="F23">
        <f t="shared" si="11"/>
        <v>2.2745098039215685</v>
      </c>
      <c r="G23">
        <f t="shared" si="11"/>
        <v>2</v>
      </c>
      <c r="H23">
        <f t="shared" si="11"/>
        <v>2.0153846153846153</v>
      </c>
      <c r="I23">
        <f t="shared" si="11"/>
        <v>2.0909090909090908</v>
      </c>
      <c r="K23" s="11" t="s">
        <v>46</v>
      </c>
      <c r="L23">
        <f>L22/L5</f>
        <v>0.30530973451327431</v>
      </c>
      <c r="M23">
        <f t="shared" ref="M23:R23" si="12">M22/M5</f>
        <v>0.31207482993197277</v>
      </c>
      <c r="N23">
        <f t="shared" si="12"/>
        <v>0.37410714285714286</v>
      </c>
      <c r="O23">
        <f t="shared" si="12"/>
        <v>0.42347417840375584</v>
      </c>
      <c r="P23">
        <f t="shared" si="12"/>
        <v>0.40446428571428567</v>
      </c>
      <c r="Q23">
        <f t="shared" si="12"/>
        <v>0.30206794682422455</v>
      </c>
      <c r="R23">
        <f t="shared" si="12"/>
        <v>0.31034482758620691</v>
      </c>
    </row>
    <row r="24" spans="1:18" ht="15.75">
      <c r="A24" s="15" t="s">
        <v>17</v>
      </c>
      <c r="B24" s="4" t="s">
        <v>18</v>
      </c>
      <c r="C24" s="8">
        <f>L18</f>
        <v>3.88</v>
      </c>
      <c r="D24" s="8">
        <f t="shared" ref="D24:I25" si="13">M18</f>
        <v>5.36</v>
      </c>
      <c r="E24" s="8">
        <f t="shared" si="13"/>
        <v>3.24</v>
      </c>
      <c r="F24" s="8">
        <f t="shared" si="13"/>
        <v>7.45</v>
      </c>
      <c r="G24" s="8">
        <f t="shared" si="13"/>
        <v>6.91</v>
      </c>
      <c r="H24" s="8">
        <f t="shared" si="13"/>
        <v>7.34</v>
      </c>
      <c r="I24" s="8">
        <f t="shared" si="13"/>
        <v>6.64</v>
      </c>
      <c r="K24" s="11" t="s">
        <v>49</v>
      </c>
      <c r="L24">
        <f>L6/L5</f>
        <v>0.27699115044247785</v>
      </c>
      <c r="M24">
        <f t="shared" ref="M24:R24" si="14">M6/M5</f>
        <v>0.2848639455782313</v>
      </c>
      <c r="N24">
        <f t="shared" si="14"/>
        <v>0.27857142857142858</v>
      </c>
      <c r="O24">
        <f t="shared" si="14"/>
        <v>0.36901408450704226</v>
      </c>
      <c r="P24">
        <f t="shared" si="14"/>
        <v>0.37678571428571428</v>
      </c>
      <c r="Q24">
        <f t="shared" si="14"/>
        <v>0.27474150664697194</v>
      </c>
      <c r="R24">
        <f t="shared" si="14"/>
        <v>0.2737931034482759</v>
      </c>
    </row>
    <row r="25" spans="1:18" ht="15.75">
      <c r="A25" s="15"/>
      <c r="B25" s="4" t="s">
        <v>30</v>
      </c>
      <c r="C25" s="8">
        <f>L19</f>
        <v>35.659999999999997</v>
      </c>
      <c r="D25" s="8">
        <f t="shared" si="13"/>
        <v>50.08</v>
      </c>
      <c r="E25" s="8">
        <f t="shared" si="13"/>
        <v>35.79</v>
      </c>
      <c r="F25" s="8">
        <f t="shared" si="13"/>
        <v>61.87</v>
      </c>
      <c r="G25" s="8">
        <f t="shared" si="13"/>
        <v>62.52</v>
      </c>
      <c r="H25" s="8">
        <f t="shared" si="13"/>
        <v>60.89</v>
      </c>
      <c r="I25" s="8">
        <f t="shared" si="13"/>
        <v>59.71</v>
      </c>
      <c r="K25" s="11" t="s">
        <v>47</v>
      </c>
      <c r="L25">
        <f>L6/L7</f>
        <v>0.7178899082568807</v>
      </c>
      <c r="M25">
        <f t="shared" ref="M25:R25" si="15">M6/M7</f>
        <v>0.74610244988864138</v>
      </c>
      <c r="N25">
        <f t="shared" si="15"/>
        <v>0.96594427244582048</v>
      </c>
      <c r="O25">
        <f t="shared" si="15"/>
        <v>1.7312775330396477</v>
      </c>
      <c r="P25">
        <f t="shared" si="15"/>
        <v>1.3146417445482865</v>
      </c>
      <c r="Q25">
        <f t="shared" si="15"/>
        <v>0.62944162436548223</v>
      </c>
      <c r="R25">
        <f t="shared" si="15"/>
        <v>0.63418530351437707</v>
      </c>
    </row>
    <row r="26" spans="1:18" ht="15.75">
      <c r="A26" s="14"/>
      <c r="B26" s="14"/>
      <c r="C26" s="8"/>
      <c r="K26" s="11" t="s">
        <v>50</v>
      </c>
      <c r="M26">
        <f>(M5-L5)/L5</f>
        <v>4.0707964601769828E-2</v>
      </c>
      <c r="N26">
        <f t="shared" ref="N26:R26" si="16">(N5-M5)/M5</f>
        <v>-4.7619047619047665E-2</v>
      </c>
      <c r="O26">
        <f t="shared" si="16"/>
        <v>-4.9107142857142766E-2</v>
      </c>
      <c r="P26">
        <f t="shared" si="16"/>
        <v>5.164319248826281E-2</v>
      </c>
      <c r="Q26">
        <f t="shared" si="16"/>
        <v>0.20892857142857144</v>
      </c>
      <c r="R26">
        <f t="shared" si="16"/>
        <v>7.0901033973412186E-2</v>
      </c>
    </row>
    <row r="27" spans="1:18" ht="15.75">
      <c r="A27" s="5" t="s">
        <v>31</v>
      </c>
      <c r="B27" s="4" t="s">
        <v>45</v>
      </c>
      <c r="C27" s="8"/>
      <c r="D27">
        <f>((M9-L9)/L9)+2</f>
        <v>2.0767790262172285</v>
      </c>
      <c r="E27">
        <f>((N9-M9)/M9)+2</f>
        <v>1.9478260869565218</v>
      </c>
      <c r="F27">
        <f t="shared" ref="E27:I27" si="17">((O9-N9)/N9)+2</f>
        <v>1.9853211009174312</v>
      </c>
      <c r="G27">
        <f t="shared" si="17"/>
        <v>2.0782122905027931</v>
      </c>
      <c r="H27">
        <f t="shared" si="17"/>
        <v>1.9412780656303972</v>
      </c>
      <c r="I27">
        <f t="shared" si="17"/>
        <v>2.1798165137614678</v>
      </c>
      <c r="K27" s="11" t="s">
        <v>51</v>
      </c>
      <c r="M27">
        <f t="shared" ref="M27:R27" si="18">(M3-L3)/L3</f>
        <v>8.7719298245614127E-2</v>
      </c>
      <c r="N27">
        <f t="shared" si="18"/>
        <v>-0.17741935483870966</v>
      </c>
      <c r="O27">
        <f t="shared" si="18"/>
        <v>0.27450980392156865</v>
      </c>
      <c r="P27">
        <f t="shared" si="18"/>
        <v>0</v>
      </c>
      <c r="Q27">
        <f t="shared" si="18"/>
        <v>1.5384615384615398E-2</v>
      </c>
      <c r="R27">
        <f t="shared" si="18"/>
        <v>9.0909090909090814E-2</v>
      </c>
    </row>
    <row r="28" spans="1:18" ht="15.75">
      <c r="C28" s="8"/>
      <c r="D28" s="8"/>
      <c r="E28" s="8"/>
      <c r="F28" s="8"/>
      <c r="G28" s="8"/>
      <c r="H28" s="8"/>
      <c r="I28" s="8"/>
      <c r="K28" s="11" t="s">
        <v>52</v>
      </c>
      <c r="M28">
        <f>(M9-L9)/L9</f>
        <v>7.6779026217228499E-2</v>
      </c>
      <c r="N28">
        <f t="shared" ref="N28:R28" si="19">(N9-M9)/M9</f>
        <v>-5.217391304347823E-2</v>
      </c>
      <c r="O28">
        <f t="shared" si="19"/>
        <v>-1.467889908256882E-2</v>
      </c>
      <c r="P28">
        <f t="shared" si="19"/>
        <v>7.8212290502793283E-2</v>
      </c>
      <c r="Q28">
        <f t="shared" si="19"/>
        <v>-5.8721934369602741E-2</v>
      </c>
      <c r="R28">
        <f t="shared" si="19"/>
        <v>0.17981651376146779</v>
      </c>
    </row>
    <row r="30" spans="1:18" ht="15.75">
      <c r="K30" s="11" t="s">
        <v>28</v>
      </c>
      <c r="M30">
        <f>((M5-L5)/L5)+2</f>
        <v>2.0407079646017698</v>
      </c>
      <c r="N30">
        <f t="shared" ref="N30:R30" si="20">((N5-M5)/M5)+2</f>
        <v>1.9523809523809523</v>
      </c>
      <c r="O30">
        <f t="shared" si="20"/>
        <v>1.9508928571428572</v>
      </c>
      <c r="P30">
        <f t="shared" si="20"/>
        <v>2.051643192488263</v>
      </c>
      <c r="Q30">
        <f t="shared" si="20"/>
        <v>2.2089285714285714</v>
      </c>
      <c r="R30">
        <f t="shared" si="20"/>
        <v>2.0709010339734122</v>
      </c>
    </row>
    <row r="31" spans="1:18" ht="15.75">
      <c r="A31" s="1"/>
      <c r="K31" s="11" t="s">
        <v>29</v>
      </c>
      <c r="M31">
        <f>((M3-L3)/L3)+2</f>
        <v>2.0877192982456143</v>
      </c>
      <c r="N31">
        <f t="shared" ref="N31:R31" si="21">((N3-M3)/M3)+2</f>
        <v>1.8225806451612903</v>
      </c>
      <c r="O31">
        <f t="shared" si="21"/>
        <v>2.2745098039215685</v>
      </c>
      <c r="P31">
        <f t="shared" si="21"/>
        <v>2</v>
      </c>
      <c r="Q31">
        <f t="shared" si="21"/>
        <v>2.0153846153846153</v>
      </c>
      <c r="R31">
        <f t="shared" si="21"/>
        <v>2.0909090909090908</v>
      </c>
    </row>
    <row r="32" spans="1:18" ht="15.75">
      <c r="A32" s="1"/>
      <c r="K32" s="11" t="s">
        <v>45</v>
      </c>
      <c r="L32" s="8"/>
      <c r="M32">
        <f>((M9-L9)/L9)+2</f>
        <v>2.0767790262172285</v>
      </c>
      <c r="N32">
        <f t="shared" ref="N32:R32" si="22">((N9-M9)/M9)+2</f>
        <v>1.9478260869565218</v>
      </c>
      <c r="O32">
        <f t="shared" si="22"/>
        <v>1.9853211009174312</v>
      </c>
      <c r="P32">
        <f t="shared" si="22"/>
        <v>2.0782122905027931</v>
      </c>
      <c r="Q32">
        <f t="shared" si="22"/>
        <v>1.9412780656303972</v>
      </c>
      <c r="R32">
        <f t="shared" si="22"/>
        <v>2.1798165137614678</v>
      </c>
    </row>
    <row r="33" spans="1:18" ht="15.75">
      <c r="A33" s="1"/>
      <c r="K33" s="4" t="s">
        <v>23</v>
      </c>
      <c r="L33">
        <f>L16+100</f>
        <v>105.79</v>
      </c>
      <c r="M33">
        <f t="shared" ref="M33:R33" si="23">M16+100</f>
        <v>101.79</v>
      </c>
      <c r="N33">
        <f t="shared" si="23"/>
        <v>102.54</v>
      </c>
      <c r="O33">
        <f t="shared" si="23"/>
        <v>104.14</v>
      </c>
      <c r="P33">
        <f t="shared" si="23"/>
        <v>107.25</v>
      </c>
      <c r="Q33">
        <f t="shared" si="23"/>
        <v>101.99</v>
      </c>
      <c r="R33">
        <f t="shared" si="23"/>
        <v>103.04</v>
      </c>
    </row>
    <row r="34" spans="1:18">
      <c r="A34" s="1"/>
    </row>
  </sheetData>
  <mergeCells count="12">
    <mergeCell ref="A24:A25"/>
    <mergeCell ref="A14:A15"/>
    <mergeCell ref="A16:A17"/>
    <mergeCell ref="A18:A19"/>
    <mergeCell ref="A20:A21"/>
    <mergeCell ref="A22:A23"/>
    <mergeCell ref="A12:A13"/>
    <mergeCell ref="A1:I3"/>
    <mergeCell ref="A4:B5"/>
    <mergeCell ref="C4:I4"/>
    <mergeCell ref="A6:A8"/>
    <mergeCell ref="A9:A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127F-1844-4AEC-9D26-15F3DB78BF0B}">
  <dimension ref="A1:G23"/>
  <sheetViews>
    <sheetView workbookViewId="0">
      <selection activeCell="B10" sqref="B10"/>
    </sheetView>
  </sheetViews>
  <sheetFormatPr defaultRowHeight="14.25"/>
  <cols>
    <col min="1" max="7" width="11.875" bestFit="1" customWidth="1"/>
  </cols>
  <sheetData>
    <row r="1" spans="1:7">
      <c r="A1" t="s">
        <v>129</v>
      </c>
      <c r="B1" t="s">
        <v>128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</row>
    <row r="2" spans="1:7">
      <c r="A2">
        <v>12.8</v>
      </c>
      <c r="B2">
        <v>11.76</v>
      </c>
      <c r="C2">
        <v>14.67</v>
      </c>
      <c r="D2">
        <v>11.92</v>
      </c>
      <c r="E2">
        <v>13.08</v>
      </c>
      <c r="F2">
        <v>11.46</v>
      </c>
      <c r="G2">
        <v>12.25</v>
      </c>
    </row>
    <row r="3" spans="1:7">
      <c r="A3">
        <v>1.39</v>
      </c>
      <c r="B3">
        <v>1.19</v>
      </c>
      <c r="C3">
        <v>1.1299999999999999</v>
      </c>
      <c r="D3">
        <v>1.1499999999999999</v>
      </c>
      <c r="E3">
        <v>1.22</v>
      </c>
      <c r="F3">
        <v>1.1299999999999999</v>
      </c>
      <c r="G3">
        <v>1.31</v>
      </c>
    </row>
    <row r="5" spans="1:7">
      <c r="A5">
        <v>20.78</v>
      </c>
      <c r="B5">
        <v>17.73</v>
      </c>
      <c r="C5">
        <v>14.43</v>
      </c>
      <c r="D5">
        <v>18.64</v>
      </c>
      <c r="E5">
        <v>24.08</v>
      </c>
      <c r="F5">
        <v>20.48</v>
      </c>
      <c r="G5">
        <v>19.63</v>
      </c>
    </row>
    <row r="6" spans="1:7">
      <c r="A6">
        <v>1.03</v>
      </c>
      <c r="B6">
        <v>1</v>
      </c>
      <c r="C6">
        <v>0.77</v>
      </c>
      <c r="D6">
        <v>0.93</v>
      </c>
      <c r="E6">
        <v>0.87</v>
      </c>
      <c r="F6">
        <v>0.95</v>
      </c>
      <c r="G6">
        <v>0.96</v>
      </c>
    </row>
    <row r="7" spans="1:7">
      <c r="A7">
        <v>10.94</v>
      </c>
      <c r="B7">
        <v>10.45</v>
      </c>
      <c r="C7">
        <v>7.81</v>
      </c>
      <c r="D7">
        <v>9.51</v>
      </c>
      <c r="E7">
        <v>9.2799999999999994</v>
      </c>
      <c r="F7">
        <v>10.35</v>
      </c>
      <c r="G7">
        <v>10.7</v>
      </c>
    </row>
    <row r="8" spans="1:7">
      <c r="A8">
        <v>0.39</v>
      </c>
      <c r="B8">
        <v>0.34</v>
      </c>
      <c r="C8">
        <v>0.31</v>
      </c>
      <c r="D8">
        <v>0.28000000000000003</v>
      </c>
      <c r="E8">
        <v>0.3</v>
      </c>
      <c r="F8">
        <v>0.26</v>
      </c>
      <c r="G8">
        <v>0.31</v>
      </c>
    </row>
    <row r="10" spans="1:7">
      <c r="A10">
        <v>113.73</v>
      </c>
      <c r="B10">
        <v>109.03</v>
      </c>
      <c r="C10">
        <v>111.9</v>
      </c>
      <c r="D10">
        <v>118.46000000000001</v>
      </c>
      <c r="E10">
        <v>117.22</v>
      </c>
      <c r="F10">
        <v>111.74</v>
      </c>
      <c r="G10">
        <v>145.34</v>
      </c>
    </row>
    <row r="12" spans="1:7">
      <c r="A12">
        <v>0.32710040983606559</v>
      </c>
      <c r="B12">
        <v>0.29699329439757727</v>
      </c>
      <c r="C12">
        <v>0.30957683741648107</v>
      </c>
      <c r="D12">
        <v>0.3277330264672037</v>
      </c>
      <c r="E12">
        <v>0.45553539019963707</v>
      </c>
      <c r="F12">
        <v>0.31887866841874718</v>
      </c>
      <c r="G12">
        <v>0.3140077821011672</v>
      </c>
    </row>
    <row r="13" spans="1:7">
      <c r="A13">
        <v>0.27638319672131145</v>
      </c>
      <c r="B13">
        <v>0.2383733506381138</v>
      </c>
      <c r="C13">
        <v>0.19844097995545659</v>
      </c>
      <c r="D13">
        <v>0.25937859608745684</v>
      </c>
      <c r="E13">
        <v>0.37235329703569264</v>
      </c>
      <c r="F13">
        <v>0.26456416995181781</v>
      </c>
      <c r="G13">
        <v>0.26089494163424126</v>
      </c>
    </row>
    <row r="14" spans="1:7">
      <c r="A14">
        <v>1.49</v>
      </c>
      <c r="B14">
        <v>1.48</v>
      </c>
      <c r="C14">
        <v>1.31</v>
      </c>
      <c r="D14">
        <v>1.22</v>
      </c>
      <c r="E14">
        <v>1.42</v>
      </c>
      <c r="F14">
        <v>1.44</v>
      </c>
      <c r="G14">
        <v>1.38</v>
      </c>
    </row>
    <row r="15" spans="1:7">
      <c r="A15">
        <v>0.97032374100719421</v>
      </c>
      <c r="B15">
        <v>0.91074380165289259</v>
      </c>
      <c r="C15">
        <v>1.0722021660649819</v>
      </c>
      <c r="D15">
        <v>2.1631477927063338</v>
      </c>
      <c r="E15">
        <v>1.5721583652618136</v>
      </c>
      <c r="F15">
        <v>0.69028571428571428</v>
      </c>
      <c r="G15">
        <v>0.66949575636545178</v>
      </c>
    </row>
    <row r="18" spans="1:7">
      <c r="B18">
        <v>2.184170081967213</v>
      </c>
      <c r="C18">
        <v>1.9712308025091931</v>
      </c>
      <c r="D18">
        <v>1.9677060133630291</v>
      </c>
      <c r="E18">
        <v>1.7608745684695051</v>
      </c>
      <c r="F18">
        <v>2.3811252268602541</v>
      </c>
      <c r="G18">
        <v>2.1257117827420062</v>
      </c>
    </row>
    <row r="19" spans="1:7">
      <c r="B19">
        <v>1.9864864864864864</v>
      </c>
      <c r="C19">
        <v>1.7945205479452055</v>
      </c>
      <c r="D19">
        <v>2.2068965517241379</v>
      </c>
      <c r="E19">
        <v>1.9857142857142858</v>
      </c>
      <c r="F19">
        <v>2.1304347826086958</v>
      </c>
      <c r="G19">
        <v>2.0769230769230766</v>
      </c>
    </row>
    <row r="20" spans="1:7">
      <c r="A20">
        <v>6</v>
      </c>
      <c r="B20">
        <v>7.41</v>
      </c>
      <c r="C20">
        <v>6.15</v>
      </c>
      <c r="D20">
        <v>6.99</v>
      </c>
      <c r="E20">
        <v>6.67</v>
      </c>
      <c r="F20">
        <v>6.75</v>
      </c>
      <c r="G20">
        <v>5.96</v>
      </c>
    </row>
    <row r="21" spans="1:7">
      <c r="A21">
        <v>76.819999999999993</v>
      </c>
      <c r="B21">
        <v>87.13</v>
      </c>
      <c r="C21">
        <v>90.18</v>
      </c>
      <c r="D21">
        <v>83.26</v>
      </c>
      <c r="E21">
        <v>87.2</v>
      </c>
      <c r="F21">
        <v>77.37</v>
      </c>
      <c r="G21">
        <v>72.959999999999994</v>
      </c>
    </row>
    <row r="23" spans="1:7">
      <c r="B23">
        <v>1.9358288770053476</v>
      </c>
      <c r="C23">
        <v>1.9668571428571429</v>
      </c>
      <c r="D23">
        <v>1.9810874704491725</v>
      </c>
      <c r="E23">
        <v>2.0481927710843371</v>
      </c>
      <c r="F23">
        <v>2.0218390804597703</v>
      </c>
      <c r="G23">
        <v>2.140607424071991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FE7C-6EA9-4243-AB7A-EB71175892E0}">
  <dimension ref="A1:G23"/>
  <sheetViews>
    <sheetView workbookViewId="0">
      <selection activeCell="G10" sqref="G10"/>
    </sheetView>
  </sheetViews>
  <sheetFormatPr defaultRowHeight="14.25"/>
  <cols>
    <col min="1" max="7" width="11.875" bestFit="1" customWidth="1"/>
  </cols>
  <sheetData>
    <row r="1" spans="1:7">
      <c r="A1" t="s">
        <v>129</v>
      </c>
      <c r="B1" t="s">
        <v>128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</row>
    <row r="2" spans="1:7">
      <c r="A2">
        <v>0.17</v>
      </c>
      <c r="B2">
        <v>17.11</v>
      </c>
      <c r="C2">
        <v>20.52</v>
      </c>
      <c r="D2">
        <v>14.28</v>
      </c>
      <c r="E2">
        <v>13.7</v>
      </c>
      <c r="F2">
        <v>12.52</v>
      </c>
      <c r="G2">
        <v>12.38</v>
      </c>
    </row>
    <row r="3" spans="1:7">
      <c r="A3">
        <v>2.33</v>
      </c>
      <c r="B3">
        <v>1.73</v>
      </c>
      <c r="C3">
        <v>1.69</v>
      </c>
      <c r="D3">
        <v>1.68</v>
      </c>
      <c r="E3">
        <v>1.67</v>
      </c>
      <c r="F3">
        <v>1.52</v>
      </c>
      <c r="G3">
        <v>1.53</v>
      </c>
    </row>
    <row r="5" spans="1:7">
      <c r="A5">
        <v>27.48</v>
      </c>
      <c r="B5">
        <v>26.65</v>
      </c>
      <c r="C5">
        <v>25.52</v>
      </c>
      <c r="D5">
        <v>30.26</v>
      </c>
      <c r="E5">
        <v>30.41</v>
      </c>
      <c r="F5">
        <v>28.75</v>
      </c>
      <c r="G5">
        <v>29.04</v>
      </c>
    </row>
    <row r="6" spans="1:7">
      <c r="A6">
        <v>1.37</v>
      </c>
      <c r="B6">
        <v>1.29</v>
      </c>
      <c r="C6">
        <v>1.1000000000000001</v>
      </c>
      <c r="D6">
        <v>1.24</v>
      </c>
      <c r="E6">
        <v>1.28</v>
      </c>
      <c r="F6">
        <v>1.32</v>
      </c>
      <c r="G6">
        <v>1.36</v>
      </c>
    </row>
    <row r="7" spans="1:7">
      <c r="A7">
        <v>14.27</v>
      </c>
      <c r="B7">
        <v>13.03</v>
      </c>
      <c r="C7">
        <v>10.73</v>
      </c>
      <c r="D7">
        <v>11.86</v>
      </c>
      <c r="E7">
        <v>12.45</v>
      </c>
      <c r="F7">
        <v>12.68</v>
      </c>
      <c r="G7">
        <v>12.76</v>
      </c>
    </row>
    <row r="8" spans="1:7">
      <c r="A8">
        <v>0.18</v>
      </c>
      <c r="B8">
        <v>0.15</v>
      </c>
      <c r="C8">
        <v>0.12</v>
      </c>
      <c r="D8">
        <v>0.1</v>
      </c>
      <c r="E8">
        <v>0.14000000000000001</v>
      </c>
      <c r="F8">
        <v>0.09</v>
      </c>
      <c r="G8">
        <v>0.12</v>
      </c>
    </row>
    <row r="10" spans="1:7">
      <c r="A10">
        <v>105.46</v>
      </c>
      <c r="B10">
        <v>106.36</v>
      </c>
      <c r="C10">
        <v>104.37</v>
      </c>
      <c r="D10">
        <v>107.75</v>
      </c>
      <c r="E10">
        <v>107.5</v>
      </c>
      <c r="F10">
        <v>107.16</v>
      </c>
      <c r="G10">
        <v>107.49</v>
      </c>
    </row>
    <row r="12" spans="1:7">
      <c r="A12">
        <v>0.35496558505408066</v>
      </c>
      <c r="B12">
        <v>0.34961315280464217</v>
      </c>
      <c r="C12">
        <v>0.3886851754845469</v>
      </c>
      <c r="D12">
        <v>0.45799892990904234</v>
      </c>
      <c r="E12">
        <v>0.45626242544731616</v>
      </c>
      <c r="F12">
        <v>0.37570255079982701</v>
      </c>
      <c r="G12">
        <v>0.37423811458756601</v>
      </c>
    </row>
    <row r="13" spans="1:7">
      <c r="A13">
        <v>0.34660766961651918</v>
      </c>
      <c r="B13">
        <v>0.34235976789168282</v>
      </c>
      <c r="C13">
        <v>0.33053954950235725</v>
      </c>
      <c r="D13">
        <v>0.39432851792402351</v>
      </c>
      <c r="E13">
        <v>0.43836978131212723</v>
      </c>
      <c r="F13">
        <v>0.36878512753999132</v>
      </c>
      <c r="G13">
        <v>0.37423811458756606</v>
      </c>
    </row>
    <row r="14" spans="1:7">
      <c r="A14">
        <v>0.79</v>
      </c>
      <c r="B14">
        <v>0.65</v>
      </c>
      <c r="C14">
        <v>0.62</v>
      </c>
      <c r="D14">
        <v>0.55000000000000004</v>
      </c>
      <c r="E14">
        <v>0.77</v>
      </c>
      <c r="F14">
        <v>0.6</v>
      </c>
      <c r="G14">
        <v>0.67</v>
      </c>
    </row>
    <row r="15" spans="1:7">
      <c r="A15">
        <v>0.81034482758620696</v>
      </c>
      <c r="B15">
        <v>0.79909706546275405</v>
      </c>
      <c r="C15">
        <v>0.90142857142857136</v>
      </c>
      <c r="D15">
        <v>1.4282945736434107</v>
      </c>
      <c r="E15">
        <v>1.53125</v>
      </c>
      <c r="F15">
        <v>0.94988864142538965</v>
      </c>
      <c r="G15">
        <v>0.97770700636942687</v>
      </c>
    </row>
    <row r="18" spans="1:7">
      <c r="B18">
        <v>2.016715830875123</v>
      </c>
      <c r="C18">
        <v>1.9231141199226305</v>
      </c>
      <c r="D18">
        <v>1.9790466212676794</v>
      </c>
      <c r="E18">
        <v>2.0765115034777955</v>
      </c>
      <c r="F18">
        <v>2.1496023856858848</v>
      </c>
      <c r="G18">
        <v>2.0639861651534805</v>
      </c>
    </row>
    <row r="19" spans="1:7">
      <c r="B19">
        <v>1.9655172413793105</v>
      </c>
      <c r="C19">
        <v>1.8928571428571428</v>
      </c>
      <c r="D19">
        <v>2.16</v>
      </c>
      <c r="E19">
        <v>2.103448275862069</v>
      </c>
      <c r="F19">
        <v>2.0625</v>
      </c>
      <c r="G19">
        <v>2.0882352941176467</v>
      </c>
    </row>
    <row r="20" spans="1:7">
      <c r="A20">
        <v>2.79</v>
      </c>
      <c r="B20">
        <v>3.76</v>
      </c>
      <c r="C20">
        <v>3.16</v>
      </c>
      <c r="D20">
        <v>3.65</v>
      </c>
      <c r="E20">
        <v>3.94</v>
      </c>
      <c r="F20">
        <v>4.43</v>
      </c>
      <c r="G20">
        <v>4.6100000000000003</v>
      </c>
    </row>
    <row r="21" spans="1:7">
      <c r="A21">
        <v>0.48</v>
      </c>
      <c r="B21">
        <v>64.260000000000005</v>
      </c>
      <c r="C21">
        <v>64.739999999999995</v>
      </c>
      <c r="D21">
        <v>52.16</v>
      </c>
      <c r="E21">
        <v>53.92</v>
      </c>
      <c r="F21">
        <v>55.46</v>
      </c>
      <c r="G21">
        <v>57</v>
      </c>
    </row>
    <row r="23" spans="1:7">
      <c r="B23">
        <v>1.8076923076923077</v>
      </c>
      <c r="C23">
        <v>2.0325814536340854</v>
      </c>
      <c r="D23">
        <v>2.0097087378640777</v>
      </c>
      <c r="E23">
        <v>2.0384615384615383</v>
      </c>
      <c r="F23">
        <v>1.9930555555555556</v>
      </c>
      <c r="G23">
        <v>2.0489510489510487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3BD3-7938-4D46-9759-52CE533D8251}">
  <dimension ref="A1:G23"/>
  <sheetViews>
    <sheetView workbookViewId="0">
      <selection activeCell="B10" sqref="B10"/>
    </sheetView>
  </sheetViews>
  <sheetFormatPr defaultRowHeight="14.25"/>
  <cols>
    <col min="1" max="7" width="11.875" bestFit="1" customWidth="1"/>
  </cols>
  <sheetData>
    <row r="1" spans="1:7">
      <c r="A1" t="s">
        <v>129</v>
      </c>
      <c r="B1" t="s">
        <v>128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</row>
    <row r="2" spans="1:7">
      <c r="A2">
        <v>9.57</v>
      </c>
      <c r="B2">
        <v>10.96</v>
      </c>
      <c r="C2">
        <v>35.71</v>
      </c>
      <c r="D2">
        <v>12.72</v>
      </c>
      <c r="E2">
        <v>11.12</v>
      </c>
      <c r="F2">
        <v>8.9600000000000009</v>
      </c>
      <c r="G2">
        <v>11.4</v>
      </c>
    </row>
    <row r="3" spans="1:7">
      <c r="A3">
        <v>1.06</v>
      </c>
      <c r="B3">
        <v>0.91</v>
      </c>
      <c r="C3">
        <v>0.76</v>
      </c>
      <c r="D3">
        <v>0.95</v>
      </c>
      <c r="E3">
        <v>0.99</v>
      </c>
      <c r="F3">
        <v>0.91</v>
      </c>
      <c r="G3">
        <v>1.27</v>
      </c>
    </row>
    <row r="5" spans="1:7">
      <c r="A5">
        <v>21.41</v>
      </c>
      <c r="B5">
        <v>15.98</v>
      </c>
      <c r="C5">
        <v>4.68</v>
      </c>
      <c r="D5">
        <v>18.23</v>
      </c>
      <c r="E5">
        <v>19.61</v>
      </c>
      <c r="F5">
        <v>19.21</v>
      </c>
      <c r="G5">
        <v>20.94</v>
      </c>
    </row>
    <row r="6" spans="1:7">
      <c r="A6">
        <v>1.07</v>
      </c>
      <c r="B6">
        <v>0.82</v>
      </c>
      <c r="C6">
        <v>0.2</v>
      </c>
      <c r="D6">
        <v>0.7</v>
      </c>
      <c r="E6">
        <v>0.84</v>
      </c>
      <c r="F6">
        <v>1</v>
      </c>
      <c r="G6">
        <v>1.04</v>
      </c>
    </row>
    <row r="7" spans="1:7">
      <c r="A7">
        <v>11.19</v>
      </c>
      <c r="B7">
        <v>8.4700000000000006</v>
      </c>
      <c r="C7">
        <v>2.13</v>
      </c>
      <c r="D7">
        <v>7.48</v>
      </c>
      <c r="E7">
        <v>8.9700000000000006</v>
      </c>
      <c r="F7">
        <v>10.67</v>
      </c>
      <c r="G7">
        <v>11.24</v>
      </c>
    </row>
    <row r="8" spans="1:7">
      <c r="A8">
        <v>0.41</v>
      </c>
      <c r="B8">
        <v>0.36</v>
      </c>
      <c r="C8">
        <v>0.3</v>
      </c>
      <c r="D8">
        <v>0.26</v>
      </c>
      <c r="E8">
        <v>0.31</v>
      </c>
      <c r="F8">
        <v>0.25</v>
      </c>
      <c r="G8">
        <v>0.23</v>
      </c>
    </row>
    <row r="10" spans="1:7">
      <c r="A10">
        <v>102.9</v>
      </c>
      <c r="B10">
        <v>106.15</v>
      </c>
      <c r="C10">
        <v>95.78</v>
      </c>
      <c r="D10">
        <v>112.92</v>
      </c>
      <c r="E10">
        <v>128.78</v>
      </c>
      <c r="F10">
        <v>75.87</v>
      </c>
      <c r="G10">
        <v>106.35</v>
      </c>
    </row>
    <row r="12" spans="1:7">
      <c r="A12">
        <v>0.33793632527809753</v>
      </c>
      <c r="B12">
        <v>0.26883981773571686</v>
      </c>
      <c r="C12">
        <v>0.32223962411902901</v>
      </c>
      <c r="D12">
        <v>0.3781833616298812</v>
      </c>
      <c r="E12">
        <v>0.37635183850036058</v>
      </c>
      <c r="F12">
        <v>0.30976616231086662</v>
      </c>
      <c r="G12">
        <v>0.32890815497155235</v>
      </c>
    </row>
    <row r="13" spans="1:7">
      <c r="A13">
        <v>0.28116609129267356</v>
      </c>
      <c r="B13">
        <v>0.19733613739922887</v>
      </c>
      <c r="C13">
        <v>0.11276429130775255</v>
      </c>
      <c r="D13">
        <v>0.267402376910017</v>
      </c>
      <c r="E13">
        <v>0.30605623648161501</v>
      </c>
      <c r="F13">
        <v>0.26767537826685006</v>
      </c>
      <c r="G13">
        <v>0.29179084259008398</v>
      </c>
    </row>
    <row r="14" spans="1:7">
      <c r="A14">
        <v>1.54</v>
      </c>
      <c r="B14">
        <v>1.52</v>
      </c>
      <c r="C14">
        <v>1.78</v>
      </c>
      <c r="D14">
        <v>1.58</v>
      </c>
      <c r="E14">
        <v>1.72</v>
      </c>
      <c r="F14">
        <v>1.89</v>
      </c>
      <c r="G14">
        <v>1.97</v>
      </c>
    </row>
    <row r="15" spans="1:7">
      <c r="A15">
        <v>0.76354166666666667</v>
      </c>
      <c r="B15">
        <v>0.55413385826771655</v>
      </c>
      <c r="C15">
        <v>0.37402597402597398</v>
      </c>
      <c r="D15">
        <v>1.2068965517241379</v>
      </c>
      <c r="E15">
        <v>1.2094017094017095</v>
      </c>
      <c r="F15">
        <v>0.69351389878831082</v>
      </c>
      <c r="G15">
        <v>0.70576671035386629</v>
      </c>
    </row>
    <row r="18" spans="1:7">
      <c r="B18">
        <v>2.094361334867664</v>
      </c>
      <c r="C18">
        <v>1.895198037153873</v>
      </c>
      <c r="D18">
        <v>1.9224745497259201</v>
      </c>
      <c r="E18">
        <v>2.1774193548387095</v>
      </c>
      <c r="F18">
        <v>2.3103821196827687</v>
      </c>
      <c r="G18">
        <v>2.0154057771664373</v>
      </c>
    </row>
    <row r="19" spans="1:7">
      <c r="B19">
        <v>1.7966101694915255</v>
      </c>
      <c r="C19">
        <v>1.2553191489361701</v>
      </c>
      <c r="D19">
        <v>4.5833333333333339</v>
      </c>
      <c r="E19">
        <v>2.2093023255813953</v>
      </c>
      <c r="F19">
        <v>2.25</v>
      </c>
      <c r="G19">
        <v>2.1076923076923078</v>
      </c>
    </row>
    <row r="20" spans="1:7">
      <c r="A20">
        <v>4.38</v>
      </c>
      <c r="B20">
        <v>5.05</v>
      </c>
      <c r="C20">
        <v>1.1200000000000001</v>
      </c>
      <c r="D20">
        <v>4.22</v>
      </c>
      <c r="E20">
        <v>4.4800000000000004</v>
      </c>
      <c r="F20">
        <v>6.15</v>
      </c>
      <c r="G20">
        <v>4.88</v>
      </c>
    </row>
    <row r="21" spans="1:7">
      <c r="A21">
        <v>41.9</v>
      </c>
      <c r="B21">
        <v>55.34</v>
      </c>
      <c r="C21">
        <v>39.950000000000003</v>
      </c>
      <c r="D21">
        <v>53.64</v>
      </c>
      <c r="E21">
        <v>49.83</v>
      </c>
      <c r="F21">
        <v>55</v>
      </c>
      <c r="G21">
        <v>55.35</v>
      </c>
    </row>
    <row r="23" spans="1:7">
      <c r="B23">
        <v>1.8772241992882561</v>
      </c>
      <c r="C23">
        <v>1.8722109533468561</v>
      </c>
      <c r="D23">
        <v>2.2674418604651163</v>
      </c>
      <c r="E23">
        <v>2.0642201834862384</v>
      </c>
      <c r="F23">
        <v>2.0086206896551726</v>
      </c>
      <c r="G23">
        <v>2.3863247863247863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E046-A299-402E-A410-100E29E44768}">
  <dimension ref="A1:G23"/>
  <sheetViews>
    <sheetView workbookViewId="0">
      <selection activeCell="G10" sqref="G10"/>
    </sheetView>
  </sheetViews>
  <sheetFormatPr defaultRowHeight="14.25"/>
  <cols>
    <col min="1" max="1" width="12.5" bestFit="1" customWidth="1"/>
    <col min="2" max="7" width="11.875" bestFit="1" customWidth="1"/>
  </cols>
  <sheetData>
    <row r="1" spans="1:7">
      <c r="A1" t="s">
        <v>129</v>
      </c>
      <c r="B1" t="s">
        <v>128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</row>
    <row r="2" spans="1:7">
      <c r="A2">
        <v>14.14</v>
      </c>
      <c r="B2">
        <v>14.62</v>
      </c>
      <c r="C2">
        <v>11.55</v>
      </c>
      <c r="D2">
        <v>13.4</v>
      </c>
      <c r="E2">
        <v>12.75</v>
      </c>
      <c r="F2">
        <v>10.18</v>
      </c>
      <c r="G2">
        <v>9.3800000000000008</v>
      </c>
    </row>
    <row r="3" spans="1:7">
      <c r="A3">
        <v>1.56</v>
      </c>
      <c r="B3">
        <v>1.53</v>
      </c>
      <c r="C3">
        <v>1.06</v>
      </c>
      <c r="D3">
        <v>1.33</v>
      </c>
      <c r="E3">
        <v>1.35</v>
      </c>
      <c r="F3">
        <v>1.1399999999999999</v>
      </c>
      <c r="G3">
        <v>1.06</v>
      </c>
    </row>
    <row r="5" spans="1:7">
      <c r="A5">
        <v>32.1</v>
      </c>
      <c r="B5">
        <v>31.16</v>
      </c>
      <c r="C5">
        <v>30.02</v>
      </c>
      <c r="D5">
        <v>39.119999999999997</v>
      </c>
      <c r="E5">
        <v>45.33</v>
      </c>
      <c r="F5">
        <v>40.51</v>
      </c>
      <c r="G5">
        <v>39.25</v>
      </c>
    </row>
    <row r="6" spans="1:7">
      <c r="A6">
        <v>1.32</v>
      </c>
      <c r="B6">
        <v>1.3</v>
      </c>
      <c r="C6">
        <v>1.1599999999999999</v>
      </c>
      <c r="D6">
        <v>1.25</v>
      </c>
      <c r="E6">
        <v>1.34</v>
      </c>
      <c r="F6">
        <v>1.43</v>
      </c>
      <c r="G6">
        <v>1.45</v>
      </c>
    </row>
    <row r="7" spans="1:7">
      <c r="A7">
        <v>11.33</v>
      </c>
      <c r="B7">
        <v>10.79</v>
      </c>
      <c r="C7">
        <v>9.4700000000000006</v>
      </c>
      <c r="D7">
        <v>10.09</v>
      </c>
      <c r="E7">
        <v>10.88</v>
      </c>
      <c r="F7">
        <v>11.75</v>
      </c>
      <c r="G7">
        <v>11.77</v>
      </c>
    </row>
    <row r="8" spans="1:7">
      <c r="A8">
        <v>0.36</v>
      </c>
      <c r="B8">
        <v>0.45</v>
      </c>
      <c r="C8">
        <v>0.2</v>
      </c>
      <c r="D8">
        <v>0.09</v>
      </c>
      <c r="E8">
        <v>0.14000000000000001</v>
      </c>
      <c r="F8">
        <v>0.18</v>
      </c>
      <c r="G8">
        <v>0.15</v>
      </c>
    </row>
    <row r="10" spans="1:7">
      <c r="A10">
        <v>102.23</v>
      </c>
      <c r="B10">
        <v>100.79116</v>
      </c>
      <c r="C10">
        <v>101.04</v>
      </c>
      <c r="D10">
        <v>105.52</v>
      </c>
      <c r="E10">
        <v>101.63</v>
      </c>
      <c r="F10">
        <v>101.05</v>
      </c>
      <c r="G10">
        <v>100.96415</v>
      </c>
    </row>
    <row r="12" spans="1:7">
      <c r="A12">
        <v>-8.2725060827250563E-2</v>
      </c>
      <c r="B12">
        <v>0.29707602339181294</v>
      </c>
      <c r="C12">
        <v>0.32129963898916963</v>
      </c>
      <c r="D12">
        <v>0.46238030095759231</v>
      </c>
      <c r="E12">
        <v>0.48209366391184577</v>
      </c>
      <c r="F12">
        <v>0.3658536585365853</v>
      </c>
      <c r="G12">
        <v>0.31992516370439666</v>
      </c>
    </row>
    <row r="13" spans="1:7">
      <c r="A13">
        <v>0.32968369829683697</v>
      </c>
      <c r="B13">
        <v>0.29590643274853795</v>
      </c>
      <c r="C13">
        <v>0.28158844765342955</v>
      </c>
      <c r="D13">
        <v>0.37346101231190154</v>
      </c>
      <c r="E13">
        <v>0.45867768595041325</v>
      </c>
      <c r="F13">
        <v>0.35418875927889715</v>
      </c>
      <c r="G13">
        <v>0.33115060804490182</v>
      </c>
    </row>
    <row r="14" spans="1:7">
      <c r="A14">
        <v>0.63</v>
      </c>
      <c r="B14">
        <v>0.5</v>
      </c>
      <c r="C14">
        <v>0.49</v>
      </c>
      <c r="D14">
        <v>0.56000000000000005</v>
      </c>
      <c r="E14">
        <v>0.5</v>
      </c>
      <c r="F14">
        <v>0.69</v>
      </c>
      <c r="G14">
        <v>0.76</v>
      </c>
    </row>
    <row r="15" spans="1:7">
      <c r="A15">
        <v>0.7832369942196532</v>
      </c>
      <c r="B15">
        <v>0.64540816326530603</v>
      </c>
      <c r="C15">
        <v>0.68421052631578949</v>
      </c>
      <c r="D15">
        <v>1.3</v>
      </c>
      <c r="E15">
        <v>1.6903553299492386</v>
      </c>
      <c r="F15">
        <v>0.86753246753246749</v>
      </c>
      <c r="G15">
        <v>0.71370967741935487</v>
      </c>
    </row>
    <row r="18" spans="1:7">
      <c r="B18">
        <v>2.0401459854014599</v>
      </c>
      <c r="C18">
        <v>1.9719298245614034</v>
      </c>
      <c r="D18">
        <v>1.8796630565583634</v>
      </c>
      <c r="E18">
        <v>1.9931600547195623</v>
      </c>
      <c r="F18">
        <v>2.2988980716253442</v>
      </c>
      <c r="G18">
        <v>2.1336161187698832</v>
      </c>
    </row>
    <row r="19" spans="1:7">
      <c r="B19">
        <v>2.0077519379844961</v>
      </c>
      <c r="C19">
        <v>1.9384615384615385</v>
      </c>
      <c r="D19">
        <v>2.1475409836065573</v>
      </c>
      <c r="E19">
        <v>2.1500000000000004</v>
      </c>
      <c r="F19">
        <v>2.1552795031055902</v>
      </c>
      <c r="G19">
        <v>2.1021505376344085</v>
      </c>
    </row>
    <row r="20" spans="1:7">
      <c r="A20">
        <v>2.64</v>
      </c>
      <c r="B20">
        <v>2.63</v>
      </c>
      <c r="C20">
        <v>2.56</v>
      </c>
      <c r="D20">
        <v>2.67</v>
      </c>
      <c r="E20">
        <v>2.69</v>
      </c>
      <c r="F20">
        <v>3.11</v>
      </c>
      <c r="G20">
        <v>3.54</v>
      </c>
    </row>
    <row r="21" spans="1:7">
      <c r="A21">
        <v>37.21</v>
      </c>
      <c r="B21">
        <v>38.39</v>
      </c>
      <c r="C21">
        <v>29.54</v>
      </c>
      <c r="D21">
        <v>35.79</v>
      </c>
      <c r="E21">
        <v>34.25</v>
      </c>
      <c r="F21">
        <v>31.66</v>
      </c>
      <c r="G21">
        <v>33.21</v>
      </c>
    </row>
    <row r="23" spans="1:7">
      <c r="B23">
        <v>1.8508771929824561</v>
      </c>
      <c r="C23">
        <v>2.0423825887743412</v>
      </c>
      <c r="D23">
        <v>2.023076923076923</v>
      </c>
      <c r="E23">
        <v>2.1041890440386681</v>
      </c>
      <c r="F23">
        <v>1.9192607003891051</v>
      </c>
      <c r="G23">
        <v>2.0846560846560847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DD22F20DE59F4680CB823AA849903D" ma:contentTypeVersion="5" ma:contentTypeDescription="Create a new document." ma:contentTypeScope="" ma:versionID="3f41476204844d40b60090f7ce42eb9b">
  <xsd:schema xmlns:xsd="http://www.w3.org/2001/XMLSchema" xmlns:xs="http://www.w3.org/2001/XMLSchema" xmlns:p="http://schemas.microsoft.com/office/2006/metadata/properties" xmlns:ns3="076dc584-86c9-44d1-9ab4-16cff40432f9" targetNamespace="http://schemas.microsoft.com/office/2006/metadata/properties" ma:root="true" ma:fieldsID="a1dcd62f5396b084fd8b8bae3c5b8f88" ns3:_="">
    <xsd:import namespace="076dc584-86c9-44d1-9ab4-16cff40432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dc584-86c9-44d1-9ab4-16cff4043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O I D A A B Q S w M E F A A C A A g A N I e 8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D S H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h 7 x a G c b / b d s A A A C b B g A A E w A c A E Z v c m 1 1 b G F z L 1 N l Y 3 R p b 2 4 x L m 0 g o h g A K K A U A A A A A A A A A A A A A A A A A A A A A A A A A A A A 7 Z O x C o M w F E V 3 w X 8 I 6 a I g o l a K R Z y k a x e F D s U h 2 t c q a l J i h B b x 3 x t r p 5 r J 2 S y B k 5 c b c u B 2 U I i K U Z T M u x v q m q 5 1 J e F w Q y n J G 3 A P K E I N C F 1 D c i W s 5 w V I c n o V 0 N h x z z l Q c W G 8 z h m r D X O 4 n k k L E f 5 d x d l 4 j R k V c i a z 5 o Q d j k t C H 1 P 8 + w l Y R n 1 n 7 Z Q T 2 t 0 Z b 2 P W 9 C 2 d D j t j f s 4 a B u w 5 b o A t J C R G t G 9 z 4 K O F v v i o x J 6 j x q 4 a e 2 q 8 V 2 P / D 4 + m r l V U + b + l T 3 + 9 T 3 / z u f A Z r N Y Z b D Y X N t e X f e v 6 0 u b 6 q m 9 N x + E H U E s B A i 0 A F A A C A A g A N I e 8 W k M e c J u l A A A A 9 w A A A B I A A A A A A A A A A A A A A A A A A A A A A E N v b m Z p Z y 9 Q Y W N r Y W d l L n h t b F B L A Q I t A B Q A A g A I A D S H v F o P y u m r p A A A A O k A A A A T A A A A A A A A A A A A A A A A A P E A A A B b Q 2 9 u d G V u d F 9 U e X B l c 1 0 u e G 1 s U E s B A i 0 A F A A C A A g A N I e 8 W h n G / 2 3 b A A A A m w Y A A B M A A A A A A A A A A A A A A A A A 4 g E A A E Z v c m 1 1 b G F z L 1 N l Y 3 R p b 2 4 x L m 1 Q S w U G A A A A A A M A A w D C A A A A C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S 8 A A A A A A A D P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2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h U M D g 6 N T I 6 M j I u M z k 0 N z A 5 O V o i I C 8 + P E V u d H J 5 I F R 5 c G U 9 I k Z p b G x D b 2 x 1 b W 5 U e X B l c y I g V m F s d W U 9 I n N C U V V G Q l F V R k J R P T 0 i I C 8 + P E V u d H J 5 I F R 5 c G U 9 I k Z p b G x D b 2 x 1 b W 5 O Y W 1 l c y I g V m F s d W U 9 I n N b J n F 1 b 3 Q 7 M j A x O C Z x d W 9 0 O y w m c X V v d D s y M D E 5 J n F 1 b 3 Q 7 L C Z x d W 9 0 O z I w M j A m c X V v d D s s J n F 1 b 3 Q 7 M j A y M S Z x d W 9 0 O y w m c X V v d D s y M D I y J n F 1 b 3 Q 7 L C Z x d W 9 0 O z I w M j M m c X V v d D s s J n F 1 b 3 Q 7 M j A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Y v Q 2 h h b m d l Z C B U e X B l L n s y M D E 4 L D B 9 J n F 1 b 3 Q 7 L C Z x d W 9 0 O 1 N l Y 3 R p b 2 4 x L 1 R h Y m x l M T Y v Q 2 h h b m d l Z C B U e X B l L n s y M D E 5 L D F 9 J n F 1 b 3 Q 7 L C Z x d W 9 0 O 1 N l Y 3 R p b 2 4 x L 1 R h Y m x l M T Y v Q 2 h h b m d l Z C B U e X B l L n s y M D I w L D J 9 J n F 1 b 3 Q 7 L C Z x d W 9 0 O 1 N l Y 3 R p b 2 4 x L 1 R h Y m x l M T Y v Q 2 h h b m d l Z C B U e X B l L n s y M D I x L D N 9 J n F 1 b 3 Q 7 L C Z x d W 9 0 O 1 N l Y 3 R p b 2 4 x L 1 R h Y m x l M T Y v Q 2 h h b m d l Z C B U e X B l L n s y M D I y L D R 9 J n F 1 b 3 Q 7 L C Z x d W 9 0 O 1 N l Y 3 R p b 2 4 x L 1 R h Y m x l M T Y v Q 2 h h b m d l Z C B U e X B l L n s y M D I z L D V 9 J n F 1 b 3 Q 7 L C Z x d W 9 0 O 1 N l Y 3 R p b 2 4 x L 1 R h Y m x l M T Y v Q 2 h h b m d l Z C B U e X B l L n s y M D I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Y v Q 2 h h b m d l Z C B U e X B l L n s y M D E 4 L D B 9 J n F 1 b 3 Q 7 L C Z x d W 9 0 O 1 N l Y 3 R p b 2 4 x L 1 R h Y m x l M T Y v Q 2 h h b m d l Z C B U e X B l L n s y M D E 5 L D F 9 J n F 1 b 3 Q 7 L C Z x d W 9 0 O 1 N l Y 3 R p b 2 4 x L 1 R h Y m x l M T Y v Q 2 h h b m d l Z C B U e X B l L n s y M D I w L D J 9 J n F 1 b 3 Q 7 L C Z x d W 9 0 O 1 N l Y 3 R p b 2 4 x L 1 R h Y m x l M T Y v Q 2 h h b m d l Z C B U e X B l L n s y M D I x L D N 9 J n F 1 b 3 Q 7 L C Z x d W 9 0 O 1 N l Y 3 R p b 2 4 x L 1 R h Y m x l M T Y v Q 2 h h b m d l Z C B U e X B l L n s y M D I y L D R 9 J n F 1 b 3 Q 7 L C Z x d W 9 0 O 1 N l Y 3 R p b 2 4 x L 1 R h Y m x l M T Y v Q 2 h h b m d l Z C B U e X B l L n s y M D I z L D V 9 J n F 1 b 3 Q 7 L C Z x d W 9 0 O 1 N l Y 3 R p b 2 4 x L 1 R h Y m x l M T Y v Q 2 h h b m d l Z C B U e X B l L n s y M D I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F Q w O D o 1 N T o 0 N S 4 x M T A 4 N D U y W i I g L z 4 8 R W 5 0 c n k g V H l w Z T 0 i R m l s b E N v b H V t b l R 5 c G V z I i B W Y W x 1 Z T 0 i c 0 J R V U Z C U V V G Q l E 9 P S I g L z 4 8 R W 5 0 c n k g V H l w Z T 0 i R m l s b E N v b H V t b k 5 h b W V z I i B W Y W x 1 Z T 0 i c 1 s m c X V v d D s y M D E 4 J n F 1 b 3 Q 7 L C Z x d W 9 0 O z I w M T k m c X V v d D s s J n F 1 b 3 Q 7 M j A y M C Z x d W 9 0 O y w m c X V v d D s y M D I x J n F 1 b 3 Q 7 L C Z x d W 9 0 O z I w M j I m c X V v d D s s J n F 1 b 3 Q 7 M j A y M y Z x d W 9 0 O y w m c X V v d D s y M D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C 9 D a G F u Z 2 V k I F R 5 c G U u e z I w M T g s M H 0 m c X V v d D s s J n F 1 b 3 Q 7 U 2 V j d G l v b j E v V G F i b G U x N C 9 D a G F u Z 2 V k I F R 5 c G U u e z I w M T k s M X 0 m c X V v d D s s J n F 1 b 3 Q 7 U 2 V j d G l v b j E v V G F i b G U x N C 9 D a G F u Z 2 V k I F R 5 c G U u e z I w M j A s M n 0 m c X V v d D s s J n F 1 b 3 Q 7 U 2 V j d G l v b j E v V G F i b G U x N C 9 D a G F u Z 2 V k I F R 5 c G U u e z I w M j E s M 3 0 m c X V v d D s s J n F 1 b 3 Q 7 U 2 V j d G l v b j E v V G F i b G U x N C 9 D a G F u Z 2 V k I F R 5 c G U u e z I w M j I s N H 0 m c X V v d D s s J n F 1 b 3 Q 7 U 2 V j d G l v b j E v V G F i b G U x N C 9 D a G F u Z 2 V k I F R 5 c G U u e z I w M j M s N X 0 m c X V v d D s s J n F 1 b 3 Q 7 U 2 V j d G l v b j E v V G F i b G U x N C 9 D a G F u Z 2 V k I F R 5 c G U u e z I w M j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N C 9 D a G F u Z 2 V k I F R 5 c G U u e z I w M T g s M H 0 m c X V v d D s s J n F 1 b 3 Q 7 U 2 V j d G l v b j E v V G F i b G U x N C 9 D a G F u Z 2 V k I F R 5 c G U u e z I w M T k s M X 0 m c X V v d D s s J n F 1 b 3 Q 7 U 2 V j d G l v b j E v V G F i b G U x N C 9 D a G F u Z 2 V k I F R 5 c G U u e z I w M j A s M n 0 m c X V v d D s s J n F 1 b 3 Q 7 U 2 V j d G l v b j E v V G F i b G U x N C 9 D a G F u Z 2 V k I F R 5 c G U u e z I w M j E s M 3 0 m c X V v d D s s J n F 1 b 3 Q 7 U 2 V j d G l v b j E v V G F i b G U x N C 9 D a G F u Z 2 V k I F R 5 c G U u e z I w M j I s N H 0 m c X V v d D s s J n F 1 b 3 Q 7 U 2 V j d G l v b j E v V G F i b G U x N C 9 D a G F u Z 2 V k I F R 5 c G U u e z I w M j M s N X 0 m c X V v d D s s J n F 1 b 3 Q 7 U 2 V j d G l v b j E v V G F i b G U x N C 9 D a G F u Z 2 V k I F R 5 c G U u e z I w M j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h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F Q w O D o 1 N j o x N C 4 4 M D Q w M z k 2 W i I g L z 4 8 R W 5 0 c n k g V H l w Z T 0 i R m l s b E N v b H V t b l R 5 c G V z I i B W Y W x 1 Z T 0 i c 0 J R V U Z C U V V G Q l E 9 P S I g L z 4 8 R W 5 0 c n k g V H l w Z T 0 i R m l s b E N v b H V t b k 5 h b W V z I i B W Y W x 1 Z T 0 i c 1 s m c X V v d D s y M D E 4 J n F 1 b 3 Q 7 L C Z x d W 9 0 O z I w M T k m c X V v d D s s J n F 1 b 3 Q 7 M j A y M C Z x d W 9 0 O y w m c X V v d D s y M D I x J n F 1 b 3 Q 7 L C Z x d W 9 0 O z I w M j I m c X V v d D s s J n F 1 b 3 Q 7 M j A y M y Z x d W 9 0 O y w m c X V v d D s y M D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0 N o Y W 5 n Z W Q g V H l w Z S 5 7 M j A x O C w w f S Z x d W 9 0 O y w m c X V v d D t T Z W N 0 a W 9 u M S 9 U Y W J s Z T g v Q 2 h h b m d l Z C B U e X B l L n s y M D E 5 L D F 9 J n F 1 b 3 Q 7 L C Z x d W 9 0 O 1 N l Y 3 R p b 2 4 x L 1 R h Y m x l O C 9 D a G F u Z 2 V k I F R 5 c G U u e z I w M j A s M n 0 m c X V v d D s s J n F 1 b 3 Q 7 U 2 V j d G l v b j E v V G F i b G U 4 L 0 N o Y W 5 n Z W Q g V H l w Z S 5 7 M j A y M S w z f S Z x d W 9 0 O y w m c X V v d D t T Z W N 0 a W 9 u M S 9 U Y W J s Z T g v Q 2 h h b m d l Z C B U e X B l L n s y M D I y L D R 9 J n F 1 b 3 Q 7 L C Z x d W 9 0 O 1 N l Y 3 R p b 2 4 x L 1 R h Y m x l O C 9 D a G F u Z 2 V k I F R 5 c G U u e z I w M j M s N X 0 m c X V v d D s s J n F 1 b 3 Q 7 U 2 V j d G l v b j E v V G F i b G U 4 L 0 N o Y W 5 n Z W Q g V H l w Z S 5 7 M j A y N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g v Q 2 h h b m d l Z C B U e X B l L n s y M D E 4 L D B 9 J n F 1 b 3 Q 7 L C Z x d W 9 0 O 1 N l Y 3 R p b 2 4 x L 1 R h Y m x l O C 9 D a G F u Z 2 V k I F R 5 c G U u e z I w M T k s M X 0 m c X V v d D s s J n F 1 b 3 Q 7 U 2 V j d G l v b j E v V G F i b G U 4 L 0 N o Y W 5 n Z W Q g V H l w Z S 5 7 M j A y M C w y f S Z x d W 9 0 O y w m c X V v d D t T Z W N 0 a W 9 u M S 9 U Y W J s Z T g v Q 2 h h b m d l Z C B U e X B l L n s y M D I x L D N 9 J n F 1 b 3 Q 7 L C Z x d W 9 0 O 1 N l Y 3 R p b 2 4 x L 1 R h Y m x l O C 9 D a G F u Z 2 V k I F R 5 c G U u e z I w M j I s N H 0 m c X V v d D s s J n F 1 b 3 Q 7 U 2 V j d G l v b j E v V G F i b G U 4 L 0 N o Y W 5 n Z W Q g V H l w Z S 5 7 M j A y M y w 1 f S Z x d W 9 0 O y w m c X V v d D t T Z W N 0 a W 9 u M S 9 U Y W J s Z T g v Q 2 h h b m d l Z C B U e X B l L n s y M D I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4 V D A 4 O j U 2 O j U 1 L j U z M j E y O D B a I i A v P j x F b n R y e S B U e X B l P S J G a W x s Q 2 9 s d W 1 u V H l w Z X M i I F Z h b H V l P S J z Q l F V R k J R V U Z C U T 0 9 I i A v P j x F b n R y e S B U e X B l P S J G a W x s Q 2 9 s d W 1 u T m F t Z X M i I F Z h b H V l P S J z W y Z x d W 9 0 O z I w M T g m c X V v d D s s J n F 1 b 3 Q 7 M j A x O S Z x d W 9 0 O y w m c X V v d D s y M D I w J n F 1 b 3 Q 7 L C Z x d W 9 0 O z I w M j E m c X V v d D s s J n F 1 b 3 Q 7 M j A y M i Z x d W 9 0 O y w m c X V v d D s y M D I z J n F 1 b 3 Q 7 L C Z x d W 9 0 O z I w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s y M D E 4 L D B 9 J n F 1 b 3 Q 7 L C Z x d W 9 0 O 1 N l Y 3 R p b 2 4 x L 1 R h Y m x l N i 9 D a G F u Z 2 V k I F R 5 c G U u e z I w M T k s M X 0 m c X V v d D s s J n F 1 b 3 Q 7 U 2 V j d G l v b j E v V G F i b G U 2 L 0 N o Y W 5 n Z W Q g V H l w Z S 5 7 M j A y M C w y f S Z x d W 9 0 O y w m c X V v d D t T Z W N 0 a W 9 u M S 9 U Y W J s Z T Y v Q 2 h h b m d l Z C B U e X B l L n s y M D I x L D N 9 J n F 1 b 3 Q 7 L C Z x d W 9 0 O 1 N l Y 3 R p b 2 4 x L 1 R h Y m x l N i 9 D a G F u Z 2 V k I F R 5 c G U u e z I w M j I s N H 0 m c X V v d D s s J n F 1 b 3 Q 7 U 2 V j d G l v b j E v V G F i b G U 2 L 0 N o Y W 5 n Z W Q g V H l w Z S 5 7 M j A y M y w 1 f S Z x d W 9 0 O y w m c X V v d D t T Z W N 0 a W 9 u M S 9 U Y W J s Z T Y v Q 2 h h b m d l Z C B U e X B l L n s y M D I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N i 9 D a G F u Z 2 V k I F R 5 c G U u e z I w M T g s M H 0 m c X V v d D s s J n F 1 b 3 Q 7 U 2 V j d G l v b j E v V G F i b G U 2 L 0 N o Y W 5 n Z W Q g V H l w Z S 5 7 M j A x O S w x f S Z x d W 9 0 O y w m c X V v d D t T Z W N 0 a W 9 u M S 9 U Y W J s Z T Y v Q 2 h h b m d l Z C B U e X B l L n s y M D I w L D J 9 J n F 1 b 3 Q 7 L C Z x d W 9 0 O 1 N l Y 3 R p b 2 4 x L 1 R h Y m x l N i 9 D a G F u Z 2 V k I F R 5 c G U u e z I w M j E s M 3 0 m c X V v d D s s J n F 1 b 3 Q 7 U 2 V j d G l v b j E v V G F i b G U 2 L 0 N o Y W 5 n Z W Q g V H l w Z S 5 7 M j A y M i w 0 f S Z x d W 9 0 O y w m c X V v d D t T Z W N 0 a W 9 u M S 9 U Y W J s Z T Y v Q 2 h h b m d l Z C B U e X B l L n s y M D I z L D V 9 J n F 1 b 3 Q 7 L C Z x d W 9 0 O 1 N l Y 3 R p b 2 4 x L 1 R h Y m x l N i 9 D a G F u Z 2 V k I F R 5 c G U u e z I w M j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h U M D g 6 N T c 6 N D E u M D A y N j I 5 M V o i I C 8 + P E V u d H J 5 I F R 5 c G U 9 I k Z p b G x D b 2 x 1 b W 5 U e X B l c y I g V m F s d W U 9 I n N C U V V G Q l F V R k J R P T 0 i I C 8 + P E V u d H J 5 I F R 5 c G U 9 I k Z p b G x D b 2 x 1 b W 5 O Y W 1 l c y I g V m F s d W U 9 I n N b J n F 1 b 3 Q 7 M j A x O C Z x d W 9 0 O y w m c X V v d D s y M D E 5 J n F 1 b 3 Q 7 L C Z x d W 9 0 O z I w M j A m c X V v d D s s J n F 1 b 3 Q 7 M j A y M S Z x d W 9 0 O y w m c X V v d D s y M D I y J n F 1 b 3 Q 7 L C Z x d W 9 0 O z I w M j M m c X V v d D s s J n F 1 b 3 Q 7 M j A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D a G F u Z 2 V k I F R 5 c G U u e z I w M T g s M H 0 m c X V v d D s s J n F 1 b 3 Q 7 U 2 V j d G l v b j E v V G F i b G U 0 L 0 N o Y W 5 n Z W Q g V H l w Z S 5 7 M j A x O S w x f S Z x d W 9 0 O y w m c X V v d D t T Z W N 0 a W 9 u M S 9 U Y W J s Z T Q v Q 2 h h b m d l Z C B U e X B l L n s y M D I w L D J 9 J n F 1 b 3 Q 7 L C Z x d W 9 0 O 1 N l Y 3 R p b 2 4 x L 1 R h Y m x l N C 9 D a G F u Z 2 V k I F R 5 c G U u e z I w M j E s M 3 0 m c X V v d D s s J n F 1 b 3 Q 7 U 2 V j d G l v b j E v V G F i b G U 0 L 0 N o Y W 5 n Z W Q g V H l w Z S 5 7 M j A y M i w 0 f S Z x d W 9 0 O y w m c X V v d D t T Z W N 0 a W 9 u M S 9 U Y W J s Z T Q v Q 2 h h b m d l Z C B U e X B l L n s y M D I z L D V 9 J n F 1 b 3 Q 7 L C Z x d W 9 0 O 1 N l Y 3 R p b 2 4 x L 1 R h Y m x l N C 9 D a G F u Z 2 V k I F R 5 c G U u e z I w M j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0 L 0 N o Y W 5 n Z W Q g V H l w Z S 5 7 M j A x O C w w f S Z x d W 9 0 O y w m c X V v d D t T Z W N 0 a W 9 u M S 9 U Y W J s Z T Q v Q 2 h h b m d l Z C B U e X B l L n s y M D E 5 L D F 9 J n F 1 b 3 Q 7 L C Z x d W 9 0 O 1 N l Y 3 R p b 2 4 x L 1 R h Y m x l N C 9 D a G F u Z 2 V k I F R 5 c G U u e z I w M j A s M n 0 m c X V v d D s s J n F 1 b 3 Q 7 U 2 V j d G l v b j E v V G F i b G U 0 L 0 N o Y W 5 n Z W Q g V H l w Z S 5 7 M j A y M S w z f S Z x d W 9 0 O y w m c X V v d D t T Z W N 0 a W 9 u M S 9 U Y W J s Z T Q v Q 2 h h b m d l Z C B U e X B l L n s y M D I y L D R 9 J n F 1 b 3 Q 7 L C Z x d W 9 0 O 1 N l Y 3 R p b 2 4 x L 1 R h Y m x l N C 9 D a G F u Z 2 V k I F R 5 c G U u e z I w M j M s N X 0 m c X V v d D s s J n F 1 b 3 Q 7 U 2 V j d G l v b j E v V G F i b G U 0 L 0 N o Y W 5 n Z W Q g V H l w Z S 5 7 M j A y N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i t W 4 M 7 f q R 6 V C b r f 7 O G 2 N A A A A A A I A A A A A A B B m A A A A A Q A A I A A A A L U F s T m 2 s K r J y m S l t n w q 3 s r e 8 A V N Q / e N d 5 u 9 B y j Z R 7 W f A A A A A A 6 A A A A A A g A A I A A A A G P 1 W 0 8 W Q v X g U D m v r c m 0 9 C M b 6 z l F 4 z e G U H q u i R v m B x k x U A A A A G t h P K Q k q M Q f e 1 x W N l A 6 s J 2 3 m / G N p r 1 2 6 5 E o a A W + P 2 2 F 1 + + o p m 8 6 4 g 1 H R i r 0 I p P 8 Y p z r m 5 N X k + L w n p K N 7 C U 0 / D W F p y F C 9 a 0 3 m I g s s x 5 m Q K E F Q A A A A O k W Q 8 9 5 y m F X j V h S L 0 K N 4 T I H K 5 u U + 6 x U 2 Q S U i y y b k t t W 7 + w A k h A d l 3 4 k z J H 2 n 6 C L 8 B y W x 4 L b o 5 b C O m W R U Q m k 1 C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30C548-E245-4D05-8019-65EB79A5CF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6dc584-86c9-44d1-9ab4-16cff40432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AEC7DC-6D75-4460-9CA1-DF3B90C08FF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27272A8-D975-4E50-9EBB-23FEA7C098DB}">
  <ds:schemaRefs>
    <ds:schemaRef ds:uri="http://purl.org/dc/terms/"/>
    <ds:schemaRef ds:uri="http://schemas.microsoft.com/office/2006/documentManagement/types"/>
    <ds:schemaRef ds:uri="http://purl.org/dc/elements/1.1/"/>
    <ds:schemaRef ds:uri="076dc584-86c9-44d1-9ab4-16cff40432f9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B150972-6EA9-4919-99E1-8CD8980156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mayb</vt:lpstr>
      <vt:lpstr>pbb</vt:lpstr>
      <vt:lpstr>cimb</vt:lpstr>
      <vt:lpstr>hlb</vt:lpstr>
      <vt:lpstr>rhb</vt:lpstr>
      <vt:lpstr>data mayb</vt:lpstr>
      <vt:lpstr>data pbb</vt:lpstr>
      <vt:lpstr>data cimb</vt:lpstr>
      <vt:lpstr>data hlb</vt:lpstr>
      <vt:lpstr>data rhb</vt:lpstr>
      <vt:lpstr>ammb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ATIQ BIN ABD RAZAK</dc:creator>
  <cp:lastModifiedBy>atiq razak</cp:lastModifiedBy>
  <dcterms:created xsi:type="dcterms:W3CDTF">2025-02-16T16:28:24Z</dcterms:created>
  <dcterms:modified xsi:type="dcterms:W3CDTF">2025-07-08T06:31:55Z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0x010100F5DD22F20DE59F4680CB823AA849903D</vt:lpwstr>
  </property>
</Properties>
</file>