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GitHub\DeepPurple\doc\"/>
    </mc:Choice>
  </mc:AlternateContent>
  <xr:revisionPtr revIDLastSave="0" documentId="13_ncr:1_{B13D4F2D-0443-4B23-95E4-0B5ADD0B0B9F}" xr6:coauthVersionLast="43" xr6:coauthVersionMax="43" xr10:uidLastSave="{00000000-0000-0000-0000-000000000000}"/>
  <bookViews>
    <workbookView xWindow="-110" yWindow="-110" windowWidth="38620" windowHeight="156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definedNames>
    <definedName name="_xlnm.Print_Titles" localSheetId="1">Gantt!$1:$1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  <c r="D27" i="4" l="1"/>
  <c r="C27" i="4"/>
  <c r="D23" i="4"/>
  <c r="C23" i="4"/>
  <c r="D19" i="4"/>
  <c r="C19" i="4"/>
  <c r="D15" i="4"/>
  <c r="C15" i="4"/>
  <c r="D9" i="4"/>
  <c r="C9" i="4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7" i="2"/>
  <c r="B57" i="2"/>
  <c r="C47" i="2"/>
  <c r="H8" i="1" s="1"/>
  <c r="D8" i="1" s="1"/>
  <c r="B47" i="2"/>
  <c r="C38" i="2"/>
  <c r="B38" i="2"/>
  <c r="C30" i="2"/>
  <c r="B30" i="2"/>
  <c r="C22" i="2"/>
  <c r="B22" i="2"/>
  <c r="G5" i="1" s="1"/>
  <c r="C12" i="2"/>
  <c r="B12" i="2"/>
  <c r="P9" i="1"/>
  <c r="O9" i="1"/>
  <c r="Q9" i="1" s="1"/>
  <c r="L9" i="1"/>
  <c r="K9" i="1"/>
  <c r="M9" i="1" s="1"/>
  <c r="H9" i="1"/>
  <c r="G9" i="1"/>
  <c r="Q8" i="1"/>
  <c r="P8" i="1"/>
  <c r="O8" i="1"/>
  <c r="L8" i="1"/>
  <c r="M8" i="1" s="1"/>
  <c r="K8" i="1"/>
  <c r="G8" i="1"/>
  <c r="Q7" i="1"/>
  <c r="P7" i="1"/>
  <c r="O7" i="1"/>
  <c r="L7" i="1"/>
  <c r="M7" i="1" s="1"/>
  <c r="K7" i="1"/>
  <c r="H7" i="1"/>
  <c r="D7" i="1" s="1"/>
  <c r="G7" i="1"/>
  <c r="I7" i="1" s="1"/>
  <c r="Q6" i="1"/>
  <c r="P6" i="1"/>
  <c r="O6" i="1"/>
  <c r="L6" i="1"/>
  <c r="M6" i="1" s="1"/>
  <c r="K6" i="1"/>
  <c r="H6" i="1"/>
  <c r="D6" i="1" s="1"/>
  <c r="G6" i="1"/>
  <c r="Q5" i="1"/>
  <c r="P5" i="1"/>
  <c r="O5" i="1"/>
  <c r="L5" i="1"/>
  <c r="M5" i="1" s="1"/>
  <c r="K5" i="1"/>
  <c r="H5" i="1"/>
  <c r="D5" i="1" s="1"/>
  <c r="Q4" i="1"/>
  <c r="Q10" i="1" s="1"/>
  <c r="P4" i="1"/>
  <c r="P10" i="1" s="1"/>
  <c r="O4" i="1"/>
  <c r="O10" i="1" s="1"/>
  <c r="L4" i="1"/>
  <c r="M4" i="1" s="1"/>
  <c r="K4" i="1"/>
  <c r="K10" i="1" s="1"/>
  <c r="H4" i="1"/>
  <c r="D4" i="1" s="1"/>
  <c r="G4" i="1"/>
  <c r="I6" i="1" l="1"/>
  <c r="I8" i="1"/>
  <c r="I9" i="1"/>
  <c r="D9" i="1"/>
  <c r="D10" i="1"/>
  <c r="I5" i="1"/>
  <c r="I4" i="1"/>
  <c r="M10" i="1"/>
  <c r="G10" i="1"/>
  <c r="L10" i="1"/>
  <c r="C4" i="1"/>
  <c r="C5" i="1"/>
  <c r="E5" i="1" s="1"/>
  <c r="C8" i="1"/>
  <c r="E8" i="1" s="1"/>
  <c r="C9" i="1"/>
  <c r="E9" i="1" s="1"/>
  <c r="H10" i="1"/>
  <c r="C6" i="1"/>
  <c r="E6" i="1" s="1"/>
  <c r="C7" i="1"/>
  <c r="E7" i="1" s="1"/>
  <c r="I10" i="1" l="1"/>
  <c r="E4" i="1"/>
  <c r="E10" i="1" s="1"/>
  <c r="C10" i="1"/>
</calcChain>
</file>

<file path=xl/sharedStrings.xml><?xml version="1.0" encoding="utf-8"?>
<sst xmlns="http://schemas.openxmlformats.org/spreadsheetml/2006/main" count="164" uniqueCount="78">
  <si>
    <t>Total</t>
  </si>
  <si>
    <t>Coding</t>
  </si>
  <si>
    <t>Meetings</t>
  </si>
  <si>
    <t>Systems Analysis</t>
  </si>
  <si>
    <t>Budgeted</t>
  </si>
  <si>
    <t>Actual</t>
  </si>
  <si>
    <t>Deficit</t>
  </si>
  <si>
    <t>Gabriel</t>
  </si>
  <si>
    <t>Kyle</t>
  </si>
  <si>
    <t>Michael</t>
  </si>
  <si>
    <t>Oshan</t>
  </si>
  <si>
    <t>Robert</t>
  </si>
  <si>
    <t>Zach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</si>
  <si>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</si>
  <si>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</si>
  <si>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</si>
  <si>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</si>
  <si>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</si>
  <si>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</si>
  <si>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</si>
  <si>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UI Text and Graphic Design</t>
  </si>
  <si>
    <t>Start Menu</t>
  </si>
  <si>
    <t>Inventory System (Programming/ Graphics)</t>
  </si>
  <si>
    <t>Properly Communicating Back and Forth With item System (Programming)</t>
  </si>
  <si>
    <t>Heads Up Display (Programming / Graphics)</t>
  </si>
  <si>
    <t>Properly Communicating Back and Forth with Character Stats (Programming)</t>
  </si>
  <si>
    <t>Blender Modeling</t>
  </si>
  <si>
    <t>Testing</t>
  </si>
  <si>
    <t>Learning Unity System</t>
  </si>
  <si>
    <t>Total&gt;</t>
  </si>
  <si>
    <t>Implementing Item Database</t>
  </si>
  <si>
    <t>Gaant Chart Management</t>
  </si>
  <si>
    <t>Documentation</t>
  </si>
  <si>
    <t>Collect Requirements</t>
  </si>
  <si>
    <t>Layout Design</t>
  </si>
  <si>
    <t>Generation Algorithm</t>
  </si>
  <si>
    <t>Implementation/Programming</t>
  </si>
  <si>
    <t>Designing Characters/ Collect Prefabs</t>
  </si>
  <si>
    <t>Movement Behavior</t>
  </si>
  <si>
    <t>Auxilary Functions</t>
  </si>
  <si>
    <t>Testing and laser attack</t>
  </si>
  <si>
    <t>Patterns and Attack hits</t>
  </si>
  <si>
    <t>Identify Requirements</t>
  </si>
  <si>
    <t>Design system</t>
  </si>
  <si>
    <t>Program system</t>
  </si>
  <si>
    <t>Changes after testing</t>
  </si>
  <si>
    <t>Final Testing</t>
  </si>
  <si>
    <t>Design System</t>
  </si>
  <si>
    <t>Program Basic System</t>
  </si>
  <si>
    <t>Integrate Level Layouts</t>
  </si>
  <si>
    <t>Integration Testing</t>
  </si>
  <si>
    <t>Build Advanced System</t>
  </si>
  <si>
    <t>Date</t>
  </si>
  <si>
    <t>Purpose</t>
  </si>
  <si>
    <t>First Meeting</t>
  </si>
  <si>
    <t>Ananlysis Planning</t>
  </si>
  <si>
    <t>RFP Meeting</t>
  </si>
  <si>
    <t>Presentation</t>
  </si>
  <si>
    <t>Test Cases</t>
  </si>
  <si>
    <t>Hours</t>
  </si>
  <si>
    <t>ü</t>
  </si>
  <si>
    <t>Zack</t>
  </si>
  <si>
    <t>Task</t>
  </si>
  <si>
    <t>Predicted(hrs)</t>
  </si>
  <si>
    <t>spent(hrs)</t>
  </si>
  <si>
    <t>Individual schedule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</si>
  <si>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</si>
  <si>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</si>
  <si>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</si>
  <si>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</si>
  <si>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</si>
  <si>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</si>
  <si>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</si>
  <si>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</si>
  <si>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</si>
  <si>
    <t>Added Powerups to Item Database</t>
  </si>
  <si>
    <t>Adding Items/Powerups</t>
  </si>
  <si>
    <t>Singleton/Decorator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</si>
</sst>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&quot;($&quot;#,##0.00\)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0" borderId="0" xfId="0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10" xfId="0" applyFon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7" borderId="0" xfId="0" applyFont="1" applyFill="1"/>
    <xf numFmtId="0" fontId="3" fillId="0" borderId="0" xfId="0" applyFont="1" applyAlignment="1">
      <alignment horizontal="right"/>
    </xf>
    <xf numFmtId="0" fontId="0" fillId="6" borderId="0" xfId="0" applyFont="1" applyFill="1"/>
    <xf numFmtId="0" fontId="0" fillId="0" borderId="0" xfId="0" applyFont="1" applyAlignment="1"/>
    <xf numFmtId="0" fontId="0" fillId="7" borderId="0" xfId="0" applyFont="1" applyFill="1" applyBorder="1"/>
    <xf numFmtId="0" fontId="0" fillId="0" borderId="0" xfId="0" applyFont="1"/>
    <xf numFmtId="0" fontId="0" fillId="7" borderId="0" xfId="0" applyFont="1" applyFill="1" applyAlignment="1"/>
    <xf numFmtId="0" fontId="0" fillId="4" borderId="0" xfId="0" applyFont="1" applyFill="1" applyBorder="1"/>
    <xf numFmtId="0" fontId="0" fillId="5" borderId="0" xfId="0" applyFont="1" applyFill="1" applyAlignment="1"/>
    <xf numFmtId="0" fontId="1" fillId="0" borderId="0" xfId="0" applyFont="1" applyAlignment="1"/>
    <xf numFmtId="0" fontId="1" fillId="7" borderId="0" xfId="0" applyFont="1" applyFill="1"/>
    <xf numFmtId="0" fontId="0" fillId="0" borderId="0" xfId="0" applyFont="1" applyBorder="1"/>
    <xf numFmtId="0" fontId="0" fillId="2" borderId="0" xfId="0" applyFont="1" applyFill="1"/>
    <xf numFmtId="16" fontId="0" fillId="2" borderId="0" xfId="0" applyNumberFormat="1" applyFill="1"/>
    <xf numFmtId="14" fontId="0" fillId="2" borderId="0" xfId="0" applyNumberFormat="1" applyFill="1"/>
    <xf numFmtId="0" fontId="0" fillId="2" borderId="0" xfId="0" applyFont="1" applyFill="1" applyAlignment="1">
      <alignment wrapText="1"/>
    </xf>
    <xf numFmtId="0" fontId="4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2" xfId="0" applyBorder="1"/>
    <xf numFmtId="0" fontId="5" fillId="0" borderId="0" xfId="0" applyFont="1"/>
    <xf numFmtId="0" fontId="0" fillId="0" borderId="0" xfId="0" applyBorder="1"/>
    <xf numFmtId="0" fontId="6" fillId="2" borderId="0" xfId="0" applyFont="1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7" fillId="8" borderId="0" xfId="0" applyFont="1" applyFill="1"/>
    <xf numFmtId="0" fontId="7" fillId="9" borderId="0" xfId="0" applyFont="1" applyFill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="139" zoomScaleNormal="60" workbookViewId="0">
      <selection activeCell="H5" sqref="H5"/>
    </sheetView>
  </sheetViews>
  <sheetFormatPr defaultColWidth="8.81640625" defaultRowHeight="14.5" x14ac:dyDescent="0.35"/>
  <cols>
    <col min="1" max="2" width="8.81640625" customWidth="1"/>
    <col min="3" max="3" width="14.36328125" customWidth="1"/>
    <col min="4" max="4" width="13.81640625" customWidth="1"/>
    <col min="5" max="5" width="13.36328125" customWidth="1"/>
    <col min="6" max="6" width="3.453125" customWidth="1"/>
    <col min="7" max="7" width="15.36328125" customWidth="1"/>
    <col min="8" max="8" width="12.36328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36328125" customWidth="1"/>
    <col min="16" max="16" width="14.6328125" customWidth="1"/>
    <col min="17" max="17" width="11.36328125" customWidth="1"/>
    <col min="18" max="1025" width="8.81640625" customWidth="1"/>
  </cols>
  <sheetData>
    <row r="2" spans="2:17" x14ac:dyDescent="0.35">
      <c r="C2" s="71" t="s">
        <v>0</v>
      </c>
      <c r="D2" s="71"/>
      <c r="E2" s="71"/>
      <c r="F2" s="1"/>
      <c r="G2" s="71" t="s">
        <v>1</v>
      </c>
      <c r="H2" s="71"/>
      <c r="I2" s="71"/>
      <c r="K2" s="71" t="s">
        <v>2</v>
      </c>
      <c r="L2" s="71"/>
      <c r="M2" s="71"/>
      <c r="O2" s="71" t="s">
        <v>3</v>
      </c>
      <c r="P2" s="71"/>
      <c r="Q2" s="71"/>
    </row>
    <row r="3" spans="2:17" x14ac:dyDescent="0.35">
      <c r="C3" s="2" t="s">
        <v>4</v>
      </c>
      <c r="D3" s="3" t="s">
        <v>5</v>
      </c>
      <c r="E3" s="4" t="s">
        <v>6</v>
      </c>
      <c r="F3" s="5"/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2" t="s">
        <v>4</v>
      </c>
      <c r="P3" s="3" t="s">
        <v>5</v>
      </c>
      <c r="Q3" s="4" t="s">
        <v>6</v>
      </c>
    </row>
    <row r="4" spans="2:17" x14ac:dyDescent="0.35">
      <c r="B4" s="9" t="s">
        <v>7</v>
      </c>
      <c r="C4" s="10">
        <f t="shared" ref="C4:D9" si="0">(G4+K4 +O4)</f>
        <v>6800</v>
      </c>
      <c r="D4" s="11">
        <f t="shared" si="0"/>
        <v>5400</v>
      </c>
      <c r="E4" s="12">
        <f t="shared" ref="E4:E9" si="1">(C4-D4)</f>
        <v>1400</v>
      </c>
      <c r="F4" s="5"/>
      <c r="G4" s="13">
        <f>Gantt!B12*100</f>
        <v>5100</v>
      </c>
      <c r="H4" s="14">
        <f>Gantt!C12*100</f>
        <v>4450</v>
      </c>
      <c r="I4" s="15">
        <f t="shared" ref="I4:I9" si="2">(G4-H4)</f>
        <v>650</v>
      </c>
      <c r="K4" s="10">
        <f t="shared" ref="K4:K9" si="3">100*10</f>
        <v>1000</v>
      </c>
      <c r="L4" s="11">
        <f>Meetings!B4*100</f>
        <v>350</v>
      </c>
      <c r="M4" s="12">
        <f t="shared" ref="M4:M9" si="4">(K4-L4)</f>
        <v>650</v>
      </c>
      <c r="O4" s="10">
        <f>(SA!C5)*100</f>
        <v>700</v>
      </c>
      <c r="P4" s="11">
        <f>(SA!D5)*100</f>
        <v>600</v>
      </c>
      <c r="Q4" s="12">
        <f t="shared" ref="Q4:Q9" si="5">(O4-P4)</f>
        <v>100</v>
      </c>
    </row>
    <row r="5" spans="2:17" x14ac:dyDescent="0.35">
      <c r="B5" s="2" t="s">
        <v>8</v>
      </c>
      <c r="C5" s="13">
        <f t="shared" si="0"/>
        <v>4050</v>
      </c>
      <c r="D5" s="14">
        <f t="shared" si="0"/>
        <v>5525</v>
      </c>
      <c r="E5" s="15">
        <f t="shared" si="1"/>
        <v>-1475</v>
      </c>
      <c r="F5" s="5"/>
      <c r="G5" s="13">
        <f>Gantt!B22*100</f>
        <v>2350</v>
      </c>
      <c r="H5" s="14">
        <f>Gantt!C22*100</f>
        <v>4300</v>
      </c>
      <c r="I5" s="15">
        <f t="shared" si="2"/>
        <v>-1950</v>
      </c>
      <c r="K5" s="10">
        <f t="shared" si="3"/>
        <v>1000</v>
      </c>
      <c r="L5" s="11">
        <f>Meetings!B5*100</f>
        <v>425</v>
      </c>
      <c r="M5" s="15">
        <f t="shared" si="4"/>
        <v>575</v>
      </c>
      <c r="O5" s="13">
        <f>(SA!C9)*100</f>
        <v>700</v>
      </c>
      <c r="P5" s="14">
        <f>(SA!D9)*100</f>
        <v>800</v>
      </c>
      <c r="Q5" s="15">
        <f t="shared" si="5"/>
        <v>-100</v>
      </c>
    </row>
    <row r="6" spans="2:17" x14ac:dyDescent="0.35">
      <c r="B6" s="2" t="s">
        <v>9</v>
      </c>
      <c r="C6" s="13">
        <f t="shared" si="0"/>
        <v>8700</v>
      </c>
      <c r="D6" s="14">
        <f t="shared" si="0"/>
        <v>12225</v>
      </c>
      <c r="E6" s="15">
        <f t="shared" si="1"/>
        <v>-3525</v>
      </c>
      <c r="F6" s="5"/>
      <c r="G6" s="13">
        <f>Gantt!B30*100</f>
        <v>3500</v>
      </c>
      <c r="H6" s="14">
        <f>Gantt!C30*100</f>
        <v>5600</v>
      </c>
      <c r="I6" s="15">
        <f t="shared" si="2"/>
        <v>-2100</v>
      </c>
      <c r="K6" s="10">
        <f t="shared" si="3"/>
        <v>1000</v>
      </c>
      <c r="L6" s="11">
        <f>Meetings!B6*100</f>
        <v>425</v>
      </c>
      <c r="M6" s="15">
        <f t="shared" si="4"/>
        <v>575</v>
      </c>
      <c r="O6" s="13">
        <f>(SA!C15)*100</f>
        <v>4200</v>
      </c>
      <c r="P6" s="14">
        <f>(SA!D15)*100</f>
        <v>6200</v>
      </c>
      <c r="Q6" s="15">
        <f t="shared" si="5"/>
        <v>-2000</v>
      </c>
    </row>
    <row r="7" spans="2:17" x14ac:dyDescent="0.35">
      <c r="B7" s="2" t="s">
        <v>10</v>
      </c>
      <c r="C7" s="16">
        <f t="shared" si="0"/>
        <v>3900</v>
      </c>
      <c r="D7" s="17">
        <f t="shared" si="0"/>
        <v>1600</v>
      </c>
      <c r="E7" s="18">
        <f t="shared" si="1"/>
        <v>2300</v>
      </c>
      <c r="F7" s="5"/>
      <c r="G7" s="13">
        <f>Gantt!B38*100</f>
        <v>2700</v>
      </c>
      <c r="H7" s="14">
        <f>Gantt!C38*100</f>
        <v>1200</v>
      </c>
      <c r="I7" s="15">
        <f t="shared" si="2"/>
        <v>1500</v>
      </c>
      <c r="K7" s="10">
        <f t="shared" si="3"/>
        <v>1000</v>
      </c>
      <c r="L7" s="11">
        <f>Meetings!B7*100</f>
        <v>350</v>
      </c>
      <c r="M7" s="15">
        <f t="shared" si="4"/>
        <v>650</v>
      </c>
      <c r="O7" s="16">
        <f>(SA!C18)*100</f>
        <v>200</v>
      </c>
      <c r="P7" s="17">
        <f>(SA!D18)*100</f>
        <v>50</v>
      </c>
      <c r="Q7" s="18">
        <f t="shared" si="5"/>
        <v>150</v>
      </c>
    </row>
    <row r="8" spans="2:17" x14ac:dyDescent="0.35">
      <c r="B8" s="2" t="s">
        <v>11</v>
      </c>
      <c r="C8" s="16">
        <f t="shared" si="0"/>
        <v>3600</v>
      </c>
      <c r="D8" s="17">
        <f t="shared" si="0"/>
        <v>4200</v>
      </c>
      <c r="E8" s="18">
        <f t="shared" si="1"/>
        <v>-600</v>
      </c>
      <c r="F8" s="5"/>
      <c r="G8" s="13">
        <f>Gantt!B47*100</f>
        <v>2400</v>
      </c>
      <c r="H8" s="14">
        <f>Gantt!C47*100</f>
        <v>3900</v>
      </c>
      <c r="I8" s="15">
        <f t="shared" si="2"/>
        <v>-1500</v>
      </c>
      <c r="K8" s="10">
        <f t="shared" si="3"/>
        <v>1000</v>
      </c>
      <c r="L8" s="11">
        <f>Meetings!B8*100</f>
        <v>250</v>
      </c>
      <c r="M8" s="15">
        <f t="shared" si="4"/>
        <v>750</v>
      </c>
      <c r="O8" s="16">
        <f>(SA!C18)*100</f>
        <v>200</v>
      </c>
      <c r="P8" s="17">
        <f>(SA!D18)*100</f>
        <v>50</v>
      </c>
      <c r="Q8" s="18">
        <f t="shared" si="5"/>
        <v>150</v>
      </c>
    </row>
    <row r="9" spans="2:17" x14ac:dyDescent="0.35">
      <c r="B9" s="2" t="s">
        <v>12</v>
      </c>
      <c r="C9" s="16">
        <f t="shared" si="0"/>
        <v>4200</v>
      </c>
      <c r="D9" s="17">
        <f t="shared" si="0"/>
        <v>3850</v>
      </c>
      <c r="E9" s="18">
        <f t="shared" si="1"/>
        <v>350</v>
      </c>
      <c r="F9" s="5"/>
      <c r="G9" s="13">
        <f>Gantt!B57*100</f>
        <v>2500</v>
      </c>
      <c r="H9" s="14">
        <f>Gantt!C57*100</f>
        <v>3050</v>
      </c>
      <c r="I9" s="15">
        <f t="shared" si="2"/>
        <v>-550</v>
      </c>
      <c r="K9" s="10">
        <f t="shared" si="3"/>
        <v>1000</v>
      </c>
      <c r="L9" s="11">
        <f>Meetings!B9*100</f>
        <v>250</v>
      </c>
      <c r="M9" s="15">
        <f t="shared" si="4"/>
        <v>750</v>
      </c>
      <c r="O9" s="16">
        <f>(SA!C19)*100</f>
        <v>700</v>
      </c>
      <c r="P9" s="17">
        <f>(SA!D19)*100</f>
        <v>550</v>
      </c>
      <c r="Q9" s="18">
        <f t="shared" si="5"/>
        <v>150</v>
      </c>
    </row>
    <row r="10" spans="2:17" x14ac:dyDescent="0.35">
      <c r="B10" s="19" t="s">
        <v>0</v>
      </c>
      <c r="C10" s="20">
        <f>SUM(C4:C9)</f>
        <v>31250</v>
      </c>
      <c r="D10" s="21">
        <f>SUM(D4:D9)</f>
        <v>32800</v>
      </c>
      <c r="E10" s="22">
        <f>SUM(E4:E9)</f>
        <v>-1550</v>
      </c>
      <c r="F10" s="5"/>
      <c r="G10" s="23">
        <f>SUM(G4:G9)</f>
        <v>18550</v>
      </c>
      <c r="H10" s="24">
        <f>SUM(H4:H9)</f>
        <v>22500</v>
      </c>
      <c r="I10" s="25">
        <f>SUM(I4:I9)</f>
        <v>-3950</v>
      </c>
      <c r="K10" s="23">
        <f>SUM(K4:K9)</f>
        <v>6000</v>
      </c>
      <c r="L10" s="24">
        <f>SUM(L4:L9)</f>
        <v>2050</v>
      </c>
      <c r="M10" s="25">
        <f>SUM(M4:M9)</f>
        <v>3950</v>
      </c>
      <c r="O10" s="20">
        <f>SUM(O4:O9)</f>
        <v>6700</v>
      </c>
      <c r="P10" s="21">
        <f>SUM(P4:P9)</f>
        <v>8250</v>
      </c>
      <c r="Q10" s="22">
        <f>SUM(Q4:Q9)</f>
        <v>-1550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7"/>
  <sheetViews>
    <sheetView tabSelected="1" zoomScale="85" zoomScaleNormal="85" workbookViewId="0">
      <pane ySplit="1" topLeftCell="A23" activePane="bottomLeft" state="frozen"/>
      <selection pane="bottomLeft" activeCell="AN47" sqref="AN47"/>
    </sheetView>
  </sheetViews>
  <sheetFormatPr defaultColWidth="8.81640625" defaultRowHeight="14.5" x14ac:dyDescent="0.35"/>
  <cols>
    <col min="1" max="1" width="29.6328125" customWidth="1"/>
    <col min="2" max="2" width="17.453125" customWidth="1"/>
    <col min="3" max="3" width="15.6328125" customWidth="1"/>
    <col min="4" max="4" width="8.81640625" customWidth="1"/>
    <col min="5" max="106" width="3.81640625" customWidth="1"/>
    <col min="107" max="1025" width="8.81640625" customWidth="1"/>
  </cols>
  <sheetData>
    <row r="1" spans="1:107" x14ac:dyDescent="0.35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107" x14ac:dyDescent="0.35">
      <c r="A2" s="29" t="s">
        <v>7</v>
      </c>
      <c r="D2" t="s">
        <v>19</v>
      </c>
      <c r="E2">
        <v>0</v>
      </c>
      <c r="G2">
        <v>1</v>
      </c>
      <c r="I2">
        <v>2</v>
      </c>
      <c r="K2">
        <v>3</v>
      </c>
      <c r="M2">
        <v>4</v>
      </c>
      <c r="O2">
        <v>5</v>
      </c>
      <c r="Q2">
        <v>6</v>
      </c>
      <c r="S2">
        <v>7</v>
      </c>
      <c r="U2">
        <v>8</v>
      </c>
      <c r="W2">
        <v>9</v>
      </c>
      <c r="Y2">
        <v>10</v>
      </c>
      <c r="AA2">
        <v>11</v>
      </c>
      <c r="AC2">
        <v>12</v>
      </c>
      <c r="AE2">
        <v>13</v>
      </c>
      <c r="AG2">
        <v>14</v>
      </c>
      <c r="AI2">
        <v>15</v>
      </c>
      <c r="AK2">
        <v>16</v>
      </c>
      <c r="AM2">
        <v>17</v>
      </c>
      <c r="AO2">
        <v>18</v>
      </c>
      <c r="AQ2">
        <v>19</v>
      </c>
      <c r="AS2">
        <v>20</v>
      </c>
      <c r="AU2">
        <v>21</v>
      </c>
      <c r="AW2">
        <v>22</v>
      </c>
      <c r="AY2">
        <v>23</v>
      </c>
      <c r="BA2">
        <v>24</v>
      </c>
      <c r="BC2">
        <v>25</v>
      </c>
      <c r="BE2">
        <v>26</v>
      </c>
      <c r="BG2">
        <v>27</v>
      </c>
      <c r="BI2">
        <v>28</v>
      </c>
      <c r="BK2">
        <v>29</v>
      </c>
      <c r="BM2">
        <v>30</v>
      </c>
      <c r="BO2">
        <v>31</v>
      </c>
      <c r="BQ2">
        <v>32</v>
      </c>
      <c r="BS2">
        <v>33</v>
      </c>
      <c r="BU2">
        <v>34</v>
      </c>
      <c r="BW2">
        <v>35</v>
      </c>
      <c r="BY2">
        <v>36</v>
      </c>
      <c r="CA2">
        <v>37</v>
      </c>
      <c r="CC2">
        <v>38</v>
      </c>
      <c r="CE2">
        <v>39</v>
      </c>
      <c r="CG2">
        <v>40</v>
      </c>
      <c r="CI2">
        <v>41</v>
      </c>
      <c r="CK2">
        <v>42</v>
      </c>
      <c r="CM2">
        <v>43</v>
      </c>
      <c r="CO2">
        <v>44</v>
      </c>
      <c r="CQ2">
        <v>45</v>
      </c>
      <c r="CS2">
        <v>46</v>
      </c>
      <c r="CU2">
        <v>47</v>
      </c>
      <c r="CW2">
        <v>48</v>
      </c>
      <c r="CY2">
        <v>49</v>
      </c>
      <c r="DA2">
        <v>50</v>
      </c>
      <c r="DC2">
        <v>51</v>
      </c>
    </row>
    <row r="3" spans="1:107" x14ac:dyDescent="0.35">
      <c r="A3" t="s">
        <v>20</v>
      </c>
      <c r="B3">
        <v>8</v>
      </c>
      <c r="C3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G3" s="30"/>
      <c r="AH3" s="30"/>
      <c r="AI3" s="30"/>
      <c r="AJ3" s="30"/>
      <c r="AK3" s="30"/>
      <c r="AL3" s="30"/>
      <c r="AM3" s="30"/>
    </row>
    <row r="4" spans="1:107" x14ac:dyDescent="0.35">
      <c r="A4" t="s">
        <v>21</v>
      </c>
      <c r="B4">
        <v>6</v>
      </c>
      <c r="C4">
        <v>3.5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N4" s="30"/>
      <c r="AO4" s="30"/>
      <c r="AP4" s="30"/>
      <c r="AQ4" s="30"/>
      <c r="AR4" s="30"/>
      <c r="AS4" s="30"/>
      <c r="AT4" s="30"/>
    </row>
    <row r="5" spans="1:107" x14ac:dyDescent="0.35">
      <c r="A5" t="s">
        <v>22</v>
      </c>
      <c r="B5">
        <v>10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U5" s="30"/>
      <c r="AV5" s="30"/>
      <c r="AW5" s="30"/>
      <c r="AX5" s="30"/>
      <c r="AY5" s="30"/>
      <c r="AZ5" s="30"/>
      <c r="BA5" s="30"/>
      <c r="BB5" s="30"/>
      <c r="BC5" s="30"/>
    </row>
    <row r="6" spans="1:107" x14ac:dyDescent="0.35">
      <c r="A6" t="s">
        <v>23</v>
      </c>
      <c r="B6">
        <v>10</v>
      </c>
      <c r="C6">
        <v>1</v>
      </c>
      <c r="E6" s="5"/>
      <c r="F6" s="5"/>
      <c r="G6" s="5"/>
      <c r="H6" s="5"/>
      <c r="I6" s="5"/>
      <c r="J6" s="3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BD6" s="30"/>
      <c r="BE6" s="30"/>
    </row>
    <row r="7" spans="1:107" x14ac:dyDescent="0.35">
      <c r="A7" t="s">
        <v>24</v>
      </c>
      <c r="B7">
        <v>8</v>
      </c>
      <c r="C7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32"/>
      <c r="Q7" s="32"/>
      <c r="R7" s="5"/>
      <c r="S7" s="5"/>
      <c r="T7" s="5"/>
      <c r="U7" s="5"/>
      <c r="V7" s="5"/>
      <c r="W7" s="5"/>
      <c r="X7" s="5"/>
      <c r="Y7" s="5"/>
      <c r="Z7" s="5"/>
      <c r="AA7" s="5"/>
      <c r="BF7" s="30"/>
      <c r="BG7" s="30"/>
      <c r="BH7" s="30"/>
      <c r="BI7" s="30"/>
      <c r="BJ7" s="30"/>
      <c r="BK7" s="30"/>
      <c r="BL7" s="30"/>
      <c r="BM7" s="30"/>
    </row>
    <row r="8" spans="1:107" x14ac:dyDescent="0.35">
      <c r="A8" t="s">
        <v>25</v>
      </c>
      <c r="B8">
        <v>4</v>
      </c>
      <c r="C8">
        <v>4</v>
      </c>
      <c r="E8" s="5"/>
      <c r="F8" s="5"/>
      <c r="G8" s="5"/>
      <c r="H8" s="5"/>
      <c r="I8" s="5"/>
      <c r="J8" s="5"/>
      <c r="K8" s="5"/>
      <c r="L8" s="5"/>
      <c r="M8" s="33"/>
      <c r="N8" s="5"/>
      <c r="O8" s="5"/>
      <c r="P8" s="5"/>
      <c r="Q8" s="5"/>
      <c r="R8" s="5"/>
      <c r="S8" s="5"/>
      <c r="T8" s="32"/>
      <c r="U8" s="5"/>
      <c r="V8" s="5"/>
      <c r="W8" s="5"/>
      <c r="X8" s="5"/>
      <c r="Y8" s="5"/>
      <c r="Z8" s="5"/>
      <c r="AA8" s="5"/>
      <c r="BZ8" s="65"/>
      <c r="CA8" s="65"/>
      <c r="CB8" s="65"/>
      <c r="CC8" s="65"/>
      <c r="CD8" s="65"/>
      <c r="CE8" s="65"/>
      <c r="CF8" s="65"/>
      <c r="CG8" s="65"/>
    </row>
    <row r="9" spans="1:107" x14ac:dyDescent="0.35">
      <c r="A9" t="s">
        <v>26</v>
      </c>
      <c r="B9">
        <v>0</v>
      </c>
      <c r="C9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</row>
    <row r="10" spans="1:107" x14ac:dyDescent="0.35">
      <c r="A10" t="s">
        <v>27</v>
      </c>
      <c r="B10">
        <v>5</v>
      </c>
      <c r="C10">
        <v>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CH10" s="65"/>
      <c r="CI10" s="65"/>
      <c r="CJ10" s="65"/>
      <c r="CK10" s="65"/>
      <c r="CL10" s="65"/>
      <c r="CM10" s="65"/>
      <c r="CN10" s="65"/>
      <c r="CO10" s="65"/>
      <c r="CP10" s="65"/>
      <c r="CQ10" s="65"/>
    </row>
    <row r="11" spans="1:107" x14ac:dyDescent="0.35">
      <c r="A11" t="s">
        <v>28</v>
      </c>
      <c r="B11">
        <v>0</v>
      </c>
      <c r="C11">
        <v>14</v>
      </c>
      <c r="E11" s="30"/>
      <c r="F11" s="30"/>
      <c r="G11" s="30"/>
      <c r="H11" s="30"/>
      <c r="I11" s="3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2"/>
      <c r="AH11" s="32"/>
      <c r="AI11" s="32"/>
    </row>
    <row r="12" spans="1:107" x14ac:dyDescent="0.35">
      <c r="A12" s="35" t="s">
        <v>29</v>
      </c>
      <c r="B12">
        <f>SUM(B3:B11)</f>
        <v>51</v>
      </c>
      <c r="C12">
        <f>SUM(C3:C11)</f>
        <v>44.5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107" x14ac:dyDescent="0.35">
      <c r="A13" s="36" t="s">
        <v>8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107" x14ac:dyDescent="0.35">
      <c r="A14" t="s">
        <v>28</v>
      </c>
      <c r="B14">
        <v>0</v>
      </c>
      <c r="C14">
        <v>10</v>
      </c>
      <c r="E14" s="34"/>
      <c r="F14" s="34"/>
      <c r="G14" s="34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5"/>
      <c r="Z14" s="5"/>
      <c r="AA14" s="5"/>
    </row>
    <row r="15" spans="1:107" x14ac:dyDescent="0.35">
      <c r="A15" t="s">
        <v>30</v>
      </c>
      <c r="B15">
        <v>2</v>
      </c>
      <c r="C15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0"/>
      <c r="Z15" s="30"/>
      <c r="AA15" s="30"/>
      <c r="AB15" s="30"/>
    </row>
    <row r="16" spans="1:107" x14ac:dyDescent="0.35">
      <c r="A16" t="s">
        <v>76</v>
      </c>
      <c r="B16">
        <v>10</v>
      </c>
      <c r="C16">
        <f>1+12+15-6</f>
        <v>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C16" s="30"/>
      <c r="AD16" s="30"/>
      <c r="AE16" s="67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</row>
    <row r="17" spans="1:109" x14ac:dyDescent="0.35">
      <c r="A17" t="s">
        <v>31</v>
      </c>
      <c r="B17">
        <v>3</v>
      </c>
      <c r="C17">
        <v>2.5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W17" s="67"/>
      <c r="AX17" s="67"/>
      <c r="AY17" s="67"/>
      <c r="AZ17" s="67"/>
      <c r="BA17" s="67"/>
      <c r="BB17" s="67"/>
      <c r="BY17" s="66"/>
      <c r="BZ17" s="66"/>
      <c r="CA17" s="66"/>
      <c r="CB17" s="66"/>
      <c r="CC17" s="66"/>
    </row>
    <row r="18" spans="1:109" x14ac:dyDescent="0.35">
      <c r="A18" t="s">
        <v>32</v>
      </c>
      <c r="B18">
        <v>2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CP18" s="68"/>
      <c r="CQ18" s="68"/>
      <c r="CR18" s="68"/>
    </row>
    <row r="19" spans="1:109" x14ac:dyDescent="0.35">
      <c r="A19" t="s">
        <v>27</v>
      </c>
      <c r="B19">
        <v>6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CS19" s="66"/>
      <c r="CT19" s="66"/>
      <c r="CU19" s="66"/>
      <c r="CV19" s="66"/>
      <c r="CW19" s="68"/>
      <c r="CX19" s="68"/>
      <c r="CY19" s="68"/>
      <c r="CZ19" s="68"/>
      <c r="DA19" s="68"/>
      <c r="DB19" s="68"/>
      <c r="DC19" s="68"/>
      <c r="DD19" s="68"/>
      <c r="DE19" s="68"/>
    </row>
    <row r="20" spans="1:109" x14ac:dyDescent="0.35">
      <c r="A20" t="s">
        <v>75</v>
      </c>
      <c r="B20">
        <v>0.5</v>
      </c>
      <c r="C20">
        <v>0.5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E20" s="66"/>
    </row>
    <row r="21" spans="1:109" x14ac:dyDescent="0.35">
      <c r="A21" t="s">
        <v>77</v>
      </c>
      <c r="B21">
        <v>4</v>
      </c>
      <c r="C21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BY21" s="67"/>
      <c r="BZ21" s="67"/>
      <c r="CA21" s="67"/>
      <c r="CB21" s="67"/>
      <c r="CC21" s="67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</row>
    <row r="22" spans="1:109" x14ac:dyDescent="0.35">
      <c r="A22" s="35" t="s">
        <v>29</v>
      </c>
      <c r="B22">
        <f>SUM(B14:B20)</f>
        <v>23.5</v>
      </c>
      <c r="C22">
        <f>SUM(C14:C21)</f>
        <v>43</v>
      </c>
      <c r="E22" s="31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9" x14ac:dyDescent="0.35">
      <c r="A23" s="36" t="s">
        <v>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109" x14ac:dyDescent="0.35">
      <c r="A24" s="37" t="s">
        <v>33</v>
      </c>
      <c r="B24" s="37">
        <v>6</v>
      </c>
      <c r="C24" s="37">
        <v>4</v>
      </c>
      <c r="D24" s="37"/>
      <c r="E24" s="38"/>
      <c r="F24" s="38"/>
      <c r="G24" s="38"/>
      <c r="H24" s="38"/>
      <c r="I24" s="38"/>
      <c r="J24" s="38"/>
      <c r="K24" s="38"/>
      <c r="L24" s="38"/>
      <c r="M24" s="39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</row>
    <row r="25" spans="1:109" x14ac:dyDescent="0.35">
      <c r="A25" s="37" t="s">
        <v>34</v>
      </c>
      <c r="B25" s="37">
        <v>6</v>
      </c>
      <c r="C25" s="37">
        <v>8</v>
      </c>
      <c r="D25" s="37"/>
      <c r="E25" s="39"/>
      <c r="F25" s="39"/>
      <c r="G25" s="39"/>
      <c r="H25" s="39"/>
      <c r="I25" s="39"/>
      <c r="J25" s="39"/>
      <c r="K25" s="39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</row>
    <row r="26" spans="1:109" x14ac:dyDescent="0.35">
      <c r="A26" s="37" t="s">
        <v>35</v>
      </c>
      <c r="B26" s="37">
        <v>6</v>
      </c>
      <c r="C26" s="37">
        <v>9</v>
      </c>
      <c r="D26" s="37"/>
      <c r="E26" s="37"/>
      <c r="F26" s="37"/>
      <c r="G26" s="37"/>
      <c r="H26" s="39"/>
      <c r="I26" s="39"/>
      <c r="J26" s="39"/>
      <c r="K26" s="39"/>
      <c r="L26" s="39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</row>
    <row r="27" spans="1:109" x14ac:dyDescent="0.35">
      <c r="A27" s="37" t="s">
        <v>36</v>
      </c>
      <c r="B27" s="37">
        <v>8</v>
      </c>
      <c r="C27" s="37">
        <v>23</v>
      </c>
      <c r="D27" s="37"/>
      <c r="E27" s="37"/>
      <c r="F27" s="37"/>
      <c r="G27" s="37"/>
      <c r="H27" s="37"/>
      <c r="I27" s="37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</row>
    <row r="28" spans="1:109" x14ac:dyDescent="0.35">
      <c r="A28" s="37" t="s">
        <v>32</v>
      </c>
      <c r="B28" s="37">
        <v>6</v>
      </c>
      <c r="C28" s="37">
        <v>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/>
      <c r="Q28" s="39"/>
      <c r="R28" s="39"/>
      <c r="S28" s="39"/>
      <c r="T28" s="39"/>
      <c r="U28" s="39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</row>
    <row r="29" spans="1:109" x14ac:dyDescent="0.35">
      <c r="A29" s="37" t="s">
        <v>27</v>
      </c>
      <c r="B29" s="37">
        <v>3</v>
      </c>
      <c r="C29" s="37">
        <v>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40"/>
      <c r="CO29" s="40"/>
      <c r="CP29" s="40"/>
      <c r="CQ29" s="38"/>
      <c r="CR29" s="38"/>
      <c r="CS29" s="38"/>
      <c r="CT29" s="38"/>
      <c r="CU29" s="38"/>
      <c r="CV29" s="38"/>
      <c r="CW29" s="40"/>
      <c r="CX29" s="40"/>
      <c r="CY29" s="40"/>
      <c r="CZ29" s="37"/>
      <c r="DA29" s="37"/>
    </row>
    <row r="30" spans="1:109" x14ac:dyDescent="0.35">
      <c r="A30" s="35" t="s">
        <v>29</v>
      </c>
      <c r="B30">
        <f>SUM(B24:B29)</f>
        <v>35</v>
      </c>
      <c r="C30">
        <f>SUM(C24:C29)</f>
        <v>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109" x14ac:dyDescent="0.35">
      <c r="A31" s="36" t="s">
        <v>10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109" x14ac:dyDescent="0.35">
      <c r="A32" s="37" t="s">
        <v>33</v>
      </c>
      <c r="B32" s="37">
        <v>4</v>
      </c>
      <c r="C32" s="37">
        <v>4</v>
      </c>
      <c r="D32" s="37"/>
      <c r="E32" s="38"/>
      <c r="F32" s="38"/>
      <c r="G32" s="38"/>
      <c r="H32" s="38"/>
      <c r="I32" s="38"/>
      <c r="J32" s="38"/>
      <c r="K32" s="38"/>
      <c r="L32" s="38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</row>
    <row r="33" spans="1:105" x14ac:dyDescent="0.35">
      <c r="A33" s="37" t="s">
        <v>37</v>
      </c>
      <c r="B33" s="37">
        <v>8</v>
      </c>
      <c r="C33" s="37">
        <v>5</v>
      </c>
      <c r="D33" s="37"/>
      <c r="E33" s="39"/>
      <c r="F33" s="39"/>
      <c r="G33" s="39"/>
      <c r="H33" s="39"/>
      <c r="I33" s="37"/>
      <c r="J33" s="37"/>
      <c r="K33" s="37"/>
      <c r="L33" s="37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</row>
    <row r="34" spans="1:105" x14ac:dyDescent="0.35">
      <c r="A34" s="37" t="s">
        <v>38</v>
      </c>
      <c r="B34" s="37">
        <v>3</v>
      </c>
      <c r="C34" s="37">
        <v>3</v>
      </c>
      <c r="D34" s="37"/>
      <c r="E34" s="37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7"/>
      <c r="Q34" s="37"/>
      <c r="R34" s="37"/>
      <c r="S34" s="37"/>
      <c r="T34" s="37"/>
      <c r="U34" s="37"/>
      <c r="V34" s="37"/>
      <c r="W34" s="38"/>
      <c r="X34" s="38"/>
      <c r="Y34" s="38"/>
      <c r="Z34" s="38"/>
      <c r="AA34" s="38"/>
      <c r="AB34" s="38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</row>
    <row r="35" spans="1:105" x14ac:dyDescent="0.35">
      <c r="A35" s="37" t="s">
        <v>39</v>
      </c>
      <c r="B35" s="37">
        <v>6</v>
      </c>
      <c r="C35" s="37">
        <v>0</v>
      </c>
      <c r="D35" s="37"/>
      <c r="E35" s="3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</row>
    <row r="36" spans="1:105" x14ac:dyDescent="0.35">
      <c r="A36" s="37" t="s">
        <v>40</v>
      </c>
      <c r="B36" s="37">
        <v>6</v>
      </c>
      <c r="C36" s="37">
        <v>0</v>
      </c>
      <c r="D36" s="37"/>
      <c r="E36" s="3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</row>
    <row r="37" spans="1:105" x14ac:dyDescent="0.35">
      <c r="A37" s="37" t="s">
        <v>41</v>
      </c>
      <c r="B37" s="37">
        <v>0</v>
      </c>
      <c r="C37" s="37">
        <v>0</v>
      </c>
      <c r="D37" s="37"/>
      <c r="E37" s="3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</row>
    <row r="38" spans="1:105" x14ac:dyDescent="0.35">
      <c r="A38" s="35" t="s">
        <v>29</v>
      </c>
      <c r="B38">
        <f>SUM(B32:B37)</f>
        <v>27</v>
      </c>
      <c r="C38">
        <f>SUM(C32:C37)</f>
        <v>12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105" x14ac:dyDescent="0.35">
      <c r="A39" s="36" t="s">
        <v>11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105" x14ac:dyDescent="0.35">
      <c r="A40" s="37" t="s">
        <v>42</v>
      </c>
      <c r="B40" s="37">
        <v>1</v>
      </c>
      <c r="C40" s="37">
        <v>3</v>
      </c>
      <c r="D40" s="37"/>
      <c r="E40" s="38"/>
      <c r="F40" s="38"/>
      <c r="G40" s="38"/>
      <c r="H40" s="38"/>
      <c r="I40" s="38"/>
      <c r="J40" s="3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</row>
    <row r="41" spans="1:105" x14ac:dyDescent="0.35">
      <c r="A41" s="37" t="s">
        <v>43</v>
      </c>
      <c r="B41" s="37">
        <v>5</v>
      </c>
      <c r="C41" s="37">
        <v>20</v>
      </c>
      <c r="D41" s="37"/>
      <c r="E41" s="37"/>
      <c r="F41" s="39"/>
      <c r="G41" s="39"/>
      <c r="H41" s="39"/>
      <c r="I41" s="39"/>
      <c r="J41" s="39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</row>
    <row r="42" spans="1:105" x14ac:dyDescent="0.35">
      <c r="A42" s="37" t="s">
        <v>44</v>
      </c>
      <c r="B42" s="37">
        <v>6</v>
      </c>
      <c r="C42" s="37">
        <v>10</v>
      </c>
      <c r="D42" s="37"/>
      <c r="E42" s="37"/>
      <c r="F42" s="37"/>
      <c r="G42" s="37"/>
      <c r="H42" s="37"/>
      <c r="I42" s="3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</row>
    <row r="43" spans="1:105" x14ac:dyDescent="0.35">
      <c r="A43" s="37" t="s">
        <v>32</v>
      </c>
      <c r="B43" s="37">
        <v>3</v>
      </c>
      <c r="C43" s="37">
        <v>1</v>
      </c>
      <c r="D43" s="37"/>
      <c r="E43" s="37"/>
      <c r="F43" s="37"/>
      <c r="G43" s="37"/>
      <c r="H43" s="37"/>
      <c r="I43" s="3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Q43" s="37"/>
      <c r="BR43" s="26"/>
      <c r="BS43" s="26"/>
      <c r="BT43" s="37"/>
      <c r="BU43" s="37"/>
      <c r="BV43" s="37"/>
      <c r="BW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</row>
    <row r="44" spans="1:105" x14ac:dyDescent="0.35">
      <c r="A44" s="37" t="s">
        <v>27</v>
      </c>
      <c r="B44" s="37">
        <v>3</v>
      </c>
      <c r="C44" s="37">
        <v>3</v>
      </c>
      <c r="D44" s="37"/>
      <c r="E44" s="37"/>
      <c r="F44" s="37"/>
      <c r="G44" s="37"/>
      <c r="H44" s="37"/>
      <c r="I44" s="3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26"/>
      <c r="BS44" s="26"/>
      <c r="BT44" s="26"/>
      <c r="BU44" s="26"/>
      <c r="BV44" s="26"/>
      <c r="BW44" s="26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</row>
    <row r="45" spans="1:105" x14ac:dyDescent="0.35">
      <c r="A45" s="37" t="s">
        <v>45</v>
      </c>
      <c r="B45" s="37">
        <v>3</v>
      </c>
      <c r="C45" s="37">
        <v>1</v>
      </c>
      <c r="D45" s="37"/>
      <c r="E45" s="37"/>
      <c r="F45" s="37"/>
      <c r="G45" s="37"/>
      <c r="H45" s="37"/>
      <c r="I45" s="3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26"/>
      <c r="BY45" s="26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</row>
    <row r="46" spans="1:105" x14ac:dyDescent="0.35">
      <c r="A46" s="37" t="s">
        <v>46</v>
      </c>
      <c r="B46" s="37">
        <v>3</v>
      </c>
      <c r="C46" s="37">
        <v>1</v>
      </c>
      <c r="D46" s="37"/>
      <c r="E46" s="37"/>
      <c r="F46" s="37"/>
      <c r="G46" s="37"/>
      <c r="H46" s="37"/>
      <c r="I46" s="37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26"/>
      <c r="CA46" s="26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</row>
    <row r="47" spans="1:105" x14ac:dyDescent="0.35">
      <c r="A47" s="35" t="s">
        <v>29</v>
      </c>
      <c r="B47">
        <f>SUM(B40:B46)</f>
        <v>24</v>
      </c>
      <c r="C47">
        <f>SUM(C40:C46)</f>
        <v>39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105" x14ac:dyDescent="0.35">
      <c r="A48" s="36" t="s">
        <v>12</v>
      </c>
      <c r="B48">
        <v>1</v>
      </c>
      <c r="C48">
        <v>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60" x14ac:dyDescent="0.35">
      <c r="A49" s="37" t="s">
        <v>42</v>
      </c>
      <c r="B49" s="37">
        <v>1</v>
      </c>
      <c r="C49" s="37">
        <v>1</v>
      </c>
      <c r="D49" s="37"/>
      <c r="E49" s="38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</row>
    <row r="50" spans="1:60" x14ac:dyDescent="0.35">
      <c r="A50" s="37" t="s">
        <v>47</v>
      </c>
      <c r="B50" s="37">
        <v>5</v>
      </c>
      <c r="C50" s="37">
        <v>3</v>
      </c>
      <c r="D50" s="37"/>
      <c r="E50" s="37"/>
      <c r="F50" s="37"/>
      <c r="G50" s="38"/>
      <c r="H50" s="38"/>
      <c r="I50" s="38"/>
      <c r="J50" s="38"/>
      <c r="K50" s="38"/>
      <c r="L50" s="38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</row>
    <row r="51" spans="1:60" x14ac:dyDescent="0.35">
      <c r="A51" s="37" t="s">
        <v>48</v>
      </c>
      <c r="B51" s="37">
        <v>5</v>
      </c>
      <c r="C51" s="37">
        <v>6</v>
      </c>
      <c r="D51" s="37"/>
      <c r="E51" s="37"/>
      <c r="F51" s="37"/>
      <c r="G51" s="37"/>
      <c r="H51" s="37"/>
      <c r="I51" s="37"/>
      <c r="J51" s="37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</row>
    <row r="52" spans="1:60" x14ac:dyDescent="0.35">
      <c r="A52" s="37" t="s">
        <v>32</v>
      </c>
      <c r="B52" s="37">
        <v>1</v>
      </c>
      <c r="C52" s="43">
        <v>2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8"/>
      <c r="Z52" s="44"/>
      <c r="AA52" s="40"/>
      <c r="AB52" s="40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</row>
    <row r="53" spans="1:60" x14ac:dyDescent="0.35">
      <c r="A53" s="37" t="s">
        <v>49</v>
      </c>
      <c r="B53" s="37">
        <v>5</v>
      </c>
      <c r="C53" s="37">
        <v>5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</row>
    <row r="54" spans="1:60" x14ac:dyDescent="0.35">
      <c r="A54" s="37" t="s">
        <v>50</v>
      </c>
      <c r="B54" s="37">
        <v>2</v>
      </c>
      <c r="C54" s="43">
        <v>2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  <c r="AJ54" s="38"/>
      <c r="AK54" s="45"/>
      <c r="AL54" s="45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</row>
    <row r="55" spans="1:60" x14ac:dyDescent="0.35">
      <c r="A55" s="37" t="s">
        <v>51</v>
      </c>
      <c r="B55" s="37">
        <v>5</v>
      </c>
      <c r="C55" s="43">
        <v>6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44"/>
      <c r="AV55" s="44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</row>
    <row r="56" spans="1:60" x14ac:dyDescent="0.35">
      <c r="A56" s="37" t="s">
        <v>46</v>
      </c>
      <c r="B56" s="37">
        <v>1</v>
      </c>
      <c r="C56" s="43">
        <v>5.5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45"/>
      <c r="AV56" s="37"/>
      <c r="AW56" s="38"/>
      <c r="AX56" s="34"/>
      <c r="AY56" s="34"/>
      <c r="AZ56" s="34"/>
      <c r="BA56" s="34"/>
      <c r="BB56" s="34"/>
      <c r="BC56" s="34"/>
      <c r="BD56" s="34"/>
      <c r="BE56" s="44"/>
      <c r="BF56" s="40"/>
      <c r="BG56" s="40"/>
      <c r="BH56" s="37"/>
    </row>
    <row r="57" spans="1:60" x14ac:dyDescent="0.35">
      <c r="A57" s="35" t="s">
        <v>29</v>
      </c>
      <c r="B57">
        <f>SUM(B49:B56)</f>
        <v>25</v>
      </c>
      <c r="C57">
        <f>SUM(C49:C56)</f>
        <v>30.5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="60" zoomScaleNormal="60" workbookViewId="0">
      <selection activeCell="C1" sqref="C1"/>
    </sheetView>
  </sheetViews>
  <sheetFormatPr defaultColWidth="8.81640625" defaultRowHeight="14.5" x14ac:dyDescent="0.35"/>
  <cols>
    <col min="1" max="1025" width="8.81640625" customWidth="1"/>
  </cols>
  <sheetData>
    <row r="1" spans="1:12" x14ac:dyDescent="0.35">
      <c r="B1" s="46" t="s">
        <v>52</v>
      </c>
      <c r="C1" s="47"/>
      <c r="D1" s="47"/>
      <c r="E1" s="46"/>
      <c r="F1" s="46"/>
      <c r="G1" s="48">
        <v>43546</v>
      </c>
      <c r="H1" s="46"/>
      <c r="I1" s="46"/>
      <c r="J1" s="46"/>
      <c r="K1" s="46"/>
      <c r="L1" s="46"/>
    </row>
    <row r="2" spans="1:12" ht="62.25" customHeight="1" x14ac:dyDescent="0.35">
      <c r="B2" s="46" t="s">
        <v>53</v>
      </c>
      <c r="C2" s="49" t="s">
        <v>54</v>
      </c>
      <c r="D2" s="49" t="s">
        <v>55</v>
      </c>
      <c r="E2" s="49" t="s">
        <v>56</v>
      </c>
      <c r="F2" s="49" t="s">
        <v>57</v>
      </c>
      <c r="G2" s="49" t="s">
        <v>58</v>
      </c>
      <c r="H2" s="49"/>
      <c r="I2" s="49"/>
      <c r="J2" s="49"/>
      <c r="K2" s="49"/>
      <c r="L2" s="49"/>
    </row>
    <row r="3" spans="1:12" x14ac:dyDescent="0.35">
      <c r="B3" s="46" t="s">
        <v>59</v>
      </c>
      <c r="C3" s="46">
        <v>1</v>
      </c>
      <c r="D3" s="46">
        <v>1</v>
      </c>
      <c r="E3" s="46">
        <v>0.5</v>
      </c>
      <c r="F3" s="46">
        <v>0.75</v>
      </c>
      <c r="G3" s="46">
        <v>1</v>
      </c>
      <c r="H3" s="46"/>
      <c r="I3" s="46"/>
      <c r="J3" s="46"/>
      <c r="K3" s="46"/>
      <c r="L3" s="46"/>
    </row>
    <row r="4" spans="1:12" x14ac:dyDescent="0.35">
      <c r="A4" s="46" t="s">
        <v>7</v>
      </c>
      <c r="B4" s="46">
        <f t="shared" ref="B4:B9" si="0">SUMIF(C4:L4,A$12,C$3:Z$3)</f>
        <v>3.5</v>
      </c>
      <c r="C4" s="50" t="s">
        <v>60</v>
      </c>
      <c r="D4" s="50" t="s">
        <v>60</v>
      </c>
      <c r="E4" s="50" t="s">
        <v>60</v>
      </c>
      <c r="F4" s="50"/>
      <c r="G4" s="50" t="s">
        <v>60</v>
      </c>
      <c r="H4" s="50"/>
      <c r="I4" s="50"/>
      <c r="J4" s="50"/>
      <c r="K4" s="50"/>
      <c r="L4" s="50"/>
    </row>
    <row r="5" spans="1:12" x14ac:dyDescent="0.35">
      <c r="A5" s="46" t="s">
        <v>8</v>
      </c>
      <c r="B5" s="46">
        <f t="shared" si="0"/>
        <v>4.25</v>
      </c>
      <c r="C5" s="50" t="s">
        <v>60</v>
      </c>
      <c r="D5" s="50" t="s">
        <v>60</v>
      </c>
      <c r="E5" s="50" t="s">
        <v>60</v>
      </c>
      <c r="F5" s="50" t="s">
        <v>60</v>
      </c>
      <c r="G5" s="50" t="s">
        <v>60</v>
      </c>
      <c r="J5" s="50"/>
      <c r="K5" s="50"/>
      <c r="L5" s="50"/>
    </row>
    <row r="6" spans="1:12" x14ac:dyDescent="0.35">
      <c r="A6" s="46" t="s">
        <v>9</v>
      </c>
      <c r="B6" s="46">
        <f t="shared" si="0"/>
        <v>4.25</v>
      </c>
      <c r="C6" s="50" t="s">
        <v>60</v>
      </c>
      <c r="D6" s="50" t="s">
        <v>60</v>
      </c>
      <c r="E6" s="50" t="s">
        <v>60</v>
      </c>
      <c r="F6" s="50" t="s">
        <v>60</v>
      </c>
      <c r="G6" s="50" t="s">
        <v>60</v>
      </c>
      <c r="H6" s="50"/>
      <c r="I6" s="50"/>
      <c r="J6" s="50"/>
      <c r="K6" s="50"/>
      <c r="L6" s="50"/>
    </row>
    <row r="7" spans="1:12" x14ac:dyDescent="0.35">
      <c r="A7" s="46" t="s">
        <v>10</v>
      </c>
      <c r="B7" s="46">
        <f t="shared" si="0"/>
        <v>3.5</v>
      </c>
      <c r="C7" s="50" t="s">
        <v>60</v>
      </c>
      <c r="D7" s="50" t="s">
        <v>60</v>
      </c>
      <c r="E7" s="50" t="s">
        <v>60</v>
      </c>
      <c r="F7" s="50"/>
      <c r="G7" s="50" t="s">
        <v>60</v>
      </c>
      <c r="H7" s="50"/>
      <c r="I7" s="50"/>
      <c r="J7" s="50"/>
      <c r="K7" s="50"/>
      <c r="L7" s="50"/>
    </row>
    <row r="8" spans="1:12" x14ac:dyDescent="0.35">
      <c r="A8" s="46" t="s">
        <v>11</v>
      </c>
      <c r="B8" s="46">
        <f t="shared" si="0"/>
        <v>2.5</v>
      </c>
      <c r="C8" s="50" t="s">
        <v>60</v>
      </c>
      <c r="D8" s="50" t="s">
        <v>60</v>
      </c>
      <c r="E8" s="50" t="s">
        <v>60</v>
      </c>
      <c r="F8" s="50"/>
      <c r="G8" s="50"/>
      <c r="H8" s="50"/>
      <c r="I8" s="50"/>
      <c r="J8" s="50"/>
      <c r="K8" s="50"/>
      <c r="L8" s="50"/>
    </row>
    <row r="9" spans="1:12" x14ac:dyDescent="0.35">
      <c r="A9" s="46" t="s">
        <v>61</v>
      </c>
      <c r="B9" s="46">
        <f t="shared" si="0"/>
        <v>2.5</v>
      </c>
      <c r="C9" s="50" t="s">
        <v>60</v>
      </c>
      <c r="D9" s="50" t="s">
        <v>60</v>
      </c>
      <c r="E9" s="50" t="s">
        <v>60</v>
      </c>
      <c r="F9" s="50"/>
      <c r="G9" s="50"/>
      <c r="H9" s="50"/>
      <c r="I9" s="50"/>
      <c r="J9" s="50"/>
      <c r="K9" s="50"/>
      <c r="L9" s="50"/>
    </row>
    <row r="10" spans="1:12" x14ac:dyDescent="0.35">
      <c r="A10" s="46" t="s">
        <v>0</v>
      </c>
      <c r="B10" s="46">
        <f>SUM(B4:B9)</f>
        <v>20.5</v>
      </c>
      <c r="C10" s="46">
        <f t="shared" ref="C10:L10" si="1">COUNTIF(C4:C9,"*ü*") * C3</f>
        <v>6</v>
      </c>
      <c r="D10" s="46">
        <f t="shared" si="1"/>
        <v>6</v>
      </c>
      <c r="E10" s="46">
        <f t="shared" si="1"/>
        <v>3</v>
      </c>
      <c r="F10" s="46">
        <f t="shared" si="1"/>
        <v>1.5</v>
      </c>
      <c r="G10" s="46">
        <f t="shared" si="1"/>
        <v>4</v>
      </c>
      <c r="H10" s="46">
        <f t="shared" si="1"/>
        <v>0</v>
      </c>
      <c r="I10" s="46">
        <f t="shared" si="1"/>
        <v>0</v>
      </c>
      <c r="J10" s="46">
        <f t="shared" si="1"/>
        <v>0</v>
      </c>
      <c r="K10" s="46">
        <f t="shared" si="1"/>
        <v>0</v>
      </c>
      <c r="L10" s="46">
        <f t="shared" si="1"/>
        <v>0</v>
      </c>
    </row>
    <row r="11" spans="1:12" x14ac:dyDescent="0.35">
      <c r="A11" s="5"/>
    </row>
    <row r="12" spans="1:12" x14ac:dyDescent="0.35">
      <c r="A12" s="50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zoomScale="174" zoomScaleNormal="60" workbookViewId="0">
      <selection activeCell="E10" sqref="E10"/>
    </sheetView>
  </sheetViews>
  <sheetFormatPr defaultColWidth="8.81640625" defaultRowHeight="14.5" x14ac:dyDescent="0.35"/>
  <cols>
    <col min="1" max="1" width="15" customWidth="1"/>
    <col min="2" max="2" width="29.6328125" customWidth="1"/>
    <col min="3" max="3" width="14.453125" customWidth="1"/>
    <col min="4" max="4" width="10.453125" customWidth="1"/>
    <col min="5" max="19" width="3.6328125" customWidth="1"/>
    <col min="20" max="1025" width="8.81640625" customWidth="1"/>
  </cols>
  <sheetData>
    <row r="1" spans="1:19" x14ac:dyDescent="0.35">
      <c r="A1" s="51"/>
      <c r="B1" s="52" t="s">
        <v>62</v>
      </c>
      <c r="C1" s="52" t="s">
        <v>63</v>
      </c>
      <c r="D1" s="53" t="s">
        <v>64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5">
      <c r="A2" s="2" t="s">
        <v>7</v>
      </c>
      <c r="B2" s="3" t="s">
        <v>65</v>
      </c>
      <c r="C2" s="54">
        <v>0</v>
      </c>
      <c r="D2" s="55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35">
      <c r="A3" s="56"/>
      <c r="B3" s="3" t="s">
        <v>66</v>
      </c>
      <c r="C3" s="54">
        <v>5</v>
      </c>
      <c r="D3" s="55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35">
      <c r="A4" s="57"/>
      <c r="B4" s="3" t="s">
        <v>67</v>
      </c>
      <c r="C4" s="54">
        <v>2</v>
      </c>
      <c r="D4" s="55">
        <v>1</v>
      </c>
      <c r="E4" s="5"/>
      <c r="F4" s="5"/>
      <c r="G4" s="5"/>
      <c r="H4" s="5"/>
      <c r="I4" s="5"/>
      <c r="J4" s="58" t="s">
        <v>68</v>
      </c>
      <c r="K4" s="5"/>
      <c r="L4" s="5"/>
      <c r="M4" s="5"/>
      <c r="N4" s="5"/>
      <c r="O4" s="5"/>
      <c r="P4" s="5"/>
    </row>
    <row r="5" spans="1:19" x14ac:dyDescent="0.35">
      <c r="A5" s="57"/>
      <c r="B5" s="3" t="s">
        <v>69</v>
      </c>
      <c r="C5" s="3">
        <f>SUM(C2:C4)</f>
        <v>7</v>
      </c>
      <c r="D5" s="4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35">
      <c r="A6" s="2" t="s">
        <v>8</v>
      </c>
      <c r="B6" s="3" t="s">
        <v>65</v>
      </c>
      <c r="C6" s="54">
        <v>0</v>
      </c>
      <c r="D6" s="55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35">
      <c r="A7" s="56"/>
      <c r="B7" s="3" t="s">
        <v>66</v>
      </c>
      <c r="C7" s="54">
        <v>5</v>
      </c>
      <c r="D7" s="55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35">
      <c r="A8" s="57"/>
      <c r="B8" s="3" t="s">
        <v>70</v>
      </c>
      <c r="C8" s="54">
        <v>2</v>
      </c>
      <c r="D8" s="55">
        <v>2</v>
      </c>
      <c r="E8" s="5"/>
      <c r="F8" s="5"/>
      <c r="G8" s="5"/>
      <c r="H8" s="5"/>
      <c r="I8" s="5"/>
      <c r="J8" s="58" t="s">
        <v>68</v>
      </c>
      <c r="K8" s="5"/>
      <c r="L8" s="5"/>
      <c r="M8" s="5"/>
      <c r="N8" s="5"/>
      <c r="O8" s="5"/>
      <c r="P8" s="5"/>
    </row>
    <row r="9" spans="1:19" x14ac:dyDescent="0.35">
      <c r="A9" s="57"/>
      <c r="B9" s="3" t="s">
        <v>69</v>
      </c>
      <c r="C9" s="3">
        <f>SUM(C6:C8)</f>
        <v>7</v>
      </c>
      <c r="D9" s="4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35">
      <c r="A10" s="2" t="s">
        <v>9</v>
      </c>
      <c r="B10" s="3" t="s">
        <v>65</v>
      </c>
      <c r="C10" s="54">
        <v>35</v>
      </c>
      <c r="D10" s="55">
        <v>56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35">
      <c r="A11" s="56"/>
      <c r="B11" s="3" t="s">
        <v>66</v>
      </c>
      <c r="C11" s="54">
        <v>5</v>
      </c>
      <c r="D11" s="55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35">
      <c r="A12" s="57"/>
      <c r="B12" s="3" t="s">
        <v>71</v>
      </c>
      <c r="C12" s="59">
        <v>2</v>
      </c>
      <c r="D12" s="55">
        <v>1</v>
      </c>
      <c r="E12" s="5"/>
      <c r="F12" s="5"/>
      <c r="G12" s="5"/>
      <c r="H12" s="5"/>
      <c r="I12" s="5"/>
      <c r="J12" s="5"/>
      <c r="K12" s="58" t="s">
        <v>68</v>
      </c>
      <c r="L12" s="5"/>
      <c r="M12" s="5"/>
      <c r="N12" s="5"/>
      <c r="O12" s="5"/>
      <c r="P12" s="5"/>
    </row>
    <row r="13" spans="1:19" x14ac:dyDescent="0.35">
      <c r="A13" s="57"/>
      <c r="B13" s="60"/>
      <c r="C13" s="54">
        <v>0</v>
      </c>
      <c r="D13" s="55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35">
      <c r="A14" s="57"/>
      <c r="B14" s="60"/>
      <c r="C14" s="54">
        <v>0</v>
      </c>
      <c r="D14" s="55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35">
      <c r="A15" s="57"/>
      <c r="B15" s="61" t="s">
        <v>69</v>
      </c>
      <c r="C15" s="3">
        <f>SUM(C10:C14)</f>
        <v>42</v>
      </c>
      <c r="D15" s="4">
        <f>SUM(D10:D14)</f>
        <v>62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35">
      <c r="A16" s="2" t="s">
        <v>10</v>
      </c>
      <c r="B16" s="3" t="s">
        <v>65</v>
      </c>
      <c r="C16" s="54">
        <v>0</v>
      </c>
      <c r="D16" s="55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5">
      <c r="A17" s="56"/>
      <c r="B17" s="3" t="s">
        <v>66</v>
      </c>
      <c r="C17" s="54">
        <v>5</v>
      </c>
      <c r="D17" s="55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5">
      <c r="A18" s="57"/>
      <c r="B18" s="3" t="s">
        <v>72</v>
      </c>
      <c r="C18" s="54">
        <v>2</v>
      </c>
      <c r="D18" s="55">
        <v>0.5</v>
      </c>
      <c r="E18" s="5"/>
      <c r="F18" s="5"/>
      <c r="G18" s="5"/>
      <c r="H18" s="5"/>
      <c r="I18" s="5"/>
      <c r="J18" s="58" t="s">
        <v>68</v>
      </c>
      <c r="K18" s="5"/>
      <c r="L18" s="5"/>
      <c r="M18" s="5"/>
      <c r="N18" s="5"/>
      <c r="O18" s="5"/>
      <c r="P18" s="5"/>
    </row>
    <row r="19" spans="1:16" x14ac:dyDescent="0.35">
      <c r="A19" s="57"/>
      <c r="B19" s="61" t="s">
        <v>69</v>
      </c>
      <c r="C19" s="3">
        <f>SUM(C16:C18)</f>
        <v>7</v>
      </c>
      <c r="D19" s="4">
        <f>SUM(D16:D18)</f>
        <v>5.5</v>
      </c>
    </row>
    <row r="20" spans="1:16" x14ac:dyDescent="0.35">
      <c r="A20" s="2" t="s">
        <v>11</v>
      </c>
      <c r="B20" s="3" t="s">
        <v>65</v>
      </c>
      <c r="C20" s="54">
        <v>0</v>
      </c>
      <c r="D20" s="55">
        <v>0</v>
      </c>
    </row>
    <row r="21" spans="1:16" x14ac:dyDescent="0.35">
      <c r="A21" s="56"/>
      <c r="B21" s="3" t="s">
        <v>66</v>
      </c>
      <c r="C21" s="54">
        <v>5</v>
      </c>
      <c r="D21" s="55">
        <v>5</v>
      </c>
    </row>
    <row r="22" spans="1:16" x14ac:dyDescent="0.35">
      <c r="A22" s="57"/>
      <c r="B22" s="3"/>
      <c r="C22" s="54"/>
      <c r="D22" s="55">
        <v>0</v>
      </c>
    </row>
    <row r="23" spans="1:16" x14ac:dyDescent="0.35">
      <c r="A23" s="57"/>
      <c r="B23" s="61" t="s">
        <v>69</v>
      </c>
      <c r="C23" s="3">
        <f>SUM(C20:C22)</f>
        <v>5</v>
      </c>
      <c r="D23" s="4">
        <f>SUM(D20:D22)</f>
        <v>5</v>
      </c>
    </row>
    <row r="24" spans="1:16" x14ac:dyDescent="0.35">
      <c r="A24" s="2" t="s">
        <v>12</v>
      </c>
      <c r="B24" s="3" t="s">
        <v>65</v>
      </c>
      <c r="C24" s="54">
        <v>0</v>
      </c>
      <c r="D24" s="55">
        <v>0</v>
      </c>
    </row>
    <row r="25" spans="1:16" x14ac:dyDescent="0.35">
      <c r="A25" s="56"/>
      <c r="B25" s="3" t="s">
        <v>66</v>
      </c>
      <c r="C25" s="54">
        <v>5</v>
      </c>
      <c r="D25" s="55">
        <v>5</v>
      </c>
    </row>
    <row r="26" spans="1:16" x14ac:dyDescent="0.35">
      <c r="A26" s="57"/>
      <c r="B26" s="3" t="s">
        <v>73</v>
      </c>
      <c r="C26" s="54">
        <v>2</v>
      </c>
      <c r="D26" s="55">
        <v>1</v>
      </c>
    </row>
    <row r="27" spans="1:16" x14ac:dyDescent="0.35">
      <c r="A27" s="57"/>
      <c r="B27" s="61" t="s">
        <v>69</v>
      </c>
      <c r="C27" s="3">
        <f>SUM(C24:C26)</f>
        <v>7</v>
      </c>
      <c r="D27" s="4">
        <f>SUM(D24:D26)</f>
        <v>6</v>
      </c>
    </row>
    <row r="28" spans="1:16" x14ac:dyDescent="0.35">
      <c r="A28" s="62"/>
      <c r="B28" s="63" t="s">
        <v>0</v>
      </c>
      <c r="C28" s="7">
        <f>SUM(C5,C9,C15,C19,C23,C27)</f>
        <v>75</v>
      </c>
      <c r="D28" s="8">
        <f>SUM(D5,D9,D15,D19,D23,D27)</f>
        <v>92.5</v>
      </c>
    </row>
    <row r="29" spans="1:16" x14ac:dyDescent="0.35">
      <c r="B29" s="64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Gantt!Print_Titles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Robert</cp:lastModifiedBy>
  <cp:revision>1</cp:revision>
  <cp:lastPrinted>2019-04-04T16:39:36Z</cp:lastPrinted>
  <dcterms:created xsi:type="dcterms:W3CDTF">2018-11-06T05:29:55Z</dcterms:created>
  <dcterms:modified xsi:type="dcterms:W3CDTF">2019-05-10T07:48:00Z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