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nagement Summary" sheetId="1" r:id="rId3"/>
    <sheet state="visible" name="Gantt" sheetId="2" r:id="rId4"/>
    <sheet state="visible" name="Meetings" sheetId="3" r:id="rId5"/>
    <sheet state="visible" name="SA" sheetId="4" r:id="rId6"/>
  </sheets>
  <definedNames/>
  <calcPr/>
</workbook>
</file>

<file path=xl/sharedStrings.xml><?xml version="1.0" encoding="utf-8"?>
<sst xmlns="http://schemas.openxmlformats.org/spreadsheetml/2006/main" count="149" uniqueCount="71">
  <si>
    <t>Master Gaant Chart w/ 30 Minute Time Intervals</t>
  </si>
  <si>
    <t>Total</t>
  </si>
  <si>
    <t>Date</t>
  </si>
  <si>
    <t>Color Key</t>
  </si>
  <si>
    <t>Completed</t>
  </si>
  <si>
    <t>In Progress</t>
  </si>
  <si>
    <t>Purpose</t>
  </si>
  <si>
    <t>First Meeting</t>
  </si>
  <si>
    <t>Coding</t>
  </si>
  <si>
    <t>Ananlysis Planning</t>
  </si>
  <si>
    <t>Gannt Chart</t>
  </si>
  <si>
    <t>Presentation</t>
  </si>
  <si>
    <t>Initial Set-up</t>
  </si>
  <si>
    <t>Initial Release</t>
  </si>
  <si>
    <t>Team Lead 2 demo practice</t>
  </si>
  <si>
    <t>Test Code Integrateion</t>
  </si>
  <si>
    <t>Hours</t>
  </si>
  <si>
    <t>Anne</t>
  </si>
  <si>
    <t>Meetings</t>
  </si>
  <si>
    <t>Systems Analysis</t>
  </si>
  <si>
    <t>Budgeted</t>
  </si>
  <si>
    <t>ü</t>
  </si>
  <si>
    <t>Actual</t>
  </si>
  <si>
    <t>Deficit</t>
  </si>
  <si>
    <t>Planned</t>
  </si>
  <si>
    <t>Name and Todo Item</t>
  </si>
  <si>
    <t>Predicted Time Needed in Hours</t>
  </si>
  <si>
    <t>Gabriel</t>
  </si>
  <si>
    <t>Actual Time Needed in Hours</t>
  </si>
  <si>
    <t>Bill</t>
  </si>
  <si>
    <t>Chris</t>
  </si>
  <si>
    <t>TBD</t>
  </si>
  <si>
    <t>Dan</t>
  </si>
  <si>
    <t>Kyle</t>
  </si>
  <si>
    <t>Michael</t>
  </si>
  <si>
    <t>Collect Requirements</t>
  </si>
  <si>
    <t>Layout Design</t>
  </si>
  <si>
    <t>Generation Algorithm</t>
  </si>
  <si>
    <t>Implementation/Programming</t>
  </si>
  <si>
    <t>Documentation</t>
  </si>
  <si>
    <t>Testing</t>
  </si>
  <si>
    <t>Oshan</t>
  </si>
  <si>
    <t>Designing Characters/ Collect Prefabs</t>
  </si>
  <si>
    <t>Movement Behavior</t>
  </si>
  <si>
    <t>Auxilary Functions</t>
  </si>
  <si>
    <t>Robert</t>
  </si>
  <si>
    <t>Identify Requirements</t>
  </si>
  <si>
    <t>Design system</t>
  </si>
  <si>
    <t>Program system</t>
  </si>
  <si>
    <t>Changes after testing</t>
  </si>
  <si>
    <t>Final Testing</t>
  </si>
  <si>
    <t>Zach</t>
  </si>
  <si>
    <t>Design System</t>
  </si>
  <si>
    <t>Program Basic System</t>
  </si>
  <si>
    <t>Task</t>
  </si>
  <si>
    <t>Predicted(hrs)</t>
  </si>
  <si>
    <t>spent(hrs)</t>
  </si>
  <si>
    <t>Integrate Level Layouts</t>
  </si>
  <si>
    <t>Integration Testing</t>
  </si>
  <si>
    <t>Individual schedule</t>
  </si>
  <si>
    <t>Build Advanced System</t>
  </si>
  <si>
    <t>group totals ($)</t>
  </si>
  <si>
    <t>Champion</t>
  </si>
  <si>
    <t>RFP (3 , 4)</t>
  </si>
  <si>
    <t>A</t>
  </si>
  <si>
    <t>Subtotal</t>
  </si>
  <si>
    <t>RFP (7,8,9,10)</t>
  </si>
  <si>
    <t>RFP</t>
  </si>
  <si>
    <t>RFP (5,6)</t>
  </si>
  <si>
    <t>RFP (1,2)</t>
  </si>
  <si>
    <t>red is dependent on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</si>
</sst>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;[Red]&quot;$&quot;#,##0.00"/>
  </numFmts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/>
    <font>
      <sz val="11.0"/>
      <color rgb="FF000000"/>
      <name val="Noto Sans Symbols"/>
    </font>
    <font>
      <sz val="11.0"/>
      <name val="Calibri"/>
    </font>
    <font>
      <color rgb="FF000000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2" fontId="0" numFmtId="0" xfId="0" applyBorder="1" applyFill="1" applyFont="1"/>
    <xf borderId="1" fillId="0" fontId="0" numFmtId="0" xfId="0" applyAlignment="1" applyBorder="1" applyFont="1">
      <alignment shrinkToFit="0" wrapText="1"/>
    </xf>
    <xf borderId="3" fillId="2" fontId="0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2" fillId="2" fontId="0" numFmtId="16" xfId="0" applyBorder="1" applyFont="1" applyNumberFormat="1"/>
    <xf borderId="0" fillId="0" fontId="0" numFmtId="0" xfId="0" applyAlignment="1" applyFont="1">
      <alignment horizontal="center"/>
    </xf>
    <xf borderId="2" fillId="2" fontId="0" numFmtId="0" xfId="0" applyAlignment="1" applyBorder="1" applyFont="1">
      <alignment shrinkToFit="0" wrapText="1"/>
    </xf>
    <xf borderId="6" fillId="4" fontId="0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2" fontId="0" numFmtId="0" xfId="0" applyBorder="1" applyFont="1"/>
    <xf borderId="9" fillId="0" fontId="3" numFmtId="0" xfId="0" applyBorder="1" applyFont="1"/>
    <xf borderId="10" fillId="2" fontId="0" numFmtId="0" xfId="0" applyBorder="1" applyFont="1"/>
    <xf borderId="6" fillId="5" fontId="2" numFmtId="0" xfId="0" applyAlignment="1" applyBorder="1" applyFill="1" applyFont="1">
      <alignment horizontal="center" vertical="center"/>
    </xf>
    <xf borderId="11" fillId="2" fontId="0" numFmtId="0" xfId="0" applyBorder="1" applyFont="1"/>
    <xf borderId="0" fillId="0" fontId="0" numFmtId="0" xfId="0" applyFont="1"/>
    <xf borderId="12" fillId="2" fontId="0" numFmtId="0" xfId="0" applyBorder="1" applyFont="1"/>
    <xf borderId="0" fillId="0" fontId="1" numFmtId="0" xfId="0" applyAlignment="1" applyFont="1">
      <alignment shrinkToFit="0" wrapText="1"/>
    </xf>
    <xf borderId="13" fillId="2" fontId="0" numFmtId="0" xfId="0" applyBorder="1" applyFont="1"/>
    <xf borderId="0" fillId="0" fontId="0" numFmtId="0" xfId="0" applyAlignment="1" applyFont="1">
      <alignment shrinkToFit="0" wrapText="1"/>
    </xf>
    <xf borderId="14" fillId="2" fontId="0" numFmtId="0" xfId="0" applyBorder="1" applyFont="1"/>
    <xf borderId="0" fillId="0" fontId="4" numFmtId="0" xfId="0" applyFont="1"/>
    <xf borderId="2" fillId="6" fontId="5" numFmtId="0" xfId="0" applyBorder="1" applyFill="1" applyFont="1"/>
    <xf borderId="15" fillId="0" fontId="0" numFmtId="164" xfId="0" applyBorder="1" applyFont="1" applyNumberFormat="1"/>
    <xf borderId="0" fillId="0" fontId="5" numFmtId="0" xfId="0" applyFont="1"/>
    <xf borderId="16" fillId="0" fontId="0" numFmtId="164" xfId="0" applyBorder="1" applyFont="1" applyNumberFormat="1"/>
    <xf borderId="17" fillId="0" fontId="0" numFmtId="164" xfId="0" applyBorder="1" applyFont="1" applyNumberFormat="1"/>
    <xf borderId="18" fillId="0" fontId="0" numFmtId="164" xfId="0" applyBorder="1" applyFont="1" applyNumberFormat="1"/>
    <xf borderId="2" fillId="6" fontId="0" numFmtId="0" xfId="0" applyBorder="1" applyFont="1"/>
    <xf borderId="0" fillId="0" fontId="0" numFmtId="164" xfId="0" applyFont="1" applyNumberFormat="1"/>
    <xf borderId="19" fillId="0" fontId="0" numFmtId="164" xfId="0" applyBorder="1" applyFont="1" applyNumberFormat="1"/>
    <xf borderId="2" fillId="3" fontId="0" numFmtId="0" xfId="0" applyBorder="1" applyFont="1"/>
    <xf borderId="2" fillId="4" fontId="0" numFmtId="0" xfId="0" applyBorder="1" applyFont="1"/>
    <xf borderId="2" fillId="5" fontId="0" numFmtId="0" xfId="0" applyBorder="1" applyFont="1"/>
    <xf borderId="20" fillId="0" fontId="0" numFmtId="164" xfId="0" applyBorder="1" applyFont="1" applyNumberFormat="1"/>
    <xf borderId="21" fillId="0" fontId="0" numFmtId="164" xfId="0" applyBorder="1" applyFont="1" applyNumberFormat="1"/>
    <xf borderId="22" fillId="0" fontId="0" numFmtId="164" xfId="0" applyBorder="1" applyFont="1" applyNumberFormat="1"/>
    <xf borderId="15" fillId="0" fontId="0" numFmtId="0" xfId="0" applyBorder="1" applyFont="1"/>
    <xf borderId="0" fillId="0" fontId="3" numFmtId="0" xfId="0" applyAlignment="1" applyFont="1">
      <alignment readingOrder="0"/>
    </xf>
    <xf borderId="23" fillId="2" fontId="0" numFmtId="0" xfId="0" applyBorder="1" applyFont="1"/>
    <xf borderId="0" fillId="3" fontId="3" numFmtId="0" xfId="0" applyFont="1"/>
    <xf borderId="24" fillId="2" fontId="0" numFmtId="0" xfId="0" applyBorder="1" applyFont="1"/>
    <xf borderId="2" fillId="0" fontId="0" numFmtId="0" xfId="0" applyBorder="1" applyFont="1"/>
    <xf borderId="19" fillId="0" fontId="0" numFmtId="0" xfId="0" applyBorder="1" applyFont="1"/>
    <xf borderId="0" fillId="3" fontId="6" numFmtId="0" xfId="0" applyFont="1"/>
    <xf borderId="18" fillId="0" fontId="0" numFmtId="0" xfId="0" applyBorder="1" applyFont="1"/>
    <xf borderId="25" fillId="2" fontId="0" numFmtId="0" xfId="0" applyBorder="1" applyFont="1"/>
    <xf borderId="0" fillId="0" fontId="0" numFmtId="165" xfId="0" applyFont="1" applyNumberFormat="1"/>
    <xf borderId="0" fillId="0" fontId="2" numFmtId="0" xfId="0" applyFont="1"/>
    <xf borderId="11" fillId="2" fontId="0" numFmtId="164" xfId="0" applyBorder="1" applyFont="1" applyNumberFormat="1"/>
    <xf borderId="12" fillId="2" fontId="0" numFmtId="164" xfId="0" applyBorder="1" applyFont="1" applyNumberFormat="1"/>
    <xf borderId="13" fillId="2" fontId="0" numFmtId="164" xfId="0" applyBorder="1" applyFont="1" applyNumberFormat="1"/>
    <xf borderId="2" fillId="2" fontId="7" numFmtId="0" xfId="0" applyBorder="1" applyFont="1"/>
    <xf borderId="25" fillId="2" fontId="0" numFmtId="164" xfId="0" applyBorder="1" applyFont="1" applyNumberFormat="1"/>
    <xf borderId="2" fillId="2" fontId="5" numFmtId="0" xfId="0" applyBorder="1" applyFont="1"/>
    <xf borderId="26" fillId="2" fontId="0" numFmtId="164" xfId="0" applyBorder="1" applyFont="1" applyNumberFormat="1"/>
    <xf borderId="27" fillId="2" fontId="0" numFmtId="164" xfId="0" applyBorder="1" applyFont="1" applyNumberFormat="1"/>
    <xf borderId="20" fillId="0" fontId="0" numFmtId="0" xfId="0" applyBorder="1" applyFont="1"/>
    <xf borderId="12" fillId="2" fontId="5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4.29"/>
    <col customWidth="1" min="4" max="4" width="13.86"/>
    <col customWidth="1" min="5" max="5" width="13.29"/>
    <col customWidth="1" min="6" max="6" width="3.43"/>
    <col customWidth="1" min="7" max="7" width="15.29"/>
    <col customWidth="1" min="8" max="8" width="12.29"/>
    <col customWidth="1" min="9" max="9" width="14.43"/>
    <col customWidth="1" min="10" max="10" width="2.86"/>
    <col customWidth="1" min="11" max="11" width="13.86"/>
    <col customWidth="1" min="12" max="12" width="14.0"/>
    <col customWidth="1" min="13" max="13" width="14.14"/>
    <col customWidth="1" min="14" max="14" width="5.43"/>
    <col customWidth="1" min="15" max="15" width="12.29"/>
    <col customWidth="1" min="16" max="16" width="14.71"/>
    <col customWidth="1" min="17" max="17" width="11.29"/>
    <col customWidth="1" min="18" max="26" width="8.86"/>
  </cols>
  <sheetData>
    <row r="2">
      <c r="C2" s="4" t="s">
        <v>1</v>
      </c>
      <c r="D2" s="6"/>
      <c r="E2" s="7"/>
      <c r="F2" s="9"/>
      <c r="G2" s="4" t="s">
        <v>8</v>
      </c>
      <c r="H2" s="6"/>
      <c r="I2" s="7"/>
      <c r="K2" s="4" t="s">
        <v>18</v>
      </c>
      <c r="L2" s="6"/>
      <c r="M2" s="7"/>
      <c r="O2" s="4" t="s">
        <v>19</v>
      </c>
      <c r="P2" s="6"/>
      <c r="Q2" s="7"/>
    </row>
    <row r="3">
      <c r="C3" s="13" t="s">
        <v>20</v>
      </c>
      <c r="D3" s="2" t="s">
        <v>22</v>
      </c>
      <c r="E3" s="15" t="s">
        <v>23</v>
      </c>
      <c r="G3" s="17" t="s">
        <v>20</v>
      </c>
      <c r="H3" s="19" t="s">
        <v>22</v>
      </c>
      <c r="I3" s="21" t="s">
        <v>23</v>
      </c>
      <c r="K3" s="17" t="s">
        <v>20</v>
      </c>
      <c r="L3" s="19" t="s">
        <v>22</v>
      </c>
      <c r="M3" s="21" t="s">
        <v>23</v>
      </c>
      <c r="O3" s="13" t="s">
        <v>20</v>
      </c>
      <c r="P3" s="2" t="s">
        <v>22</v>
      </c>
      <c r="Q3" s="15" t="s">
        <v>23</v>
      </c>
    </row>
    <row r="4">
      <c r="B4" s="23" t="s">
        <v>27</v>
      </c>
      <c r="C4" s="26">
        <f t="shared" ref="C4:D4" si="1">(G4+K4 +O4)</f>
        <v>700</v>
      </c>
      <c r="D4" s="28">
        <f t="shared" si="1"/>
        <v>600</v>
      </c>
      <c r="E4" s="29">
        <f t="shared" ref="E4:E9" si="3">(C4-D4)</f>
        <v>100</v>
      </c>
      <c r="G4" s="30">
        <f>(Gantt!$B11)*100</f>
        <v>0</v>
      </c>
      <c r="H4" s="32">
        <f>(Gantt!$C11)*100</f>
        <v>0</v>
      </c>
      <c r="I4" s="33">
        <f t="shared" ref="I4:I9" si="4">(G4-H4)</f>
        <v>0</v>
      </c>
      <c r="K4" s="26">
        <v>0.0</v>
      </c>
      <c r="L4" s="28">
        <v>0.0</v>
      </c>
      <c r="M4" s="29">
        <f t="shared" ref="M4:M9" si="5">(K4-L4)</f>
        <v>0</v>
      </c>
      <c r="O4" s="26">
        <f>(SA!C5)*100</f>
        <v>700</v>
      </c>
      <c r="P4" s="28">
        <f>(SA!D5)*100</f>
        <v>600</v>
      </c>
      <c r="Q4" s="29">
        <f t="shared" ref="Q4:Q9" si="6">(O4-P4)</f>
        <v>100</v>
      </c>
    </row>
    <row r="5">
      <c r="B5" s="13" t="s">
        <v>33</v>
      </c>
      <c r="C5" s="30">
        <f t="shared" ref="C5:D5" si="2">(G5+K5 +O5)</f>
        <v>700</v>
      </c>
      <c r="D5" s="32">
        <f t="shared" si="2"/>
        <v>800</v>
      </c>
      <c r="E5" s="33">
        <f t="shared" si="3"/>
        <v>-100</v>
      </c>
      <c r="G5" s="30">
        <f>(Gantt!$B21)*100</f>
        <v>0</v>
      </c>
      <c r="H5" s="32">
        <f>(Gantt!$C21)*100</f>
        <v>0</v>
      </c>
      <c r="I5" s="33">
        <f t="shared" si="4"/>
        <v>0</v>
      </c>
      <c r="K5" s="30">
        <v>0.0</v>
      </c>
      <c r="L5" s="32">
        <v>0.0</v>
      </c>
      <c r="M5" s="33">
        <f t="shared" si="5"/>
        <v>0</v>
      </c>
      <c r="O5" s="30">
        <f>(SA!C9)*100</f>
        <v>700</v>
      </c>
      <c r="P5" s="32">
        <f>(SA!D9)*100</f>
        <v>800</v>
      </c>
      <c r="Q5" s="33">
        <f t="shared" si="6"/>
        <v>-100</v>
      </c>
    </row>
    <row r="6">
      <c r="B6" s="13" t="s">
        <v>34</v>
      </c>
      <c r="C6" s="30">
        <f t="shared" ref="C6:D6" si="7">(G6+K6 +O6)</f>
        <v>700</v>
      </c>
      <c r="D6" s="32">
        <f t="shared" si="7"/>
        <v>600</v>
      </c>
      <c r="E6" s="33">
        <f t="shared" si="3"/>
        <v>100</v>
      </c>
      <c r="G6" s="30">
        <f>(Gantt!$B29)*100</f>
        <v>0</v>
      </c>
      <c r="H6" s="32">
        <f>(Gantt!$C29)*100</f>
        <v>0</v>
      </c>
      <c r="I6" s="33">
        <f t="shared" si="4"/>
        <v>0</v>
      </c>
      <c r="K6" s="30">
        <v>0.0</v>
      </c>
      <c r="L6" s="32">
        <v>0.0</v>
      </c>
      <c r="M6" s="33">
        <f t="shared" si="5"/>
        <v>0</v>
      </c>
      <c r="O6" s="30">
        <f>(SA!C15)*100</f>
        <v>700</v>
      </c>
      <c r="P6" s="32">
        <f>(SA!D15)*100</f>
        <v>600</v>
      </c>
      <c r="Q6" s="33">
        <f t="shared" si="6"/>
        <v>100</v>
      </c>
    </row>
    <row r="7">
      <c r="B7" s="13" t="s">
        <v>41</v>
      </c>
      <c r="C7" s="37">
        <f t="shared" ref="C7:D7" si="8">(G7+K7 +O7)</f>
        <v>200</v>
      </c>
      <c r="D7" s="38">
        <f t="shared" si="8"/>
        <v>50</v>
      </c>
      <c r="E7" s="39">
        <f t="shared" si="3"/>
        <v>150</v>
      </c>
      <c r="G7" s="30">
        <f>(Gantt!$B36)*100</f>
        <v>0</v>
      </c>
      <c r="H7" s="32">
        <f>(Gantt!$C36)*100</f>
        <v>0</v>
      </c>
      <c r="I7" s="33">
        <f t="shared" si="4"/>
        <v>0</v>
      </c>
      <c r="K7" s="30">
        <v>0.0</v>
      </c>
      <c r="L7" s="32">
        <v>0.0</v>
      </c>
      <c r="M7" s="33">
        <f t="shared" si="5"/>
        <v>0</v>
      </c>
      <c r="O7" s="37">
        <f>(SA!C18)*100</f>
        <v>200</v>
      </c>
      <c r="P7" s="38">
        <f>(SA!D18)*100</f>
        <v>50</v>
      </c>
      <c r="Q7" s="39">
        <f t="shared" si="6"/>
        <v>150</v>
      </c>
    </row>
    <row r="8">
      <c r="B8" s="13" t="s">
        <v>45</v>
      </c>
      <c r="C8" s="37">
        <f t="shared" ref="C8:D8" si="9">(G8+K8 +O8)</f>
        <v>200</v>
      </c>
      <c r="D8" s="38">
        <f t="shared" si="9"/>
        <v>50</v>
      </c>
      <c r="E8" s="39">
        <f t="shared" si="3"/>
        <v>150</v>
      </c>
      <c r="G8" s="30">
        <f>(Gantt!$B36)*100</f>
        <v>0</v>
      </c>
      <c r="H8" s="32">
        <f>(Gantt!$C36)*100</f>
        <v>0</v>
      </c>
      <c r="I8" s="33">
        <f t="shared" si="4"/>
        <v>0</v>
      </c>
      <c r="K8" s="30">
        <v>0.0</v>
      </c>
      <c r="L8" s="32">
        <v>0.0</v>
      </c>
      <c r="M8" s="33">
        <f t="shared" si="5"/>
        <v>0</v>
      </c>
      <c r="O8" s="37">
        <f>(SA!C18)*100</f>
        <v>200</v>
      </c>
      <c r="P8" s="38">
        <f>(SA!D18)*100</f>
        <v>50</v>
      </c>
      <c r="Q8" s="39">
        <f t="shared" si="6"/>
        <v>150</v>
      </c>
    </row>
    <row r="9">
      <c r="B9" s="13" t="s">
        <v>51</v>
      </c>
      <c r="C9" s="37">
        <f t="shared" ref="C9:D9" si="10">(G9+K9 +O9)</f>
        <v>700</v>
      </c>
      <c r="D9" s="38">
        <f t="shared" si="10"/>
        <v>550</v>
      </c>
      <c r="E9" s="39">
        <f t="shared" si="3"/>
        <v>150</v>
      </c>
      <c r="G9" s="30">
        <f>(Gantt!$B37)*100</f>
        <v>0</v>
      </c>
      <c r="H9" s="32">
        <f>(Gantt!$C37)*100</f>
        <v>0</v>
      </c>
      <c r="I9" s="33">
        <f t="shared" si="4"/>
        <v>0</v>
      </c>
      <c r="K9" s="30">
        <v>0.0</v>
      </c>
      <c r="L9" s="32">
        <v>0.0</v>
      </c>
      <c r="M9" s="33">
        <f t="shared" si="5"/>
        <v>0</v>
      </c>
      <c r="O9" s="37">
        <f>(SA!C19)*100</f>
        <v>700</v>
      </c>
      <c r="P9" s="38">
        <f>(SA!D19)*100</f>
        <v>550</v>
      </c>
      <c r="Q9" s="39">
        <f t="shared" si="6"/>
        <v>150</v>
      </c>
    </row>
    <row r="10">
      <c r="B10" s="49" t="s">
        <v>1</v>
      </c>
      <c r="C10" s="52">
        <f t="shared" ref="C10:E10" si="11">SUM(C4:C9)</f>
        <v>3200</v>
      </c>
      <c r="D10" s="53">
        <f t="shared" si="11"/>
        <v>2650</v>
      </c>
      <c r="E10" s="54">
        <f t="shared" si="11"/>
        <v>550</v>
      </c>
      <c r="G10" s="56">
        <f t="shared" ref="G10:I10" si="12">SUM(G4:G9)</f>
        <v>0</v>
      </c>
      <c r="H10" s="58">
        <f t="shared" si="12"/>
        <v>0</v>
      </c>
      <c r="I10" s="59">
        <f t="shared" si="12"/>
        <v>0</v>
      </c>
      <c r="K10" s="56">
        <f t="shared" ref="K10:M10" si="13">SUM(K4:K9)</f>
        <v>0</v>
      </c>
      <c r="L10" s="58">
        <f t="shared" si="13"/>
        <v>0</v>
      </c>
      <c r="M10" s="59">
        <f t="shared" si="13"/>
        <v>0</v>
      </c>
      <c r="O10" s="52">
        <f t="shared" ref="O10:Q10" si="14">SUM(O4:O9)</f>
        <v>3200</v>
      </c>
      <c r="P10" s="53">
        <f t="shared" si="14"/>
        <v>2650</v>
      </c>
      <c r="Q10" s="54">
        <f t="shared" si="14"/>
        <v>550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E2"/>
    <mergeCell ref="K2:M2"/>
    <mergeCell ref="G2:I2"/>
    <mergeCell ref="O2:Q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9.0"/>
    <col customWidth="1" min="2" max="2" width="18.57"/>
    <col customWidth="1" min="3" max="3" width="16.29"/>
    <col customWidth="1" min="4" max="106" width="2.71"/>
  </cols>
  <sheetData>
    <row r="1" ht="31.5" customHeight="1">
      <c r="A1" s="1" t="s">
        <v>0</v>
      </c>
      <c r="B1" s="3" t="s">
        <v>3</v>
      </c>
      <c r="C1" s="5" t="s">
        <v>4</v>
      </c>
      <c r="D1" s="11" t="s">
        <v>5</v>
      </c>
      <c r="E1" s="12"/>
      <c r="F1" s="12"/>
      <c r="G1" s="14"/>
      <c r="H1" s="16" t="s">
        <v>24</v>
      </c>
      <c r="I1" s="12"/>
      <c r="J1" s="14"/>
      <c r="P1" s="18"/>
    </row>
    <row r="2" ht="36.0" customHeight="1">
      <c r="A2" s="20" t="s">
        <v>25</v>
      </c>
      <c r="B2" s="22" t="s">
        <v>26</v>
      </c>
      <c r="C2" s="22" t="s">
        <v>28</v>
      </c>
      <c r="D2">
        <v>0.0</v>
      </c>
      <c r="F2">
        <v>1.0</v>
      </c>
      <c r="H2">
        <v>2.0</v>
      </c>
      <c r="J2">
        <v>3.0</v>
      </c>
      <c r="L2">
        <v>4.0</v>
      </c>
      <c r="N2">
        <v>5.0</v>
      </c>
      <c r="P2">
        <v>6.0</v>
      </c>
      <c r="R2">
        <v>7.0</v>
      </c>
      <c r="T2">
        <v>8.0</v>
      </c>
      <c r="V2">
        <v>9.0</v>
      </c>
      <c r="X2">
        <v>10.0</v>
      </c>
      <c r="Z2">
        <v>11.0</v>
      </c>
      <c r="AB2">
        <v>12.0</v>
      </c>
      <c r="AD2">
        <v>13.0</v>
      </c>
      <c r="AF2">
        <v>14.0</v>
      </c>
      <c r="AH2">
        <v>15.0</v>
      </c>
      <c r="AJ2">
        <v>16.0</v>
      </c>
      <c r="AL2">
        <v>17.0</v>
      </c>
      <c r="AN2">
        <v>18.0</v>
      </c>
      <c r="AP2">
        <v>19.0</v>
      </c>
      <c r="AR2">
        <v>20.0</v>
      </c>
      <c r="AT2">
        <v>21.0</v>
      </c>
      <c r="AV2">
        <v>22.0</v>
      </c>
      <c r="AX2">
        <v>23.0</v>
      </c>
      <c r="AZ2">
        <v>24.0</v>
      </c>
      <c r="BB2">
        <v>25.0</v>
      </c>
      <c r="BD2">
        <v>26.0</v>
      </c>
      <c r="BF2">
        <v>27.0</v>
      </c>
      <c r="BH2">
        <v>28.0</v>
      </c>
      <c r="BJ2">
        <v>29.0</v>
      </c>
      <c r="BL2">
        <v>30.0</v>
      </c>
      <c r="BN2">
        <v>31.0</v>
      </c>
      <c r="BP2">
        <v>32.0</v>
      </c>
      <c r="BR2">
        <v>33.0</v>
      </c>
      <c r="BT2">
        <v>34.0</v>
      </c>
      <c r="BV2">
        <v>35.0</v>
      </c>
      <c r="BX2">
        <v>36.0</v>
      </c>
      <c r="BZ2">
        <v>37.0</v>
      </c>
      <c r="CB2">
        <v>38.0</v>
      </c>
      <c r="CD2">
        <v>39.0</v>
      </c>
      <c r="CF2">
        <v>40.0</v>
      </c>
      <c r="CH2">
        <v>41.0</v>
      </c>
      <c r="CJ2">
        <v>42.0</v>
      </c>
      <c r="CL2">
        <v>43.0</v>
      </c>
      <c r="CN2">
        <v>44.0</v>
      </c>
      <c r="CP2">
        <v>45.0</v>
      </c>
      <c r="CR2">
        <v>46.0</v>
      </c>
      <c r="CT2">
        <v>47.0</v>
      </c>
      <c r="CV2">
        <v>48.0</v>
      </c>
      <c r="CX2">
        <v>49.0</v>
      </c>
      <c r="CZ2">
        <v>50.0</v>
      </c>
      <c r="DB2">
        <v>51.0</v>
      </c>
    </row>
    <row r="3">
      <c r="A3" s="25" t="s">
        <v>27</v>
      </c>
    </row>
    <row r="4">
      <c r="A4" t="s">
        <v>31</v>
      </c>
      <c r="B4">
        <v>0.0</v>
      </c>
      <c r="C4">
        <v>0.0</v>
      </c>
    </row>
    <row r="5">
      <c r="B5">
        <v>0.0</v>
      </c>
      <c r="C5">
        <v>0.0</v>
      </c>
    </row>
    <row r="6">
      <c r="B6">
        <v>0.0</v>
      </c>
      <c r="C6">
        <v>0.0</v>
      </c>
    </row>
    <row r="7">
      <c r="B7">
        <v>0.0</v>
      </c>
      <c r="C7">
        <v>0.0</v>
      </c>
      <c r="J7" s="27"/>
    </row>
    <row r="8">
      <c r="B8">
        <v>0.0</v>
      </c>
      <c r="C8">
        <v>0.0</v>
      </c>
    </row>
    <row r="9">
      <c r="B9">
        <v>0.0</v>
      </c>
      <c r="C9">
        <v>0.0</v>
      </c>
    </row>
    <row r="10">
      <c r="B10">
        <v>0.0</v>
      </c>
      <c r="C10">
        <v>0.0</v>
      </c>
    </row>
    <row r="11">
      <c r="B11">
        <f>SUM(B4:B10)</f>
        <v>0</v>
      </c>
      <c r="C11">
        <v>0.0</v>
      </c>
    </row>
    <row r="12">
      <c r="A12" s="31" t="s">
        <v>33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</row>
    <row r="13">
      <c r="A13" t="s">
        <v>31</v>
      </c>
      <c r="B13">
        <v>0.0</v>
      </c>
      <c r="C13">
        <v>0.0</v>
      </c>
    </row>
    <row r="14">
      <c r="B14">
        <v>0.0</v>
      </c>
      <c r="C14">
        <v>0.0</v>
      </c>
    </row>
    <row r="15">
      <c r="B15">
        <v>0.0</v>
      </c>
      <c r="C15">
        <v>0.0</v>
      </c>
    </row>
    <row r="16">
      <c r="B16">
        <v>0.0</v>
      </c>
      <c r="C16">
        <v>0.0</v>
      </c>
    </row>
    <row r="17">
      <c r="B17">
        <v>0.0</v>
      </c>
      <c r="C17">
        <v>0.0</v>
      </c>
    </row>
    <row r="18">
      <c r="B18">
        <v>0.0</v>
      </c>
      <c r="C18">
        <v>0.0</v>
      </c>
    </row>
    <row r="19">
      <c r="B19">
        <v>0.0</v>
      </c>
      <c r="C19">
        <v>0.0</v>
      </c>
    </row>
    <row r="20">
      <c r="B20">
        <v>0.0</v>
      </c>
      <c r="C20">
        <v>0.0</v>
      </c>
    </row>
    <row r="21" ht="15.75" customHeight="1">
      <c r="B21">
        <f t="shared" ref="B21:C21" si="1">SUM(B13:B20)</f>
        <v>0</v>
      </c>
      <c r="C21">
        <f t="shared" si="1"/>
        <v>0</v>
      </c>
    </row>
    <row r="22" ht="15.75" customHeight="1">
      <c r="A22" s="31" t="s">
        <v>34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</row>
    <row r="23" ht="15.75" customHeight="1">
      <c r="A23" t="s">
        <v>35</v>
      </c>
      <c r="B23">
        <v>6.0</v>
      </c>
      <c r="C23">
        <v>4.0</v>
      </c>
      <c r="E23" s="34"/>
      <c r="F23" s="34"/>
      <c r="G23" s="34"/>
      <c r="H23" s="34"/>
      <c r="I23" s="34"/>
      <c r="J23" s="34"/>
      <c r="K23" s="34"/>
      <c r="L23" s="34"/>
      <c r="M23" s="18"/>
    </row>
    <row r="24" ht="15.75" customHeight="1">
      <c r="A24" t="s">
        <v>36</v>
      </c>
      <c r="B24">
        <v>6.0</v>
      </c>
      <c r="C24">
        <v>8.0</v>
      </c>
      <c r="E24" s="18"/>
      <c r="F24" s="18"/>
      <c r="G24" s="18"/>
      <c r="H24" s="18"/>
      <c r="I24" s="18"/>
      <c r="J24" s="18"/>
      <c r="K24" s="18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ht="15.75" customHeight="1">
      <c r="A25" t="s">
        <v>37</v>
      </c>
      <c r="B25">
        <v>6.0</v>
      </c>
      <c r="C25">
        <v>9.0</v>
      </c>
      <c r="H25" s="18"/>
      <c r="I25" s="18"/>
      <c r="J25" s="18"/>
      <c r="K25" s="18"/>
      <c r="L25" s="18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</row>
    <row r="26" ht="15.75" customHeight="1">
      <c r="A26" t="s">
        <v>38</v>
      </c>
      <c r="B26">
        <v>8.0</v>
      </c>
      <c r="C26">
        <v>12.0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5"/>
      <c r="BT26" s="35"/>
      <c r="BU26" s="35"/>
      <c r="BV26" s="35"/>
      <c r="BW26" s="35"/>
      <c r="BX26" s="35"/>
      <c r="BY26" s="36"/>
      <c r="BZ26" s="36"/>
      <c r="CA26" s="36"/>
      <c r="CB26" s="36"/>
      <c r="CC26" s="36"/>
      <c r="CD26" s="36"/>
    </row>
    <row r="27" ht="15.75" customHeight="1">
      <c r="A27" t="s">
        <v>39</v>
      </c>
      <c r="B27">
        <v>6.0</v>
      </c>
      <c r="C27">
        <v>0.0</v>
      </c>
      <c r="P27" s="18"/>
      <c r="Q27" s="18"/>
      <c r="R27" s="18"/>
      <c r="S27" s="18"/>
      <c r="T27" s="18"/>
      <c r="U27" s="18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</row>
    <row r="28" ht="15.75" customHeight="1">
      <c r="A28" t="s">
        <v>40</v>
      </c>
      <c r="B28">
        <v>3.0</v>
      </c>
      <c r="C28">
        <v>0.0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CQ28" s="36"/>
      <c r="CR28" s="36"/>
      <c r="CS28" s="36"/>
      <c r="CT28" s="36"/>
      <c r="CU28" s="36"/>
      <c r="CV28" s="36"/>
    </row>
    <row r="29" ht="15.75" customHeight="1"/>
    <row r="30" ht="15.75" customHeight="1">
      <c r="A30" s="31" t="s">
        <v>41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</row>
    <row r="31" ht="15.75" customHeight="1">
      <c r="A31" t="s">
        <v>35</v>
      </c>
      <c r="B31">
        <v>4.0</v>
      </c>
      <c r="C31">
        <v>4.0</v>
      </c>
      <c r="E31" s="34"/>
      <c r="F31" s="34"/>
      <c r="G31" s="34"/>
      <c r="H31" s="34"/>
      <c r="I31" s="34"/>
      <c r="J31" s="34"/>
      <c r="K31" s="34"/>
      <c r="L31" s="34"/>
    </row>
    <row r="32" ht="15.75" customHeight="1">
      <c r="A32" t="s">
        <v>42</v>
      </c>
      <c r="B32">
        <v>8.0</v>
      </c>
      <c r="C32">
        <v>5.0</v>
      </c>
      <c r="E32" s="18"/>
      <c r="F32" s="18"/>
      <c r="G32" s="18"/>
      <c r="H32" s="18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ht="15.75" customHeight="1">
      <c r="A33" t="s">
        <v>43</v>
      </c>
      <c r="B33">
        <v>3.0</v>
      </c>
      <c r="C33">
        <v>3.0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W33" s="34"/>
      <c r="X33" s="34"/>
      <c r="Y33" s="34"/>
      <c r="Z33" s="34"/>
      <c r="AA33" s="34"/>
      <c r="AB33" s="34"/>
    </row>
    <row r="34" ht="15.75" customHeight="1">
      <c r="A34" t="s">
        <v>44</v>
      </c>
      <c r="B34">
        <v>6.0</v>
      </c>
      <c r="C34">
        <v>0.0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ht="15.75" customHeight="1">
      <c r="A35" t="s">
        <v>40</v>
      </c>
      <c r="B35">
        <v>6.0</v>
      </c>
      <c r="C35">
        <v>0.0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ht="15.75" customHeight="1">
      <c r="B36">
        <v>0.0</v>
      </c>
      <c r="C36">
        <v>0.0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ht="15.75" customHeight="1">
      <c r="B37">
        <v>0.0</v>
      </c>
      <c r="C37">
        <v>0.0</v>
      </c>
    </row>
    <row r="38" ht="15.75" customHeight="1">
      <c r="A38" s="31" t="s">
        <v>45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</row>
    <row r="39" ht="15.75" customHeight="1">
      <c r="A39" t="s">
        <v>46</v>
      </c>
      <c r="B39">
        <v>1.0</v>
      </c>
      <c r="C39">
        <v>3.0</v>
      </c>
      <c r="E39" s="34"/>
      <c r="F39" s="34"/>
      <c r="G39" s="34"/>
      <c r="H39" s="34"/>
      <c r="I39" s="34"/>
      <c r="J39" s="34"/>
    </row>
    <row r="40" ht="15.75" customHeight="1">
      <c r="A40" t="s">
        <v>47</v>
      </c>
      <c r="B40">
        <v>5.0</v>
      </c>
      <c r="C40">
        <v>20.0</v>
      </c>
      <c r="F40" s="18"/>
      <c r="G40" s="18"/>
      <c r="H40" s="18"/>
      <c r="I40" s="18"/>
      <c r="J40" s="18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</row>
    <row r="41" ht="15.75" customHeight="1">
      <c r="A41" t="s">
        <v>48</v>
      </c>
      <c r="B41">
        <v>6.0</v>
      </c>
      <c r="C41">
        <v>0.0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</row>
    <row r="42" ht="15.75" customHeight="1">
      <c r="A42" t="s">
        <v>39</v>
      </c>
      <c r="B42">
        <v>3.0</v>
      </c>
      <c r="C42">
        <v>0.0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BK42" s="36"/>
      <c r="BL42" s="36"/>
      <c r="BM42" s="36"/>
      <c r="BN42" s="36"/>
      <c r="BO42" s="36"/>
      <c r="BP42" s="36"/>
    </row>
    <row r="43" ht="15.75" customHeight="1">
      <c r="A43" t="s">
        <v>40</v>
      </c>
      <c r="B43">
        <v>3.0</v>
      </c>
      <c r="C43">
        <v>0.0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BQ43" s="36"/>
      <c r="BR43" s="36"/>
      <c r="BS43" s="36"/>
      <c r="BT43" s="36"/>
      <c r="BU43" s="36"/>
      <c r="BV43" s="36"/>
    </row>
    <row r="44" ht="15.75" customHeight="1">
      <c r="A44" t="s">
        <v>49</v>
      </c>
      <c r="B44">
        <v>3.0</v>
      </c>
      <c r="C44">
        <v>0.0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BW44" s="36"/>
      <c r="BX44" s="36"/>
      <c r="BY44" s="36"/>
      <c r="BZ44" s="36"/>
      <c r="CA44" s="36"/>
      <c r="CB44" s="36"/>
    </row>
    <row r="45" ht="15.75" customHeight="1">
      <c r="A45" t="s">
        <v>50</v>
      </c>
      <c r="B45">
        <v>3.0</v>
      </c>
      <c r="C45">
        <v>0.0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CC45" s="36"/>
      <c r="CD45" s="36"/>
      <c r="CE45" s="36"/>
      <c r="CF45" s="36"/>
      <c r="CG45" s="36"/>
      <c r="CH45" s="36"/>
    </row>
    <row r="46" ht="15.75" customHeight="1">
      <c r="A46" s="31" t="s">
        <v>51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</row>
    <row r="47" ht="15.75" customHeight="1">
      <c r="A47" t="s">
        <v>46</v>
      </c>
      <c r="B47">
        <v>1.0</v>
      </c>
      <c r="C47">
        <v>1.0</v>
      </c>
      <c r="E47" s="34"/>
      <c r="F47" s="34"/>
    </row>
    <row r="48" ht="15.75" customHeight="1">
      <c r="A48" t="s">
        <v>52</v>
      </c>
      <c r="B48">
        <v>5.0</v>
      </c>
      <c r="C48">
        <v>3.0</v>
      </c>
      <c r="G48" s="34"/>
      <c r="H48" s="34"/>
      <c r="I48" s="34"/>
      <c r="J48" s="34"/>
      <c r="K48" s="34"/>
      <c r="L48" s="34"/>
    </row>
    <row r="49" ht="15.75" customHeight="1">
      <c r="A49" t="s">
        <v>53</v>
      </c>
      <c r="B49">
        <v>5.0</v>
      </c>
      <c r="C49">
        <v>6.0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ht="15.75" customHeight="1">
      <c r="A50" t="s">
        <v>39</v>
      </c>
      <c r="B50">
        <v>1.0</v>
      </c>
      <c r="C50" s="41">
        <v>2.0</v>
      </c>
      <c r="Y50" s="34"/>
      <c r="Z50" s="43"/>
    </row>
    <row r="51" ht="15.75" customHeight="1">
      <c r="A51" t="s">
        <v>57</v>
      </c>
      <c r="B51">
        <v>5.0</v>
      </c>
      <c r="C51">
        <v>5.0</v>
      </c>
      <c r="Y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 ht="15.75" customHeight="1">
      <c r="A52" t="s">
        <v>58</v>
      </c>
      <c r="B52">
        <v>2.0</v>
      </c>
      <c r="C52" s="41">
        <v>2.0</v>
      </c>
      <c r="AI52" s="34"/>
      <c r="AJ52" s="34"/>
      <c r="AK52" s="45"/>
      <c r="AL52" s="45"/>
    </row>
    <row r="53" ht="15.75" customHeight="1">
      <c r="A53" t="s">
        <v>60</v>
      </c>
      <c r="B53">
        <v>5.0</v>
      </c>
      <c r="C53" s="41">
        <v>6.0</v>
      </c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43"/>
      <c r="AV53" s="43"/>
    </row>
    <row r="54" ht="15.75" customHeight="1">
      <c r="A54" t="s">
        <v>50</v>
      </c>
      <c r="B54">
        <v>1.0</v>
      </c>
      <c r="C54" s="41">
        <v>4.5</v>
      </c>
      <c r="AU54" s="45"/>
      <c r="AW54" s="34"/>
      <c r="AX54" s="47"/>
      <c r="AY54" s="47"/>
      <c r="AZ54" s="47"/>
      <c r="BA54" s="47"/>
      <c r="BB54" s="47"/>
      <c r="BC54" s="47"/>
      <c r="BD54" s="47"/>
      <c r="BE54" s="43"/>
    </row>
    <row r="55" ht="15.75" customHeight="1">
      <c r="A55" t="s">
        <v>61</v>
      </c>
      <c r="B55" s="50">
        <f t="shared" ref="B55:C55" si="2">SUM(B1:B54)*100</f>
        <v>11100</v>
      </c>
      <c r="C55" s="50">
        <f t="shared" si="2"/>
        <v>9750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:G1"/>
    <mergeCell ref="H1:J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B1" s="2" t="s">
        <v>2</v>
      </c>
      <c r="C1" s="8">
        <v>43489.0</v>
      </c>
      <c r="D1" s="8">
        <v>43491.0</v>
      </c>
      <c r="E1" s="2"/>
      <c r="F1" s="2"/>
      <c r="G1" s="2"/>
      <c r="H1" s="2"/>
      <c r="I1" s="2"/>
      <c r="J1" s="2"/>
      <c r="K1" s="2"/>
      <c r="L1" s="2"/>
    </row>
    <row r="2" ht="62.25" customHeight="1">
      <c r="B2" s="2" t="s">
        <v>6</v>
      </c>
      <c r="C2" s="10" t="s">
        <v>7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12</v>
      </c>
      <c r="I2" s="10" t="s">
        <v>12</v>
      </c>
      <c r="J2" s="10" t="s">
        <v>13</v>
      </c>
      <c r="K2" s="10" t="s">
        <v>14</v>
      </c>
      <c r="L2" s="10" t="s">
        <v>15</v>
      </c>
    </row>
    <row r="3">
      <c r="B3" s="2" t="s">
        <v>16</v>
      </c>
      <c r="C3" s="2">
        <v>1.0</v>
      </c>
      <c r="D3" s="2">
        <v>1.0</v>
      </c>
      <c r="E3" s="2">
        <v>0.5</v>
      </c>
      <c r="F3" s="2">
        <v>2.0</v>
      </c>
      <c r="G3" s="2"/>
      <c r="H3" s="2"/>
      <c r="I3" s="2"/>
      <c r="J3" s="2"/>
      <c r="K3" s="2"/>
      <c r="L3" s="2"/>
    </row>
    <row r="4">
      <c r="A4" s="2" t="s">
        <v>17</v>
      </c>
      <c r="B4" s="2">
        <f t="shared" ref="B4:B9" si="1">SUMIF(C4:L4,A$12,C$3:Z$3)</f>
        <v>4.5</v>
      </c>
      <c r="C4" s="24" t="s">
        <v>21</v>
      </c>
      <c r="D4" s="24" t="s">
        <v>21</v>
      </c>
      <c r="E4" s="24" t="s">
        <v>21</v>
      </c>
      <c r="F4" s="24" t="s">
        <v>21</v>
      </c>
      <c r="G4" s="24"/>
      <c r="H4" s="24"/>
      <c r="I4" s="24"/>
      <c r="J4" s="24"/>
      <c r="K4" s="24"/>
      <c r="L4" s="24"/>
    </row>
    <row r="5">
      <c r="A5" s="2" t="s">
        <v>29</v>
      </c>
      <c r="B5" s="2">
        <f t="shared" si="1"/>
        <v>4.5</v>
      </c>
      <c r="C5" s="24" t="s">
        <v>21</v>
      </c>
      <c r="D5" s="24" t="s">
        <v>21</v>
      </c>
      <c r="E5" s="24" t="s">
        <v>21</v>
      </c>
      <c r="F5" s="24" t="s">
        <v>21</v>
      </c>
      <c r="G5" s="24"/>
      <c r="J5" s="24"/>
      <c r="K5" s="24"/>
      <c r="L5" s="24"/>
    </row>
    <row r="6">
      <c r="A6" s="2" t="s">
        <v>30</v>
      </c>
      <c r="B6" s="2">
        <f t="shared" si="1"/>
        <v>4.5</v>
      </c>
      <c r="C6" s="24" t="s">
        <v>21</v>
      </c>
      <c r="D6" s="24" t="s">
        <v>21</v>
      </c>
      <c r="E6" s="24" t="s">
        <v>21</v>
      </c>
      <c r="F6" s="24" t="s">
        <v>21</v>
      </c>
      <c r="G6" s="24"/>
      <c r="H6" s="24"/>
      <c r="I6" s="24"/>
      <c r="J6" s="24"/>
      <c r="K6" s="24"/>
      <c r="L6" s="24"/>
    </row>
    <row r="7">
      <c r="A7" s="2" t="s">
        <v>32</v>
      </c>
      <c r="B7" s="2">
        <f t="shared" si="1"/>
        <v>4.5</v>
      </c>
      <c r="C7" s="24" t="s">
        <v>21</v>
      </c>
      <c r="D7" s="24" t="s">
        <v>21</v>
      </c>
      <c r="E7" s="24" t="s">
        <v>21</v>
      </c>
      <c r="F7" s="24" t="s">
        <v>21</v>
      </c>
      <c r="G7" s="24"/>
      <c r="H7" s="24"/>
      <c r="I7" s="24"/>
      <c r="J7" s="24"/>
      <c r="K7" s="24"/>
      <c r="L7" s="24"/>
    </row>
    <row r="8">
      <c r="A8" s="2" t="s">
        <v>32</v>
      </c>
      <c r="B8" s="2">
        <f t="shared" si="1"/>
        <v>4.5</v>
      </c>
      <c r="C8" s="24" t="s">
        <v>21</v>
      </c>
      <c r="D8" s="24" t="s">
        <v>21</v>
      </c>
      <c r="E8" s="24" t="s">
        <v>21</v>
      </c>
      <c r="F8" s="24" t="s">
        <v>21</v>
      </c>
      <c r="G8" s="24"/>
      <c r="H8" s="24"/>
      <c r="I8" s="24"/>
      <c r="J8" s="24"/>
      <c r="K8" s="24"/>
      <c r="L8" s="24"/>
    </row>
    <row r="9">
      <c r="A9" s="2" t="s">
        <v>32</v>
      </c>
      <c r="B9" s="2">
        <f t="shared" si="1"/>
        <v>4.5</v>
      </c>
      <c r="C9" s="24" t="s">
        <v>21</v>
      </c>
      <c r="D9" s="24" t="s">
        <v>21</v>
      </c>
      <c r="E9" s="24" t="s">
        <v>21</v>
      </c>
      <c r="F9" s="24" t="s">
        <v>21</v>
      </c>
      <c r="G9" s="24"/>
      <c r="H9" s="24"/>
      <c r="I9" s="24"/>
      <c r="J9" s="24"/>
      <c r="K9" s="24"/>
      <c r="L9" s="24"/>
    </row>
    <row r="10">
      <c r="A10" s="2" t="s">
        <v>1</v>
      </c>
      <c r="B10" s="2">
        <f>SUM(B4:B9)</f>
        <v>27</v>
      </c>
      <c r="C10" s="2">
        <f t="shared" ref="C10:L10" si="2">COUNTIF(C4:C9,"*ü*") * C3</f>
        <v>6</v>
      </c>
      <c r="D10" s="2">
        <f t="shared" si="2"/>
        <v>6</v>
      </c>
      <c r="E10" s="2">
        <f t="shared" si="2"/>
        <v>3</v>
      </c>
      <c r="F10" s="2">
        <f t="shared" si="2"/>
        <v>12</v>
      </c>
      <c r="G10" s="2">
        <f t="shared" si="2"/>
        <v>0</v>
      </c>
      <c r="H10" s="2">
        <f t="shared" si="2"/>
        <v>0</v>
      </c>
      <c r="I10" s="2">
        <f t="shared" si="2"/>
        <v>0</v>
      </c>
      <c r="J10" s="2">
        <f t="shared" si="2"/>
        <v>0</v>
      </c>
      <c r="K10" s="2">
        <f t="shared" si="2"/>
        <v>0</v>
      </c>
      <c r="L10" s="2">
        <f t="shared" si="2"/>
        <v>0</v>
      </c>
    </row>
    <row r="12">
      <c r="A12" s="24" t="s">
        <v>21</v>
      </c>
    </row>
    <row r="13">
      <c r="A13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9.71"/>
    <col customWidth="1" min="3" max="3" width="14.43"/>
    <col customWidth="1" min="4" max="4" width="10.43"/>
    <col customWidth="1" min="5" max="19" width="3.71"/>
    <col customWidth="1" min="20" max="26" width="8.86"/>
  </cols>
  <sheetData>
    <row r="1">
      <c r="A1" s="40"/>
      <c r="B1" s="42" t="s">
        <v>54</v>
      </c>
      <c r="C1" s="42" t="s">
        <v>55</v>
      </c>
      <c r="D1" s="44" t="s">
        <v>56</v>
      </c>
      <c r="E1">
        <v>1.0</v>
      </c>
      <c r="F1">
        <v>2.0</v>
      </c>
      <c r="G1">
        <v>3.0</v>
      </c>
      <c r="H1">
        <v>4.0</v>
      </c>
      <c r="I1">
        <v>5.0</v>
      </c>
      <c r="J1">
        <v>6.0</v>
      </c>
      <c r="K1">
        <v>7.0</v>
      </c>
      <c r="L1">
        <v>8.0</v>
      </c>
      <c r="M1">
        <v>9.0</v>
      </c>
      <c r="N1">
        <v>10.0</v>
      </c>
      <c r="O1">
        <v>11.0</v>
      </c>
      <c r="P1">
        <v>12.0</v>
      </c>
      <c r="Q1">
        <v>13.0</v>
      </c>
      <c r="R1">
        <v>14.0</v>
      </c>
      <c r="S1">
        <v>15.0</v>
      </c>
    </row>
    <row r="2">
      <c r="A2" s="13" t="s">
        <v>27</v>
      </c>
      <c r="B2" s="2" t="s">
        <v>59</v>
      </c>
      <c r="C2">
        <v>0.0</v>
      </c>
      <c r="D2" s="46">
        <v>0.0</v>
      </c>
    </row>
    <row r="3">
      <c r="A3" s="48"/>
      <c r="B3" s="2" t="s">
        <v>62</v>
      </c>
      <c r="C3">
        <v>5.0</v>
      </c>
      <c r="D3" s="46">
        <v>5.0</v>
      </c>
    </row>
    <row r="4">
      <c r="A4" s="48"/>
      <c r="B4" s="2" t="s">
        <v>63</v>
      </c>
      <c r="C4">
        <v>2.0</v>
      </c>
      <c r="D4" s="46">
        <v>1.0</v>
      </c>
      <c r="J4" s="51" t="s">
        <v>64</v>
      </c>
    </row>
    <row r="5">
      <c r="A5" s="48"/>
      <c r="B5" s="2" t="s">
        <v>65</v>
      </c>
      <c r="C5" s="2">
        <f t="shared" ref="C5:D5" si="1">SUM(C2:C4)</f>
        <v>7</v>
      </c>
      <c r="D5" s="15">
        <f t="shared" si="1"/>
        <v>6</v>
      </c>
    </row>
    <row r="6">
      <c r="A6" s="13" t="s">
        <v>33</v>
      </c>
      <c r="B6" s="2" t="s">
        <v>59</v>
      </c>
      <c r="C6">
        <v>0.0</v>
      </c>
      <c r="D6" s="46">
        <v>0.0</v>
      </c>
    </row>
    <row r="7">
      <c r="A7" s="48"/>
      <c r="B7" s="2" t="s">
        <v>62</v>
      </c>
      <c r="C7">
        <v>5.0</v>
      </c>
      <c r="D7" s="46">
        <v>6.0</v>
      </c>
    </row>
    <row r="8">
      <c r="A8" s="48"/>
      <c r="B8" s="2" t="s">
        <v>66</v>
      </c>
      <c r="C8">
        <v>2.0</v>
      </c>
      <c r="D8" s="46">
        <v>2.0</v>
      </c>
      <c r="J8" s="51" t="s">
        <v>64</v>
      </c>
    </row>
    <row r="9">
      <c r="A9" s="48"/>
      <c r="B9" s="2" t="s">
        <v>65</v>
      </c>
      <c r="C9" s="2">
        <f t="shared" ref="C9:D9" si="2">SUM(C6:C8)</f>
        <v>7</v>
      </c>
      <c r="D9" s="15">
        <f t="shared" si="2"/>
        <v>8</v>
      </c>
    </row>
    <row r="10">
      <c r="A10" s="13" t="s">
        <v>34</v>
      </c>
      <c r="B10" s="2" t="s">
        <v>59</v>
      </c>
      <c r="C10">
        <v>0.0</v>
      </c>
      <c r="D10" s="46">
        <v>0.0</v>
      </c>
    </row>
    <row r="11">
      <c r="A11" s="48"/>
      <c r="B11" s="2" t="s">
        <v>62</v>
      </c>
      <c r="C11">
        <v>5.0</v>
      </c>
      <c r="D11" s="46">
        <v>5.0</v>
      </c>
    </row>
    <row r="12">
      <c r="A12" s="48"/>
      <c r="B12" s="2" t="s">
        <v>67</v>
      </c>
      <c r="C12">
        <v>2.0</v>
      </c>
      <c r="D12" s="46">
        <v>1.0</v>
      </c>
      <c r="K12" s="51" t="s">
        <v>64</v>
      </c>
    </row>
    <row r="13">
      <c r="A13" s="48"/>
      <c r="B13" s="55"/>
      <c r="C13">
        <v>0.0</v>
      </c>
      <c r="D13" s="46">
        <v>0.0</v>
      </c>
    </row>
    <row r="14">
      <c r="A14" s="48"/>
      <c r="B14" s="55"/>
      <c r="C14">
        <v>0.0</v>
      </c>
      <c r="D14" s="46">
        <v>0.0</v>
      </c>
    </row>
    <row r="15">
      <c r="A15" s="48"/>
      <c r="B15" s="57" t="s">
        <v>65</v>
      </c>
      <c r="C15" s="2">
        <f t="shared" ref="C15:D15" si="3">SUM(C10:C14)</f>
        <v>7</v>
      </c>
      <c r="D15" s="15">
        <f t="shared" si="3"/>
        <v>6</v>
      </c>
    </row>
    <row r="16">
      <c r="A16" s="13" t="s">
        <v>41</v>
      </c>
      <c r="B16" s="2" t="s">
        <v>59</v>
      </c>
      <c r="C16">
        <v>0.0</v>
      </c>
      <c r="D16" s="46">
        <v>0.0</v>
      </c>
    </row>
    <row r="17">
      <c r="A17" s="48"/>
      <c r="B17" s="2" t="s">
        <v>62</v>
      </c>
      <c r="C17">
        <v>5.0</v>
      </c>
      <c r="D17" s="46">
        <v>5.0</v>
      </c>
    </row>
    <row r="18">
      <c r="A18" s="48"/>
      <c r="B18" s="2" t="s">
        <v>68</v>
      </c>
      <c r="C18">
        <v>2.0</v>
      </c>
      <c r="D18" s="46">
        <v>0.5</v>
      </c>
      <c r="J18" s="51" t="s">
        <v>64</v>
      </c>
    </row>
    <row r="19">
      <c r="A19" s="48"/>
      <c r="B19" s="57" t="s">
        <v>65</v>
      </c>
      <c r="C19" s="2">
        <f t="shared" ref="C19:D19" si="4">SUM(C16:C18)</f>
        <v>7</v>
      </c>
      <c r="D19" s="15">
        <f t="shared" si="4"/>
        <v>5.5</v>
      </c>
    </row>
    <row r="20">
      <c r="A20" s="13" t="s">
        <v>45</v>
      </c>
      <c r="B20" s="2" t="s">
        <v>59</v>
      </c>
      <c r="C20">
        <v>0.0</v>
      </c>
      <c r="D20" s="46">
        <v>0.0</v>
      </c>
    </row>
    <row r="21" ht="15.75" customHeight="1">
      <c r="A21" s="48"/>
      <c r="B21" s="2" t="s">
        <v>62</v>
      </c>
      <c r="C21">
        <v>5.0</v>
      </c>
      <c r="D21" s="46">
        <v>5.0</v>
      </c>
    </row>
    <row r="22" ht="15.75" customHeight="1">
      <c r="A22" s="48"/>
      <c r="B22" s="2"/>
      <c r="D22" s="46">
        <v>0.0</v>
      </c>
    </row>
    <row r="23" ht="15.75" customHeight="1">
      <c r="A23" s="48"/>
      <c r="B23" s="57" t="s">
        <v>65</v>
      </c>
      <c r="C23" s="2">
        <f t="shared" ref="C23:D23" si="5">SUM(C20:C22)</f>
        <v>5</v>
      </c>
      <c r="D23" s="15">
        <f t="shared" si="5"/>
        <v>5</v>
      </c>
    </row>
    <row r="24" ht="15.75" customHeight="1">
      <c r="A24" s="13" t="s">
        <v>51</v>
      </c>
      <c r="B24" s="2" t="s">
        <v>59</v>
      </c>
      <c r="C24">
        <v>0.0</v>
      </c>
      <c r="D24" s="46">
        <v>0.0</v>
      </c>
    </row>
    <row r="25" ht="15.75" customHeight="1">
      <c r="A25" s="48"/>
      <c r="B25" s="2" t="s">
        <v>62</v>
      </c>
      <c r="C25">
        <v>5.0</v>
      </c>
      <c r="D25" s="46">
        <v>5.0</v>
      </c>
    </row>
    <row r="26" ht="15.75" customHeight="1">
      <c r="A26" s="48"/>
      <c r="B26" s="2" t="s">
        <v>69</v>
      </c>
      <c r="C26">
        <v>2.0</v>
      </c>
      <c r="D26" s="46">
        <v>1.0</v>
      </c>
    </row>
    <row r="27" ht="15.75" customHeight="1">
      <c r="A27" s="48"/>
      <c r="B27" s="57" t="s">
        <v>65</v>
      </c>
      <c r="C27" s="2">
        <f t="shared" ref="C27:D27" si="6">SUM(C24:C26)</f>
        <v>7</v>
      </c>
      <c r="D27" s="15">
        <f t="shared" si="6"/>
        <v>6</v>
      </c>
    </row>
    <row r="28" ht="15.75" customHeight="1">
      <c r="A28" s="60"/>
      <c r="B28" s="61" t="s">
        <v>1</v>
      </c>
      <c r="C28" s="19">
        <f t="shared" ref="C28:D28" si="7">SUM(C5,C9,C15,C19,C23,C27)</f>
        <v>40</v>
      </c>
      <c r="D28" s="21">
        <f t="shared" si="7"/>
        <v>36.5</v>
      </c>
    </row>
    <row r="29" ht="15.75" customHeight="1">
      <c r="B29" s="62" t="s"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