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Purple\doc\"/>
    </mc:Choice>
  </mc:AlternateContent>
  <xr:revisionPtr revIDLastSave="0" documentId="13_ncr:1_{E1C01556-179A-4C02-933A-FBD8AA05AE38}" xr6:coauthVersionLast="36" xr6:coauthVersionMax="36" xr10:uidLastSave="{00000000-0000-0000-0000-000000000000}"/>
  <bookViews>
    <workbookView xWindow="0" yWindow="0" windowWidth="38400" windowHeight="1763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4" l="1"/>
  <c r="C27" i="4"/>
  <c r="D23" i="4"/>
  <c r="C23" i="4"/>
  <c r="D19" i="4"/>
  <c r="P9" i="1" s="1"/>
  <c r="C19" i="4"/>
  <c r="O9" i="1" s="1"/>
  <c r="Q9" i="1" s="1"/>
  <c r="D15" i="4"/>
  <c r="C15" i="4"/>
  <c r="D9" i="4"/>
  <c r="P5" i="1" s="1"/>
  <c r="C9" i="4"/>
  <c r="O5" i="1" s="1"/>
  <c r="D5" i="4"/>
  <c r="D28" i="4" s="1"/>
  <c r="C5" i="4"/>
  <c r="C28" i="4" s="1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B6" i="3"/>
  <c r="B5" i="3"/>
  <c r="B4" i="3"/>
  <c r="B10" i="3" s="1"/>
  <c r="C55" i="2"/>
  <c r="C21" i="2"/>
  <c r="B21" i="2"/>
  <c r="B11" i="2"/>
  <c r="B55" i="2" s="1"/>
  <c r="L10" i="1"/>
  <c r="K10" i="1"/>
  <c r="M9" i="1"/>
  <c r="H9" i="1"/>
  <c r="D9" i="1" s="1"/>
  <c r="G9" i="1"/>
  <c r="I9" i="1" s="1"/>
  <c r="P8" i="1"/>
  <c r="Q8" i="1" s="1"/>
  <c r="O8" i="1"/>
  <c r="M8" i="1"/>
  <c r="H8" i="1"/>
  <c r="D8" i="1" s="1"/>
  <c r="G8" i="1"/>
  <c r="C8" i="1"/>
  <c r="E8" i="1" s="1"/>
  <c r="P7" i="1"/>
  <c r="O7" i="1"/>
  <c r="Q7" i="1" s="1"/>
  <c r="M7" i="1"/>
  <c r="H7" i="1"/>
  <c r="D7" i="1" s="1"/>
  <c r="G7" i="1"/>
  <c r="I7" i="1" s="1"/>
  <c r="P6" i="1"/>
  <c r="Q6" i="1" s="1"/>
  <c r="O6" i="1"/>
  <c r="M6" i="1"/>
  <c r="H6" i="1"/>
  <c r="I6" i="1" s="1"/>
  <c r="G6" i="1"/>
  <c r="C6" i="1"/>
  <c r="M5" i="1"/>
  <c r="M10" i="1" s="1"/>
  <c r="H5" i="1"/>
  <c r="D5" i="1" s="1"/>
  <c r="G5" i="1"/>
  <c r="I5" i="1" s="1"/>
  <c r="P4" i="1"/>
  <c r="Q4" i="1" s="1"/>
  <c r="O4" i="1"/>
  <c r="M4" i="1"/>
  <c r="H4" i="1"/>
  <c r="H10" i="1" s="1"/>
  <c r="Q5" i="1" l="1"/>
  <c r="Q10" i="1" s="1"/>
  <c r="O10" i="1"/>
  <c r="D4" i="1"/>
  <c r="D6" i="1"/>
  <c r="E6" i="1" s="1"/>
  <c r="I8" i="1"/>
  <c r="C7" i="1"/>
  <c r="E7" i="1" s="1"/>
  <c r="C9" i="1"/>
  <c r="E9" i="1" s="1"/>
  <c r="P10" i="1"/>
  <c r="C5" i="1"/>
  <c r="E5" i="1" s="1"/>
  <c r="G4" i="1"/>
  <c r="G10" i="1" l="1"/>
  <c r="I4" i="1"/>
  <c r="I10" i="1" s="1"/>
  <c r="C4" i="1"/>
  <c r="D10" i="1"/>
  <c r="E4" i="1" l="1"/>
  <c r="E10" i="1" s="1"/>
  <c r="C10" i="1"/>
</calcChain>
</file>

<file path=xl/sharedStrings.xml><?xml version="1.0" encoding="utf-8"?>
<sst xmlns="http://schemas.openxmlformats.org/spreadsheetml/2006/main" count="150" uniqueCount="73">
  <si>
    <t>Master Gaant Chart w/ 30 Minute Time Intervals</t>
  </si>
  <si>
    <t>Total</t>
  </si>
  <si>
    <t>Date</t>
  </si>
  <si>
    <t>Color Key</t>
  </si>
  <si>
    <t>Completed</t>
  </si>
  <si>
    <t>In Progress</t>
  </si>
  <si>
    <t>Purpose</t>
  </si>
  <si>
    <t>First Meeting</t>
  </si>
  <si>
    <t>Coding</t>
  </si>
  <si>
    <t>Ananlysis Planning</t>
  </si>
  <si>
    <t>Gannt Chart</t>
  </si>
  <si>
    <t>Presentation</t>
  </si>
  <si>
    <t>Initial Set-up</t>
  </si>
  <si>
    <t>Initial Release</t>
  </si>
  <si>
    <t>Team Lead 2 demo practice</t>
  </si>
  <si>
    <t>Test Code Integrateion</t>
  </si>
  <si>
    <t>Hours</t>
  </si>
  <si>
    <t>Anne</t>
  </si>
  <si>
    <t>Meetings</t>
  </si>
  <si>
    <t>Systems Analysis</t>
  </si>
  <si>
    <t>Budgeted</t>
  </si>
  <si>
    <t>ü</t>
  </si>
  <si>
    <t>Actual</t>
  </si>
  <si>
    <t>Deficit</t>
  </si>
  <si>
    <t>Planned</t>
  </si>
  <si>
    <t>Name and Todo Item</t>
  </si>
  <si>
    <t>Predicted Time Needed in Hours</t>
  </si>
  <si>
    <t>Gabriel</t>
  </si>
  <si>
    <t>Actual Time Needed in Hours</t>
  </si>
  <si>
    <t>Bill</t>
  </si>
  <si>
    <t>Chris</t>
  </si>
  <si>
    <t>TBD</t>
  </si>
  <si>
    <t>Dan</t>
  </si>
  <si>
    <t>Kyle</t>
  </si>
  <si>
    <t>Michael</t>
  </si>
  <si>
    <t>Collect Requirements</t>
  </si>
  <si>
    <t>Layout Design</t>
  </si>
  <si>
    <t>Generation Algorithm</t>
  </si>
  <si>
    <t>Implementation/Programming</t>
  </si>
  <si>
    <t>Documentation</t>
  </si>
  <si>
    <t>Testing</t>
  </si>
  <si>
    <t>Oshan</t>
  </si>
  <si>
    <t>Designing Characters/ Collect Prefabs</t>
  </si>
  <si>
    <t>Movement Behavior</t>
  </si>
  <si>
    <t>Auxilary Functions</t>
  </si>
  <si>
    <t>Robert</t>
  </si>
  <si>
    <t>Identify Requirements</t>
  </si>
  <si>
    <t>Design system</t>
  </si>
  <si>
    <t>Program system</t>
  </si>
  <si>
    <t>Changes after testing</t>
  </si>
  <si>
    <t>Final Testing</t>
  </si>
  <si>
    <t>Zach</t>
  </si>
  <si>
    <t>Design System</t>
  </si>
  <si>
    <t>Program Basic System</t>
  </si>
  <si>
    <t>Task</t>
  </si>
  <si>
    <t>Predicted(hrs)</t>
  </si>
  <si>
    <t>spent(hrs)</t>
  </si>
  <si>
    <t>Integrate Level Layouts</t>
  </si>
  <si>
    <t>Integration Testing</t>
  </si>
  <si>
    <t>Individual schedule</t>
  </si>
  <si>
    <t>Build Advanced System</t>
  </si>
  <si>
    <t>group totals ($)</t>
  </si>
  <si>
    <t>Champion</t>
  </si>
  <si>
    <t>RFP (3 , 4)</t>
  </si>
  <si>
    <t>A</t>
  </si>
  <si>
    <t>Subtotal</t>
  </si>
  <si>
    <t>RFP (7,8,9,10)</t>
  </si>
  <si>
    <t>RFP</t>
  </si>
  <si>
    <t>RFP (5,6)</t>
  </si>
  <si>
    <t>RFP (1,2)</t>
  </si>
  <si>
    <t>red is dependent on others</t>
  </si>
  <si>
    <t>Testing and laser attack</t>
  </si>
  <si>
    <t>Patterns and Attack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</si>
</sst>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8"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sz val="11"/>
      <color rgb="FF000000"/>
      <name val="Noto Sans Symbols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0" fillId="2" borderId="2" xfId="0" applyFont="1" applyFill="1" applyBorder="1"/>
    <xf numFmtId="0" fontId="0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16" fontId="0" fillId="2" borderId="2" xfId="0" applyNumberFormat="1" applyFont="1" applyFill="1" applyBorder="1"/>
    <xf numFmtId="0" fontId="0" fillId="0" borderId="0" xfId="0" applyFont="1" applyAlignment="1">
      <alignment horizontal="center"/>
    </xf>
    <xf numFmtId="0" fontId="0" fillId="2" borderId="2" xfId="0" applyFont="1" applyFill="1" applyBorder="1" applyAlignment="1">
      <alignment wrapText="1"/>
    </xf>
    <xf numFmtId="0" fontId="0" fillId="2" borderId="8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0" xfId="0" applyFont="1"/>
    <xf numFmtId="0" fontId="0" fillId="2" borderId="12" xfId="0" applyFont="1" applyFill="1" applyBorder="1"/>
    <xf numFmtId="0" fontId="1" fillId="0" borderId="0" xfId="0" applyFont="1" applyAlignment="1">
      <alignment wrapText="1"/>
    </xf>
    <xf numFmtId="0" fontId="0" fillId="2" borderId="13" xfId="0" applyFont="1" applyFill="1" applyBorder="1"/>
    <xf numFmtId="0" fontId="0" fillId="0" borderId="0" xfId="0" applyFont="1" applyAlignment="1">
      <alignment wrapText="1"/>
    </xf>
    <xf numFmtId="0" fontId="0" fillId="2" borderId="14" xfId="0" applyFont="1" applyFill="1" applyBorder="1"/>
    <xf numFmtId="0" fontId="4" fillId="0" borderId="0" xfId="0" applyFont="1"/>
    <xf numFmtId="0" fontId="5" fillId="6" borderId="2" xfId="0" applyFont="1" applyFill="1" applyBorder="1"/>
    <xf numFmtId="8" fontId="0" fillId="0" borderId="15" xfId="0" applyNumberFormat="1" applyFont="1" applyBorder="1"/>
    <xf numFmtId="0" fontId="5" fillId="0" borderId="0" xfId="0" applyFont="1"/>
    <xf numFmtId="8" fontId="0" fillId="0" borderId="16" xfId="0" applyNumberFormat="1" applyFont="1" applyBorder="1"/>
    <xf numFmtId="8" fontId="0" fillId="0" borderId="17" xfId="0" applyNumberFormat="1" applyFont="1" applyBorder="1"/>
    <xf numFmtId="8" fontId="0" fillId="0" borderId="18" xfId="0" applyNumberFormat="1" applyFont="1" applyBorder="1"/>
    <xf numFmtId="0" fontId="0" fillId="6" borderId="2" xfId="0" applyFont="1" applyFill="1" applyBorder="1"/>
    <xf numFmtId="8" fontId="0" fillId="0" borderId="0" xfId="0" applyNumberFormat="1" applyFont="1"/>
    <xf numFmtId="8" fontId="0" fillId="0" borderId="19" xfId="0" applyNumberFormat="1" applyFont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8" fontId="0" fillId="0" borderId="20" xfId="0" applyNumberFormat="1" applyFont="1" applyBorder="1"/>
    <xf numFmtId="8" fontId="0" fillId="0" borderId="21" xfId="0" applyNumberFormat="1" applyFont="1" applyBorder="1"/>
    <xf numFmtId="8" fontId="0" fillId="0" borderId="22" xfId="0" applyNumberFormat="1" applyFont="1" applyBorder="1"/>
    <xf numFmtId="0" fontId="0" fillId="0" borderId="15" xfId="0" applyFont="1" applyBorder="1"/>
    <xf numFmtId="0" fontId="3" fillId="0" borderId="0" xfId="0" applyFont="1" applyAlignment="1"/>
    <xf numFmtId="0" fontId="0" fillId="2" borderId="23" xfId="0" applyFont="1" applyFill="1" applyBorder="1"/>
    <xf numFmtId="0" fontId="3" fillId="3" borderId="0" xfId="0" applyFont="1" applyFill="1"/>
    <xf numFmtId="0" fontId="0" fillId="2" borderId="24" xfId="0" applyFont="1" applyFill="1" applyBorder="1"/>
    <xf numFmtId="0" fontId="0" fillId="0" borderId="2" xfId="0" applyFont="1" applyBorder="1"/>
    <xf numFmtId="0" fontId="0" fillId="0" borderId="19" xfId="0" applyFont="1" applyBorder="1"/>
    <xf numFmtId="0" fontId="6" fillId="3" borderId="0" xfId="0" applyFont="1" applyFill="1"/>
    <xf numFmtId="0" fontId="0" fillId="0" borderId="18" xfId="0" applyFont="1" applyBorder="1"/>
    <xf numFmtId="0" fontId="0" fillId="2" borderId="25" xfId="0" applyFont="1" applyFill="1" applyBorder="1"/>
    <xf numFmtId="164" fontId="0" fillId="0" borderId="0" xfId="0" applyNumberFormat="1" applyFont="1"/>
    <xf numFmtId="0" fontId="2" fillId="0" borderId="0" xfId="0" applyFont="1"/>
    <xf numFmtId="8" fontId="0" fillId="2" borderId="11" xfId="0" applyNumberFormat="1" applyFont="1" applyFill="1" applyBorder="1"/>
    <xf numFmtId="8" fontId="0" fillId="2" borderId="12" xfId="0" applyNumberFormat="1" applyFont="1" applyFill="1" applyBorder="1"/>
    <xf numFmtId="8" fontId="0" fillId="2" borderId="13" xfId="0" applyNumberFormat="1" applyFont="1" applyFill="1" applyBorder="1"/>
    <xf numFmtId="0" fontId="7" fillId="2" borderId="2" xfId="0" applyFont="1" applyFill="1" applyBorder="1"/>
    <xf numFmtId="8" fontId="0" fillId="2" borderId="25" xfId="0" applyNumberFormat="1" applyFont="1" applyFill="1" applyBorder="1"/>
    <xf numFmtId="0" fontId="5" fillId="2" borderId="2" xfId="0" applyFont="1" applyFill="1" applyBorder="1"/>
    <xf numFmtId="8" fontId="0" fillId="2" borderId="26" xfId="0" applyNumberFormat="1" applyFont="1" applyFill="1" applyBorder="1"/>
    <xf numFmtId="8" fontId="0" fillId="2" borderId="27" xfId="0" applyNumberFormat="1" applyFont="1" applyFill="1" applyBorder="1"/>
    <xf numFmtId="0" fontId="0" fillId="0" borderId="20" xfId="0" applyFont="1" applyBorder="1"/>
    <xf numFmtId="0" fontId="5" fillId="2" borderId="12" xfId="0" applyFont="1" applyFill="1" applyBorder="1"/>
    <xf numFmtId="0" fontId="7" fillId="0" borderId="0" xfId="0" applyFont="1"/>
    <xf numFmtId="0" fontId="0" fillId="7" borderId="0" xfId="0" applyFont="1" applyFill="1" applyAlignment="1"/>
    <xf numFmtId="0" fontId="0" fillId="8" borderId="2" xfId="0" applyFont="1" applyFill="1" applyBorder="1"/>
    <xf numFmtId="0" fontId="3" fillId="8" borderId="0" xfId="0" applyFont="1" applyFill="1"/>
    <xf numFmtId="0" fontId="0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4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  <xf numFmtId="0" fontId="2" fillId="5" borderId="6" xfId="0" applyFont="1" applyFill="1" applyBorder="1" applyAlignment="1">
      <alignment horizontal="center" vertical="center"/>
    </xf>
    <xf numFmtId="0" fontId="0" fillId="9" borderId="2" xfId="0" applyFont="1" applyFill="1" applyBorder="1"/>
    <xf numFmtId="0" fontId="0" fillId="10" borderId="2" xfId="0" applyFont="1" applyFill="1" applyBorder="1"/>
    <xf numFmtId="0" fontId="0" fillId="11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00"/>
  <sheetViews>
    <sheetView workbookViewId="0"/>
  </sheetViews>
  <sheetFormatPr defaultColWidth="14.453125" defaultRowHeight="15" customHeight="1"/>
  <cols>
    <col min="1" max="2" width="8.81640625" customWidth="1"/>
    <col min="3" max="3" width="14.26953125" customWidth="1"/>
    <col min="4" max="4" width="13.81640625" customWidth="1"/>
    <col min="5" max="5" width="13.26953125" customWidth="1"/>
    <col min="6" max="6" width="3.453125" customWidth="1"/>
    <col min="7" max="7" width="15.26953125" customWidth="1"/>
    <col min="8" max="8" width="12.26953125" customWidth="1"/>
    <col min="9" max="9" width="14.453125" customWidth="1"/>
    <col min="10" max="10" width="2.81640625" customWidth="1"/>
    <col min="11" max="11" width="13.81640625" customWidth="1"/>
    <col min="12" max="12" width="14" customWidth="1"/>
    <col min="13" max="13" width="14.1796875" customWidth="1"/>
    <col min="14" max="14" width="5.453125" customWidth="1"/>
    <col min="15" max="15" width="12.26953125" customWidth="1"/>
    <col min="16" max="16" width="14.7265625" customWidth="1"/>
    <col min="17" max="17" width="11.26953125" customWidth="1"/>
    <col min="18" max="26" width="8.81640625" customWidth="1"/>
  </cols>
  <sheetData>
    <row r="2" spans="2:17" ht="14.5">
      <c r="C2" s="59" t="s">
        <v>1</v>
      </c>
      <c r="D2" s="60"/>
      <c r="E2" s="61"/>
      <c r="F2" s="6"/>
      <c r="G2" s="59" t="s">
        <v>8</v>
      </c>
      <c r="H2" s="60"/>
      <c r="I2" s="61"/>
      <c r="K2" s="59" t="s">
        <v>18</v>
      </c>
      <c r="L2" s="60"/>
      <c r="M2" s="61"/>
      <c r="O2" s="59" t="s">
        <v>19</v>
      </c>
      <c r="P2" s="60"/>
      <c r="Q2" s="61"/>
    </row>
    <row r="3" spans="2:17" ht="14.5">
      <c r="C3" s="8" t="s">
        <v>20</v>
      </c>
      <c r="D3" s="2" t="s">
        <v>22</v>
      </c>
      <c r="E3" s="9" t="s">
        <v>23</v>
      </c>
      <c r="G3" s="10" t="s">
        <v>20</v>
      </c>
      <c r="H3" s="12" t="s">
        <v>22</v>
      </c>
      <c r="I3" s="14" t="s">
        <v>23</v>
      </c>
      <c r="K3" s="10" t="s">
        <v>20</v>
      </c>
      <c r="L3" s="12" t="s">
        <v>22</v>
      </c>
      <c r="M3" s="14" t="s">
        <v>23</v>
      </c>
      <c r="O3" s="8" t="s">
        <v>20</v>
      </c>
      <c r="P3" s="2" t="s">
        <v>22</v>
      </c>
      <c r="Q3" s="9" t="s">
        <v>23</v>
      </c>
    </row>
    <row r="4" spans="2:17" ht="14.5">
      <c r="B4" s="16" t="s">
        <v>27</v>
      </c>
      <c r="C4" s="19">
        <f t="shared" ref="C4:D4" si="0">(G4+K4 +O4)</f>
        <v>700</v>
      </c>
      <c r="D4" s="21">
        <f t="shared" si="0"/>
        <v>600</v>
      </c>
      <c r="E4" s="22">
        <f t="shared" ref="E4:E9" si="1">(C4-D4)</f>
        <v>100</v>
      </c>
      <c r="G4" s="23">
        <f>(Gantt!$B11)*100</f>
        <v>0</v>
      </c>
      <c r="H4" s="25">
        <f>(Gantt!$C11)*100</f>
        <v>0</v>
      </c>
      <c r="I4" s="26">
        <f t="shared" ref="I4:I9" si="2">(G4-H4)</f>
        <v>0</v>
      </c>
      <c r="K4" s="19">
        <v>0</v>
      </c>
      <c r="L4" s="21">
        <v>0</v>
      </c>
      <c r="M4" s="22">
        <f t="shared" ref="M4:M9" si="3">(K4-L4)</f>
        <v>0</v>
      </c>
      <c r="O4" s="19">
        <f>(SA!C5)*100</f>
        <v>700</v>
      </c>
      <c r="P4" s="21">
        <f>(SA!D5)*100</f>
        <v>600</v>
      </c>
      <c r="Q4" s="22">
        <f t="shared" ref="Q4:Q9" si="4">(O4-P4)</f>
        <v>100</v>
      </c>
    </row>
    <row r="5" spans="2:17" ht="14.5">
      <c r="B5" s="8" t="s">
        <v>33</v>
      </c>
      <c r="C5" s="23">
        <f t="shared" ref="C5:D5" si="5">(G5+K5 +O5)</f>
        <v>700</v>
      </c>
      <c r="D5" s="25">
        <f t="shared" si="5"/>
        <v>800</v>
      </c>
      <c r="E5" s="26">
        <f t="shared" si="1"/>
        <v>-100</v>
      </c>
      <c r="G5" s="23">
        <f>(Gantt!$B21)*100</f>
        <v>0</v>
      </c>
      <c r="H5" s="25">
        <f>(Gantt!$C21)*100</f>
        <v>0</v>
      </c>
      <c r="I5" s="26">
        <f t="shared" si="2"/>
        <v>0</v>
      </c>
      <c r="K5" s="23">
        <v>0</v>
      </c>
      <c r="L5" s="25">
        <v>0</v>
      </c>
      <c r="M5" s="26">
        <f t="shared" si="3"/>
        <v>0</v>
      </c>
      <c r="O5" s="23">
        <f>(SA!C9)*100</f>
        <v>700</v>
      </c>
      <c r="P5" s="25">
        <f>(SA!D9)*100</f>
        <v>800</v>
      </c>
      <c r="Q5" s="26">
        <f t="shared" si="4"/>
        <v>-100</v>
      </c>
    </row>
    <row r="6" spans="2:17" ht="14.5">
      <c r="B6" s="8" t="s">
        <v>34</v>
      </c>
      <c r="C6" s="23">
        <f t="shared" ref="C6:D6" si="6">(G6+K6 +O6)</f>
        <v>700</v>
      </c>
      <c r="D6" s="25">
        <f t="shared" si="6"/>
        <v>600</v>
      </c>
      <c r="E6" s="26">
        <f t="shared" si="1"/>
        <v>100</v>
      </c>
      <c r="G6" s="23">
        <f>(Gantt!$B29)*100</f>
        <v>0</v>
      </c>
      <c r="H6" s="25">
        <f>(Gantt!$C29)*100</f>
        <v>0</v>
      </c>
      <c r="I6" s="26">
        <f t="shared" si="2"/>
        <v>0</v>
      </c>
      <c r="K6" s="23">
        <v>0</v>
      </c>
      <c r="L6" s="25">
        <v>0</v>
      </c>
      <c r="M6" s="26">
        <f t="shared" si="3"/>
        <v>0</v>
      </c>
      <c r="O6" s="23">
        <f>(SA!C15)*100</f>
        <v>700</v>
      </c>
      <c r="P6" s="25">
        <f>(SA!D15)*100</f>
        <v>600</v>
      </c>
      <c r="Q6" s="26">
        <f t="shared" si="4"/>
        <v>100</v>
      </c>
    </row>
    <row r="7" spans="2:17" ht="14.5">
      <c r="B7" s="8" t="s">
        <v>41</v>
      </c>
      <c r="C7" s="30">
        <f t="shared" ref="C7:D7" si="7">(G7+K7 +O7)</f>
        <v>200</v>
      </c>
      <c r="D7" s="31">
        <f t="shared" si="7"/>
        <v>50</v>
      </c>
      <c r="E7" s="32">
        <f t="shared" si="1"/>
        <v>150</v>
      </c>
      <c r="G7" s="23">
        <f>(Gantt!$B36)*100</f>
        <v>0</v>
      </c>
      <c r="H7" s="25">
        <f>(Gantt!$C36)*100</f>
        <v>0</v>
      </c>
      <c r="I7" s="26">
        <f t="shared" si="2"/>
        <v>0</v>
      </c>
      <c r="K7" s="23">
        <v>0</v>
      </c>
      <c r="L7" s="25">
        <v>0</v>
      </c>
      <c r="M7" s="26">
        <f t="shared" si="3"/>
        <v>0</v>
      </c>
      <c r="O7" s="30">
        <f>(SA!C18)*100</f>
        <v>200</v>
      </c>
      <c r="P7" s="31">
        <f>(SA!D18)*100</f>
        <v>50</v>
      </c>
      <c r="Q7" s="32">
        <f t="shared" si="4"/>
        <v>150</v>
      </c>
    </row>
    <row r="8" spans="2:17" ht="14.5">
      <c r="B8" s="8" t="s">
        <v>45</v>
      </c>
      <c r="C8" s="30">
        <f t="shared" ref="C8:D8" si="8">(G8+K8 +O8)</f>
        <v>200</v>
      </c>
      <c r="D8" s="31">
        <f t="shared" si="8"/>
        <v>50</v>
      </c>
      <c r="E8" s="32">
        <f t="shared" si="1"/>
        <v>150</v>
      </c>
      <c r="G8" s="23">
        <f>(Gantt!$B36)*100</f>
        <v>0</v>
      </c>
      <c r="H8" s="25">
        <f>(Gantt!$C36)*100</f>
        <v>0</v>
      </c>
      <c r="I8" s="26">
        <f t="shared" si="2"/>
        <v>0</v>
      </c>
      <c r="K8" s="23">
        <v>0</v>
      </c>
      <c r="L8" s="25">
        <v>0</v>
      </c>
      <c r="M8" s="26">
        <f t="shared" si="3"/>
        <v>0</v>
      </c>
      <c r="O8" s="30">
        <f>(SA!C18)*100</f>
        <v>200</v>
      </c>
      <c r="P8" s="31">
        <f>(SA!D18)*100</f>
        <v>50</v>
      </c>
      <c r="Q8" s="32">
        <f t="shared" si="4"/>
        <v>150</v>
      </c>
    </row>
    <row r="9" spans="2:17" ht="14.5">
      <c r="B9" s="8" t="s">
        <v>51</v>
      </c>
      <c r="C9" s="30">
        <f t="shared" ref="C9:D9" si="9">(G9+K9 +O9)</f>
        <v>700</v>
      </c>
      <c r="D9" s="31">
        <f t="shared" si="9"/>
        <v>550</v>
      </c>
      <c r="E9" s="32">
        <f t="shared" si="1"/>
        <v>150</v>
      </c>
      <c r="G9" s="23">
        <f>(Gantt!$B37)*100</f>
        <v>0</v>
      </c>
      <c r="H9" s="25">
        <f>(Gantt!$C37)*100</f>
        <v>0</v>
      </c>
      <c r="I9" s="26">
        <f t="shared" si="2"/>
        <v>0</v>
      </c>
      <c r="K9" s="23">
        <v>0</v>
      </c>
      <c r="L9" s="25">
        <v>0</v>
      </c>
      <c r="M9" s="26">
        <f t="shared" si="3"/>
        <v>0</v>
      </c>
      <c r="O9" s="30">
        <f>(SA!C19)*100</f>
        <v>700</v>
      </c>
      <c r="P9" s="31">
        <f>(SA!D19)*100</f>
        <v>550</v>
      </c>
      <c r="Q9" s="32">
        <f t="shared" si="4"/>
        <v>150</v>
      </c>
    </row>
    <row r="10" spans="2:17" ht="14.5">
      <c r="B10" s="42" t="s">
        <v>1</v>
      </c>
      <c r="C10" s="45">
        <f t="shared" ref="C10:E10" si="10">SUM(C4:C9)</f>
        <v>3200</v>
      </c>
      <c r="D10" s="46">
        <f t="shared" si="10"/>
        <v>2650</v>
      </c>
      <c r="E10" s="47">
        <f t="shared" si="10"/>
        <v>550</v>
      </c>
      <c r="G10" s="49">
        <f t="shared" ref="G10:I10" si="11">SUM(G4:G9)</f>
        <v>0</v>
      </c>
      <c r="H10" s="51">
        <f t="shared" si="11"/>
        <v>0</v>
      </c>
      <c r="I10" s="52">
        <f t="shared" si="11"/>
        <v>0</v>
      </c>
      <c r="K10" s="49">
        <f t="shared" ref="K10:M10" si="12">SUM(K4:K9)</f>
        <v>0</v>
      </c>
      <c r="L10" s="51">
        <f t="shared" si="12"/>
        <v>0</v>
      </c>
      <c r="M10" s="52">
        <f t="shared" si="12"/>
        <v>0</v>
      </c>
      <c r="O10" s="45">
        <f t="shared" ref="O10:Q10" si="13">SUM(O4:O9)</f>
        <v>3200</v>
      </c>
      <c r="P10" s="46">
        <f t="shared" si="13"/>
        <v>2650</v>
      </c>
      <c r="Q10" s="47">
        <f t="shared" si="13"/>
        <v>550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E2"/>
    <mergeCell ref="K2:M2"/>
    <mergeCell ref="G2:I2"/>
    <mergeCell ref="O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1000"/>
  <sheetViews>
    <sheetView tabSelected="1" workbookViewId="0">
      <pane ySplit="2" topLeftCell="A31" activePane="bottomLeft" state="frozen"/>
      <selection pane="bottomLeft" activeCell="A36" sqref="A36"/>
    </sheetView>
  </sheetViews>
  <sheetFormatPr defaultColWidth="14.453125" defaultRowHeight="15" customHeight="1"/>
  <cols>
    <col min="1" max="1" width="29" customWidth="1"/>
    <col min="2" max="2" width="18.54296875" customWidth="1"/>
    <col min="3" max="3" width="16.26953125" customWidth="1"/>
    <col min="4" max="106" width="2.7265625" customWidth="1"/>
  </cols>
  <sheetData>
    <row r="1" spans="1:106" ht="31.5" customHeight="1">
      <c r="A1" s="1" t="s">
        <v>0</v>
      </c>
      <c r="B1" s="3" t="s">
        <v>3</v>
      </c>
      <c r="C1" s="4" t="s">
        <v>4</v>
      </c>
      <c r="D1" s="62" t="s">
        <v>5</v>
      </c>
      <c r="E1" s="63"/>
      <c r="F1" s="63"/>
      <c r="G1" s="64"/>
      <c r="H1" s="65" t="s">
        <v>24</v>
      </c>
      <c r="I1" s="63"/>
      <c r="J1" s="64"/>
      <c r="P1" s="11"/>
    </row>
    <row r="2" spans="1:106" ht="36" customHeight="1">
      <c r="A2" s="13" t="s">
        <v>25</v>
      </c>
      <c r="B2" s="15" t="s">
        <v>26</v>
      </c>
      <c r="C2" s="15" t="s">
        <v>28</v>
      </c>
      <c r="D2">
        <v>0</v>
      </c>
      <c r="F2">
        <v>1</v>
      </c>
      <c r="H2">
        <v>2</v>
      </c>
      <c r="J2">
        <v>3</v>
      </c>
      <c r="L2">
        <v>4</v>
      </c>
      <c r="N2">
        <v>5</v>
      </c>
      <c r="P2">
        <v>6</v>
      </c>
      <c r="R2">
        <v>7</v>
      </c>
      <c r="T2">
        <v>8</v>
      </c>
      <c r="V2">
        <v>9</v>
      </c>
      <c r="X2">
        <v>10</v>
      </c>
      <c r="Z2">
        <v>11</v>
      </c>
      <c r="AB2">
        <v>12</v>
      </c>
      <c r="AD2">
        <v>13</v>
      </c>
      <c r="AF2">
        <v>14</v>
      </c>
      <c r="AH2">
        <v>15</v>
      </c>
      <c r="AJ2">
        <v>16</v>
      </c>
      <c r="AL2">
        <v>17</v>
      </c>
      <c r="AN2">
        <v>18</v>
      </c>
      <c r="AP2">
        <v>19</v>
      </c>
      <c r="AR2">
        <v>20</v>
      </c>
      <c r="AT2">
        <v>21</v>
      </c>
      <c r="AV2">
        <v>22</v>
      </c>
      <c r="AX2">
        <v>23</v>
      </c>
      <c r="AZ2">
        <v>24</v>
      </c>
      <c r="BB2">
        <v>25</v>
      </c>
      <c r="BD2">
        <v>26</v>
      </c>
      <c r="BF2">
        <v>27</v>
      </c>
      <c r="BH2">
        <v>28</v>
      </c>
      <c r="BJ2">
        <v>29</v>
      </c>
      <c r="BL2">
        <v>30</v>
      </c>
      <c r="BN2">
        <v>31</v>
      </c>
      <c r="BP2">
        <v>32</v>
      </c>
      <c r="BR2">
        <v>33</v>
      </c>
      <c r="BT2">
        <v>34</v>
      </c>
      <c r="BV2">
        <v>35</v>
      </c>
      <c r="BX2">
        <v>36</v>
      </c>
      <c r="BZ2">
        <v>37</v>
      </c>
      <c r="CB2">
        <v>38</v>
      </c>
      <c r="CD2">
        <v>39</v>
      </c>
      <c r="CF2">
        <v>40</v>
      </c>
      <c r="CH2">
        <v>41</v>
      </c>
      <c r="CJ2">
        <v>42</v>
      </c>
      <c r="CL2">
        <v>43</v>
      </c>
      <c r="CN2">
        <v>44</v>
      </c>
      <c r="CP2">
        <v>45</v>
      </c>
      <c r="CR2">
        <v>46</v>
      </c>
      <c r="CT2">
        <v>47</v>
      </c>
      <c r="CV2">
        <v>48</v>
      </c>
      <c r="CX2">
        <v>49</v>
      </c>
      <c r="CZ2">
        <v>50</v>
      </c>
      <c r="DB2">
        <v>51</v>
      </c>
    </row>
    <row r="3" spans="1:106" ht="14.5">
      <c r="A3" s="18" t="s">
        <v>27</v>
      </c>
    </row>
    <row r="4" spans="1:106" ht="14.5">
      <c r="A4" t="s">
        <v>31</v>
      </c>
      <c r="B4">
        <v>0</v>
      </c>
      <c r="C4">
        <v>0</v>
      </c>
    </row>
    <row r="5" spans="1:106" ht="14.5">
      <c r="B5">
        <v>0</v>
      </c>
      <c r="C5">
        <v>0</v>
      </c>
    </row>
    <row r="6" spans="1:106" ht="14.5">
      <c r="B6">
        <v>0</v>
      </c>
      <c r="C6">
        <v>0</v>
      </c>
    </row>
    <row r="7" spans="1:106" ht="14.5">
      <c r="B7">
        <v>0</v>
      </c>
      <c r="C7">
        <v>0</v>
      </c>
      <c r="J7" s="20"/>
    </row>
    <row r="8" spans="1:106" ht="14.5">
      <c r="B8">
        <v>0</v>
      </c>
      <c r="C8">
        <v>0</v>
      </c>
    </row>
    <row r="9" spans="1:106" ht="14.5">
      <c r="B9">
        <v>0</v>
      </c>
      <c r="C9">
        <v>0</v>
      </c>
    </row>
    <row r="10" spans="1:106" ht="14.5">
      <c r="B10">
        <v>0</v>
      </c>
      <c r="C10">
        <v>0</v>
      </c>
    </row>
    <row r="11" spans="1:106" ht="14.5">
      <c r="B11">
        <f>SUM(B4:B10)</f>
        <v>0</v>
      </c>
      <c r="C11">
        <v>0</v>
      </c>
    </row>
    <row r="12" spans="1:106" ht="14.5">
      <c r="A12" s="24" t="s">
        <v>33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</row>
    <row r="13" spans="1:106" ht="14.5">
      <c r="A13" t="s">
        <v>31</v>
      </c>
      <c r="B13">
        <v>0</v>
      </c>
      <c r="C13">
        <v>0</v>
      </c>
    </row>
    <row r="14" spans="1:106" ht="14.5">
      <c r="B14">
        <v>0</v>
      </c>
      <c r="C14">
        <v>0</v>
      </c>
    </row>
    <row r="15" spans="1:106" ht="14.5">
      <c r="B15">
        <v>0</v>
      </c>
      <c r="C15">
        <v>0</v>
      </c>
    </row>
    <row r="16" spans="1:106" ht="14.5">
      <c r="B16">
        <v>0</v>
      </c>
      <c r="C16">
        <v>0</v>
      </c>
    </row>
    <row r="17" spans="1:106" ht="14.5">
      <c r="B17">
        <v>0</v>
      </c>
      <c r="C17">
        <v>0</v>
      </c>
    </row>
    <row r="18" spans="1:106" ht="14.5">
      <c r="B18">
        <v>0</v>
      </c>
      <c r="C18">
        <v>0</v>
      </c>
    </row>
    <row r="19" spans="1:106" ht="14.5">
      <c r="B19">
        <v>0</v>
      </c>
      <c r="C19">
        <v>0</v>
      </c>
    </row>
    <row r="20" spans="1:106" ht="14.5">
      <c r="B20">
        <v>0</v>
      </c>
      <c r="C20">
        <v>0</v>
      </c>
    </row>
    <row r="21" spans="1:106" ht="15.75" customHeight="1">
      <c r="B21">
        <f t="shared" ref="B21:C21" si="0">SUM(B13:B20)</f>
        <v>0</v>
      </c>
      <c r="C21">
        <f t="shared" si="0"/>
        <v>0</v>
      </c>
    </row>
    <row r="22" spans="1:106" ht="15.75" customHeight="1">
      <c r="A22" s="24" t="s">
        <v>34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</row>
    <row r="23" spans="1:106" ht="15.75" customHeight="1">
      <c r="A23" t="s">
        <v>35</v>
      </c>
      <c r="B23">
        <v>6</v>
      </c>
      <c r="C23">
        <v>4</v>
      </c>
      <c r="E23" s="27"/>
      <c r="F23" s="27"/>
      <c r="G23" s="27"/>
      <c r="H23" s="27"/>
      <c r="I23" s="27"/>
      <c r="J23" s="27"/>
      <c r="K23" s="27"/>
      <c r="L23" s="27"/>
      <c r="M23" s="11"/>
    </row>
    <row r="24" spans="1:106" ht="15.75" customHeight="1">
      <c r="A24" t="s">
        <v>36</v>
      </c>
      <c r="B24">
        <v>6</v>
      </c>
      <c r="C24">
        <v>8</v>
      </c>
      <c r="E24" s="11"/>
      <c r="F24" s="11"/>
      <c r="G24" s="11"/>
      <c r="H24" s="11"/>
      <c r="I24" s="11"/>
      <c r="J24" s="11"/>
      <c r="K24" s="11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106" ht="15.75" customHeight="1">
      <c r="A25" t="s">
        <v>37</v>
      </c>
      <c r="B25">
        <v>6</v>
      </c>
      <c r="C25">
        <v>9</v>
      </c>
      <c r="H25" s="11"/>
      <c r="I25" s="11"/>
      <c r="J25" s="11"/>
      <c r="K25" s="11"/>
      <c r="L25" s="11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</row>
    <row r="26" spans="1:106" ht="15.75" customHeight="1">
      <c r="A26" t="s">
        <v>38</v>
      </c>
      <c r="B26">
        <v>8</v>
      </c>
      <c r="C26">
        <v>12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8"/>
      <c r="BT26" s="28"/>
      <c r="BU26" s="28"/>
      <c r="BV26" s="28"/>
      <c r="BW26" s="28"/>
      <c r="BX26" s="28"/>
      <c r="BY26" s="29"/>
      <c r="BZ26" s="29"/>
      <c r="CA26" s="29"/>
      <c r="CB26" s="29"/>
      <c r="CC26" s="29"/>
      <c r="CD26" s="29"/>
    </row>
    <row r="27" spans="1:106" ht="15.75" customHeight="1">
      <c r="A27" t="s">
        <v>39</v>
      </c>
      <c r="B27">
        <v>6</v>
      </c>
      <c r="C27">
        <v>0</v>
      </c>
      <c r="P27" s="11"/>
      <c r="Q27" s="11"/>
      <c r="R27" s="11"/>
      <c r="S27" s="11"/>
      <c r="T27" s="11"/>
      <c r="U27" s="11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</row>
    <row r="28" spans="1:106" ht="15.75" customHeight="1">
      <c r="A28" t="s">
        <v>40</v>
      </c>
      <c r="B28">
        <v>3</v>
      </c>
      <c r="C28"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CQ28" s="29"/>
      <c r="CR28" s="29"/>
      <c r="CS28" s="29"/>
      <c r="CT28" s="29"/>
      <c r="CU28" s="29"/>
      <c r="CV28" s="29"/>
    </row>
    <row r="29" spans="1:106" ht="15.75" customHeight="1"/>
    <row r="30" spans="1:106" ht="15.75" customHeight="1">
      <c r="A30" s="24" t="s">
        <v>41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</row>
    <row r="31" spans="1:106" ht="15.75" customHeight="1">
      <c r="A31" t="s">
        <v>35</v>
      </c>
      <c r="B31">
        <v>4</v>
      </c>
      <c r="C31">
        <v>4</v>
      </c>
      <c r="E31" s="27"/>
      <c r="F31" s="27"/>
      <c r="G31" s="27"/>
      <c r="H31" s="27"/>
      <c r="I31" s="27"/>
      <c r="J31" s="27"/>
      <c r="K31" s="27"/>
      <c r="L31" s="27"/>
    </row>
    <row r="32" spans="1:106" ht="15.75" customHeight="1">
      <c r="A32" t="s">
        <v>42</v>
      </c>
      <c r="B32">
        <v>8</v>
      </c>
      <c r="C32">
        <v>5</v>
      </c>
      <c r="E32" s="11"/>
      <c r="F32" s="11"/>
      <c r="G32" s="11"/>
      <c r="H32" s="11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106" ht="15.75" customHeight="1">
      <c r="A33" t="s">
        <v>43</v>
      </c>
      <c r="B33">
        <v>3</v>
      </c>
      <c r="C33">
        <v>3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W33" s="27"/>
      <c r="X33" s="27"/>
      <c r="Y33" s="27"/>
      <c r="Z33" s="27"/>
      <c r="AA33" s="27"/>
      <c r="AB33" s="27"/>
    </row>
    <row r="34" spans="1:106" ht="15.75" customHeight="1">
      <c r="A34" t="s">
        <v>44</v>
      </c>
      <c r="B34">
        <v>6</v>
      </c>
      <c r="C34">
        <v>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</row>
    <row r="35" spans="1:106" ht="15.75" customHeight="1">
      <c r="A35" t="s">
        <v>71</v>
      </c>
      <c r="B35">
        <v>6</v>
      </c>
      <c r="C35">
        <v>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106" ht="15.75" customHeight="1">
      <c r="A36" t="s">
        <v>72</v>
      </c>
      <c r="B36">
        <v>0</v>
      </c>
      <c r="C36">
        <v>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</row>
    <row r="37" spans="1:106" ht="15.75" customHeight="1">
      <c r="B37">
        <v>0</v>
      </c>
      <c r="C37">
        <v>0</v>
      </c>
    </row>
    <row r="38" spans="1:106" ht="15.75" customHeight="1">
      <c r="A38" s="24" t="s">
        <v>45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</row>
    <row r="39" spans="1:106" ht="15.75" customHeight="1">
      <c r="A39" t="s">
        <v>46</v>
      </c>
      <c r="B39">
        <v>1</v>
      </c>
      <c r="C39">
        <v>3</v>
      </c>
      <c r="E39" s="27"/>
      <c r="F39" s="27"/>
      <c r="G39" s="27"/>
      <c r="H39" s="27"/>
      <c r="I39" s="27"/>
      <c r="J39" s="27"/>
    </row>
    <row r="40" spans="1:106" ht="15.75" customHeight="1">
      <c r="A40" t="s">
        <v>47</v>
      </c>
      <c r="B40">
        <v>5</v>
      </c>
      <c r="C40">
        <v>20</v>
      </c>
      <c r="F40" s="11"/>
      <c r="G40" s="11"/>
      <c r="H40" s="11"/>
      <c r="I40" s="11"/>
      <c r="J40" s="11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</row>
    <row r="41" spans="1:106" ht="15.75" customHeight="1">
      <c r="A41" t="s">
        <v>48</v>
      </c>
      <c r="B41">
        <v>6</v>
      </c>
      <c r="C41">
        <v>0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</row>
    <row r="42" spans="1:106" ht="15.75" customHeight="1">
      <c r="A42" t="s">
        <v>39</v>
      </c>
      <c r="B42">
        <v>3</v>
      </c>
      <c r="C42">
        <v>0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BK42" s="29"/>
      <c r="BL42" s="29"/>
      <c r="BM42" s="29"/>
      <c r="BN42" s="29"/>
      <c r="BO42" s="29"/>
      <c r="BP42" s="29"/>
    </row>
    <row r="43" spans="1:106" ht="15.75" customHeight="1">
      <c r="A43" t="s">
        <v>40</v>
      </c>
      <c r="B43">
        <v>3</v>
      </c>
      <c r="C43">
        <v>0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BQ43" s="29"/>
      <c r="BR43" s="29"/>
      <c r="BS43" s="29"/>
      <c r="BT43" s="29"/>
      <c r="BU43" s="29"/>
      <c r="BV43" s="29"/>
    </row>
    <row r="44" spans="1:106" ht="15.75" customHeight="1">
      <c r="A44" t="s">
        <v>49</v>
      </c>
      <c r="B44">
        <v>3</v>
      </c>
      <c r="C44">
        <v>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BW44" s="29"/>
      <c r="BX44" s="29"/>
      <c r="BY44" s="29"/>
      <c r="BZ44" s="29"/>
      <c r="CA44" s="29"/>
      <c r="CB44" s="29"/>
    </row>
    <row r="45" spans="1:106" ht="15.75" customHeight="1">
      <c r="A45" t="s">
        <v>50</v>
      </c>
      <c r="B45">
        <v>3</v>
      </c>
      <c r="C45">
        <v>0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CC45" s="29"/>
      <c r="CD45" s="29"/>
      <c r="CE45" s="29"/>
      <c r="CF45" s="29"/>
      <c r="CG45" s="29"/>
      <c r="CH45" s="29"/>
    </row>
    <row r="46" spans="1:106" ht="15.75" customHeight="1">
      <c r="A46" s="24" t="s">
        <v>51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</row>
    <row r="47" spans="1:106" ht="15.75" customHeight="1">
      <c r="A47" t="s">
        <v>46</v>
      </c>
      <c r="B47">
        <v>1</v>
      </c>
      <c r="C47">
        <v>1</v>
      </c>
      <c r="E47" s="27"/>
      <c r="F47" s="27"/>
    </row>
    <row r="48" spans="1:106" ht="15.75" customHeight="1">
      <c r="A48" t="s">
        <v>52</v>
      </c>
      <c r="B48">
        <v>5</v>
      </c>
      <c r="C48">
        <v>3</v>
      </c>
      <c r="G48" s="27"/>
      <c r="H48" s="27"/>
      <c r="I48" s="27"/>
      <c r="J48" s="27"/>
      <c r="K48" s="27"/>
      <c r="L48" s="27"/>
    </row>
    <row r="49" spans="1:59" ht="15.75" customHeight="1">
      <c r="A49" t="s">
        <v>53</v>
      </c>
      <c r="B49">
        <v>5</v>
      </c>
      <c r="C49">
        <v>6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59" ht="15.75" customHeight="1">
      <c r="A50" t="s">
        <v>39</v>
      </c>
      <c r="B50">
        <v>1</v>
      </c>
      <c r="C50" s="34">
        <v>2</v>
      </c>
      <c r="Y50" s="57"/>
      <c r="Z50" s="58"/>
      <c r="AA50" s="56"/>
      <c r="AB50" s="56"/>
    </row>
    <row r="51" spans="1:59" ht="15.75" customHeight="1">
      <c r="A51" t="s">
        <v>57</v>
      </c>
      <c r="B51">
        <v>5</v>
      </c>
      <c r="C51">
        <v>5</v>
      </c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59" ht="15.75" customHeight="1">
      <c r="A52" t="s">
        <v>58</v>
      </c>
      <c r="B52">
        <v>2</v>
      </c>
      <c r="C52" s="34">
        <v>2</v>
      </c>
      <c r="AI52" s="27"/>
      <c r="AJ52" s="27"/>
      <c r="AK52" s="38"/>
      <c r="AL52" s="38"/>
    </row>
    <row r="53" spans="1:59" ht="15.75" customHeight="1">
      <c r="A53" t="s">
        <v>60</v>
      </c>
      <c r="B53">
        <v>5</v>
      </c>
      <c r="C53" s="34">
        <v>6</v>
      </c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36"/>
      <c r="AV53" s="36"/>
    </row>
    <row r="54" spans="1:59" ht="15.75" customHeight="1">
      <c r="A54" t="s">
        <v>50</v>
      </c>
      <c r="B54">
        <v>1</v>
      </c>
      <c r="C54" s="34">
        <v>5.5</v>
      </c>
      <c r="AU54" s="38"/>
      <c r="AW54" s="27"/>
      <c r="AX54" s="40"/>
      <c r="AY54" s="40"/>
      <c r="AZ54" s="40"/>
      <c r="BA54" s="40"/>
      <c r="BB54" s="40"/>
      <c r="BC54" s="40"/>
      <c r="BD54" s="40"/>
      <c r="BE54" s="36"/>
      <c r="BF54" s="56"/>
      <c r="BG54" s="56"/>
    </row>
    <row r="55" spans="1:59" ht="15.75" customHeight="1">
      <c r="A55" t="s">
        <v>61</v>
      </c>
      <c r="B55" s="43">
        <f t="shared" ref="B55:C55" si="1">SUM(B1:B54)*100</f>
        <v>11100</v>
      </c>
      <c r="C55" s="43">
        <f t="shared" si="1"/>
        <v>9850</v>
      </c>
    </row>
    <row r="56" spans="1:59" ht="15.75" customHeight="1"/>
    <row r="57" spans="1:59" ht="15.75" customHeight="1"/>
    <row r="58" spans="1:59" ht="15.75" customHeight="1"/>
    <row r="59" spans="1:59" ht="15.75" customHeight="1"/>
    <row r="60" spans="1:59" ht="15.75" customHeight="1"/>
    <row r="61" spans="1:59" ht="15.75" customHeight="1"/>
    <row r="62" spans="1:59" ht="15.75" customHeight="1"/>
    <row r="63" spans="1:59" ht="15.75" customHeight="1"/>
    <row r="64" spans="1:5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1:G1"/>
    <mergeCell ref="H1:J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53125" defaultRowHeight="15" customHeight="1"/>
  <cols>
    <col min="1" max="26" width="8.81640625" customWidth="1"/>
  </cols>
  <sheetData>
    <row r="1" spans="1:12" ht="14.5">
      <c r="B1" s="2" t="s">
        <v>2</v>
      </c>
      <c r="C1" s="5">
        <v>43489</v>
      </c>
      <c r="D1" s="5">
        <v>43491</v>
      </c>
      <c r="E1" s="2"/>
      <c r="F1" s="2"/>
      <c r="G1" s="2"/>
      <c r="H1" s="2"/>
      <c r="I1" s="2"/>
      <c r="J1" s="2"/>
      <c r="K1" s="2"/>
      <c r="L1" s="2"/>
    </row>
    <row r="2" spans="1:12" ht="62.25" customHeight="1">
      <c r="B2" s="2" t="s">
        <v>6</v>
      </c>
      <c r="C2" s="7" t="s">
        <v>7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12</v>
      </c>
      <c r="I2" s="7" t="s">
        <v>12</v>
      </c>
      <c r="J2" s="7" t="s">
        <v>13</v>
      </c>
      <c r="K2" s="7" t="s">
        <v>14</v>
      </c>
      <c r="L2" s="7" t="s">
        <v>15</v>
      </c>
    </row>
    <row r="3" spans="1:12" ht="14.5">
      <c r="B3" s="2" t="s">
        <v>16</v>
      </c>
      <c r="C3" s="2">
        <v>1</v>
      </c>
      <c r="D3" s="2">
        <v>1</v>
      </c>
      <c r="E3" s="2">
        <v>0.5</v>
      </c>
      <c r="F3" s="2">
        <v>2</v>
      </c>
      <c r="G3" s="2"/>
      <c r="H3" s="2"/>
      <c r="I3" s="2"/>
      <c r="J3" s="2"/>
      <c r="K3" s="2"/>
      <c r="L3" s="2"/>
    </row>
    <row r="4" spans="1:12" ht="14.5">
      <c r="A4" s="2" t="s">
        <v>17</v>
      </c>
      <c r="B4" s="2">
        <f t="shared" ref="B4:B9" si="0">SUMIF(C4:L4,A$12,C$3:Z$3)</f>
        <v>4.5</v>
      </c>
      <c r="C4" s="17" t="s">
        <v>21</v>
      </c>
      <c r="D4" s="17" t="s">
        <v>21</v>
      </c>
      <c r="E4" s="17" t="s">
        <v>21</v>
      </c>
      <c r="F4" s="17" t="s">
        <v>21</v>
      </c>
      <c r="G4" s="17"/>
      <c r="H4" s="17"/>
      <c r="I4" s="17"/>
      <c r="J4" s="17"/>
      <c r="K4" s="17"/>
      <c r="L4" s="17"/>
    </row>
    <row r="5" spans="1:12" ht="14.5">
      <c r="A5" s="2" t="s">
        <v>29</v>
      </c>
      <c r="B5" s="2">
        <f t="shared" si="0"/>
        <v>4.5</v>
      </c>
      <c r="C5" s="17" t="s">
        <v>21</v>
      </c>
      <c r="D5" s="17" t="s">
        <v>21</v>
      </c>
      <c r="E5" s="17" t="s">
        <v>21</v>
      </c>
      <c r="F5" s="17" t="s">
        <v>21</v>
      </c>
      <c r="G5" s="17"/>
      <c r="J5" s="17"/>
      <c r="K5" s="17"/>
      <c r="L5" s="17"/>
    </row>
    <row r="6" spans="1:12" ht="14.5">
      <c r="A6" s="2" t="s">
        <v>30</v>
      </c>
      <c r="B6" s="2">
        <f t="shared" si="0"/>
        <v>4.5</v>
      </c>
      <c r="C6" s="17" t="s">
        <v>21</v>
      </c>
      <c r="D6" s="17" t="s">
        <v>21</v>
      </c>
      <c r="E6" s="17" t="s">
        <v>21</v>
      </c>
      <c r="F6" s="17" t="s">
        <v>21</v>
      </c>
      <c r="G6" s="17"/>
      <c r="H6" s="17"/>
      <c r="I6" s="17"/>
      <c r="J6" s="17"/>
      <c r="K6" s="17"/>
      <c r="L6" s="17"/>
    </row>
    <row r="7" spans="1:12" ht="14.5">
      <c r="A7" s="2" t="s">
        <v>32</v>
      </c>
      <c r="B7" s="2">
        <f t="shared" si="0"/>
        <v>4.5</v>
      </c>
      <c r="C7" s="17" t="s">
        <v>21</v>
      </c>
      <c r="D7" s="17" t="s">
        <v>21</v>
      </c>
      <c r="E7" s="17" t="s">
        <v>21</v>
      </c>
      <c r="F7" s="17" t="s">
        <v>21</v>
      </c>
      <c r="G7" s="17"/>
      <c r="H7" s="17"/>
      <c r="I7" s="17"/>
      <c r="J7" s="17"/>
      <c r="K7" s="17"/>
      <c r="L7" s="17"/>
    </row>
    <row r="8" spans="1:12" ht="14.5">
      <c r="A8" s="2" t="s">
        <v>32</v>
      </c>
      <c r="B8" s="2">
        <f t="shared" si="0"/>
        <v>4.5</v>
      </c>
      <c r="C8" s="17" t="s">
        <v>21</v>
      </c>
      <c r="D8" s="17" t="s">
        <v>21</v>
      </c>
      <c r="E8" s="17" t="s">
        <v>21</v>
      </c>
      <c r="F8" s="17" t="s">
        <v>21</v>
      </c>
      <c r="G8" s="17"/>
      <c r="H8" s="17"/>
      <c r="I8" s="17"/>
      <c r="J8" s="17"/>
      <c r="K8" s="17"/>
      <c r="L8" s="17"/>
    </row>
    <row r="9" spans="1:12" ht="14.5">
      <c r="A9" s="2" t="s">
        <v>32</v>
      </c>
      <c r="B9" s="2">
        <f t="shared" si="0"/>
        <v>4.5</v>
      </c>
      <c r="C9" s="17" t="s">
        <v>21</v>
      </c>
      <c r="D9" s="17" t="s">
        <v>21</v>
      </c>
      <c r="E9" s="17" t="s">
        <v>21</v>
      </c>
      <c r="F9" s="17" t="s">
        <v>21</v>
      </c>
      <c r="G9" s="17"/>
      <c r="H9" s="17"/>
      <c r="I9" s="17"/>
      <c r="J9" s="17"/>
      <c r="K9" s="17"/>
      <c r="L9" s="17"/>
    </row>
    <row r="10" spans="1:12" ht="14.5">
      <c r="A10" s="2" t="s">
        <v>1</v>
      </c>
      <c r="B10" s="2">
        <f>SUM(B4:B9)</f>
        <v>27</v>
      </c>
      <c r="C10" s="2">
        <f t="shared" ref="C10:L10" si="1">COUNTIF(C4:C9,"*ü*") * C3</f>
        <v>6</v>
      </c>
      <c r="D10" s="2">
        <f t="shared" si="1"/>
        <v>6</v>
      </c>
      <c r="E10" s="2">
        <f t="shared" si="1"/>
        <v>3</v>
      </c>
      <c r="F10" s="2">
        <f t="shared" si="1"/>
        <v>12</v>
      </c>
      <c r="G10" s="2">
        <f t="shared" si="1"/>
        <v>0</v>
      </c>
      <c r="H10" s="2">
        <f t="shared" si="1"/>
        <v>0</v>
      </c>
      <c r="I10" s="2">
        <f t="shared" si="1"/>
        <v>0</v>
      </c>
      <c r="J10" s="2">
        <f t="shared" si="1"/>
        <v>0</v>
      </c>
      <c r="K10" s="2">
        <f t="shared" si="1"/>
        <v>0</v>
      </c>
      <c r="L10" s="2">
        <f t="shared" si="1"/>
        <v>0</v>
      </c>
    </row>
    <row r="12" spans="1:12" ht="14.5">
      <c r="A12" s="17" t="s">
        <v>21</v>
      </c>
    </row>
    <row r="13" spans="1:12" ht="14.5">
      <c r="A13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defaultColWidth="14.453125" defaultRowHeight="15" customHeight="1"/>
  <cols>
    <col min="1" max="1" width="15" customWidth="1"/>
    <col min="2" max="2" width="29.7265625" customWidth="1"/>
    <col min="3" max="3" width="14.453125" customWidth="1"/>
    <col min="4" max="4" width="10.453125" customWidth="1"/>
    <col min="5" max="19" width="3.7265625" customWidth="1"/>
    <col min="20" max="26" width="8.81640625" customWidth="1"/>
  </cols>
  <sheetData>
    <row r="1" spans="1:19" ht="14.5">
      <c r="A1" s="33"/>
      <c r="B1" s="35" t="s">
        <v>54</v>
      </c>
      <c r="C1" s="35" t="s">
        <v>55</v>
      </c>
      <c r="D1" s="37" t="s">
        <v>56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ht="14.5">
      <c r="A2" s="8" t="s">
        <v>27</v>
      </c>
      <c r="B2" s="2" t="s">
        <v>59</v>
      </c>
      <c r="C2">
        <v>0</v>
      </c>
      <c r="D2" s="39">
        <v>0</v>
      </c>
    </row>
    <row r="3" spans="1:19" ht="14.5">
      <c r="A3" s="41"/>
      <c r="B3" s="2" t="s">
        <v>62</v>
      </c>
      <c r="C3">
        <v>5</v>
      </c>
      <c r="D3" s="39">
        <v>5</v>
      </c>
    </row>
    <row r="4" spans="1:19" ht="14.5">
      <c r="A4" s="41"/>
      <c r="B4" s="2" t="s">
        <v>63</v>
      </c>
      <c r="C4">
        <v>2</v>
      </c>
      <c r="D4" s="39">
        <v>1</v>
      </c>
      <c r="J4" s="44" t="s">
        <v>64</v>
      </c>
    </row>
    <row r="5" spans="1:19" ht="14.5">
      <c r="A5" s="41"/>
      <c r="B5" s="2" t="s">
        <v>65</v>
      </c>
      <c r="C5" s="2">
        <f t="shared" ref="C5:D5" si="0">SUM(C2:C4)</f>
        <v>7</v>
      </c>
      <c r="D5" s="9">
        <f t="shared" si="0"/>
        <v>6</v>
      </c>
    </row>
    <row r="6" spans="1:19" ht="14.5">
      <c r="A6" s="8" t="s">
        <v>33</v>
      </c>
      <c r="B6" s="2" t="s">
        <v>59</v>
      </c>
      <c r="C6">
        <v>0</v>
      </c>
      <c r="D6" s="39">
        <v>0</v>
      </c>
    </row>
    <row r="7" spans="1:19" ht="14.5">
      <c r="A7" s="41"/>
      <c r="B7" s="2" t="s">
        <v>62</v>
      </c>
      <c r="C7">
        <v>5</v>
      </c>
      <c r="D7" s="39">
        <v>6</v>
      </c>
    </row>
    <row r="8" spans="1:19" ht="14.5">
      <c r="A8" s="41"/>
      <c r="B8" s="2" t="s">
        <v>66</v>
      </c>
      <c r="C8">
        <v>2</v>
      </c>
      <c r="D8" s="39">
        <v>2</v>
      </c>
      <c r="J8" s="44" t="s">
        <v>64</v>
      </c>
    </row>
    <row r="9" spans="1:19" ht="14.5">
      <c r="A9" s="41"/>
      <c r="B9" s="2" t="s">
        <v>65</v>
      </c>
      <c r="C9" s="2">
        <f t="shared" ref="C9:D9" si="1">SUM(C6:C8)</f>
        <v>7</v>
      </c>
      <c r="D9" s="9">
        <f t="shared" si="1"/>
        <v>8</v>
      </c>
    </row>
    <row r="10" spans="1:19" ht="14.5">
      <c r="A10" s="8" t="s">
        <v>34</v>
      </c>
      <c r="B10" s="2" t="s">
        <v>59</v>
      </c>
      <c r="C10">
        <v>0</v>
      </c>
      <c r="D10" s="39">
        <v>0</v>
      </c>
    </row>
    <row r="11" spans="1:19" ht="14.5">
      <c r="A11" s="41"/>
      <c r="B11" s="2" t="s">
        <v>62</v>
      </c>
      <c r="C11">
        <v>5</v>
      </c>
      <c r="D11" s="39">
        <v>5</v>
      </c>
    </row>
    <row r="12" spans="1:19" ht="14.5">
      <c r="A12" s="41"/>
      <c r="B12" s="2" t="s">
        <v>67</v>
      </c>
      <c r="C12">
        <v>2</v>
      </c>
      <c r="D12" s="39">
        <v>1</v>
      </c>
      <c r="K12" s="44" t="s">
        <v>64</v>
      </c>
    </row>
    <row r="13" spans="1:19" ht="14.5">
      <c r="A13" s="41"/>
      <c r="B13" s="48"/>
      <c r="C13">
        <v>0</v>
      </c>
      <c r="D13" s="39">
        <v>0</v>
      </c>
    </row>
    <row r="14" spans="1:19" ht="14.5">
      <c r="A14" s="41"/>
      <c r="B14" s="48"/>
      <c r="C14">
        <v>0</v>
      </c>
      <c r="D14" s="39">
        <v>0</v>
      </c>
    </row>
    <row r="15" spans="1:19" ht="14.5">
      <c r="A15" s="41"/>
      <c r="B15" s="50" t="s">
        <v>65</v>
      </c>
      <c r="C15" s="2">
        <f t="shared" ref="C15:D15" si="2">SUM(C10:C14)</f>
        <v>7</v>
      </c>
      <c r="D15" s="9">
        <f t="shared" si="2"/>
        <v>6</v>
      </c>
    </row>
    <row r="16" spans="1:19" ht="14.5">
      <c r="A16" s="8" t="s">
        <v>41</v>
      </c>
      <c r="B16" s="2" t="s">
        <v>59</v>
      </c>
      <c r="C16">
        <v>0</v>
      </c>
      <c r="D16" s="39">
        <v>0</v>
      </c>
    </row>
    <row r="17" spans="1:10" ht="14.5">
      <c r="A17" s="41"/>
      <c r="B17" s="2" t="s">
        <v>62</v>
      </c>
      <c r="C17">
        <v>5</v>
      </c>
      <c r="D17" s="39">
        <v>5</v>
      </c>
    </row>
    <row r="18" spans="1:10" ht="14.5">
      <c r="A18" s="41"/>
      <c r="B18" s="2" t="s">
        <v>68</v>
      </c>
      <c r="C18">
        <v>2</v>
      </c>
      <c r="D18" s="39">
        <v>0.5</v>
      </c>
      <c r="J18" s="44" t="s">
        <v>64</v>
      </c>
    </row>
    <row r="19" spans="1:10" ht="14.5">
      <c r="A19" s="41"/>
      <c r="B19" s="50" t="s">
        <v>65</v>
      </c>
      <c r="C19" s="2">
        <f t="shared" ref="C19:D19" si="3">SUM(C16:C18)</f>
        <v>7</v>
      </c>
      <c r="D19" s="9">
        <f t="shared" si="3"/>
        <v>5.5</v>
      </c>
    </row>
    <row r="20" spans="1:10" ht="14.5">
      <c r="A20" s="8" t="s">
        <v>45</v>
      </c>
      <c r="B20" s="2" t="s">
        <v>59</v>
      </c>
      <c r="C20">
        <v>0</v>
      </c>
      <c r="D20" s="39">
        <v>0</v>
      </c>
    </row>
    <row r="21" spans="1:10" ht="15.75" customHeight="1">
      <c r="A21" s="41"/>
      <c r="B21" s="2" t="s">
        <v>62</v>
      </c>
      <c r="C21">
        <v>5</v>
      </c>
      <c r="D21" s="39">
        <v>5</v>
      </c>
    </row>
    <row r="22" spans="1:10" ht="15.75" customHeight="1">
      <c r="A22" s="41"/>
      <c r="B22" s="2"/>
      <c r="D22" s="39">
        <v>0</v>
      </c>
    </row>
    <row r="23" spans="1:10" ht="15.75" customHeight="1">
      <c r="A23" s="41"/>
      <c r="B23" s="50" t="s">
        <v>65</v>
      </c>
      <c r="C23" s="2">
        <f t="shared" ref="C23:D23" si="4">SUM(C20:C22)</f>
        <v>5</v>
      </c>
      <c r="D23" s="9">
        <f t="shared" si="4"/>
        <v>5</v>
      </c>
    </row>
    <row r="24" spans="1:10" ht="15.75" customHeight="1">
      <c r="A24" s="8" t="s">
        <v>51</v>
      </c>
      <c r="B24" s="2" t="s">
        <v>59</v>
      </c>
      <c r="C24">
        <v>0</v>
      </c>
      <c r="D24" s="39">
        <v>0</v>
      </c>
    </row>
    <row r="25" spans="1:10" ht="15.75" customHeight="1">
      <c r="A25" s="41"/>
      <c r="B25" s="2" t="s">
        <v>62</v>
      </c>
      <c r="C25">
        <v>5</v>
      </c>
      <c r="D25" s="39">
        <v>5</v>
      </c>
    </row>
    <row r="26" spans="1:10" ht="15.75" customHeight="1">
      <c r="A26" s="41"/>
      <c r="B26" s="2" t="s">
        <v>69</v>
      </c>
      <c r="C26">
        <v>2</v>
      </c>
      <c r="D26" s="39">
        <v>1</v>
      </c>
    </row>
    <row r="27" spans="1:10" ht="15.75" customHeight="1">
      <c r="A27" s="41"/>
      <c r="B27" s="50" t="s">
        <v>65</v>
      </c>
      <c r="C27" s="2">
        <f t="shared" ref="C27:D27" si="5">SUM(C24:C26)</f>
        <v>7</v>
      </c>
      <c r="D27" s="9">
        <f t="shared" si="5"/>
        <v>6</v>
      </c>
    </row>
    <row r="28" spans="1:10" ht="15.75" customHeight="1">
      <c r="A28" s="53"/>
      <c r="B28" s="54" t="s">
        <v>1</v>
      </c>
      <c r="C28" s="12">
        <f t="shared" ref="C28:D28" si="6">SUM(C5,C9,C15,C19,C23,C27)</f>
        <v>40</v>
      </c>
      <c r="D28" s="14">
        <f t="shared" si="6"/>
        <v>36.5</v>
      </c>
    </row>
    <row r="29" spans="1:10" ht="15.75" customHeight="1">
      <c r="B29" s="55" t="s">
        <v>70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oshan karki</cp:lastModifiedBy>
  <dcterms:modified xsi:type="dcterms:W3CDTF">2019-04-14T08:00:22Z</dcterms:modified>
</cp:coreProperties>
</file>