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4220" windowHeight="111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7" i="1"/>
  <c r="G7" s="1"/>
  <c r="G6" s="1"/>
  <c r="E7"/>
  <c r="D7"/>
  <c r="C7"/>
  <c r="B7"/>
  <c r="A7"/>
  <c r="E3"/>
  <c r="D3"/>
  <c r="C3"/>
  <c r="B3"/>
  <c r="A3"/>
  <c r="H7" l="1"/>
  <c r="H6" s="1"/>
  <c r="F3"/>
  <c r="H3" l="1"/>
  <c r="H2" s="1"/>
  <c r="G3"/>
  <c r="G2" s="1"/>
  <c r="F2"/>
</calcChain>
</file>

<file path=xl/sharedStrings.xml><?xml version="1.0" encoding="utf-8"?>
<sst xmlns="http://schemas.openxmlformats.org/spreadsheetml/2006/main" count="16" uniqueCount="12">
  <si>
    <t>V (mV)</t>
  </si>
  <si>
    <t>Idc (pA)</t>
  </si>
  <si>
    <t>B</t>
  </si>
  <si>
    <t>Re (nS)</t>
  </si>
  <si>
    <t>Im (nS)</t>
  </si>
  <si>
    <t>Ga (nS)</t>
  </si>
  <si>
    <t>Gm (nS)</t>
  </si>
  <si>
    <t>Cm (pF)</t>
  </si>
  <si>
    <t>A</t>
  </si>
  <si>
    <t>X</t>
  </si>
  <si>
    <t>Re</t>
  </si>
  <si>
    <t>Im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</si>
</sst>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G3" sqref="G3"/>
    </sheetView>
  </sheetViews>
  <sheetFormatPr defaultRowHeight="15"/>
  <cols>
    <col min="1" max="1" width="10" bestFit="1" customWidth="1"/>
    <col min="3" max="6" width="12" bestFit="1" customWidth="1"/>
    <col min="7" max="7" width="10" bestFit="1" customWidth="1"/>
    <col min="8" max="8" width="12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-100</v>
      </c>
      <c r="B2">
        <v>-200</v>
      </c>
      <c r="D2">
        <v>81</v>
      </c>
      <c r="E2">
        <v>36</v>
      </c>
      <c r="F2" s="2">
        <f>F3*1000000000</f>
        <v>97.405063291139257</v>
      </c>
      <c r="G2" s="2">
        <f>G3*1000000000</f>
        <v>2.0419264959532972</v>
      </c>
      <c r="H2" s="2">
        <f>H3*1000000000000</f>
        <v>34.732525556049332</v>
      </c>
    </row>
    <row r="3" spans="1:8">
      <c r="A3">
        <f>A2*0.001</f>
        <v>-0.1</v>
      </c>
      <c r="B3">
        <f>B2*0.000000000001</f>
        <v>-2.0000000000000001E-10</v>
      </c>
      <c r="C3" s="1">
        <f>B3/A3</f>
        <v>2.0000000000000001E-9</v>
      </c>
      <c r="D3" s="1">
        <f>D2*0.000000001</f>
        <v>8.1000000000000011E-8</v>
      </c>
      <c r="E3" s="1">
        <f>E2*0.000000001</f>
        <v>3.6000000000000005E-8</v>
      </c>
      <c r="F3" s="1">
        <f>D3+((E3*E3)/(D3-C3))</f>
        <v>9.7405063291139261E-8</v>
      </c>
      <c r="G3" s="1">
        <f>(C3*F3)/(F3-C3)</f>
        <v>2.0419264959532971E-9</v>
      </c>
      <c r="H3" s="1">
        <f>(1/(2*PI()*1000))*(F3*F3*(D3-C3))/((F3-C3)*E3)</f>
        <v>3.4732525556049332E-11</v>
      </c>
    </row>
    <row r="5" spans="1:8">
      <c r="A5" t="s">
        <v>5</v>
      </c>
      <c r="B5" t="s">
        <v>6</v>
      </c>
      <c r="C5" t="s">
        <v>7</v>
      </c>
      <c r="D5" t="s">
        <v>2</v>
      </c>
      <c r="E5" t="s">
        <v>8</v>
      </c>
      <c r="F5" t="s">
        <v>9</v>
      </c>
      <c r="G5" t="s">
        <v>10</v>
      </c>
      <c r="H5" t="s">
        <v>11</v>
      </c>
    </row>
    <row r="6" spans="1:8">
      <c r="A6">
        <v>100</v>
      </c>
      <c r="B6">
        <v>2</v>
      </c>
      <c r="C6">
        <v>35</v>
      </c>
      <c r="G6" s="2">
        <f>1000000000*G7</f>
        <v>82.642747700248478</v>
      </c>
      <c r="H6" s="2">
        <f>1000000000*H7</f>
        <v>37.422148449002684</v>
      </c>
    </row>
    <row r="7" spans="1:8">
      <c r="A7" s="1">
        <f>A6*0.000000001</f>
        <v>1.0000000000000001E-7</v>
      </c>
      <c r="B7" s="1">
        <f>B6*0.000000001</f>
        <v>2.0000000000000001E-9</v>
      </c>
      <c r="C7" s="1">
        <f>C6*0.000000000001</f>
        <v>3.5000000000000002E-11</v>
      </c>
      <c r="D7" s="1">
        <f>1/((1/A7)+(1/B7))</f>
        <v>1.9607843137254903E-9</v>
      </c>
      <c r="E7" s="1">
        <f>D7/A7</f>
        <v>1.9607843137254902E-2</v>
      </c>
      <c r="F7" s="1">
        <f>(2*PI()*1000*C7)/B7</f>
        <v>109.95574287564274</v>
      </c>
      <c r="G7" s="1">
        <f>(D7*(1+F7*F7*E7))/(1+F7*F7*E7*E7)</f>
        <v>8.264274770024848E-8</v>
      </c>
      <c r="H7" s="1">
        <f>(D7*F7*(1-E7))/(1+F7*F7*E7*E7)</f>
        <v>3.7422148449002686E-8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pharmadmin</dc:creator>
  <cp:lastModifiedBy>pharmadmin</cp:lastModifiedBy>
  <dcterms:created xsi:type="dcterms:W3CDTF">2012-08-20T09:47:38Z</dcterms:created>
  <dcterms:modified xsi:type="dcterms:W3CDTF">2012-08-20T14:59:44Z</dcterms:modified>
</cp:coreProperties>
</file>