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tkinsonl/Documents/FISH JOB STUFF/"/>
    </mc:Choice>
  </mc:AlternateContent>
  <xr:revisionPtr revIDLastSave="0" documentId="13_ncr:1_{7E064CB5-5633-DA49-A51C-5E52EDB70C29}" xr6:coauthVersionLast="47" xr6:coauthVersionMax="47" xr10:uidLastSave="{00000000-0000-0000-0000-000000000000}"/>
  <bookViews>
    <workbookView xWindow="0" yWindow="760" windowWidth="34560" windowHeight="20020" activeTab="1" xr2:uid="{84896814-7361-AC4E-891A-5BECDC2A0B73}"/>
  </bookViews>
  <sheets>
    <sheet name="pyRead" sheetId="4" r:id="rId1"/>
    <sheet name="Sheet4" sheetId="5" r:id="rId2"/>
    <sheet name="Sheet3" sheetId="3"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K4" i="5" l="1"/>
  <c r="AK5" i="5"/>
  <c r="AK6" i="5"/>
  <c r="AK7" i="5"/>
  <c r="AK8" i="5"/>
  <c r="AK9" i="5"/>
  <c r="AK10" i="5"/>
  <c r="AK11" i="5"/>
  <c r="AK12" i="5"/>
  <c r="AK13" i="5"/>
  <c r="AK14" i="5"/>
  <c r="AK15" i="5"/>
  <c r="AK16" i="5"/>
  <c r="AK17" i="5"/>
  <c r="AK3" i="5"/>
  <c r="AJ4" i="5"/>
  <c r="AJ5" i="5"/>
  <c r="AJ6" i="5"/>
  <c r="AJ7" i="5"/>
  <c r="AJ8" i="5"/>
  <c r="AJ9" i="5"/>
  <c r="AJ10" i="5"/>
  <c r="AJ11" i="5"/>
  <c r="AJ12" i="5"/>
  <c r="AJ13" i="5"/>
  <c r="AJ14" i="5"/>
  <c r="AJ15" i="5"/>
  <c r="AJ16" i="5"/>
  <c r="AJ17" i="5"/>
  <c r="AJ3" i="5"/>
  <c r="AI4" i="5"/>
  <c r="AI5" i="5"/>
  <c r="AI6" i="5"/>
  <c r="AI7" i="5"/>
  <c r="AI8" i="5"/>
  <c r="AI9" i="5"/>
  <c r="AI10" i="5"/>
  <c r="AI11" i="5"/>
  <c r="AI12" i="5"/>
  <c r="AI13" i="5"/>
  <c r="AI14" i="5"/>
  <c r="AI15" i="5"/>
  <c r="AI16" i="5"/>
  <c r="AI17" i="5"/>
  <c r="AI3" i="5"/>
  <c r="AH4" i="5"/>
  <c r="AH5" i="5"/>
  <c r="AH6" i="5"/>
  <c r="AH7" i="5"/>
  <c r="AH8" i="5"/>
  <c r="AH9" i="5"/>
  <c r="AH10" i="5"/>
  <c r="AH11" i="5"/>
  <c r="AH12" i="5"/>
  <c r="AH13" i="5"/>
  <c r="AH14" i="5"/>
  <c r="AH15" i="5"/>
  <c r="AH16" i="5"/>
  <c r="AH17" i="5"/>
  <c r="AH3" i="5"/>
  <c r="AG4" i="5"/>
  <c r="AG5" i="5"/>
  <c r="AG6" i="5"/>
  <c r="AG7" i="5"/>
  <c r="AG8" i="5"/>
  <c r="AG9" i="5"/>
  <c r="AG10" i="5"/>
  <c r="AG11" i="5"/>
  <c r="AG12" i="5"/>
  <c r="AG13" i="5"/>
  <c r="AG14" i="5"/>
  <c r="AG15" i="5"/>
  <c r="AG16" i="5"/>
  <c r="AG17" i="5"/>
  <c r="AG3" i="5"/>
  <c r="AF3" i="5"/>
  <c r="AF7" i="5"/>
  <c r="AF5" i="5"/>
  <c r="AF4" i="5"/>
  <c r="AF6" i="5"/>
  <c r="AF8" i="5"/>
  <c r="AF9" i="5"/>
  <c r="AF10" i="5"/>
  <c r="AF11" i="5"/>
  <c r="AF12" i="5"/>
  <c r="AF13" i="5"/>
  <c r="AF14" i="5"/>
  <c r="AF15" i="5"/>
  <c r="AF16" i="5"/>
  <c r="AF17" i="5"/>
  <c r="AE3" i="5"/>
  <c r="AE4" i="5"/>
  <c r="AE5" i="5"/>
  <c r="AE6" i="5"/>
  <c r="AE7" i="5"/>
  <c r="AE8" i="5"/>
  <c r="AE9" i="5"/>
  <c r="AE10" i="5"/>
  <c r="AE11" i="5"/>
  <c r="AE12" i="5"/>
  <c r="AE13" i="5"/>
  <c r="AE14" i="5"/>
  <c r="AE15" i="5"/>
  <c r="AE16" i="5"/>
  <c r="AE17" i="5"/>
  <c r="AM4" i="5" a="1"/>
  <c r="AM4" i="5" s="1"/>
  <c r="AM5" i="5" a="1"/>
  <c r="AM5" i="5" s="1"/>
  <c r="AM6" i="5" a="1"/>
  <c r="AM6" i="5" s="1"/>
  <c r="AM7" i="5" a="1"/>
  <c r="AM7" i="5" s="1"/>
  <c r="AM8" i="5" a="1"/>
  <c r="AM8" i="5" s="1"/>
  <c r="AM9" i="5" a="1"/>
  <c r="AM9" i="5" s="1"/>
  <c r="AM10" i="5" a="1"/>
  <c r="AM10" i="5" s="1"/>
  <c r="AM11" i="5" a="1"/>
  <c r="AM11" i="5" s="1"/>
  <c r="AM12" i="5" a="1"/>
  <c r="AM12" i="5" s="1"/>
  <c r="AM13" i="5" a="1"/>
  <c r="AM13" i="5" s="1"/>
  <c r="AM14" i="5" a="1"/>
  <c r="AM14" i="5" s="1"/>
  <c r="AM15" i="5" a="1"/>
  <c r="AM15" i="5" s="1"/>
  <c r="AM16" i="5" a="1"/>
  <c r="AM16" i="5" s="1"/>
  <c r="AM17" i="5" a="1"/>
  <c r="AM17" i="5" s="1"/>
  <c r="AM3" i="5"/>
  <c r="D19" i="5"/>
  <c r="E19" i="5"/>
  <c r="F19" i="5"/>
  <c r="G19" i="5"/>
  <c r="H19" i="5"/>
  <c r="I19" i="5"/>
  <c r="J19" i="5"/>
  <c r="K19" i="5"/>
  <c r="L19" i="5"/>
  <c r="M19" i="5"/>
  <c r="N19" i="5"/>
  <c r="O19" i="5"/>
  <c r="P19" i="5"/>
  <c r="Q19" i="5"/>
  <c r="R19" i="5"/>
  <c r="S19" i="5"/>
  <c r="T19" i="5"/>
  <c r="U19" i="5"/>
  <c r="V19" i="5"/>
  <c r="W19" i="5"/>
  <c r="X19" i="5"/>
  <c r="Y19" i="5"/>
  <c r="Z19" i="5"/>
  <c r="AA19" i="5"/>
  <c r="D20" i="5"/>
  <c r="E20" i="5"/>
  <c r="F20" i="5"/>
  <c r="G20" i="5"/>
  <c r="H20" i="5"/>
  <c r="I20" i="5"/>
  <c r="J20" i="5"/>
  <c r="K20" i="5"/>
  <c r="L20" i="5"/>
  <c r="M20" i="5"/>
  <c r="N20" i="5"/>
  <c r="O20" i="5"/>
  <c r="P20" i="5"/>
  <c r="Q20" i="5"/>
  <c r="R20" i="5"/>
  <c r="S20" i="5"/>
  <c r="T20" i="5"/>
  <c r="U20" i="5"/>
  <c r="V20" i="5"/>
  <c r="W20" i="5"/>
  <c r="X20" i="5"/>
  <c r="Y20" i="5"/>
  <c r="Z20" i="5"/>
  <c r="AA20" i="5"/>
  <c r="D21" i="5"/>
  <c r="E21" i="5"/>
  <c r="F21" i="5"/>
  <c r="G21" i="5"/>
  <c r="H21" i="5"/>
  <c r="I21" i="5"/>
  <c r="J21" i="5"/>
  <c r="K21" i="5"/>
  <c r="L21" i="5"/>
  <c r="M21" i="5"/>
  <c r="N21" i="5"/>
  <c r="O21" i="5"/>
  <c r="P21" i="5"/>
  <c r="Q21" i="5"/>
  <c r="R21" i="5"/>
  <c r="S21" i="5"/>
  <c r="T21" i="5"/>
  <c r="U21" i="5"/>
  <c r="V21" i="5"/>
  <c r="W21" i="5"/>
  <c r="X21" i="5"/>
  <c r="Y21" i="5"/>
  <c r="Z21" i="5"/>
  <c r="AA21" i="5"/>
  <c r="D22" i="5"/>
  <c r="E22" i="5"/>
  <c r="F22" i="5"/>
  <c r="G22" i="5"/>
  <c r="H22" i="5"/>
  <c r="I22" i="5"/>
  <c r="J22" i="5"/>
  <c r="K22" i="5"/>
  <c r="L22" i="5"/>
  <c r="M22" i="5"/>
  <c r="N22" i="5"/>
  <c r="O22" i="5"/>
  <c r="P22" i="5"/>
  <c r="Q22" i="5"/>
  <c r="R22" i="5"/>
  <c r="S22" i="5"/>
  <c r="T22" i="5"/>
  <c r="U22" i="5"/>
  <c r="V22" i="5"/>
  <c r="W22" i="5"/>
  <c r="X22" i="5"/>
  <c r="Y22" i="5"/>
  <c r="Z22" i="5"/>
  <c r="AA22" i="5"/>
  <c r="D23" i="5"/>
  <c r="E23" i="5"/>
  <c r="F23" i="5"/>
  <c r="G23" i="5"/>
  <c r="H23" i="5"/>
  <c r="I23" i="5"/>
  <c r="J23" i="5"/>
  <c r="K23" i="5"/>
  <c r="L23" i="5"/>
  <c r="M23" i="5"/>
  <c r="N23" i="5"/>
  <c r="O23" i="5"/>
  <c r="P23" i="5"/>
  <c r="Q23" i="5"/>
  <c r="R23" i="5"/>
  <c r="S23" i="5"/>
  <c r="T23" i="5"/>
  <c r="U23" i="5"/>
  <c r="V23" i="5"/>
  <c r="W23" i="5"/>
  <c r="X23" i="5"/>
  <c r="Y23" i="5"/>
  <c r="Z23" i="5"/>
  <c r="AA23" i="5"/>
  <c r="D24" i="5"/>
  <c r="E24" i="5"/>
  <c r="F24" i="5"/>
  <c r="G24" i="5"/>
  <c r="H24" i="5"/>
  <c r="I24" i="5"/>
  <c r="J24" i="5"/>
  <c r="K24" i="5"/>
  <c r="L24" i="5"/>
  <c r="M24" i="5"/>
  <c r="N24" i="5"/>
  <c r="O24" i="5"/>
  <c r="P24" i="5"/>
  <c r="Q24" i="5"/>
  <c r="R24" i="5"/>
  <c r="S24" i="5"/>
  <c r="T24" i="5"/>
  <c r="U24" i="5"/>
  <c r="V24" i="5"/>
  <c r="W24" i="5"/>
  <c r="X24" i="5"/>
  <c r="Y24" i="5"/>
  <c r="Z24" i="5"/>
  <c r="AA24" i="5"/>
  <c r="D25" i="5"/>
  <c r="E25" i="5"/>
  <c r="F25" i="5"/>
  <c r="G25" i="5"/>
  <c r="H25" i="5"/>
  <c r="I25" i="5"/>
  <c r="J25" i="5"/>
  <c r="K25" i="5"/>
  <c r="L25" i="5"/>
  <c r="M25" i="5"/>
  <c r="N25" i="5"/>
  <c r="O25" i="5"/>
  <c r="P25" i="5"/>
  <c r="Q25" i="5"/>
  <c r="R25" i="5"/>
  <c r="S25" i="5"/>
  <c r="T25" i="5"/>
  <c r="U25" i="5"/>
  <c r="V25" i="5"/>
  <c r="W25" i="5"/>
  <c r="X25" i="5"/>
  <c r="Y25" i="5"/>
  <c r="Z25" i="5"/>
  <c r="AA25" i="5"/>
  <c r="D26" i="5"/>
  <c r="E26" i="5"/>
  <c r="F26" i="5"/>
  <c r="G26" i="5"/>
  <c r="H26" i="5"/>
  <c r="I26" i="5"/>
  <c r="J26" i="5"/>
  <c r="K26" i="5"/>
  <c r="L26" i="5"/>
  <c r="M26" i="5"/>
  <c r="N26" i="5"/>
  <c r="O26" i="5"/>
  <c r="P26" i="5"/>
  <c r="Q26" i="5"/>
  <c r="R26" i="5"/>
  <c r="S26" i="5"/>
  <c r="T26" i="5"/>
  <c r="U26" i="5"/>
  <c r="V26" i="5"/>
  <c r="W26" i="5"/>
  <c r="X26" i="5"/>
  <c r="Y26" i="5"/>
  <c r="Z26" i="5"/>
  <c r="AA26" i="5"/>
  <c r="D27" i="5"/>
  <c r="E27" i="5"/>
  <c r="F27" i="5"/>
  <c r="G27" i="5"/>
  <c r="H27" i="5"/>
  <c r="I27" i="5"/>
  <c r="J27" i="5"/>
  <c r="K27" i="5"/>
  <c r="L27" i="5"/>
  <c r="M27" i="5"/>
  <c r="N27" i="5"/>
  <c r="O27" i="5"/>
  <c r="P27" i="5"/>
  <c r="Q27" i="5"/>
  <c r="R27" i="5"/>
  <c r="S27" i="5"/>
  <c r="T27" i="5"/>
  <c r="U27" i="5"/>
  <c r="V27" i="5"/>
  <c r="W27" i="5"/>
  <c r="X27" i="5"/>
  <c r="Y27" i="5"/>
  <c r="Z27" i="5"/>
  <c r="AA27" i="5"/>
  <c r="D28" i="5"/>
  <c r="E28" i="5"/>
  <c r="F28" i="5"/>
  <c r="G28" i="5"/>
  <c r="H28" i="5"/>
  <c r="I28" i="5"/>
  <c r="J28" i="5"/>
  <c r="K28" i="5"/>
  <c r="L28" i="5"/>
  <c r="M28" i="5"/>
  <c r="N28" i="5"/>
  <c r="O28" i="5"/>
  <c r="P28" i="5"/>
  <c r="Q28" i="5"/>
  <c r="R28" i="5"/>
  <c r="S28" i="5"/>
  <c r="T28" i="5"/>
  <c r="U28" i="5"/>
  <c r="V28" i="5"/>
  <c r="W28" i="5"/>
  <c r="X28" i="5"/>
  <c r="Y28" i="5"/>
  <c r="Z28" i="5"/>
  <c r="AA28" i="5"/>
  <c r="D29" i="5"/>
  <c r="E29" i="5"/>
  <c r="F29" i="5"/>
  <c r="G29" i="5"/>
  <c r="H29" i="5"/>
  <c r="I29" i="5"/>
  <c r="J29" i="5"/>
  <c r="K29" i="5"/>
  <c r="L29" i="5"/>
  <c r="M29" i="5"/>
  <c r="N29" i="5"/>
  <c r="O29" i="5"/>
  <c r="P29" i="5"/>
  <c r="Q29" i="5"/>
  <c r="R29" i="5"/>
  <c r="S29" i="5"/>
  <c r="T29" i="5"/>
  <c r="U29" i="5"/>
  <c r="V29" i="5"/>
  <c r="W29" i="5"/>
  <c r="X29" i="5"/>
  <c r="Y29" i="5"/>
  <c r="Z29" i="5"/>
  <c r="AA29" i="5"/>
  <c r="D30" i="5"/>
  <c r="E30" i="5"/>
  <c r="F30" i="5"/>
  <c r="G30" i="5"/>
  <c r="H30" i="5"/>
  <c r="I30" i="5"/>
  <c r="J30" i="5"/>
  <c r="K30" i="5"/>
  <c r="L30" i="5"/>
  <c r="M30" i="5"/>
  <c r="N30" i="5"/>
  <c r="O30" i="5"/>
  <c r="P30" i="5"/>
  <c r="Q30" i="5"/>
  <c r="R30" i="5"/>
  <c r="S30" i="5"/>
  <c r="T30" i="5"/>
  <c r="U30" i="5"/>
  <c r="V30" i="5"/>
  <c r="W30" i="5"/>
  <c r="X30" i="5"/>
  <c r="Y30" i="5"/>
  <c r="Z30" i="5"/>
  <c r="AA30" i="5"/>
  <c r="D31" i="5"/>
  <c r="E31" i="5"/>
  <c r="F31" i="5"/>
  <c r="G31" i="5"/>
  <c r="H31" i="5"/>
  <c r="I31" i="5"/>
  <c r="J31" i="5"/>
  <c r="K31" i="5"/>
  <c r="L31" i="5"/>
  <c r="M31" i="5"/>
  <c r="N31" i="5"/>
  <c r="O31" i="5"/>
  <c r="P31" i="5"/>
  <c r="Q31" i="5"/>
  <c r="R31" i="5"/>
  <c r="S31" i="5"/>
  <c r="T31" i="5"/>
  <c r="U31" i="5"/>
  <c r="V31" i="5"/>
  <c r="W31" i="5"/>
  <c r="X31" i="5"/>
  <c r="Y31" i="5"/>
  <c r="Z31" i="5"/>
  <c r="AA31" i="5"/>
  <c r="D32" i="5"/>
  <c r="E32" i="5"/>
  <c r="F32" i="5"/>
  <c r="G32" i="5"/>
  <c r="H32" i="5"/>
  <c r="I32" i="5"/>
  <c r="J32" i="5"/>
  <c r="K32" i="5"/>
  <c r="L32" i="5"/>
  <c r="M32" i="5"/>
  <c r="N32" i="5"/>
  <c r="O32" i="5"/>
  <c r="P32" i="5"/>
  <c r="Q32" i="5"/>
  <c r="R32" i="5"/>
  <c r="S32" i="5"/>
  <c r="T32" i="5"/>
  <c r="U32" i="5"/>
  <c r="V32" i="5"/>
  <c r="W32" i="5"/>
  <c r="X32" i="5"/>
  <c r="Y32" i="5"/>
  <c r="Z32" i="5"/>
  <c r="AA32" i="5"/>
  <c r="D33" i="5"/>
  <c r="E33" i="5"/>
  <c r="F33" i="5"/>
  <c r="G33" i="5"/>
  <c r="H33" i="5"/>
  <c r="I33" i="5"/>
  <c r="J33" i="5"/>
  <c r="K33" i="5"/>
  <c r="L33" i="5"/>
  <c r="M33" i="5"/>
  <c r="N33" i="5"/>
  <c r="O33" i="5"/>
  <c r="P33" i="5"/>
  <c r="Q33" i="5"/>
  <c r="R33" i="5"/>
  <c r="S33" i="5"/>
  <c r="T33" i="5"/>
  <c r="U33" i="5"/>
  <c r="V33" i="5"/>
  <c r="W33" i="5"/>
  <c r="X33" i="5"/>
  <c r="Y33" i="5"/>
  <c r="Z33" i="5"/>
  <c r="AA33" i="5"/>
  <c r="C33" i="5"/>
  <c r="C32" i="5"/>
  <c r="C31" i="5"/>
  <c r="C30" i="5"/>
  <c r="C29" i="5"/>
  <c r="C28" i="5"/>
  <c r="C27" i="5"/>
  <c r="C26" i="5"/>
  <c r="C25" i="5"/>
  <c r="C24" i="5"/>
  <c r="C23" i="5"/>
  <c r="C22" i="5"/>
  <c r="C21" i="5"/>
  <c r="C20" i="5"/>
  <c r="C37" i="5"/>
  <c r="E37" i="5"/>
  <c r="F37" i="5"/>
  <c r="G37" i="5"/>
  <c r="H37" i="5"/>
  <c r="I37" i="5"/>
  <c r="J37" i="5"/>
  <c r="K37" i="5"/>
  <c r="L37" i="5"/>
  <c r="M37" i="5"/>
  <c r="N37" i="5"/>
  <c r="O37" i="5"/>
  <c r="P37" i="5"/>
  <c r="Q37" i="5"/>
  <c r="R37" i="5"/>
  <c r="S37" i="5"/>
  <c r="T37" i="5"/>
  <c r="U37" i="5"/>
  <c r="V37" i="5"/>
  <c r="W37" i="5"/>
  <c r="X37" i="5"/>
  <c r="Y37" i="5"/>
  <c r="Z37" i="5"/>
  <c r="AA37" i="5"/>
  <c r="D37" i="5"/>
  <c r="AC17" i="5"/>
  <c r="AC4" i="5"/>
  <c r="AC5" i="5"/>
  <c r="AC6" i="5"/>
  <c r="AC7" i="5"/>
  <c r="AC8" i="5"/>
  <c r="AC9" i="5"/>
  <c r="AC10" i="5"/>
  <c r="AC11" i="5"/>
  <c r="AC12" i="5"/>
  <c r="AC13" i="5"/>
  <c r="AC14" i="5"/>
  <c r="AC15" i="5"/>
  <c r="AC16" i="5"/>
  <c r="AC3" i="5"/>
  <c r="C1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<sst xmlns="http://schemas.openxmlformats.org/spreadsheetml/2006/main" count="706" uniqueCount="61">
  <si>
    <t>Monday</t>
  </si>
  <si>
    <t>Tuesday</t>
  </si>
  <si>
    <t>Wednesday</t>
  </si>
  <si>
    <t>Thursday</t>
  </si>
  <si>
    <t>Friday</t>
  </si>
  <si>
    <t>Lysol</t>
  </si>
  <si>
    <t>Sweep</t>
  </si>
  <si>
    <t>Morn.</t>
  </si>
  <si>
    <t>Even.</t>
  </si>
  <si>
    <t>SOTD</t>
  </si>
  <si>
    <t>Alvarado</t>
  </si>
  <si>
    <t>Atkinson</t>
  </si>
  <si>
    <t>Barnhart</t>
  </si>
  <si>
    <t>Blowers</t>
  </si>
  <si>
    <t>Botello</t>
  </si>
  <si>
    <t>Bryson</t>
  </si>
  <si>
    <t>Henderson</t>
  </si>
  <si>
    <t>Higgins</t>
  </si>
  <si>
    <t>Hryhorchuk</t>
  </si>
  <si>
    <t>Morin</t>
  </si>
  <si>
    <t>Nishiyama</t>
  </si>
  <si>
    <t>Philo</t>
  </si>
  <si>
    <t>Ridge</t>
  </si>
  <si>
    <t>Robinson</t>
  </si>
  <si>
    <t>Seargeant</t>
  </si>
  <si>
    <t>Sechrist</t>
  </si>
  <si>
    <t>Wallace</t>
  </si>
  <si>
    <t>LYSOL</t>
  </si>
  <si>
    <t>SWEEP</t>
  </si>
  <si>
    <t>FISH JOB DESC.</t>
  </si>
  <si>
    <t>Clean every handle, including both study rooms, and the exit handles. Happens at the same as sweeper and SOTD fish</t>
  </si>
  <si>
    <t>LYSOL FISH</t>
  </si>
  <si>
    <t>SWEEPER FISH</t>
  </si>
  <si>
    <t>Starting on arches side, sweep down to duncan side, fish hallway first, then middle, then move trash cans and sweep right side. When done with one row, move back to arches side in fish hallway with bristles perpendicular to the floor, facing towards the hallway. Yell "SWEEPER FISH" when passing anyone</t>
  </si>
  <si>
    <t>Whistle Jock</t>
  </si>
  <si>
    <t>Post 5 minutes before first call with the proper uniform for the activity given, with whistle and watch tuned according to time.gov. Move to duncan side of hall and stand at attention where your left foot is flush with the metal line thingy. When it is time, yell "WHISTLE SIR" Blow whistle for 3 seconds. "A BATTERY, FIRST CALL. FALL OUT FOR (activity on the schedule) IN (time between first call and the activity itself) MINUTES. UNIFORM IS (uniform on schedule). Repeat on arches side. For pt, it can normally be inferred that you will need to have a reflector belt. If so, include "WITH REFLECTOR BELT" at the end. If you're not sure, you can always "go to the bathroom" earlier to see if upperclassman have them.</t>
  </si>
  <si>
    <t>GAMEDAY WHISTLE JOCK</t>
  </si>
  <si>
    <t>Job is done at the same time as Sweeper fish and Lysol fish. Post with 2 notecards and pen. Go to the corkboard and look for who the seargeant of the day is. Write on the notecards "You are the Sergeant of the Day, sir/ma'am". Put them on the according door.</t>
  </si>
  <si>
    <t>Make sure that you give your job associated items to the next person as soon as you can. If you don't you may get stuck doing the same job again, and we all know how sucky that is.</t>
  </si>
  <si>
    <t>Team A</t>
  </si>
  <si>
    <t>Team B</t>
  </si>
  <si>
    <t>Team C</t>
  </si>
  <si>
    <t>SOD</t>
  </si>
  <si>
    <t>Morn</t>
  </si>
  <si>
    <t>ATT</t>
  </si>
  <si>
    <t>Formo</t>
  </si>
  <si>
    <t>Lsyol</t>
  </si>
  <si>
    <t>Renard</t>
  </si>
  <si>
    <t>Ibarra</t>
  </si>
  <si>
    <t>Mattei</t>
  </si>
  <si>
    <t>Hao</t>
  </si>
  <si>
    <t>Total</t>
  </si>
  <si>
    <t>Available</t>
  </si>
  <si>
    <t>2 cuz botello dumb</t>
  </si>
  <si>
    <t>Whistle Job</t>
  </si>
  <si>
    <t>Sweeper</t>
  </si>
  <si>
    <t>Week1</t>
  </si>
  <si>
    <t>Week2</t>
  </si>
  <si>
    <t>Week3</t>
  </si>
  <si>
    <t>Select person</t>
  </si>
  <si>
    <t>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</si>
</sst>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2"/>
      <color theme="1"/>
      <name val="Arial"/>
      <family val="2"/>
    </font>
    <font>
      <sz val="10"/>
      <color theme="1"/>
      <name val="Calibri"/>
      <family val="2"/>
      <scheme val="minor"/>
    </font>
    <font>
      <sz val="11"/>
      <color theme="1"/>
      <name val="Calibri"/>
      <family val="2"/>
      <scheme val="minor"/>
    </font>
    <font>
      <sz val="14"/>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0" fillId="0" borderId="1" xfId="0" applyBorder="1"/>
    <xf numFmtId="0" fontId="2" fillId="0" borderId="0" xfId="0" applyFont="1"/>
    <xf numFmtId="0" fontId="1" fillId="0" borderId="0" xfId="0" applyFont="1" applyAlignment="1">
      <alignment horizontal="center"/>
    </xf>
    <xf numFmtId="0" fontId="0" fillId="0" borderId="3" xfId="0" applyBorder="1"/>
    <xf numFmtId="0" fontId="0" fillId="2" borderId="3" xfId="0" applyFill="1" applyBorder="1"/>
    <xf numFmtId="0" fontId="0" fillId="3" borderId="3" xfId="0" applyFill="1" applyBorder="1"/>
    <xf numFmtId="0" fontId="0" fillId="4" borderId="3" xfId="0" applyFill="1" applyBorder="1"/>
    <xf numFmtId="0" fontId="0" fillId="2" borderId="0" xfId="0" applyFill="1"/>
    <xf numFmtId="0" fontId="0" fillId="3" borderId="0" xfId="0" applyFill="1"/>
    <xf numFmtId="0" fontId="0" fillId="4" borderId="0" xfId="0" applyFill="1"/>
    <xf numFmtId="0" fontId="0" fillId="0" borderId="6" xfId="0" applyBorder="1"/>
    <xf numFmtId="0" fontId="0" fillId="0" borderId="4" xfId="0" applyBorder="1"/>
    <xf numFmtId="0" fontId="1" fillId="0" borderId="9" xfId="0" applyFont="1" applyBorder="1"/>
    <xf numFmtId="0" fontId="1" fillId="0" borderId="1" xfId="0" applyFont="1" applyBorder="1"/>
    <xf numFmtId="0" fontId="1" fillId="0" borderId="10" xfId="0" applyFont="1" applyBorder="1"/>
    <xf numFmtId="0" fontId="1" fillId="0" borderId="5" xfId="0" applyFont="1" applyBorder="1"/>
    <xf numFmtId="0" fontId="6" fillId="2" borderId="0" xfId="0" applyFont="1" applyFill="1"/>
    <xf numFmtId="0" fontId="6" fillId="3" borderId="0" xfId="0" applyFont="1" applyFill="1"/>
    <xf numFmtId="0" fontId="6" fillId="4" borderId="0" xfId="0" applyFont="1" applyFill="1"/>
    <xf numFmtId="0" fontId="0" fillId="0" borderId="7" xfId="0" applyBorder="1" applyAlignment="1">
      <alignment horizontal="center"/>
    </xf>
    <xf numFmtId="0" fontId="0" fillId="0" borderId="0" xfId="0" applyAlignment="1">
      <alignment horizontal="center"/>
    </xf>
    <xf numFmtId="0" fontId="1" fillId="0" borderId="7"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0" fontId="5"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3" fillId="0" borderId="0" xfId="0" applyFont="1" applyAlignment="1">
      <alignment horizontal="center" vertical="top" wrapText="1"/>
    </xf>
    <xf numFmtId="0" fontId="4" fillId="0" borderId="0" xfId="0" applyFont="1" applyAlignment="1">
      <alignment horizontal="center" vertical="top" wrapText="1"/>
    </xf>
  </cellXfs>
  <cellStyles count="1">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B534-B4A4-E84A-8EEE-8D8074CD0A85}">
  <dimension ref="A1:AA5"/>
  <sheetViews>
    <sheetView topLeftCell="C1" workbookViewId="0">
      <selection activeCell="I15" sqref="I15"/>
    </sheetView>
  </sheetViews>
  <sheetFormatPr baseColWidth="10" defaultRowHeight="16" x14ac:dyDescent="0.2"/>
  <sheetData>
    <row r="1" spans="1:27" x14ac:dyDescent="0.2">
      <c r="A1" t="s">
        <v>0</v>
      </c>
      <c r="B1" s="23" t="s">
        <v>0</v>
      </c>
      <c r="C1" s="24"/>
      <c r="D1" s="24"/>
      <c r="E1" s="24"/>
      <c r="F1" s="24"/>
      <c r="G1" s="25"/>
      <c r="H1" s="21" t="s">
        <v>1</v>
      </c>
      <c r="I1" s="22"/>
      <c r="J1" s="22"/>
      <c r="K1" s="22"/>
      <c r="L1" s="22"/>
      <c r="M1" s="21" t="s">
        <v>2</v>
      </c>
      <c r="N1" s="22"/>
      <c r="O1" s="22"/>
      <c r="P1" s="26"/>
      <c r="Q1" s="21" t="s">
        <v>3</v>
      </c>
      <c r="R1" s="22"/>
      <c r="S1" s="22"/>
      <c r="T1" s="22"/>
      <c r="U1" s="26"/>
      <c r="V1" s="21" t="s">
        <v>4</v>
      </c>
      <c r="W1" s="22"/>
      <c r="X1" s="22"/>
      <c r="Y1" s="22"/>
      <c r="Z1" s="22"/>
    </row>
    <row r="2" spans="1:27" x14ac:dyDescent="0.2">
      <c r="A2" s="5"/>
      <c r="B2" s="14" t="s">
        <v>43</v>
      </c>
      <c r="C2" s="15" t="s">
        <v>6</v>
      </c>
      <c r="D2" s="15" t="s">
        <v>5</v>
      </c>
      <c r="E2" s="15" t="s">
        <v>42</v>
      </c>
      <c r="F2" s="15" t="s">
        <v>44</v>
      </c>
      <c r="G2" s="16" t="s">
        <v>45</v>
      </c>
      <c r="H2" s="15" t="s">
        <v>43</v>
      </c>
      <c r="I2" s="15" t="s">
        <v>6</v>
      </c>
      <c r="J2" s="15" t="s">
        <v>46</v>
      </c>
      <c r="K2" s="15" t="s">
        <v>42</v>
      </c>
      <c r="L2" s="15" t="s">
        <v>45</v>
      </c>
      <c r="M2" s="14" t="s">
        <v>43</v>
      </c>
      <c r="N2" s="15" t="s">
        <v>6</v>
      </c>
      <c r="O2" s="15" t="s">
        <v>5</v>
      </c>
      <c r="P2" s="16" t="s">
        <v>42</v>
      </c>
      <c r="Q2" s="15" t="s">
        <v>43</v>
      </c>
      <c r="R2" s="15" t="s">
        <v>6</v>
      </c>
      <c r="S2" s="15" t="s">
        <v>46</v>
      </c>
      <c r="T2" s="15" t="s">
        <v>42</v>
      </c>
      <c r="U2" s="15" t="s">
        <v>45</v>
      </c>
      <c r="V2" s="14" t="s">
        <v>43</v>
      </c>
      <c r="W2" s="15" t="s">
        <v>6</v>
      </c>
      <c r="X2" s="15" t="s">
        <v>5</v>
      </c>
      <c r="Y2" s="15" t="s">
        <v>42</v>
      </c>
      <c r="Z2" s="15" t="s">
        <v>44</v>
      </c>
      <c r="AA2" s="1"/>
    </row>
    <row r="3" spans="1:27" x14ac:dyDescent="0.2">
      <c r="A3" s="6" t="s">
        <v>39</v>
      </c>
      <c r="B3" t="s">
        <v>18</v>
      </c>
      <c r="C3" t="s">
        <v>13</v>
      </c>
      <c r="D3" t="s">
        <v>19</v>
      </c>
      <c r="E3" t="s">
        <v>16</v>
      </c>
      <c r="F3" t="s">
        <v>15</v>
      </c>
      <c r="G3" t="s">
        <v>12</v>
      </c>
      <c r="H3" t="s">
        <v>25</v>
      </c>
      <c r="I3" t="s">
        <v>47</v>
      </c>
      <c r="J3" t="s">
        <v>12</v>
      </c>
      <c r="K3" t="s">
        <v>48</v>
      </c>
      <c r="L3" t="s">
        <v>24</v>
      </c>
      <c r="M3" t="s">
        <v>22</v>
      </c>
      <c r="N3" t="s">
        <v>19</v>
      </c>
      <c r="O3" t="s">
        <v>50</v>
      </c>
      <c r="P3" t="s">
        <v>16</v>
      </c>
      <c r="Q3" t="s">
        <v>20</v>
      </c>
      <c r="R3" t="s">
        <v>14</v>
      </c>
      <c r="S3" t="s">
        <v>24</v>
      </c>
      <c r="T3" t="s">
        <v>11</v>
      </c>
      <c r="U3" t="s">
        <v>22</v>
      </c>
      <c r="V3" t="s">
        <v>47</v>
      </c>
      <c r="W3" t="s">
        <v>12</v>
      </c>
      <c r="X3" t="s">
        <v>18</v>
      </c>
      <c r="Y3" t="s">
        <v>13</v>
      </c>
      <c r="Z3" t="s">
        <v>50</v>
      </c>
    </row>
    <row r="4" spans="1:27" x14ac:dyDescent="0.2">
      <c r="A4" s="7" t="s">
        <v>40</v>
      </c>
      <c r="B4" t="s">
        <v>16</v>
      </c>
      <c r="C4" t="s">
        <v>18</v>
      </c>
      <c r="D4" t="s">
        <v>48</v>
      </c>
      <c r="E4" t="s">
        <v>19</v>
      </c>
      <c r="F4" t="s">
        <v>25</v>
      </c>
      <c r="G4" t="s">
        <v>12</v>
      </c>
      <c r="H4" t="s">
        <v>22</v>
      </c>
      <c r="I4" t="s">
        <v>50</v>
      </c>
      <c r="J4" t="s">
        <v>11</v>
      </c>
      <c r="K4" t="s">
        <v>47</v>
      </c>
      <c r="L4" t="s">
        <v>13</v>
      </c>
      <c r="M4" t="s">
        <v>19</v>
      </c>
      <c r="N4" t="s">
        <v>16</v>
      </c>
      <c r="O4" t="s">
        <v>15</v>
      </c>
      <c r="P4" t="s">
        <v>50</v>
      </c>
      <c r="Q4" t="s">
        <v>11</v>
      </c>
      <c r="R4" t="s">
        <v>24</v>
      </c>
      <c r="S4" t="s">
        <v>14</v>
      </c>
      <c r="T4" t="s">
        <v>20</v>
      </c>
      <c r="U4" t="s">
        <v>47</v>
      </c>
      <c r="V4" t="s">
        <v>14</v>
      </c>
      <c r="W4" t="s">
        <v>13</v>
      </c>
      <c r="X4" t="s">
        <v>20</v>
      </c>
      <c r="Y4" t="s">
        <v>22</v>
      </c>
      <c r="Z4" t="s">
        <v>25</v>
      </c>
    </row>
    <row r="5" spans="1:27" x14ac:dyDescent="0.2">
      <c r="A5" s="8" t="s">
        <v>41</v>
      </c>
      <c r="B5" t="s">
        <v>13</v>
      </c>
      <c r="C5" t="s">
        <v>48</v>
      </c>
      <c r="D5" t="s">
        <v>16</v>
      </c>
      <c r="E5" t="s">
        <v>18</v>
      </c>
      <c r="F5" t="s">
        <v>15</v>
      </c>
      <c r="G5" t="s">
        <v>12</v>
      </c>
      <c r="H5" t="s">
        <v>25</v>
      </c>
      <c r="I5" t="s">
        <v>11</v>
      </c>
      <c r="J5" t="s">
        <v>47</v>
      </c>
      <c r="K5" t="s">
        <v>24</v>
      </c>
      <c r="L5" t="s">
        <v>20</v>
      </c>
      <c r="M5" t="s">
        <v>15</v>
      </c>
      <c r="N5" t="s">
        <v>50</v>
      </c>
      <c r="O5" t="s">
        <v>48</v>
      </c>
      <c r="P5" t="s">
        <v>19</v>
      </c>
      <c r="Q5" t="s">
        <v>24</v>
      </c>
      <c r="R5" t="s">
        <v>20</v>
      </c>
      <c r="S5" t="s">
        <v>11</v>
      </c>
      <c r="T5" t="s">
        <v>14</v>
      </c>
      <c r="U5" t="s">
        <v>25</v>
      </c>
      <c r="V5" t="s">
        <v>22</v>
      </c>
      <c r="W5" t="s">
        <v>14</v>
      </c>
      <c r="X5" t="s">
        <v>15</v>
      </c>
      <c r="Y5" t="s">
        <v>18</v>
      </c>
      <c r="Z5" t="s">
        <v>48</v>
      </c>
    </row>
  </sheetData>
  <mergeCells count="5">
    <mergeCell ref="H1:L1"/>
    <mergeCell ref="B1:G1"/>
    <mergeCell ref="M1:P1"/>
    <mergeCell ref="Q1:U1"/>
    <mergeCell ref="V1:Z1"/>
  </mergeCells>
  <conditionalFormatting sqref="B3:Z5">
    <cfRule type="cellIs" dxfId="17" priority="2" operator="equal">
      <formula>#REF!</formula>
    </cfRule>
  </conditionalFormatting>
  <conditionalFormatting sqref="B3:Z5">
    <cfRule type="cellIs" dxfId="16" priority="1" operator="equal">
      <formula>$AV$12</formula>
    </cfRule>
  </conditionalFormatting>
  <dataValidations count="18">
    <dataValidation type="list" allowBlank="1" showInputMessage="1" showErrorMessage="1" sqref="F10:F11" xr:uid="{99F2AED8-16B4-2D4E-8B5C-4BABC9132B20}">
      <formula1>$E$22:$E$39</formula1>
    </dataValidation>
    <dataValidation type="list" allowBlank="1" showInputMessage="1" showErrorMessage="1" sqref="F9" xr:uid="{7A89FFFE-7DC7-3B4B-9EDE-87246A992325}">
      <formula1>$F$22:$F$38</formula1>
    </dataValidation>
    <dataValidation type="list" allowBlank="1" showInputMessage="1" showErrorMessage="1" sqref="AA3:AA5" xr:uid="{BEE4F07A-FF97-9848-AB18-F8BC0A976799}">
      <formula1>$AA$19:$AA$34</formula1>
    </dataValidation>
    <dataValidation type="list" allowBlank="1" showInputMessage="1" showErrorMessage="1" sqref="G3:G5" xr:uid="{53D84798-5A97-8344-8D51-F9340F156C18}">
      <formula1>$H$19:$H$33</formula1>
    </dataValidation>
    <dataValidation type="list" allowBlank="1" showInputMessage="1" showErrorMessage="1" sqref="F3:F5" xr:uid="{4A9F626C-E1B7-B849-BEDD-E3B634D4C057}">
      <formula1>$G$19:$G$33</formula1>
    </dataValidation>
    <dataValidation type="list" allowBlank="1" showInputMessage="1" showErrorMessage="1" sqref="C3:E5" xr:uid="{22E62478-444F-1347-AE09-FBD20833293A}">
      <formula1>$D$19:$D$33</formula1>
    </dataValidation>
    <dataValidation type="list" allowBlank="1" showInputMessage="1" showErrorMessage="1" sqref="B3:B5" xr:uid="{AC693EA9-56B3-1C41-A377-2E74E09D58E1}">
      <formula1>$C$19:$C$33</formula1>
    </dataValidation>
    <dataValidation type="list" allowBlank="1" showInputMessage="1" showErrorMessage="1" sqref="I3:K5" xr:uid="{6A820399-92DF-4249-9522-10A5EDB656D8}">
      <formula1>$J$19:$J$33</formula1>
    </dataValidation>
    <dataValidation type="list" allowBlank="1" showInputMessage="1" showErrorMessage="1" sqref="Z3:Z5" xr:uid="{7EA821F9-43EE-8A4A-8A62-0917BF042BC0}">
      <formula1>$AA$19:$AA$33</formula1>
    </dataValidation>
    <dataValidation type="list" allowBlank="1" showInputMessage="1" showErrorMessage="1" sqref="W3:Y5" xr:uid="{8A7615FB-9A90-674A-B2E1-49E089F4C56B}">
      <formula1>$X$19:$X$33</formula1>
    </dataValidation>
    <dataValidation type="list" allowBlank="1" showInputMessage="1" showErrorMessage="1" sqref="V3:V5" xr:uid="{34737732-AD57-7A44-AC07-DC9198B75417}">
      <formula1>$W$19:$W$33</formula1>
    </dataValidation>
    <dataValidation type="list" allowBlank="1" showInputMessage="1" showErrorMessage="1" sqref="U3:U5" xr:uid="{A11B5DD0-4784-3343-B3D2-C2C16175DA22}">
      <formula1>$V$19:$V$33</formula1>
    </dataValidation>
    <dataValidation type="list" allowBlank="1" showInputMessage="1" showErrorMessage="1" sqref="R3:T5" xr:uid="{E3A8783D-BB58-2443-9E19-4463DF0E3519}">
      <formula1>$S$19:$S$33</formula1>
    </dataValidation>
    <dataValidation type="list" allowBlank="1" showInputMessage="1" showErrorMessage="1" sqref="Q3:Q5" xr:uid="{1DC33A43-50A4-BD41-A1EA-484D32F7C4B7}">
      <formula1>$R$19:$R$33</formula1>
    </dataValidation>
    <dataValidation type="list" allowBlank="1" showInputMessage="1" showErrorMessage="1" sqref="N3:P5" xr:uid="{69D6D058-7273-194B-B440-91B42EB5F4D9}">
      <formula1>$O$19:$O$33</formula1>
    </dataValidation>
    <dataValidation type="list" allowBlank="1" showInputMessage="1" showErrorMessage="1" sqref="M3:M5" xr:uid="{799ED82F-A6E5-6549-8E5F-B60C4A9467CD}">
      <formula1>$N$19:$N$33</formula1>
    </dataValidation>
    <dataValidation type="list" allowBlank="1" showInputMessage="1" showErrorMessage="1" sqref="L3:L5" xr:uid="{CF0DC1F3-3C10-F04E-BA00-55C8D900AB4E}">
      <formula1>$M$19:$M$33</formula1>
    </dataValidation>
    <dataValidation type="list" allowBlank="1" showInputMessage="1" showErrorMessage="1" sqref="H3:H5" xr:uid="{C0D71C4C-28AF-4E40-A336-41023D0F6539}">
      <formula1>$I$19:$I$33</formula1>
    </dataValidation>
  </dataValidation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F143-000F-574F-AA31-A8518A0A3CC5}">
  <dimension ref="A1:BL51"/>
  <sheetViews>
    <sheetView tabSelected="1" topLeftCell="AB2" workbookViewId="0">
      <selection activeCell="Y37" sqref="Y37"/>
    </sheetView>
  </sheetViews>
  <sheetFormatPr baseColWidth="10" defaultRowHeight="16" x14ac:dyDescent="0.2"/>
  <cols>
    <col min="31" max="37" width="11" customWidth="1"/>
  </cols>
  <sheetData>
    <row r="1" spans="1:64" x14ac:dyDescent="0.2">
      <c r="A1" t="s">
        <v>51</v>
      </c>
      <c r="B1" s="1"/>
      <c r="C1" s="23" t="s">
        <v>0</v>
      </c>
      <c r="D1" s="24"/>
      <c r="E1" s="24"/>
      <c r="F1" s="24"/>
      <c r="G1" s="24"/>
      <c r="H1" s="25"/>
      <c r="I1" s="21" t="s">
        <v>1</v>
      </c>
      <c r="J1" s="22"/>
      <c r="K1" s="22"/>
      <c r="L1" s="22"/>
      <c r="M1" s="22"/>
      <c r="N1" s="21" t="s">
        <v>2</v>
      </c>
      <c r="O1" s="22"/>
      <c r="P1" s="22"/>
      <c r="Q1" s="26"/>
      <c r="R1" s="21" t="s">
        <v>3</v>
      </c>
      <c r="S1" s="22"/>
      <c r="T1" s="22"/>
      <c r="U1" s="22"/>
      <c r="V1" s="26"/>
      <c r="W1" s="21" t="s">
        <v>4</v>
      </c>
      <c r="X1" s="22"/>
      <c r="Y1" s="22"/>
      <c r="Z1" s="22"/>
      <c r="AA1" s="26"/>
      <c r="AN1" s="23" t="s">
        <v>0</v>
      </c>
      <c r="AO1" s="24"/>
      <c r="AP1" s="24"/>
      <c r="AQ1" s="24"/>
      <c r="AR1" s="24"/>
      <c r="AS1" s="25"/>
      <c r="AT1" s="21" t="s">
        <v>1</v>
      </c>
      <c r="AU1" s="22"/>
      <c r="AV1" s="22"/>
      <c r="AW1" s="22"/>
      <c r="AX1" s="22"/>
      <c r="AY1" s="21" t="s">
        <v>2</v>
      </c>
      <c r="AZ1" s="22"/>
      <c r="BA1" s="22"/>
      <c r="BB1" s="26"/>
      <c r="BC1" s="21" t="s">
        <v>3</v>
      </c>
      <c r="BD1" s="22"/>
      <c r="BE1" s="22"/>
      <c r="BF1" s="22"/>
      <c r="BG1" s="26"/>
      <c r="BH1" s="21" t="s">
        <v>4</v>
      </c>
      <c r="BI1" s="22"/>
      <c r="BJ1" s="22"/>
      <c r="BK1" s="22"/>
      <c r="BL1" s="26"/>
    </row>
    <row r="2" spans="1:64" x14ac:dyDescent="0.2">
      <c r="B2" s="1"/>
      <c r="C2" s="14" t="s">
        <v>43</v>
      </c>
      <c r="D2" s="15" t="s">
        <v>6</v>
      </c>
      <c r="E2" s="15" t="s">
        <v>5</v>
      </c>
      <c r="F2" s="15" t="s">
        <v>42</v>
      </c>
      <c r="G2" s="15" t="s">
        <v>44</v>
      </c>
      <c r="H2" s="16" t="s">
        <v>45</v>
      </c>
      <c r="I2" s="15" t="s">
        <v>43</v>
      </c>
      <c r="J2" s="15" t="s">
        <v>6</v>
      </c>
      <c r="K2" s="15" t="s">
        <v>46</v>
      </c>
      <c r="L2" s="15" t="s">
        <v>42</v>
      </c>
      <c r="M2" s="15" t="s">
        <v>45</v>
      </c>
      <c r="N2" s="14" t="s">
        <v>43</v>
      </c>
      <c r="O2" s="15" t="s">
        <v>6</v>
      </c>
      <c r="P2" s="15" t="s">
        <v>5</v>
      </c>
      <c r="Q2" s="16" t="s">
        <v>42</v>
      </c>
      <c r="R2" s="15" t="s">
        <v>43</v>
      </c>
      <c r="S2" s="15" t="s">
        <v>6</v>
      </c>
      <c r="T2" s="15" t="s">
        <v>46</v>
      </c>
      <c r="U2" s="15" t="s">
        <v>42</v>
      </c>
      <c r="V2" s="15" t="s">
        <v>45</v>
      </c>
      <c r="W2" s="14" t="s">
        <v>43</v>
      </c>
      <c r="X2" s="15" t="s">
        <v>6</v>
      </c>
      <c r="Y2" s="15" t="s">
        <v>5</v>
      </c>
      <c r="Z2" s="15" t="s">
        <v>42</v>
      </c>
      <c r="AA2" s="16" t="s">
        <v>44</v>
      </c>
      <c r="AC2" s="1" t="s">
        <v>52</v>
      </c>
      <c r="AE2" t="s">
        <v>54</v>
      </c>
      <c r="AF2" t="s">
        <v>55</v>
      </c>
      <c r="AG2" t="s">
        <v>5</v>
      </c>
      <c r="AH2" t="s">
        <v>42</v>
      </c>
      <c r="AI2" t="s">
        <v>56</v>
      </c>
      <c r="AJ2" t="s">
        <v>57</v>
      </c>
      <c r="AK2" t="s">
        <v>58</v>
      </c>
      <c r="AM2" t="s">
        <v>51</v>
      </c>
      <c r="AN2" s="14" t="s">
        <v>43</v>
      </c>
      <c r="AO2" s="15" t="s">
        <v>6</v>
      </c>
      <c r="AP2" s="15" t="s">
        <v>5</v>
      </c>
      <c r="AQ2" s="15" t="s">
        <v>42</v>
      </c>
      <c r="AR2" s="15" t="s">
        <v>44</v>
      </c>
      <c r="AS2" s="16" t="s">
        <v>45</v>
      </c>
      <c r="AT2" s="15" t="s">
        <v>43</v>
      </c>
      <c r="AU2" s="15" t="s">
        <v>6</v>
      </c>
      <c r="AV2" s="15" t="s">
        <v>46</v>
      </c>
      <c r="AW2" s="15" t="s">
        <v>42</v>
      </c>
      <c r="AX2" s="15" t="s">
        <v>45</v>
      </c>
      <c r="AY2" s="14" t="s">
        <v>43</v>
      </c>
      <c r="AZ2" s="15" t="s">
        <v>6</v>
      </c>
      <c r="BA2" s="15" t="s">
        <v>5</v>
      </c>
      <c r="BB2" s="16" t="s">
        <v>42</v>
      </c>
      <c r="BC2" s="15" t="s">
        <v>43</v>
      </c>
      <c r="BD2" s="15" t="s">
        <v>6</v>
      </c>
      <c r="BE2" s="15" t="s">
        <v>46</v>
      </c>
      <c r="BF2" s="15" t="s">
        <v>42</v>
      </c>
      <c r="BG2" s="15" t="s">
        <v>45</v>
      </c>
      <c r="BH2" s="14" t="s">
        <v>43</v>
      </c>
      <c r="BI2" s="15" t="s">
        <v>6</v>
      </c>
      <c r="BJ2" s="15" t="s">
        <v>5</v>
      </c>
      <c r="BK2" s="15" t="s">
        <v>42</v>
      </c>
      <c r="BL2" s="16" t="s">
        <v>44</v>
      </c>
    </row>
    <row r="3" spans="1:64" x14ac:dyDescent="0.2">
      <c r="B3" s="1" t="s">
        <v>11</v>
      </c>
      <c r="C3" s="1" t="b">
        <v>0</v>
      </c>
      <c r="D3" s="1" t="b">
        <v>0</v>
      </c>
      <c r="E3" s="1" t="b">
        <v>0</v>
      </c>
      <c r="F3" s="1" t="b">
        <v>0</v>
      </c>
      <c r="G3" s="1" t="b">
        <v>0</v>
      </c>
      <c r="H3" s="1" t="b">
        <v>0</v>
      </c>
      <c r="I3" s="1" t="b">
        <v>1</v>
      </c>
      <c r="J3" s="1" t="b">
        <v>1</v>
      </c>
      <c r="K3" s="1" t="b">
        <v>1</v>
      </c>
      <c r="L3" s="1" t="b">
        <v>1</v>
      </c>
      <c r="M3" s="1" t="b">
        <v>1</v>
      </c>
      <c r="N3" s="1" t="b">
        <v>0</v>
      </c>
      <c r="O3" s="1" t="b">
        <v>0</v>
      </c>
      <c r="P3" s="1" t="b">
        <v>0</v>
      </c>
      <c r="Q3" s="1" t="b">
        <v>0</v>
      </c>
      <c r="R3" s="1" t="b">
        <v>1</v>
      </c>
      <c r="S3" s="1" t="b">
        <v>1</v>
      </c>
      <c r="T3" s="1" t="b">
        <v>1</v>
      </c>
      <c r="U3" s="1" t="b">
        <v>1</v>
      </c>
      <c r="V3" s="1" t="b">
        <v>1</v>
      </c>
      <c r="W3" s="1" t="b">
        <v>1</v>
      </c>
      <c r="X3" s="1" t="b">
        <v>0</v>
      </c>
      <c r="Y3" s="1" t="b">
        <v>0</v>
      </c>
      <c r="Z3" s="1" t="b">
        <v>0</v>
      </c>
      <c r="AA3" s="1" t="b">
        <v>0</v>
      </c>
      <c r="AC3">
        <f>COUNTIF(C3:AA3, TRUE)</f>
        <v>11</v>
      </c>
      <c r="AD3" s="1" t="s">
        <v>11</v>
      </c>
      <c r="AE3">
        <f>COUNTIF($AN$3:AN$5, AD3) + COUNTIF($AR$3:AT$5, AD3) + COUNTIF($AX$3:AY$5, AD3) +  COUNTIF($BC$3:BC$5, AD3)+COUNTIF($BG$3:BH$5, AD3) + COUNTIF($BL$3:BL$5, AD3)</f>
        <v>1</v>
      </c>
      <c r="AF3">
        <f>COUNTIF($AO$3:AO$5, AD3) + COUNTIF($AU$3:AU$5, AD3) + COUNTIF($AZ$3:AZ$5, AD3) +  COUNTIF($BD$3:BD$5, AD3)+COUNTIF($BI$3:BI$5, AD3)</f>
        <v>1</v>
      </c>
      <c r="AG3">
        <f>COUNTIF($AP$3:AP$5, AD3) + COUNTIF($AV$3:AV$5, AD3) + COUNTIF($BA$3:BA$5, AD3) +  COUNTIF($BE$3:BE$5, AD3)+COUNTIF($BJ$3:BJ$5, AD3)</f>
        <v>2</v>
      </c>
      <c r="AH3">
        <f>COUNTIF($AQ$3:AQ$5, AD3) + COUNTIF($AW$3:AW$5, AD3) + COUNTIF($BB$3:BB$5, AD3) +  COUNTIF($BF$3:BF$5, AD3)+COUNTIF($BK$3:BK$5, AD3)</f>
        <v>1</v>
      </c>
      <c r="AI3">
        <f>COUNTIF($AN$3:$BL$3, AD3)</f>
        <v>1</v>
      </c>
      <c r="AJ3">
        <f>COUNTIF($AN$4:$BL$4, AD3)</f>
        <v>2</v>
      </c>
      <c r="AK3">
        <f>COUNTIF($AN$5:$BL$5, AD3)</f>
        <v>2</v>
      </c>
      <c r="AL3" s="1" t="s">
        <v>11</v>
      </c>
      <c r="AM3">
        <f xml:space="preserve"> COUNTIF(AN3:BL5,AD3)</f>
        <v>5</v>
      </c>
      <c r="AN3" t="s">
        <v>18</v>
      </c>
      <c r="AO3" t="s">
        <v>13</v>
      </c>
      <c r="AP3" t="s">
        <v>19</v>
      </c>
      <c r="AQ3" t="s">
        <v>16</v>
      </c>
      <c r="AR3" t="s">
        <v>15</v>
      </c>
      <c r="AS3" t="s">
        <v>12</v>
      </c>
      <c r="AT3" t="s">
        <v>25</v>
      </c>
      <c r="AU3" t="s">
        <v>47</v>
      </c>
      <c r="AV3" t="s">
        <v>12</v>
      </c>
      <c r="AW3" t="s">
        <v>48</v>
      </c>
      <c r="AX3" t="s">
        <v>24</v>
      </c>
      <c r="AY3" t="s">
        <v>22</v>
      </c>
      <c r="AZ3" t="s">
        <v>19</v>
      </c>
      <c r="BA3" t="s">
        <v>50</v>
      </c>
      <c r="BB3" t="s">
        <v>16</v>
      </c>
      <c r="BC3" t="s">
        <v>20</v>
      </c>
      <c r="BD3" t="s">
        <v>14</v>
      </c>
      <c r="BE3" t="s">
        <v>24</v>
      </c>
      <c r="BF3" t="s">
        <v>11</v>
      </c>
      <c r="BG3" t="s">
        <v>22</v>
      </c>
      <c r="BH3" t="s">
        <v>47</v>
      </c>
      <c r="BI3" t="s">
        <v>12</v>
      </c>
      <c r="BJ3" t="s">
        <v>18</v>
      </c>
      <c r="BK3" t="s">
        <v>13</v>
      </c>
      <c r="BL3" t="s">
        <v>50</v>
      </c>
    </row>
    <row r="4" spans="1:64" x14ac:dyDescent="0.2">
      <c r="B4" s="1" t="s">
        <v>12</v>
      </c>
      <c r="C4" s="1" t="b">
        <v>1</v>
      </c>
      <c r="D4" s="1" t="b">
        <v>1</v>
      </c>
      <c r="E4" s="1" t="b">
        <v>1</v>
      </c>
      <c r="F4" s="1" t="b">
        <v>1</v>
      </c>
      <c r="G4" s="1" t="b">
        <v>1</v>
      </c>
      <c r="H4" s="1" t="b">
        <v>1</v>
      </c>
      <c r="I4" s="1" t="b">
        <v>1</v>
      </c>
      <c r="J4" s="1" t="b">
        <v>1</v>
      </c>
      <c r="K4" s="1" t="b">
        <v>1</v>
      </c>
      <c r="L4" s="1" t="b">
        <v>1</v>
      </c>
      <c r="M4" s="1" t="b">
        <v>1</v>
      </c>
      <c r="N4" s="1" t="b">
        <v>1</v>
      </c>
      <c r="O4" s="1" t="b">
        <v>1</v>
      </c>
      <c r="P4" s="1" t="b">
        <v>1</v>
      </c>
      <c r="Q4" s="1" t="b">
        <v>1</v>
      </c>
      <c r="R4" s="1" t="b">
        <v>0</v>
      </c>
      <c r="S4" s="1" t="b">
        <v>0</v>
      </c>
      <c r="T4" s="1" t="b">
        <v>0</v>
      </c>
      <c r="U4" s="1" t="b">
        <v>0</v>
      </c>
      <c r="V4" s="1" t="b">
        <v>1</v>
      </c>
      <c r="W4" s="1" t="b">
        <v>1</v>
      </c>
      <c r="X4" s="1" t="b">
        <v>1</v>
      </c>
      <c r="Y4" s="1" t="b">
        <v>1</v>
      </c>
      <c r="Z4" s="1" t="b">
        <v>1</v>
      </c>
      <c r="AA4" s="1" t="b">
        <v>1</v>
      </c>
      <c r="AC4">
        <f t="shared" ref="AC4:AC17" si="0">COUNTIF(C4:AA4, TRUE)</f>
        <v>21</v>
      </c>
      <c r="AD4" s="1" t="s">
        <v>12</v>
      </c>
      <c r="AE4">
        <f>COUNTIF($AN$3:AN$5, AD4) + COUNTIF($AR$3:AT$5, AD4) + COUNTIF($AX$3:AY$5, AD4) +  COUNTIF($BC$3:BC$5, AD4)+COUNTIF($BG$3:BH$5, AD4) + COUNTIF($BL$3:BL$5, AD4)</f>
        <v>3</v>
      </c>
      <c r="AF4">
        <f>COUNTIF($AO$3:AO$5, AD4) + COUNTIF($AU$3:AU$5, AD4) + COUNTIF($AZ$3:AZ$5, AD4) +  COUNTIF($BD$3:BD$5, AD4)+COUNTIF($BI$3:BI$5, AD4)</f>
        <v>1</v>
      </c>
      <c r="AG4">
        <f>COUNTIF($AP$3:AP$5, AD4) + COUNTIF($AV$3:AV$5, AD4) + COUNTIF($BA$3:BA$5, AD4) +  COUNTIF($BE$3:BE$5, AD4)+COUNTIF($BJ$3:BJ$5, AD4)</f>
        <v>1</v>
      </c>
      <c r="AH4">
        <f>COUNTIF($AQ$3:AQ$5, AD4) + COUNTIF($AW$3:AW$5, AD4) + COUNTIF($BB$3:BB$5, AD4) +  COUNTIF($BF$3:BF$5, AD4)+COUNTIF($BK$3:BK$5, AD4)</f>
        <v>0</v>
      </c>
      <c r="AI4">
        <f t="shared" ref="AI4:AI17" si="1">COUNTIF($AN$3:$BL$3, AD4)</f>
        <v>3</v>
      </c>
      <c r="AJ4">
        <f t="shared" ref="AJ4:AJ17" si="2">COUNTIF($AN$4:$BL$4, AD4)</f>
        <v>1</v>
      </c>
      <c r="AK4">
        <f t="shared" ref="AK4:AK17" si="3">COUNTIF($AN$5:$BL$5, AD4)</f>
        <v>1</v>
      </c>
      <c r="AL4" s="1" t="s">
        <v>12</v>
      </c>
      <c r="AM4" cm="1">
        <f t="array" ref="AM4">SUM(LEN(AN3:BL5)-LEN(SUBSTITUTE(AN3:BL5,B4,"")))/LEN(B4)</f>
        <v>5</v>
      </c>
      <c r="AN4" t="s">
        <v>16</v>
      </c>
      <c r="AO4" t="s">
        <v>18</v>
      </c>
      <c r="AP4" t="s">
        <v>48</v>
      </c>
      <c r="AQ4" t="s">
        <v>19</v>
      </c>
      <c r="AR4" t="s">
        <v>25</v>
      </c>
      <c r="AS4" t="s">
        <v>12</v>
      </c>
      <c r="AT4" t="s">
        <v>22</v>
      </c>
      <c r="AU4" t="s">
        <v>50</v>
      </c>
      <c r="AV4" t="s">
        <v>11</v>
      </c>
      <c r="AW4" t="s">
        <v>47</v>
      </c>
      <c r="AX4" t="s">
        <v>13</v>
      </c>
      <c r="AY4" t="s">
        <v>19</v>
      </c>
      <c r="AZ4" t="s">
        <v>16</v>
      </c>
      <c r="BA4" t="s">
        <v>15</v>
      </c>
      <c r="BB4" t="s">
        <v>50</v>
      </c>
      <c r="BC4" t="s">
        <v>11</v>
      </c>
      <c r="BD4" t="s">
        <v>24</v>
      </c>
      <c r="BE4" t="s">
        <v>14</v>
      </c>
      <c r="BF4" t="s">
        <v>20</v>
      </c>
      <c r="BG4" t="s">
        <v>47</v>
      </c>
      <c r="BH4" t="s">
        <v>14</v>
      </c>
      <c r="BI4" t="s">
        <v>13</v>
      </c>
      <c r="BJ4" t="s">
        <v>20</v>
      </c>
      <c r="BK4" t="s">
        <v>22</v>
      </c>
      <c r="BL4" t="s">
        <v>25</v>
      </c>
    </row>
    <row r="5" spans="1:64" x14ac:dyDescent="0.2">
      <c r="B5" s="1" t="s">
        <v>13</v>
      </c>
      <c r="C5" s="1" t="b">
        <v>1</v>
      </c>
      <c r="D5" s="1" t="b">
        <v>1</v>
      </c>
      <c r="E5" s="1" t="b">
        <v>1</v>
      </c>
      <c r="F5" s="1" t="b">
        <v>1</v>
      </c>
      <c r="G5" s="1" t="b">
        <v>0</v>
      </c>
      <c r="H5" s="1" t="b">
        <v>0</v>
      </c>
      <c r="I5" s="1" t="b">
        <v>0</v>
      </c>
      <c r="J5" s="1" t="b">
        <v>0</v>
      </c>
      <c r="K5" s="1" t="b">
        <v>0</v>
      </c>
      <c r="L5" s="1" t="b">
        <v>0</v>
      </c>
      <c r="M5" s="1" t="b">
        <v>1</v>
      </c>
      <c r="N5" s="1" t="b">
        <v>0</v>
      </c>
      <c r="O5" s="1" t="b">
        <v>0</v>
      </c>
      <c r="P5" s="1" t="b">
        <v>0</v>
      </c>
      <c r="Q5" s="1" t="b">
        <v>0</v>
      </c>
      <c r="R5" s="1" t="b">
        <v>0</v>
      </c>
      <c r="S5" s="1" t="b">
        <v>0</v>
      </c>
      <c r="T5" s="1" t="b">
        <v>0</v>
      </c>
      <c r="U5" s="1" t="b">
        <v>0</v>
      </c>
      <c r="V5" s="1" t="b">
        <v>1</v>
      </c>
      <c r="W5" s="1" t="b">
        <v>1</v>
      </c>
      <c r="X5" s="1" t="b">
        <v>1</v>
      </c>
      <c r="Y5" s="1" t="b">
        <v>1</v>
      </c>
      <c r="Z5" s="1" t="b">
        <v>1</v>
      </c>
      <c r="AA5" s="1" t="b">
        <v>0</v>
      </c>
      <c r="AC5">
        <f t="shared" si="0"/>
        <v>10</v>
      </c>
      <c r="AD5" s="1" t="s">
        <v>13</v>
      </c>
      <c r="AE5">
        <f>COUNTIF($AN$3:AN$5, AD5) + COUNTIF($AR$3:AT$5, AD5) + COUNTIF($AX$3:AY$5, AD5) +  COUNTIF($BC$3:BC$5, AD5)+COUNTIF($BG$3:BH$5, AD5) + COUNTIF($BL$3:BL$5, AD5)</f>
        <v>2</v>
      </c>
      <c r="AF5">
        <f>COUNTIF($AO$3:AO$5, AD5) + COUNTIF($AU$3:AU$5, AD5) + COUNTIF($AZ$3:AZ$5, AD5) +  COUNTIF($BD$3:BD$5, AD5)+COUNTIF($BI$3:BI$5, AD5)</f>
        <v>2</v>
      </c>
      <c r="AG5">
        <f>COUNTIF($AP$3:AP$5, AD5) + COUNTIF($AV$3:AV$5, AD5) + COUNTIF($BA$3:BA$5, AD5) +  COUNTIF($BE$3:BE$5, AD5)+COUNTIF($BJ$3:BJ$5, AD5)</f>
        <v>0</v>
      </c>
      <c r="AH5">
        <f>COUNTIF($AQ$3:AQ$5, AD5) + COUNTIF($AW$3:AW$5, AD5) + COUNTIF($BB$3:BB$5, AD5) +  COUNTIF($BF$3:BF$5, AD5)+COUNTIF($BK$3:BK$5, AD5)</f>
        <v>1</v>
      </c>
      <c r="AI5">
        <f t="shared" si="1"/>
        <v>2</v>
      </c>
      <c r="AJ5">
        <f t="shared" si="2"/>
        <v>2</v>
      </c>
      <c r="AK5">
        <f t="shared" si="3"/>
        <v>1</v>
      </c>
      <c r="AL5" s="1" t="s">
        <v>13</v>
      </c>
      <c r="AM5" cm="1">
        <f t="array" ref="AM5">SUM(LEN(AN3:BL5)-LEN(SUBSTITUTE(AN3:BL5,B5,"")))/LEN(B5)</f>
        <v>5</v>
      </c>
      <c r="AN5" t="s">
        <v>13</v>
      </c>
      <c r="AO5" t="s">
        <v>48</v>
      </c>
      <c r="AP5" t="s">
        <v>16</v>
      </c>
      <c r="AQ5" t="s">
        <v>18</v>
      </c>
      <c r="AR5" t="s">
        <v>15</v>
      </c>
      <c r="AS5" t="s">
        <v>12</v>
      </c>
      <c r="AT5" t="s">
        <v>25</v>
      </c>
      <c r="AU5" t="s">
        <v>11</v>
      </c>
      <c r="AV5" t="s">
        <v>47</v>
      </c>
      <c r="AW5" t="s">
        <v>24</v>
      </c>
      <c r="AX5" t="s">
        <v>20</v>
      </c>
      <c r="AY5" t="s">
        <v>15</v>
      </c>
      <c r="AZ5" t="s">
        <v>50</v>
      </c>
      <c r="BA5" t="s">
        <v>48</v>
      </c>
      <c r="BB5" t="s">
        <v>19</v>
      </c>
      <c r="BC5" t="s">
        <v>24</v>
      </c>
      <c r="BD5" t="s">
        <v>20</v>
      </c>
      <c r="BE5" t="s">
        <v>11</v>
      </c>
      <c r="BF5" t="s">
        <v>14</v>
      </c>
      <c r="BG5" t="s">
        <v>25</v>
      </c>
      <c r="BH5" t="s">
        <v>22</v>
      </c>
      <c r="BI5" t="s">
        <v>14</v>
      </c>
      <c r="BJ5" t="s">
        <v>15</v>
      </c>
      <c r="BK5" t="s">
        <v>18</v>
      </c>
      <c r="BL5" t="s">
        <v>48</v>
      </c>
    </row>
    <row r="6" spans="1:64" x14ac:dyDescent="0.2">
      <c r="B6" s="1" t="s">
        <v>14</v>
      </c>
      <c r="C6" s="1" t="b">
        <v>0</v>
      </c>
      <c r="D6" s="1" t="b">
        <v>0</v>
      </c>
      <c r="E6" s="1" t="b">
        <v>0</v>
      </c>
      <c r="F6" s="1" t="b">
        <v>0</v>
      </c>
      <c r="G6" s="1" t="b">
        <v>0</v>
      </c>
      <c r="H6" s="1" t="b">
        <v>1</v>
      </c>
      <c r="I6" s="1" t="b">
        <v>1</v>
      </c>
      <c r="J6" s="1" t="b">
        <v>1</v>
      </c>
      <c r="K6" s="1" t="b">
        <v>1</v>
      </c>
      <c r="L6" s="1" t="b">
        <v>1</v>
      </c>
      <c r="M6" s="1" t="b">
        <v>0</v>
      </c>
      <c r="N6" s="1" t="b">
        <v>0</v>
      </c>
      <c r="O6" s="1" t="b">
        <v>0</v>
      </c>
      <c r="P6" s="1" t="b">
        <v>0</v>
      </c>
      <c r="Q6" s="1" t="b">
        <v>0</v>
      </c>
      <c r="R6" s="1" t="b">
        <v>1</v>
      </c>
      <c r="S6" s="1" t="b">
        <v>1</v>
      </c>
      <c r="T6" s="1" t="b">
        <v>1</v>
      </c>
      <c r="U6" s="1" t="b">
        <v>1</v>
      </c>
      <c r="V6" s="1" t="b">
        <v>1</v>
      </c>
      <c r="W6" s="1" t="b">
        <v>1</v>
      </c>
      <c r="X6" s="1" t="b">
        <v>1</v>
      </c>
      <c r="Y6" s="1" t="b">
        <v>1</v>
      </c>
      <c r="Z6" s="1" t="b">
        <v>1</v>
      </c>
      <c r="AA6" s="1" t="b">
        <v>0</v>
      </c>
      <c r="AC6">
        <f t="shared" si="0"/>
        <v>14</v>
      </c>
      <c r="AD6" s="1" t="s">
        <v>14</v>
      </c>
      <c r="AE6">
        <f>COUNTIF($AN$3:AN$5, AD6) + COUNTIF($AR$3:AT$5, AD6) + COUNTIF($AX$3:AY$5, AD6) +  COUNTIF($BC$3:BC$5, AD6)+COUNTIF($BG$3:BH$5, AD6) + COUNTIF($BL$3:BL$5, AD6)</f>
        <v>1</v>
      </c>
      <c r="AF6">
        <f>COUNTIF($AO$3:AO$5, AD6) + COUNTIF($AU$3:AU$5, AD6) + COUNTIF($AZ$3:AZ$5, AD6) +  COUNTIF($BD$3:BD$5, AD6)+COUNTIF($BI$3:BI$5, AD6)</f>
        <v>2</v>
      </c>
      <c r="AG6">
        <f>COUNTIF($AP$3:AP$5, AD6) + COUNTIF($AV$3:AV$5, AD6) + COUNTIF($BA$3:BA$5, AD6) +  COUNTIF($BE$3:BE$5, AD6)+COUNTIF($BJ$3:BJ$5, AD6)</f>
        <v>1</v>
      </c>
      <c r="AH6">
        <f>COUNTIF($AQ$3:AQ$5, AD6) + COUNTIF($AW$3:AW$5, AD6) + COUNTIF($BB$3:BB$5, AD6) +  COUNTIF($BF$3:BF$5, AD6)+COUNTIF($BK$3:BK$5, AD6)</f>
        <v>1</v>
      </c>
      <c r="AI6">
        <f t="shared" si="1"/>
        <v>1</v>
      </c>
      <c r="AJ6">
        <f t="shared" si="2"/>
        <v>2</v>
      </c>
      <c r="AK6">
        <f t="shared" si="3"/>
        <v>2</v>
      </c>
      <c r="AL6" s="1" t="s">
        <v>14</v>
      </c>
      <c r="AM6" cm="1">
        <f t="array" ref="AM6">SUM(LEN(AN3:BL5)-LEN(SUBSTITUTE(AN3:BL5,B6,"")))/LEN(B6)</f>
        <v>5</v>
      </c>
    </row>
    <row r="7" spans="1:64" x14ac:dyDescent="0.2">
      <c r="B7" s="1" t="s">
        <v>15</v>
      </c>
      <c r="C7" s="1" t="b">
        <v>1</v>
      </c>
      <c r="D7" s="1" t="b">
        <v>0</v>
      </c>
      <c r="E7" s="1" t="b">
        <v>0</v>
      </c>
      <c r="F7" s="1" t="b">
        <v>0</v>
      </c>
      <c r="G7" s="1" t="b">
        <v>1</v>
      </c>
      <c r="H7" s="1" t="b">
        <v>0</v>
      </c>
      <c r="I7" s="1" t="b">
        <v>1</v>
      </c>
      <c r="J7" s="1" t="b">
        <v>0</v>
      </c>
      <c r="K7" s="1" t="b">
        <v>0</v>
      </c>
      <c r="L7" s="1" t="b">
        <v>0</v>
      </c>
      <c r="M7" s="1" t="b">
        <v>0</v>
      </c>
      <c r="N7" s="1" t="b">
        <v>1</v>
      </c>
      <c r="O7" s="1" t="b">
        <v>1</v>
      </c>
      <c r="P7" s="1" t="b">
        <v>1</v>
      </c>
      <c r="Q7" s="1" t="b">
        <v>1</v>
      </c>
      <c r="R7" s="1" t="b">
        <v>0</v>
      </c>
      <c r="S7" s="1" t="b">
        <v>0</v>
      </c>
      <c r="T7" s="1" t="b">
        <v>0</v>
      </c>
      <c r="U7" s="1" t="b">
        <v>0</v>
      </c>
      <c r="V7" s="1" t="b">
        <v>1</v>
      </c>
      <c r="W7" s="1" t="b">
        <v>1</v>
      </c>
      <c r="X7" s="1" t="b">
        <v>1</v>
      </c>
      <c r="Y7" s="1" t="b">
        <v>1</v>
      </c>
      <c r="Z7" s="1" t="b">
        <v>1</v>
      </c>
      <c r="AA7" s="1" t="b">
        <v>1</v>
      </c>
      <c r="AC7">
        <f t="shared" si="0"/>
        <v>13</v>
      </c>
      <c r="AD7" s="1" t="s">
        <v>15</v>
      </c>
      <c r="AE7">
        <f>COUNTIF($AN$3:AN$5, AD7) + COUNTIF($AR$3:AT$5, AD7) + COUNTIF($AX$3:AY$5, AD7) +  COUNTIF($BC$3:BC$5, AD7)+COUNTIF($BG$3:BH$5, AD7) + COUNTIF($BL$3:BL$5, AD7)</f>
        <v>3</v>
      </c>
      <c r="AF7">
        <f>COUNTIF($AO$3:AO$5, AD7) + COUNTIF($AU$3:AU$5, AD7) + COUNTIF($AZ$3:AZ$5, AD7) +  COUNTIF($BD$3:BD$5, AD7)+COUNTIF($BI$3:BI$5, AD7)</f>
        <v>0</v>
      </c>
      <c r="AG7">
        <f>COUNTIF($AP$3:AP$5, AD7) + COUNTIF($AV$3:AV$5, AD7) + COUNTIF($BA$3:BA$5, AD7) +  COUNTIF($BE$3:BE$5, AD7)+COUNTIF($BJ$3:BJ$5, AD7)</f>
        <v>2</v>
      </c>
      <c r="AH7">
        <f>COUNTIF($AQ$3:AQ$5, AD7) + COUNTIF($AW$3:AW$5, AD7) + COUNTIF($BB$3:BB$5, AD7) +  COUNTIF($BF$3:BF$5, AD7)+COUNTIF($BK$3:BK$5, AD7)</f>
        <v>0</v>
      </c>
      <c r="AI7">
        <f t="shared" si="1"/>
        <v>1</v>
      </c>
      <c r="AJ7">
        <f t="shared" si="2"/>
        <v>1</v>
      </c>
      <c r="AK7">
        <f t="shared" si="3"/>
        <v>3</v>
      </c>
      <c r="AL7" s="1" t="s">
        <v>15</v>
      </c>
      <c r="AM7" cm="1">
        <f t="array" ref="AM7">SUM(LEN(AN3:BL5)-LEN(SUBSTITUTE(AN3:BL5,B7,"")))/LEN(B7)</f>
        <v>5</v>
      </c>
      <c r="AN7">
        <v>10</v>
      </c>
      <c r="AO7">
        <v>8</v>
      </c>
      <c r="AP7">
        <v>8</v>
      </c>
      <c r="AQ7">
        <v>8</v>
      </c>
      <c r="AR7">
        <v>5</v>
      </c>
      <c r="AS7">
        <v>3</v>
      </c>
      <c r="AT7">
        <v>14</v>
      </c>
      <c r="AU7">
        <v>8</v>
      </c>
      <c r="AV7">
        <v>8</v>
      </c>
      <c r="AW7">
        <v>8</v>
      </c>
      <c r="AX7">
        <v>5</v>
      </c>
      <c r="AY7">
        <v>10</v>
      </c>
      <c r="AZ7">
        <v>8</v>
      </c>
      <c r="BA7">
        <v>8</v>
      </c>
      <c r="BB7">
        <v>8</v>
      </c>
      <c r="BC7">
        <v>6</v>
      </c>
      <c r="BD7">
        <v>4</v>
      </c>
      <c r="BE7">
        <v>4</v>
      </c>
      <c r="BF7">
        <v>4</v>
      </c>
      <c r="BG7">
        <v>13</v>
      </c>
      <c r="BH7">
        <v>13</v>
      </c>
      <c r="BI7">
        <v>10</v>
      </c>
      <c r="BJ7">
        <v>10</v>
      </c>
      <c r="BK7">
        <v>10</v>
      </c>
      <c r="BL7">
        <v>7</v>
      </c>
    </row>
    <row r="8" spans="1:64" x14ac:dyDescent="0.2">
      <c r="B8" s="1" t="s">
        <v>50</v>
      </c>
      <c r="C8" s="1" t="b">
        <v>0</v>
      </c>
      <c r="D8" s="1" t="b">
        <v>0</v>
      </c>
      <c r="E8" s="1" t="b">
        <v>0</v>
      </c>
      <c r="F8" s="1" t="b">
        <v>0</v>
      </c>
      <c r="G8" s="1" t="b">
        <v>0</v>
      </c>
      <c r="H8" s="1" t="b">
        <v>0</v>
      </c>
      <c r="I8" s="1" t="b">
        <v>1</v>
      </c>
      <c r="J8" s="1" t="b">
        <v>1</v>
      </c>
      <c r="K8" s="1" t="b">
        <v>1</v>
      </c>
      <c r="L8" s="1" t="b">
        <v>1</v>
      </c>
      <c r="M8" s="1" t="b">
        <v>0</v>
      </c>
      <c r="N8" s="1" t="b">
        <v>1</v>
      </c>
      <c r="O8" s="1" t="b">
        <v>1</v>
      </c>
      <c r="P8" s="1" t="b">
        <v>1</v>
      </c>
      <c r="Q8" s="1" t="b">
        <v>1</v>
      </c>
      <c r="R8" s="1" t="b">
        <v>0</v>
      </c>
      <c r="S8" s="1" t="b">
        <v>0</v>
      </c>
      <c r="T8" s="1" t="b">
        <v>0</v>
      </c>
      <c r="U8" s="1" t="b">
        <v>0</v>
      </c>
      <c r="V8" s="1" t="b">
        <v>0</v>
      </c>
      <c r="W8" s="1" t="b">
        <v>0</v>
      </c>
      <c r="X8" s="1" t="b">
        <v>0</v>
      </c>
      <c r="Y8" s="1" t="b">
        <v>0</v>
      </c>
      <c r="Z8" s="1" t="b">
        <v>0</v>
      </c>
      <c r="AA8" s="1" t="b">
        <v>1</v>
      </c>
      <c r="AC8">
        <f t="shared" si="0"/>
        <v>9</v>
      </c>
      <c r="AD8" s="1" t="s">
        <v>50</v>
      </c>
      <c r="AE8">
        <f>COUNTIF($AN$3:AN$5, AD8) + COUNTIF($AR$3:AT$5, AD8) + COUNTIF($AX$3:AY$5, AD8) +  COUNTIF($BC$3:BC$5, AD8)+COUNTIF($BG$3:BH$5, AD8) + COUNTIF($BL$3:BL$5, AD8)</f>
        <v>1</v>
      </c>
      <c r="AF8">
        <f>COUNTIF($AO$3:AO$5, AD8) + COUNTIF($AU$3:AU$5, AD8) + COUNTIF($AZ$3:AZ$5, AD8) +  COUNTIF($BD$3:BD$5, AD8)+COUNTIF($BI$3:BI$5, AD8)</f>
        <v>2</v>
      </c>
      <c r="AG8">
        <f>COUNTIF($AP$3:AP$5, AD8) + COUNTIF($AV$3:AV$5, AD8) + COUNTIF($BA$3:BA$5, AD8) +  COUNTIF($BE$3:BE$5, AD8)+COUNTIF($BJ$3:BJ$5, AD8)</f>
        <v>1</v>
      </c>
      <c r="AH8">
        <f>COUNTIF($AQ$3:AQ$5, AD8) + COUNTIF($AW$3:AW$5, AD8) + COUNTIF($BB$3:BB$5, AD8) +  COUNTIF($BF$3:BF$5, AD8)+COUNTIF($BK$3:BK$5, AD8)</f>
        <v>1</v>
      </c>
      <c r="AI8">
        <f t="shared" si="1"/>
        <v>2</v>
      </c>
      <c r="AJ8">
        <f t="shared" si="2"/>
        <v>2</v>
      </c>
      <c r="AK8">
        <f t="shared" si="3"/>
        <v>1</v>
      </c>
      <c r="AL8" s="1" t="s">
        <v>50</v>
      </c>
      <c r="AM8" cm="1">
        <f t="array" ref="AM8">SUM(LEN(AN3:BL5)-LEN(SUBSTITUTE(AN3:BL5,B8,"")))/LEN(B8)</f>
        <v>5</v>
      </c>
      <c r="AS8" t="s">
        <v>53</v>
      </c>
    </row>
    <row r="9" spans="1:64" x14ac:dyDescent="0.2">
      <c r="B9" s="1" t="s">
        <v>16</v>
      </c>
      <c r="C9" s="1" t="b">
        <v>1</v>
      </c>
      <c r="D9" s="1" t="b">
        <v>1</v>
      </c>
      <c r="E9" s="1" t="b">
        <v>1</v>
      </c>
      <c r="F9" s="1" t="b">
        <v>1</v>
      </c>
      <c r="G9" s="1" t="b">
        <v>0</v>
      </c>
      <c r="H9" s="1" t="b">
        <v>0</v>
      </c>
      <c r="I9" s="1" t="b">
        <v>1</v>
      </c>
      <c r="J9" s="1" t="b">
        <v>0</v>
      </c>
      <c r="K9" s="1" t="b">
        <v>0</v>
      </c>
      <c r="L9" s="1" t="b">
        <v>0</v>
      </c>
      <c r="M9" s="1" t="b">
        <v>0</v>
      </c>
      <c r="N9" s="1" t="b">
        <v>1</v>
      </c>
      <c r="O9" s="1" t="b">
        <v>1</v>
      </c>
      <c r="P9" s="1" t="b">
        <v>1</v>
      </c>
      <c r="Q9" s="1" t="b">
        <v>1</v>
      </c>
      <c r="R9" s="1" t="b">
        <v>0</v>
      </c>
      <c r="S9" s="1" t="b">
        <v>0</v>
      </c>
      <c r="T9" s="1" t="b">
        <v>0</v>
      </c>
      <c r="U9" s="1" t="b">
        <v>0</v>
      </c>
      <c r="V9" s="1" t="b">
        <v>1</v>
      </c>
      <c r="W9" s="1" t="b">
        <v>1</v>
      </c>
      <c r="X9" s="1" t="b">
        <v>0</v>
      </c>
      <c r="Y9" s="1" t="b">
        <v>0</v>
      </c>
      <c r="Z9" s="1" t="b">
        <v>0</v>
      </c>
      <c r="AA9" s="1" t="b">
        <v>0</v>
      </c>
      <c r="AC9">
        <f t="shared" si="0"/>
        <v>11</v>
      </c>
      <c r="AD9" s="1" t="s">
        <v>16</v>
      </c>
      <c r="AE9">
        <f>COUNTIF($AN$3:AN$5, AD9) + COUNTIF($AR$3:AT$5, AD9) + COUNTIF($AX$3:AY$5, AD9) +  COUNTIF($BC$3:BC$5, AD9)+COUNTIF($BG$3:BH$5, AD9) + COUNTIF($BL$3:BL$5, AD9)</f>
        <v>1</v>
      </c>
      <c r="AF9">
        <f>COUNTIF($AO$3:AO$5, AD9) + COUNTIF($AU$3:AU$5, AD9) + COUNTIF($AZ$3:AZ$5, AD9) +  COUNTIF($BD$3:BD$5, AD9)+COUNTIF($BI$3:BI$5, AD9)</f>
        <v>1</v>
      </c>
      <c r="AG9">
        <f>COUNTIF($AP$3:AP$5, AD9) + COUNTIF($AV$3:AV$5, AD9) + COUNTIF($BA$3:BA$5, AD9) +  COUNTIF($BE$3:BE$5, AD9)+COUNTIF($BJ$3:BJ$5, AD9)</f>
        <v>1</v>
      </c>
      <c r="AH9">
        <f>COUNTIF($AQ$3:AQ$5, AD9) + COUNTIF($AW$3:AW$5, AD9) + COUNTIF($BB$3:BB$5, AD9) +  COUNTIF($BF$3:BF$5, AD9)+COUNTIF($BK$3:BK$5, AD9)</f>
        <v>2</v>
      </c>
      <c r="AI9">
        <f t="shared" si="1"/>
        <v>2</v>
      </c>
      <c r="AJ9">
        <f t="shared" si="2"/>
        <v>2</v>
      </c>
      <c r="AK9">
        <f t="shared" si="3"/>
        <v>1</v>
      </c>
      <c r="AL9" s="1" t="s">
        <v>16</v>
      </c>
      <c r="AM9" cm="1">
        <f t="array" ref="AM9">SUM(LEN(AN3:BL5)-LEN(SUBSTITUTE(AN3:BL5,B9,"")))/LEN(B9)</f>
        <v>5</v>
      </c>
    </row>
    <row r="10" spans="1:64" x14ac:dyDescent="0.2">
      <c r="B10" s="1" t="s">
        <v>18</v>
      </c>
      <c r="C10" s="1" t="b">
        <v>1</v>
      </c>
      <c r="D10" s="1" t="b">
        <v>1</v>
      </c>
      <c r="E10" s="1" t="b">
        <v>1</v>
      </c>
      <c r="F10" s="1" t="b">
        <v>1</v>
      </c>
      <c r="G10" s="1" t="b">
        <v>1</v>
      </c>
      <c r="H10" s="1" t="b">
        <v>0</v>
      </c>
      <c r="I10" s="1" t="b">
        <v>0</v>
      </c>
      <c r="J10" s="1" t="b">
        <v>0</v>
      </c>
      <c r="K10" s="1" t="b">
        <v>0</v>
      </c>
      <c r="L10" s="1" t="b">
        <v>0</v>
      </c>
      <c r="M10" s="1" t="b">
        <v>0</v>
      </c>
      <c r="N10" s="1" t="b">
        <v>0</v>
      </c>
      <c r="O10" s="1" t="b">
        <v>0</v>
      </c>
      <c r="P10" s="1" t="b">
        <v>0</v>
      </c>
      <c r="Q10" s="1" t="b">
        <v>0</v>
      </c>
      <c r="R10" s="1" t="b">
        <v>0</v>
      </c>
      <c r="S10" s="1" t="b">
        <v>0</v>
      </c>
      <c r="T10" s="1" t="b">
        <v>0</v>
      </c>
      <c r="U10" s="1" t="b">
        <v>0</v>
      </c>
      <c r="V10" s="1" t="b">
        <v>0</v>
      </c>
      <c r="W10" s="1" t="b">
        <v>1</v>
      </c>
      <c r="X10" s="1" t="b">
        <v>1</v>
      </c>
      <c r="Y10" s="1" t="b">
        <v>1</v>
      </c>
      <c r="Z10" s="1" t="b">
        <v>1</v>
      </c>
      <c r="AA10" s="1" t="b">
        <v>1</v>
      </c>
      <c r="AC10">
        <f t="shared" si="0"/>
        <v>10</v>
      </c>
      <c r="AD10" s="1" t="s">
        <v>18</v>
      </c>
      <c r="AE10">
        <f>COUNTIF($AN$3:AN$5, AD10) + COUNTIF($AR$3:AT$5, AD10) + COUNTIF($AX$3:AY$5, AD10) +  COUNTIF($BC$3:BC$5, AD10)+COUNTIF($BG$3:BH$5, AD10) + COUNTIF($BL$3:BL$5, AD10)</f>
        <v>1</v>
      </c>
      <c r="AF10">
        <f>COUNTIF($AO$3:AO$5, AD10) + COUNTIF($AU$3:AU$5, AD10) + COUNTIF($AZ$3:AZ$5, AD10) +  COUNTIF($BD$3:BD$5, AD10)+COUNTIF($BI$3:BI$5, AD10)</f>
        <v>1</v>
      </c>
      <c r="AG10">
        <f>COUNTIF($AP$3:AP$5, AD10) + COUNTIF($AV$3:AV$5, AD10) + COUNTIF($BA$3:BA$5, AD10) +  COUNTIF($BE$3:BE$5, AD10)+COUNTIF($BJ$3:BJ$5, AD10)</f>
        <v>1</v>
      </c>
      <c r="AH10">
        <f>COUNTIF($AQ$3:AQ$5, AD10) + COUNTIF($AW$3:AW$5, AD10) + COUNTIF($BB$3:BB$5, AD10) +  COUNTIF($BF$3:BF$5, AD10)+COUNTIF($BK$3:BK$5, AD10)</f>
        <v>2</v>
      </c>
      <c r="AI10">
        <f t="shared" si="1"/>
        <v>2</v>
      </c>
      <c r="AJ10">
        <f t="shared" si="2"/>
        <v>1</v>
      </c>
      <c r="AK10">
        <f t="shared" si="3"/>
        <v>2</v>
      </c>
      <c r="AL10" s="1" t="s">
        <v>18</v>
      </c>
      <c r="AM10" cm="1">
        <f t="array" ref="AM10">SUM(LEN(AN3:BL5)-LEN(SUBSTITUTE(AN3:BL5,B10,"")))/LEN(B10)</f>
        <v>5</v>
      </c>
    </row>
    <row r="11" spans="1:64" x14ac:dyDescent="0.2">
      <c r="B11" s="1" t="s">
        <v>48</v>
      </c>
      <c r="C11" s="1" t="b">
        <v>1</v>
      </c>
      <c r="D11" s="1" t="b">
        <v>1</v>
      </c>
      <c r="E11" s="1" t="b">
        <v>1</v>
      </c>
      <c r="F11" s="1" t="b">
        <v>1</v>
      </c>
      <c r="G11" s="1" t="b">
        <v>0</v>
      </c>
      <c r="H11" s="1" t="b">
        <v>0</v>
      </c>
      <c r="I11" s="1" t="b">
        <v>1</v>
      </c>
      <c r="J11" s="1" t="b">
        <v>1</v>
      </c>
      <c r="K11" s="1" t="b">
        <v>1</v>
      </c>
      <c r="L11" s="1" t="b">
        <v>1</v>
      </c>
      <c r="M11" s="1" t="b">
        <v>0</v>
      </c>
      <c r="N11" s="1" t="b">
        <v>1</v>
      </c>
      <c r="O11" s="1" t="b">
        <v>1</v>
      </c>
      <c r="P11" s="1" t="b">
        <v>1</v>
      </c>
      <c r="Q11" s="1" t="b">
        <v>1</v>
      </c>
      <c r="R11" s="1" t="b">
        <v>0</v>
      </c>
      <c r="S11" s="1" t="b">
        <v>0</v>
      </c>
      <c r="T11" s="1" t="b">
        <v>0</v>
      </c>
      <c r="U11" s="1" t="b">
        <v>0</v>
      </c>
      <c r="V11" s="1" t="b">
        <v>0</v>
      </c>
      <c r="W11" s="1" t="b">
        <v>1</v>
      </c>
      <c r="X11" s="1" t="b">
        <v>1</v>
      </c>
      <c r="Y11" s="1" t="b">
        <v>1</v>
      </c>
      <c r="Z11" s="1" t="b">
        <v>1</v>
      </c>
      <c r="AA11" s="1" t="b">
        <v>1</v>
      </c>
      <c r="AC11">
        <f t="shared" si="0"/>
        <v>17</v>
      </c>
      <c r="AD11" s="1" t="s">
        <v>48</v>
      </c>
      <c r="AE11">
        <f>COUNTIF($AN$3:AN$5, AD11) + COUNTIF($AR$3:AT$5, AD11) + COUNTIF($AX$3:AY$5, AD11) +  COUNTIF($BC$3:BC$5, AD11)+COUNTIF($BG$3:BH$5, AD11) + COUNTIF($BL$3:BL$5, AD11)</f>
        <v>1</v>
      </c>
      <c r="AF11">
        <f>COUNTIF($AO$3:AO$5, AD11) + COUNTIF($AU$3:AU$5, AD11) + COUNTIF($AZ$3:AZ$5, AD11) +  COUNTIF($BD$3:BD$5, AD11)+COUNTIF($BI$3:BI$5, AD11)</f>
        <v>1</v>
      </c>
      <c r="AG11">
        <f>COUNTIF($AP$3:AP$5, AD11) + COUNTIF($AV$3:AV$5, AD11) + COUNTIF($BA$3:BA$5, AD11) +  COUNTIF($BE$3:BE$5, AD11)+COUNTIF($BJ$3:BJ$5, AD11)</f>
        <v>2</v>
      </c>
      <c r="AH11">
        <f>COUNTIF($AQ$3:AQ$5, AD11) + COUNTIF($AW$3:AW$5, AD11) + COUNTIF($BB$3:BB$5, AD11) +  COUNTIF($BF$3:BF$5, AD11)+COUNTIF($BK$3:BK$5, AD11)</f>
        <v>1</v>
      </c>
      <c r="AI11">
        <f t="shared" si="1"/>
        <v>1</v>
      </c>
      <c r="AJ11">
        <f t="shared" si="2"/>
        <v>1</v>
      </c>
      <c r="AK11">
        <f t="shared" si="3"/>
        <v>3</v>
      </c>
      <c r="AL11" s="1" t="s">
        <v>48</v>
      </c>
      <c r="AM11" cm="1">
        <f t="array" ref="AM11">SUM(LEN(AN3:BL5)-LEN(SUBSTITUTE(AN3:BL5,B11,"")))/LEN(B11)</f>
        <v>5</v>
      </c>
      <c r="AV11" t="s">
        <v>59</v>
      </c>
    </row>
    <row r="12" spans="1:64" x14ac:dyDescent="0.2">
      <c r="B12" s="1" t="s">
        <v>19</v>
      </c>
      <c r="C12" s="1" t="b">
        <v>1</v>
      </c>
      <c r="D12" s="1" t="b">
        <v>1</v>
      </c>
      <c r="E12" s="1" t="b">
        <v>1</v>
      </c>
      <c r="F12" s="1" t="b">
        <v>1</v>
      </c>
      <c r="G12" s="1" t="b">
        <v>0</v>
      </c>
      <c r="H12" s="1" t="b">
        <v>0</v>
      </c>
      <c r="I12" s="1" t="b">
        <v>1</v>
      </c>
      <c r="J12" s="1" t="b">
        <v>0</v>
      </c>
      <c r="K12" s="1" t="b">
        <v>0</v>
      </c>
      <c r="L12" s="1" t="b">
        <v>0</v>
      </c>
      <c r="M12" s="1" t="b">
        <v>0</v>
      </c>
      <c r="N12" s="1" t="b">
        <v>1</v>
      </c>
      <c r="O12" s="1" t="b">
        <v>1</v>
      </c>
      <c r="P12" s="1" t="b">
        <v>1</v>
      </c>
      <c r="Q12" s="1" t="b">
        <v>1</v>
      </c>
      <c r="R12" s="1" t="b">
        <v>0</v>
      </c>
      <c r="S12" s="1" t="b">
        <v>0</v>
      </c>
      <c r="T12" s="1" t="b">
        <v>0</v>
      </c>
      <c r="U12" s="1" t="b">
        <v>0</v>
      </c>
      <c r="V12" s="1" t="b">
        <v>1</v>
      </c>
      <c r="W12" s="1" t="b">
        <v>1</v>
      </c>
      <c r="X12" s="1" t="b">
        <v>1</v>
      </c>
      <c r="Y12" s="1" t="b">
        <v>1</v>
      </c>
      <c r="Z12" s="1" t="b">
        <v>1</v>
      </c>
      <c r="AA12" s="1" t="b">
        <v>0</v>
      </c>
      <c r="AC12">
        <f t="shared" si="0"/>
        <v>14</v>
      </c>
      <c r="AD12" s="1" t="s">
        <v>19</v>
      </c>
      <c r="AE12">
        <f>COUNTIF($AN$3:AN$5, AD12) + COUNTIF($AR$3:AT$5, AD12) + COUNTIF($AX$3:AY$5, AD12) +  COUNTIF($BC$3:BC$5, AD12)+COUNTIF($BG$3:BH$5, AD12) + COUNTIF($BL$3:BL$5, AD12)</f>
        <v>1</v>
      </c>
      <c r="AF12">
        <f>COUNTIF($AO$3:AO$5, AD12) + COUNTIF($AU$3:AU$5, AD12) + COUNTIF($AZ$3:AZ$5, AD12) +  COUNTIF($BD$3:BD$5, AD12)+COUNTIF($BI$3:BI$5, AD12)</f>
        <v>1</v>
      </c>
      <c r="AG12">
        <f>COUNTIF($AP$3:AP$5, AD12) + COUNTIF($AV$3:AV$5, AD12) + COUNTIF($BA$3:BA$5, AD12) +  COUNTIF($BE$3:BE$5, AD12)+COUNTIF($BJ$3:BJ$5, AD12)</f>
        <v>1</v>
      </c>
      <c r="AH12">
        <f>COUNTIF($AQ$3:AQ$5, AD12) + COUNTIF($AW$3:AW$5, AD12) + COUNTIF($BB$3:BB$5, AD12) +  COUNTIF($BF$3:BF$5, AD12)+COUNTIF($BK$3:BK$5, AD12)</f>
        <v>2</v>
      </c>
      <c r="AI12">
        <f t="shared" si="1"/>
        <v>2</v>
      </c>
      <c r="AJ12">
        <f t="shared" si="2"/>
        <v>2</v>
      </c>
      <c r="AK12">
        <f t="shared" si="3"/>
        <v>1</v>
      </c>
      <c r="AL12" s="1" t="s">
        <v>19</v>
      </c>
      <c r="AM12" cm="1">
        <f t="array" ref="AM12">SUM(LEN(AN3:BL5)-LEN(SUBSTITUTE(AN3:BL5,B12,"")))/LEN(B12)</f>
        <v>5</v>
      </c>
      <c r="AV12" t="s">
        <v>60</v>
      </c>
    </row>
    <row r="13" spans="1:64" x14ac:dyDescent="0.2">
      <c r="B13" s="1" t="s">
        <v>20</v>
      </c>
      <c r="C13" s="1" t="b">
        <v>0</v>
      </c>
      <c r="D13" s="1" t="b">
        <v>0</v>
      </c>
      <c r="E13" s="1" t="b">
        <v>0</v>
      </c>
      <c r="F13" s="1" t="b">
        <v>0</v>
      </c>
      <c r="G13" s="1" t="b">
        <v>0</v>
      </c>
      <c r="H13" s="1" t="b">
        <v>0</v>
      </c>
      <c r="I13" s="1" t="b">
        <v>1</v>
      </c>
      <c r="J13" s="1" t="b">
        <v>1</v>
      </c>
      <c r="K13" s="1" t="b">
        <v>1</v>
      </c>
      <c r="L13" s="1" t="b">
        <v>1</v>
      </c>
      <c r="M13" s="1" t="b">
        <v>1</v>
      </c>
      <c r="N13" s="1" t="b">
        <v>0</v>
      </c>
      <c r="O13" s="1" t="b">
        <v>0</v>
      </c>
      <c r="P13" s="1" t="b">
        <v>0</v>
      </c>
      <c r="Q13" s="1" t="b">
        <v>0</v>
      </c>
      <c r="R13" s="1" t="b">
        <v>1</v>
      </c>
      <c r="S13" s="1" t="b">
        <v>1</v>
      </c>
      <c r="T13" s="1" t="b">
        <v>1</v>
      </c>
      <c r="U13" s="1" t="b">
        <v>1</v>
      </c>
      <c r="V13" s="1" t="b">
        <v>1</v>
      </c>
      <c r="W13" s="1" t="b">
        <v>1</v>
      </c>
      <c r="X13" s="1" t="b">
        <v>1</v>
      </c>
      <c r="Y13" s="1" t="b">
        <v>1</v>
      </c>
      <c r="Z13" s="1" t="b">
        <v>1</v>
      </c>
      <c r="AA13" s="1" t="b">
        <v>0</v>
      </c>
      <c r="AC13">
        <f t="shared" si="0"/>
        <v>14</v>
      </c>
      <c r="AD13" s="1" t="s">
        <v>20</v>
      </c>
      <c r="AE13">
        <f>COUNTIF($AN$3:AN$5, AD13) + COUNTIF($AR$3:AT$5, AD13) + COUNTIF($AX$3:AY$5, AD13) +  COUNTIF($BC$3:BC$5, AD13)+COUNTIF($BG$3:BH$5, AD13) + COUNTIF($BL$3:BL$5, AD13)</f>
        <v>2</v>
      </c>
      <c r="AF13">
        <f>COUNTIF($AO$3:AO$5, AD13) + COUNTIF($AU$3:AU$5, AD13) + COUNTIF($AZ$3:AZ$5, AD13) +  COUNTIF($BD$3:BD$5, AD13)+COUNTIF($BI$3:BI$5, AD13)</f>
        <v>1</v>
      </c>
      <c r="AG13">
        <f>COUNTIF($AP$3:AP$5, AD13) + COUNTIF($AV$3:AV$5, AD13) + COUNTIF($BA$3:BA$5, AD13) +  COUNTIF($BE$3:BE$5, AD13)+COUNTIF($BJ$3:BJ$5, AD13)</f>
        <v>1</v>
      </c>
      <c r="AH13">
        <f>COUNTIF($AQ$3:AQ$5, AD13) + COUNTIF($AW$3:AW$5, AD13) + COUNTIF($BB$3:BB$5, AD13) +  COUNTIF($BF$3:BF$5, AD13)+COUNTIF($BK$3:BK$5, AD13)</f>
        <v>1</v>
      </c>
      <c r="AI13">
        <f t="shared" si="1"/>
        <v>1</v>
      </c>
      <c r="AJ13">
        <f t="shared" si="2"/>
        <v>2</v>
      </c>
      <c r="AK13">
        <f t="shared" si="3"/>
        <v>2</v>
      </c>
      <c r="AL13" s="1" t="s">
        <v>20</v>
      </c>
      <c r="AM13" cm="1">
        <f t="array" ref="AM13">SUM(LEN(AN3:BL5)-LEN(SUBSTITUTE(AN3:BL5,B13,"")))/LEN(B13)</f>
        <v>5</v>
      </c>
    </row>
    <row r="14" spans="1:64" x14ac:dyDescent="0.2">
      <c r="B14" s="1" t="s">
        <v>47</v>
      </c>
      <c r="C14" s="1" t="b">
        <v>1</v>
      </c>
      <c r="D14" s="1" t="b">
        <v>0</v>
      </c>
      <c r="E14" s="1" t="b">
        <v>0</v>
      </c>
      <c r="F14" s="1" t="b">
        <v>0</v>
      </c>
      <c r="G14" s="1" t="b">
        <v>0</v>
      </c>
      <c r="H14" s="1" t="b">
        <v>0</v>
      </c>
      <c r="I14" s="1" t="b">
        <v>1</v>
      </c>
      <c r="J14" s="1" t="b">
        <v>1</v>
      </c>
      <c r="K14" s="1" t="b">
        <v>1</v>
      </c>
      <c r="L14" s="1" t="b">
        <v>1</v>
      </c>
      <c r="M14" s="1" t="b">
        <v>0</v>
      </c>
      <c r="N14" s="1" t="b">
        <v>1</v>
      </c>
      <c r="O14" s="1" t="b">
        <v>0</v>
      </c>
      <c r="P14" s="1" t="b">
        <v>0</v>
      </c>
      <c r="Q14" s="1" t="b">
        <v>0</v>
      </c>
      <c r="R14" s="1" t="b">
        <v>0</v>
      </c>
      <c r="S14" s="1" t="b">
        <v>0</v>
      </c>
      <c r="T14" s="1" t="b">
        <v>0</v>
      </c>
      <c r="U14" s="1" t="b">
        <v>0</v>
      </c>
      <c r="V14" s="1" t="b">
        <v>1</v>
      </c>
      <c r="W14" s="1" t="b">
        <v>1</v>
      </c>
      <c r="X14" s="1" t="b">
        <v>0</v>
      </c>
      <c r="Y14" s="1" t="b">
        <v>0</v>
      </c>
      <c r="Z14" s="1" t="b">
        <v>0</v>
      </c>
      <c r="AA14" s="1" t="b">
        <v>0</v>
      </c>
      <c r="AC14">
        <f t="shared" si="0"/>
        <v>8</v>
      </c>
      <c r="AD14" s="1" t="s">
        <v>47</v>
      </c>
      <c r="AE14">
        <f>COUNTIF($AN$3:AN$5, AD14) + COUNTIF($AR$3:AT$5, AD14) + COUNTIF($AX$3:AY$5, AD14) +  COUNTIF($BC$3:BC$5, AD14)+COUNTIF($BG$3:BH$5, AD14) + COUNTIF($BL$3:BL$5, AD14)</f>
        <v>2</v>
      </c>
      <c r="AF14">
        <f>COUNTIF($AO$3:AO$5, AD14) + COUNTIF($AU$3:AU$5, AD14) + COUNTIF($AZ$3:AZ$5, AD14) +  COUNTIF($BD$3:BD$5, AD14)+COUNTIF($BI$3:BI$5, AD14)</f>
        <v>1</v>
      </c>
      <c r="AG14">
        <f>COUNTIF($AP$3:AP$5, AD14) + COUNTIF($AV$3:AV$5, AD14) + COUNTIF($BA$3:BA$5, AD14) +  COUNTIF($BE$3:BE$5, AD14)+COUNTIF($BJ$3:BJ$5, AD14)</f>
        <v>1</v>
      </c>
      <c r="AH14">
        <f>COUNTIF($AQ$3:AQ$5, AD14) + COUNTIF($AW$3:AW$5, AD14) + COUNTIF($BB$3:BB$5, AD14) +  COUNTIF($BF$3:BF$5, AD14)+COUNTIF($BK$3:BK$5, AD14)</f>
        <v>1</v>
      </c>
      <c r="AI14">
        <f t="shared" si="1"/>
        <v>2</v>
      </c>
      <c r="AJ14">
        <f t="shared" si="2"/>
        <v>2</v>
      </c>
      <c r="AK14">
        <f t="shared" si="3"/>
        <v>1</v>
      </c>
      <c r="AL14" s="1" t="s">
        <v>47</v>
      </c>
      <c r="AM14" cm="1">
        <f t="array" ref="AM14">SUM(LEN(AN3:BL5)-LEN(SUBSTITUTE(AN3:BL5,B14,"")))/LEN(B14)</f>
        <v>5</v>
      </c>
    </row>
    <row r="15" spans="1:64" x14ac:dyDescent="0.2">
      <c r="B15" s="1" t="s">
        <v>22</v>
      </c>
      <c r="C15" s="1" t="b">
        <v>0</v>
      </c>
      <c r="D15" s="1" t="b">
        <v>0</v>
      </c>
      <c r="E15" s="1" t="b">
        <v>0</v>
      </c>
      <c r="F15" s="1" t="b">
        <v>0</v>
      </c>
      <c r="G15" s="1" t="b">
        <v>0</v>
      </c>
      <c r="H15" s="1" t="b">
        <v>0</v>
      </c>
      <c r="I15" s="1" t="b">
        <v>1</v>
      </c>
      <c r="J15" s="1" t="b">
        <v>0</v>
      </c>
      <c r="K15" s="1" t="b">
        <v>0</v>
      </c>
      <c r="L15" s="1" t="b">
        <v>0</v>
      </c>
      <c r="M15" s="1" t="b">
        <v>0</v>
      </c>
      <c r="N15" s="1" t="b">
        <v>1</v>
      </c>
      <c r="O15" s="1" t="b">
        <v>0</v>
      </c>
      <c r="P15" s="1" t="b">
        <v>0</v>
      </c>
      <c r="Q15" s="1" t="b">
        <v>0</v>
      </c>
      <c r="R15" s="1" t="b">
        <v>0</v>
      </c>
      <c r="S15" s="1" t="b">
        <v>0</v>
      </c>
      <c r="T15" s="1" t="b">
        <v>0</v>
      </c>
      <c r="U15" s="1" t="b">
        <v>0</v>
      </c>
      <c r="V15" s="1" t="b">
        <v>1</v>
      </c>
      <c r="W15" s="1" t="b">
        <v>1</v>
      </c>
      <c r="X15" s="1" t="b">
        <v>1</v>
      </c>
      <c r="Y15" s="1" t="b">
        <v>1</v>
      </c>
      <c r="Z15" s="1" t="b">
        <v>1</v>
      </c>
      <c r="AA15" s="1" t="b">
        <v>0</v>
      </c>
      <c r="AC15">
        <f t="shared" si="0"/>
        <v>7</v>
      </c>
      <c r="AD15" s="1" t="s">
        <v>22</v>
      </c>
      <c r="AE15">
        <f>COUNTIF($AN$3:AN$5, AD15) + COUNTIF($AR$3:AT$5, AD15) + COUNTIF($AX$3:AY$5, AD15) +  COUNTIF($BC$3:BC$5, AD15)+COUNTIF($BG$3:BH$5, AD15) + COUNTIF($BL$3:BL$5, AD15)</f>
        <v>4</v>
      </c>
      <c r="AF15">
        <f>COUNTIF($AO$3:AO$5, AD15) + COUNTIF($AU$3:AU$5, AD15) + COUNTIF($AZ$3:AZ$5, AD15) +  COUNTIF($BD$3:BD$5, AD15)+COUNTIF($BI$3:BI$5, AD15)</f>
        <v>0</v>
      </c>
      <c r="AG15">
        <f>COUNTIF($AP$3:AP$5, AD15) + COUNTIF($AV$3:AV$5, AD15) + COUNTIF($BA$3:BA$5, AD15) +  COUNTIF($BE$3:BE$5, AD15)+COUNTIF($BJ$3:BJ$5, AD15)</f>
        <v>0</v>
      </c>
      <c r="AH15">
        <f>COUNTIF($AQ$3:AQ$5, AD15) + COUNTIF($AW$3:AW$5, AD15) + COUNTIF($BB$3:BB$5, AD15) +  COUNTIF($BF$3:BF$5, AD15)+COUNTIF($BK$3:BK$5, AD15)</f>
        <v>1</v>
      </c>
      <c r="AI15">
        <f t="shared" si="1"/>
        <v>2</v>
      </c>
      <c r="AJ15">
        <f t="shared" si="2"/>
        <v>2</v>
      </c>
      <c r="AK15">
        <f t="shared" si="3"/>
        <v>1</v>
      </c>
      <c r="AL15" s="1" t="s">
        <v>22</v>
      </c>
      <c r="AM15" cm="1">
        <f t="array" ref="AM15">SUM(LEN(AN3:BL5)-LEN(SUBSTITUTE(AN3:BL5,B15,"")))/LEN(B15)</f>
        <v>5</v>
      </c>
    </row>
    <row r="16" spans="1:64" x14ac:dyDescent="0.2">
      <c r="B16" s="1" t="s">
        <v>24</v>
      </c>
      <c r="C16" s="1" t="b">
        <v>1</v>
      </c>
      <c r="D16" s="1" t="b">
        <v>1</v>
      </c>
      <c r="E16" s="1" t="b">
        <v>1</v>
      </c>
      <c r="F16" s="1" t="b">
        <v>1</v>
      </c>
      <c r="G16" s="1" t="b">
        <v>0</v>
      </c>
      <c r="H16" s="1" t="b">
        <v>0</v>
      </c>
      <c r="I16" s="1" t="b">
        <v>1</v>
      </c>
      <c r="J16" s="1" t="b">
        <v>1</v>
      </c>
      <c r="K16" s="1" t="b">
        <v>1</v>
      </c>
      <c r="L16" s="1" t="b">
        <v>1</v>
      </c>
      <c r="M16" s="1" t="b">
        <v>1</v>
      </c>
      <c r="N16" s="1" t="b">
        <v>1</v>
      </c>
      <c r="O16" s="1" t="b">
        <v>1</v>
      </c>
      <c r="P16" s="1" t="b">
        <v>1</v>
      </c>
      <c r="Q16" s="1" t="b">
        <v>1</v>
      </c>
      <c r="R16" s="1" t="b">
        <v>1</v>
      </c>
      <c r="S16" s="1" t="b">
        <v>1</v>
      </c>
      <c r="T16" s="1" t="b">
        <v>1</v>
      </c>
      <c r="U16" s="1" t="b">
        <v>1</v>
      </c>
      <c r="V16" s="1" t="b">
        <v>1</v>
      </c>
      <c r="W16" s="1" t="b">
        <v>1</v>
      </c>
      <c r="X16" s="1" t="b">
        <v>1</v>
      </c>
      <c r="Y16" s="1" t="b">
        <v>1</v>
      </c>
      <c r="Z16" s="1" t="b">
        <v>1</v>
      </c>
      <c r="AA16" s="1" t="b">
        <v>0</v>
      </c>
      <c r="AC16">
        <f t="shared" si="0"/>
        <v>22</v>
      </c>
      <c r="AD16" s="1" t="s">
        <v>24</v>
      </c>
      <c r="AE16">
        <f>COUNTIF($AN$3:AN$5, AD16) + COUNTIF($AR$3:AT$5, AD16) + COUNTIF($AX$3:AY$5, AD16) +  COUNTIF($BC$3:BC$5, AD16)+COUNTIF($BG$3:BH$5, AD16) + COUNTIF($BL$3:BL$5, AD16)</f>
        <v>2</v>
      </c>
      <c r="AF16">
        <f>COUNTIF($AO$3:AO$5, AD16) + COUNTIF($AU$3:AU$5, AD16) + COUNTIF($AZ$3:AZ$5, AD16) +  COUNTIF($BD$3:BD$5, AD16)+COUNTIF($BI$3:BI$5, AD16)</f>
        <v>1</v>
      </c>
      <c r="AG16">
        <f>COUNTIF($AP$3:AP$5, AD16) + COUNTIF($AV$3:AV$5, AD16) + COUNTIF($BA$3:BA$5, AD16) +  COUNTIF($BE$3:BE$5, AD16)+COUNTIF($BJ$3:BJ$5, AD16)</f>
        <v>1</v>
      </c>
      <c r="AH16">
        <f>COUNTIF($AQ$3:AQ$5, AD16) + COUNTIF($AW$3:AW$5, AD16) + COUNTIF($BB$3:BB$5, AD16) +  COUNTIF($BF$3:BF$5, AD16)+COUNTIF($BK$3:BK$5, AD16)</f>
        <v>1</v>
      </c>
      <c r="AI16">
        <f t="shared" si="1"/>
        <v>2</v>
      </c>
      <c r="AJ16">
        <f t="shared" si="2"/>
        <v>1</v>
      </c>
      <c r="AK16">
        <f t="shared" si="3"/>
        <v>2</v>
      </c>
      <c r="AL16" s="1" t="s">
        <v>24</v>
      </c>
      <c r="AM16" cm="1">
        <f t="array" ref="AM16">SUM(LEN(AN3:BL5)-LEN(SUBSTITUTE(AN3:BL5,B16,"")))/LEN(B16)</f>
        <v>5</v>
      </c>
    </row>
    <row r="17" spans="2:52" x14ac:dyDescent="0.2">
      <c r="B17" s="1" t="s">
        <v>25</v>
      </c>
      <c r="C17" s="1" t="b">
        <v>0</v>
      </c>
      <c r="D17" s="1" t="b">
        <v>0</v>
      </c>
      <c r="E17" s="1" t="b">
        <v>0</v>
      </c>
      <c r="F17" s="1" t="b">
        <v>0</v>
      </c>
      <c r="G17" s="1" t="b">
        <v>1</v>
      </c>
      <c r="H17" s="1" t="b">
        <v>0</v>
      </c>
      <c r="I17" s="1" t="b">
        <v>1</v>
      </c>
      <c r="J17" s="1" t="b">
        <v>0</v>
      </c>
      <c r="K17" s="1" t="b">
        <v>0</v>
      </c>
      <c r="L17" s="1" t="b">
        <v>0</v>
      </c>
      <c r="M17" s="1" t="b">
        <v>0</v>
      </c>
      <c r="N17" s="1" t="b">
        <v>0</v>
      </c>
      <c r="O17" s="1" t="b">
        <v>0</v>
      </c>
      <c r="P17" s="1" t="b">
        <v>0</v>
      </c>
      <c r="Q17" s="1" t="b">
        <v>0</v>
      </c>
      <c r="R17" s="1" t="b">
        <v>0</v>
      </c>
      <c r="S17" s="1" t="b">
        <v>0</v>
      </c>
      <c r="T17" s="1" t="b">
        <v>0</v>
      </c>
      <c r="U17" s="1" t="b">
        <v>0</v>
      </c>
      <c r="V17" s="1" t="b">
        <v>1</v>
      </c>
      <c r="W17" s="1" t="b">
        <v>0</v>
      </c>
      <c r="X17" s="1" t="b">
        <v>0</v>
      </c>
      <c r="Y17" s="1" t="b">
        <v>0</v>
      </c>
      <c r="Z17" s="1" t="b">
        <v>0</v>
      </c>
      <c r="AA17" s="1" t="b">
        <v>1</v>
      </c>
      <c r="AC17">
        <f t="shared" si="0"/>
        <v>4</v>
      </c>
      <c r="AD17" s="1" t="s">
        <v>25</v>
      </c>
      <c r="AE17">
        <f>COUNTIF($AN$3:AN$5, AD17) + COUNTIF($AR$3:AT$5, AD17) + COUNTIF($AX$3:AY$5, AD17) +  COUNTIF($BC$3:BC$5, AD17)+COUNTIF($BG$3:BH$5, AD17) + COUNTIF($BL$3:BL$5, AD17)</f>
        <v>5</v>
      </c>
      <c r="AF17">
        <f>COUNTIF($AO$3:AO$5, AD17) + COUNTIF($AU$3:AU$5, AD17) + COUNTIF($AZ$3:AZ$5, AD17) +  COUNTIF($BD$3:BD$5, AD17)+COUNTIF($BI$3:BI$5, AD17)</f>
        <v>0</v>
      </c>
      <c r="AG17">
        <f>COUNTIF($AP$3:AP$5, AD17) + COUNTIF($AV$3:AV$5, AD17) + COUNTIF($BA$3:BA$5, AD17) +  COUNTIF($BE$3:BE$5, AD17)+COUNTIF($BJ$3:BJ$5, AD17)</f>
        <v>0</v>
      </c>
      <c r="AH17">
        <f>COUNTIF($AQ$3:AQ$5, AD17) + COUNTIF($AW$3:AW$5, AD17) + COUNTIF($BB$3:BB$5, AD17) +  COUNTIF($BF$3:BF$5, AD17)+COUNTIF($BK$3:BK$5, AD17)</f>
        <v>0</v>
      </c>
      <c r="AI17">
        <f t="shared" si="1"/>
        <v>1</v>
      </c>
      <c r="AJ17">
        <f t="shared" si="2"/>
        <v>2</v>
      </c>
      <c r="AK17">
        <f t="shared" si="3"/>
        <v>2</v>
      </c>
      <c r="AL17" s="1" t="s">
        <v>25</v>
      </c>
      <c r="AM17" cm="1">
        <f t="array" ref="AM17">SUM(LEN(AN3:BL5)-LEN(SUBSTITUTE(AN3:BL5,B17,"")))/LEN(B17)</f>
        <v>5</v>
      </c>
    </row>
    <row r="18" spans="2:52" x14ac:dyDescent="0.2">
      <c r="W18" s="1"/>
      <c r="X18" s="1"/>
      <c r="Y18" s="1"/>
      <c r="Z18" s="1"/>
      <c r="AA18" s="1"/>
    </row>
    <row r="19" spans="2:52" x14ac:dyDescent="0.2">
      <c r="C19" t="str">
        <f t="shared" ref="C19:AA19" si="4">IF(C3,"Atkinson", "")</f>
        <v/>
      </c>
      <c r="D19" t="str">
        <f t="shared" si="4"/>
        <v/>
      </c>
      <c r="E19" t="str">
        <f t="shared" si="4"/>
        <v/>
      </c>
      <c r="F19" t="str">
        <f t="shared" si="4"/>
        <v/>
      </c>
      <c r="G19" t="str">
        <f t="shared" si="4"/>
        <v/>
      </c>
      <c r="H19" t="str">
        <f t="shared" si="4"/>
        <v/>
      </c>
      <c r="I19" t="str">
        <f t="shared" si="4"/>
        <v>Atkinson</v>
      </c>
      <c r="J19" t="str">
        <f t="shared" si="4"/>
        <v>Atkinson</v>
      </c>
      <c r="K19" t="str">
        <f t="shared" si="4"/>
        <v>Atkinson</v>
      </c>
      <c r="L19" t="str">
        <f t="shared" si="4"/>
        <v>Atkinson</v>
      </c>
      <c r="M19" t="str">
        <f t="shared" si="4"/>
        <v>Atkinson</v>
      </c>
      <c r="N19" t="str">
        <f t="shared" si="4"/>
        <v/>
      </c>
      <c r="O19" t="str">
        <f t="shared" si="4"/>
        <v/>
      </c>
      <c r="P19" t="str">
        <f t="shared" si="4"/>
        <v/>
      </c>
      <c r="Q19" t="str">
        <f t="shared" si="4"/>
        <v/>
      </c>
      <c r="R19" t="str">
        <f t="shared" si="4"/>
        <v>Atkinson</v>
      </c>
      <c r="S19" t="str">
        <f t="shared" si="4"/>
        <v>Atkinson</v>
      </c>
      <c r="T19" t="str">
        <f t="shared" si="4"/>
        <v>Atkinson</v>
      </c>
      <c r="U19" t="str">
        <f t="shared" si="4"/>
        <v>Atkinson</v>
      </c>
      <c r="V19" t="str">
        <f t="shared" si="4"/>
        <v>Atkinson</v>
      </c>
      <c r="W19" t="str">
        <f t="shared" si="4"/>
        <v>Atkinson</v>
      </c>
      <c r="X19" t="str">
        <f t="shared" si="4"/>
        <v/>
      </c>
      <c r="Y19" t="str">
        <f t="shared" si="4"/>
        <v/>
      </c>
      <c r="Z19" t="str">
        <f t="shared" si="4"/>
        <v/>
      </c>
      <c r="AA19" t="str">
        <f t="shared" si="4"/>
        <v/>
      </c>
    </row>
    <row r="20" spans="2:52" x14ac:dyDescent="0.2">
      <c r="C20" t="str">
        <f t="shared" ref="C20:AA20" si="5">IF(C4,"Barnhart", "")</f>
        <v>Barnhart</v>
      </c>
      <c r="D20" t="str">
        <f t="shared" si="5"/>
        <v>Barnhart</v>
      </c>
      <c r="E20" t="str">
        <f t="shared" si="5"/>
        <v>Barnhart</v>
      </c>
      <c r="F20" t="str">
        <f t="shared" si="5"/>
        <v>Barnhart</v>
      </c>
      <c r="G20" t="str">
        <f t="shared" si="5"/>
        <v>Barnhart</v>
      </c>
      <c r="H20" t="str">
        <f t="shared" si="5"/>
        <v>Barnhart</v>
      </c>
      <c r="I20" t="str">
        <f t="shared" si="5"/>
        <v>Barnhart</v>
      </c>
      <c r="J20" t="str">
        <f t="shared" si="5"/>
        <v>Barnhart</v>
      </c>
      <c r="K20" t="str">
        <f t="shared" si="5"/>
        <v>Barnhart</v>
      </c>
      <c r="L20" t="str">
        <f t="shared" si="5"/>
        <v>Barnhart</v>
      </c>
      <c r="M20" t="str">
        <f t="shared" si="5"/>
        <v>Barnhart</v>
      </c>
      <c r="N20" t="str">
        <f t="shared" si="5"/>
        <v>Barnhart</v>
      </c>
      <c r="O20" t="str">
        <f t="shared" si="5"/>
        <v>Barnhart</v>
      </c>
      <c r="P20" t="str">
        <f t="shared" si="5"/>
        <v>Barnhart</v>
      </c>
      <c r="Q20" t="str">
        <f t="shared" si="5"/>
        <v>Barnhart</v>
      </c>
      <c r="R20" t="str">
        <f t="shared" si="5"/>
        <v/>
      </c>
      <c r="S20" t="str">
        <f t="shared" si="5"/>
        <v/>
      </c>
      <c r="T20" t="str">
        <f t="shared" si="5"/>
        <v/>
      </c>
      <c r="U20" t="str">
        <f t="shared" si="5"/>
        <v/>
      </c>
      <c r="V20" t="str">
        <f t="shared" si="5"/>
        <v>Barnhart</v>
      </c>
      <c r="W20" t="str">
        <f t="shared" si="5"/>
        <v>Barnhart</v>
      </c>
      <c r="X20" t="str">
        <f t="shared" si="5"/>
        <v>Barnhart</v>
      </c>
      <c r="Y20" t="str">
        <f t="shared" si="5"/>
        <v>Barnhart</v>
      </c>
      <c r="Z20" t="str">
        <f t="shared" si="5"/>
        <v>Barnhart</v>
      </c>
      <c r="AA20" t="str">
        <f t="shared" si="5"/>
        <v>Barnhart</v>
      </c>
      <c r="AN20" s="23" t="s">
        <v>0</v>
      </c>
      <c r="AO20" s="24"/>
      <c r="AP20" s="24"/>
      <c r="AQ20" s="24"/>
      <c r="AR20" s="24"/>
      <c r="AS20" s="25"/>
    </row>
    <row r="21" spans="2:52" x14ac:dyDescent="0.2">
      <c r="C21" t="str">
        <f t="shared" ref="C21:AA21" si="6">IF(C5,"Blowers", "")</f>
        <v>Blowers</v>
      </c>
      <c r="D21" t="str">
        <f t="shared" si="6"/>
        <v>Blowers</v>
      </c>
      <c r="E21" t="str">
        <f t="shared" si="6"/>
        <v>Blowers</v>
      </c>
      <c r="F21" t="str">
        <f t="shared" si="6"/>
        <v>Blowers</v>
      </c>
      <c r="G21" t="str">
        <f t="shared" si="6"/>
        <v/>
      </c>
      <c r="H21" t="str">
        <f t="shared" si="6"/>
        <v/>
      </c>
      <c r="I21" t="str">
        <f t="shared" si="6"/>
        <v/>
      </c>
      <c r="J21" t="str">
        <f t="shared" si="6"/>
        <v/>
      </c>
      <c r="K21" t="str">
        <f t="shared" si="6"/>
        <v/>
      </c>
      <c r="L21" t="str">
        <f t="shared" si="6"/>
        <v/>
      </c>
      <c r="M21" t="str">
        <f t="shared" si="6"/>
        <v>Blowers</v>
      </c>
      <c r="N21" t="str">
        <f t="shared" si="6"/>
        <v/>
      </c>
      <c r="O21" t="str">
        <f t="shared" si="6"/>
        <v/>
      </c>
      <c r="P21" t="str">
        <f t="shared" si="6"/>
        <v/>
      </c>
      <c r="Q21" t="str">
        <f t="shared" si="6"/>
        <v/>
      </c>
      <c r="R21" t="str">
        <f t="shared" si="6"/>
        <v/>
      </c>
      <c r="S21" t="str">
        <f t="shared" si="6"/>
        <v/>
      </c>
      <c r="T21" t="str">
        <f t="shared" si="6"/>
        <v/>
      </c>
      <c r="U21" t="str">
        <f t="shared" si="6"/>
        <v/>
      </c>
      <c r="V21" t="str">
        <f t="shared" si="6"/>
        <v>Blowers</v>
      </c>
      <c r="W21" t="str">
        <f t="shared" si="6"/>
        <v>Blowers</v>
      </c>
      <c r="X21" t="str">
        <f t="shared" si="6"/>
        <v>Blowers</v>
      </c>
      <c r="Y21" t="str">
        <f t="shared" si="6"/>
        <v>Blowers</v>
      </c>
      <c r="Z21" t="str">
        <f t="shared" si="6"/>
        <v>Blowers</v>
      </c>
      <c r="AA21" t="str">
        <f t="shared" si="6"/>
        <v/>
      </c>
      <c r="AN21" s="14" t="s">
        <v>43</v>
      </c>
      <c r="AO21" s="15" t="s">
        <v>6</v>
      </c>
      <c r="AP21" s="15" t="s">
        <v>5</v>
      </c>
      <c r="AQ21" s="15" t="s">
        <v>42</v>
      </c>
      <c r="AR21" s="15" t="s">
        <v>44</v>
      </c>
      <c r="AS21" s="16" t="s">
        <v>45</v>
      </c>
    </row>
    <row r="22" spans="2:52" x14ac:dyDescent="0.2">
      <c r="C22" t="str">
        <f t="shared" ref="C22:AA22" si="7">IF(C6,"Botello", "")</f>
        <v/>
      </c>
      <c r="D22" t="str">
        <f t="shared" si="7"/>
        <v/>
      </c>
      <c r="E22" t="str">
        <f t="shared" si="7"/>
        <v/>
      </c>
      <c r="F22" t="str">
        <f t="shared" si="7"/>
        <v/>
      </c>
      <c r="G22" t="str">
        <f t="shared" si="7"/>
        <v/>
      </c>
      <c r="H22" t="str">
        <f t="shared" si="7"/>
        <v>Botello</v>
      </c>
      <c r="I22" t="str">
        <f t="shared" si="7"/>
        <v>Botello</v>
      </c>
      <c r="J22" t="str">
        <f t="shared" si="7"/>
        <v>Botello</v>
      </c>
      <c r="K22" t="str">
        <f t="shared" si="7"/>
        <v>Botello</v>
      </c>
      <c r="L22" t="str">
        <f t="shared" si="7"/>
        <v>Botello</v>
      </c>
      <c r="M22" t="str">
        <f t="shared" si="7"/>
        <v/>
      </c>
      <c r="N22" t="str">
        <f t="shared" si="7"/>
        <v/>
      </c>
      <c r="O22" t="str">
        <f t="shared" si="7"/>
        <v/>
      </c>
      <c r="P22" t="str">
        <f t="shared" si="7"/>
        <v/>
      </c>
      <c r="Q22" t="str">
        <f t="shared" si="7"/>
        <v/>
      </c>
      <c r="R22" t="str">
        <f t="shared" si="7"/>
        <v>Botello</v>
      </c>
      <c r="S22" t="str">
        <f t="shared" si="7"/>
        <v>Botello</v>
      </c>
      <c r="T22" t="str">
        <f t="shared" si="7"/>
        <v>Botello</v>
      </c>
      <c r="U22" t="str">
        <f t="shared" si="7"/>
        <v>Botello</v>
      </c>
      <c r="V22" t="str">
        <f t="shared" si="7"/>
        <v>Botello</v>
      </c>
      <c r="W22" t="str">
        <f t="shared" si="7"/>
        <v>Botello</v>
      </c>
      <c r="X22" t="str">
        <f t="shared" si="7"/>
        <v>Botello</v>
      </c>
      <c r="Y22" t="str">
        <f t="shared" si="7"/>
        <v>Botello</v>
      </c>
      <c r="Z22" t="str">
        <f t="shared" si="7"/>
        <v>Botello</v>
      </c>
      <c r="AA22" t="str">
        <f t="shared" si="7"/>
        <v/>
      </c>
      <c r="AN22" t="s">
        <v>18</v>
      </c>
      <c r="AO22" t="s">
        <v>13</v>
      </c>
      <c r="AP22" t="s">
        <v>19</v>
      </c>
      <c r="AQ22" t="s">
        <v>49</v>
      </c>
      <c r="AR22" t="s">
        <v>15</v>
      </c>
      <c r="AS22" t="s">
        <v>12</v>
      </c>
      <c r="AU22" t="s">
        <v>18</v>
      </c>
      <c r="AV22" t="s">
        <v>13</v>
      </c>
      <c r="AW22" t="s">
        <v>19</v>
      </c>
      <c r="AX22" t="s">
        <v>16</v>
      </c>
      <c r="AY22" t="s">
        <v>15</v>
      </c>
      <c r="AZ22" t="s">
        <v>12</v>
      </c>
    </row>
    <row r="23" spans="2:52" x14ac:dyDescent="0.2">
      <c r="C23" t="str">
        <f t="shared" ref="C23:AA23" si="8">IF(C7,"Bryson", "")</f>
        <v>Bryson</v>
      </c>
      <c r="D23" t="str">
        <f t="shared" si="8"/>
        <v/>
      </c>
      <c r="E23" t="str">
        <f t="shared" si="8"/>
        <v/>
      </c>
      <c r="F23" t="str">
        <f t="shared" si="8"/>
        <v/>
      </c>
      <c r="G23" t="str">
        <f t="shared" si="8"/>
        <v>Bryson</v>
      </c>
      <c r="H23" t="str">
        <f t="shared" si="8"/>
        <v/>
      </c>
      <c r="I23" t="str">
        <f t="shared" si="8"/>
        <v>Bryson</v>
      </c>
      <c r="J23" t="str">
        <f t="shared" si="8"/>
        <v/>
      </c>
      <c r="K23" t="str">
        <f t="shared" si="8"/>
        <v/>
      </c>
      <c r="L23" t="str">
        <f t="shared" si="8"/>
        <v/>
      </c>
      <c r="M23" t="str">
        <f t="shared" si="8"/>
        <v/>
      </c>
      <c r="N23" t="str">
        <f t="shared" si="8"/>
        <v>Bryson</v>
      </c>
      <c r="O23" t="str">
        <f t="shared" si="8"/>
        <v>Bryson</v>
      </c>
      <c r="P23" t="str">
        <f t="shared" si="8"/>
        <v>Bryson</v>
      </c>
      <c r="Q23" t="str">
        <f t="shared" si="8"/>
        <v>Bryson</v>
      </c>
      <c r="R23" t="str">
        <f t="shared" si="8"/>
        <v/>
      </c>
      <c r="S23" t="str">
        <f t="shared" si="8"/>
        <v/>
      </c>
      <c r="T23" t="str">
        <f t="shared" si="8"/>
        <v/>
      </c>
      <c r="U23" t="str">
        <f t="shared" si="8"/>
        <v/>
      </c>
      <c r="V23" t="str">
        <f t="shared" si="8"/>
        <v>Bryson</v>
      </c>
      <c r="W23" t="str">
        <f t="shared" si="8"/>
        <v>Bryson</v>
      </c>
      <c r="X23" t="str">
        <f t="shared" si="8"/>
        <v>Bryson</v>
      </c>
      <c r="Y23" t="str">
        <f t="shared" si="8"/>
        <v>Bryson</v>
      </c>
      <c r="Z23" t="str">
        <f t="shared" si="8"/>
        <v>Bryson</v>
      </c>
      <c r="AA23" t="str">
        <f t="shared" si="8"/>
        <v>Bryson</v>
      </c>
      <c r="AN23" t="s">
        <v>16</v>
      </c>
      <c r="AO23" t="s">
        <v>18</v>
      </c>
      <c r="AP23" t="s">
        <v>49</v>
      </c>
      <c r="AQ23" t="s">
        <v>19</v>
      </c>
      <c r="AR23" t="s">
        <v>25</v>
      </c>
      <c r="AS23" t="s">
        <v>12</v>
      </c>
      <c r="AU23" t="s">
        <v>16</v>
      </c>
      <c r="AV23" t="s">
        <v>18</v>
      </c>
      <c r="AW23" t="s">
        <v>48</v>
      </c>
      <c r="AX23" t="s">
        <v>19</v>
      </c>
      <c r="AY23" t="s">
        <v>25</v>
      </c>
      <c r="AZ23" t="s">
        <v>12</v>
      </c>
    </row>
    <row r="24" spans="2:52" x14ac:dyDescent="0.2">
      <c r="C24" t="str">
        <f t="shared" ref="C24:AA24" si="9">IF(C8,"Hao", "")</f>
        <v/>
      </c>
      <c r="D24" t="str">
        <f t="shared" si="9"/>
        <v/>
      </c>
      <c r="E24" t="str">
        <f t="shared" si="9"/>
        <v/>
      </c>
      <c r="F24" t="str">
        <f t="shared" si="9"/>
        <v/>
      </c>
      <c r="G24" t="str">
        <f t="shared" si="9"/>
        <v/>
      </c>
      <c r="H24" t="str">
        <f t="shared" si="9"/>
        <v/>
      </c>
      <c r="I24" t="str">
        <f t="shared" si="9"/>
        <v>Hao</v>
      </c>
      <c r="J24" t="str">
        <f t="shared" si="9"/>
        <v>Hao</v>
      </c>
      <c r="K24" t="str">
        <f t="shared" si="9"/>
        <v>Hao</v>
      </c>
      <c r="L24" t="str">
        <f t="shared" si="9"/>
        <v>Hao</v>
      </c>
      <c r="M24" t="str">
        <f t="shared" si="9"/>
        <v/>
      </c>
      <c r="N24" t="str">
        <f t="shared" si="9"/>
        <v>Hao</v>
      </c>
      <c r="O24" t="str">
        <f t="shared" si="9"/>
        <v>Hao</v>
      </c>
      <c r="P24" t="str">
        <f t="shared" si="9"/>
        <v>Hao</v>
      </c>
      <c r="Q24" t="str">
        <f t="shared" si="9"/>
        <v>Hao</v>
      </c>
      <c r="R24" t="str">
        <f t="shared" si="9"/>
        <v/>
      </c>
      <c r="S24" t="str">
        <f t="shared" si="9"/>
        <v/>
      </c>
      <c r="T24" t="str">
        <f t="shared" si="9"/>
        <v/>
      </c>
      <c r="U24" t="str">
        <f t="shared" si="9"/>
        <v/>
      </c>
      <c r="V24" t="str">
        <f t="shared" si="9"/>
        <v/>
      </c>
      <c r="W24" t="str">
        <f t="shared" si="9"/>
        <v/>
      </c>
      <c r="X24" t="str">
        <f t="shared" si="9"/>
        <v/>
      </c>
      <c r="Y24" t="str">
        <f t="shared" si="9"/>
        <v/>
      </c>
      <c r="Z24" t="str">
        <f t="shared" si="9"/>
        <v/>
      </c>
      <c r="AA24" t="str">
        <f t="shared" si="9"/>
        <v>Hao</v>
      </c>
      <c r="AN24" t="s">
        <v>13</v>
      </c>
      <c r="AO24" t="s">
        <v>48</v>
      </c>
      <c r="AP24" t="s">
        <v>18</v>
      </c>
      <c r="AQ24" t="s">
        <v>49</v>
      </c>
      <c r="AR24" t="s">
        <v>15</v>
      </c>
      <c r="AS24" t="s">
        <v>12</v>
      </c>
      <c r="AU24" t="s">
        <v>13</v>
      </c>
      <c r="AV24" t="s">
        <v>48</v>
      </c>
      <c r="AW24" t="s">
        <v>16</v>
      </c>
      <c r="AX24" t="s">
        <v>18</v>
      </c>
      <c r="AY24" t="s">
        <v>15</v>
      </c>
      <c r="AZ24" t="s">
        <v>12</v>
      </c>
    </row>
    <row r="25" spans="2:52" x14ac:dyDescent="0.2">
      <c r="C25" t="str">
        <f t="shared" ref="C25:AA25" si="10">IF(C9,"Henderson", "")</f>
        <v>Henderson</v>
      </c>
      <c r="D25" t="str">
        <f t="shared" si="10"/>
        <v>Henderson</v>
      </c>
      <c r="E25" t="str">
        <f t="shared" si="10"/>
        <v>Henderson</v>
      </c>
      <c r="F25" t="str">
        <f t="shared" si="10"/>
        <v>Henderson</v>
      </c>
      <c r="G25" t="str">
        <f t="shared" si="10"/>
        <v/>
      </c>
      <c r="H25" t="str">
        <f t="shared" si="10"/>
        <v/>
      </c>
      <c r="I25" t="str">
        <f t="shared" si="10"/>
        <v>Henderson</v>
      </c>
      <c r="J25" t="str">
        <f t="shared" si="10"/>
        <v/>
      </c>
      <c r="K25" t="str">
        <f t="shared" si="10"/>
        <v/>
      </c>
      <c r="L25" t="str">
        <f t="shared" si="10"/>
        <v/>
      </c>
      <c r="M25" t="str">
        <f t="shared" si="10"/>
        <v/>
      </c>
      <c r="N25" t="str">
        <f t="shared" si="10"/>
        <v>Henderson</v>
      </c>
      <c r="O25" t="str">
        <f t="shared" si="10"/>
        <v>Henderson</v>
      </c>
      <c r="P25" t="str">
        <f t="shared" si="10"/>
        <v>Henderson</v>
      </c>
      <c r="Q25" t="str">
        <f t="shared" si="10"/>
        <v>Henderson</v>
      </c>
      <c r="R25" t="str">
        <f t="shared" si="10"/>
        <v/>
      </c>
      <c r="S25" t="str">
        <f t="shared" si="10"/>
        <v/>
      </c>
      <c r="T25" t="str">
        <f t="shared" si="10"/>
        <v/>
      </c>
      <c r="U25" t="str">
        <f t="shared" si="10"/>
        <v/>
      </c>
      <c r="V25" t="str">
        <f t="shared" si="10"/>
        <v>Henderson</v>
      </c>
      <c r="W25" t="str">
        <f t="shared" si="10"/>
        <v>Henderson</v>
      </c>
      <c r="X25" t="str">
        <f t="shared" si="10"/>
        <v/>
      </c>
      <c r="Y25" t="str">
        <f t="shared" si="10"/>
        <v/>
      </c>
      <c r="Z25" t="str">
        <f t="shared" si="10"/>
        <v/>
      </c>
      <c r="AA25" t="str">
        <f t="shared" si="10"/>
        <v/>
      </c>
    </row>
    <row r="26" spans="2:52" x14ac:dyDescent="0.2">
      <c r="C26" t="str">
        <f t="shared" ref="C26:AA26" si="11">IF(C10,"Hryhorchuk", "")</f>
        <v>Hryhorchuk</v>
      </c>
      <c r="D26" t="str">
        <f t="shared" si="11"/>
        <v>Hryhorchuk</v>
      </c>
      <c r="E26" t="str">
        <f t="shared" si="11"/>
        <v>Hryhorchuk</v>
      </c>
      <c r="F26" t="str">
        <f t="shared" si="11"/>
        <v>Hryhorchuk</v>
      </c>
      <c r="G26" t="str">
        <f t="shared" si="11"/>
        <v>Hryhorchuk</v>
      </c>
      <c r="H26" t="str">
        <f t="shared" si="11"/>
        <v/>
      </c>
      <c r="I26" t="str">
        <f t="shared" si="11"/>
        <v/>
      </c>
      <c r="J26" t="str">
        <f t="shared" si="11"/>
        <v/>
      </c>
      <c r="K26" t="str">
        <f t="shared" si="11"/>
        <v/>
      </c>
      <c r="L26" t="str">
        <f t="shared" si="11"/>
        <v/>
      </c>
      <c r="M26" t="str">
        <f t="shared" si="11"/>
        <v/>
      </c>
      <c r="N26" t="str">
        <f t="shared" si="11"/>
        <v/>
      </c>
      <c r="O26" t="str">
        <f t="shared" si="11"/>
        <v/>
      </c>
      <c r="P26" t="str">
        <f t="shared" si="11"/>
        <v/>
      </c>
      <c r="Q26" t="str">
        <f t="shared" si="11"/>
        <v/>
      </c>
      <c r="R26" t="str">
        <f t="shared" si="11"/>
        <v/>
      </c>
      <c r="S26" t="str">
        <f t="shared" si="11"/>
        <v/>
      </c>
      <c r="T26" t="str">
        <f t="shared" si="11"/>
        <v/>
      </c>
      <c r="U26" t="str">
        <f t="shared" si="11"/>
        <v/>
      </c>
      <c r="V26" t="str">
        <f t="shared" si="11"/>
        <v/>
      </c>
      <c r="W26" t="str">
        <f t="shared" si="11"/>
        <v>Hryhorchuk</v>
      </c>
      <c r="X26" t="str">
        <f t="shared" si="11"/>
        <v>Hryhorchuk</v>
      </c>
      <c r="Y26" t="str">
        <f t="shared" si="11"/>
        <v>Hryhorchuk</v>
      </c>
      <c r="Z26" t="str">
        <f t="shared" si="11"/>
        <v>Hryhorchuk</v>
      </c>
      <c r="AA26" t="str">
        <f t="shared" si="11"/>
        <v>Hryhorchuk</v>
      </c>
    </row>
    <row r="27" spans="2:52" x14ac:dyDescent="0.2">
      <c r="C27" t="str">
        <f t="shared" ref="C27:AA27" si="12">IF(C11,"Ibarra", "")</f>
        <v>Ibarra</v>
      </c>
      <c r="D27" t="str">
        <f t="shared" si="12"/>
        <v>Ibarra</v>
      </c>
      <c r="E27" t="str">
        <f t="shared" si="12"/>
        <v>Ibarra</v>
      </c>
      <c r="F27" t="str">
        <f t="shared" si="12"/>
        <v>Ibarra</v>
      </c>
      <c r="G27" t="str">
        <f t="shared" si="12"/>
        <v/>
      </c>
      <c r="H27" t="str">
        <f t="shared" si="12"/>
        <v/>
      </c>
      <c r="I27" t="str">
        <f t="shared" si="12"/>
        <v>Ibarra</v>
      </c>
      <c r="J27" t="str">
        <f t="shared" si="12"/>
        <v>Ibarra</v>
      </c>
      <c r="K27" t="str">
        <f t="shared" si="12"/>
        <v>Ibarra</v>
      </c>
      <c r="L27" t="str">
        <f t="shared" si="12"/>
        <v>Ibarra</v>
      </c>
      <c r="M27" t="str">
        <f t="shared" si="12"/>
        <v/>
      </c>
      <c r="N27" t="str">
        <f t="shared" si="12"/>
        <v>Ibarra</v>
      </c>
      <c r="O27" t="str">
        <f t="shared" si="12"/>
        <v>Ibarra</v>
      </c>
      <c r="P27" t="str">
        <f t="shared" si="12"/>
        <v>Ibarra</v>
      </c>
      <c r="Q27" t="str">
        <f t="shared" si="12"/>
        <v>Ibarra</v>
      </c>
      <c r="R27" t="str">
        <f t="shared" si="12"/>
        <v/>
      </c>
      <c r="S27" t="str">
        <f t="shared" si="12"/>
        <v/>
      </c>
      <c r="T27" t="str">
        <f t="shared" si="12"/>
        <v/>
      </c>
      <c r="U27" t="str">
        <f t="shared" si="12"/>
        <v/>
      </c>
      <c r="V27" t="str">
        <f t="shared" si="12"/>
        <v/>
      </c>
      <c r="W27" t="str">
        <f t="shared" si="12"/>
        <v>Ibarra</v>
      </c>
      <c r="X27" t="str">
        <f t="shared" si="12"/>
        <v>Ibarra</v>
      </c>
      <c r="Y27" t="str">
        <f t="shared" si="12"/>
        <v>Ibarra</v>
      </c>
      <c r="Z27" t="str">
        <f t="shared" si="12"/>
        <v>Ibarra</v>
      </c>
      <c r="AA27" t="str">
        <f t="shared" si="12"/>
        <v>Ibarra</v>
      </c>
    </row>
    <row r="28" spans="2:52" x14ac:dyDescent="0.2">
      <c r="C28" t="str">
        <f>IF(C12,"Morin", "")</f>
        <v>Morin</v>
      </c>
      <c r="D28" t="str">
        <f t="shared" ref="D28:AA28" si="13">IF(D12,"Morin", "")</f>
        <v>Morin</v>
      </c>
      <c r="E28" t="str">
        <f t="shared" si="13"/>
        <v>Morin</v>
      </c>
      <c r="F28" t="str">
        <f t="shared" si="13"/>
        <v>Morin</v>
      </c>
      <c r="G28" t="str">
        <f t="shared" si="13"/>
        <v/>
      </c>
      <c r="H28" t="str">
        <f t="shared" si="13"/>
        <v/>
      </c>
      <c r="I28" t="str">
        <f t="shared" si="13"/>
        <v>Morin</v>
      </c>
      <c r="J28" t="str">
        <f t="shared" si="13"/>
        <v/>
      </c>
      <c r="K28" t="str">
        <f t="shared" si="13"/>
        <v/>
      </c>
      <c r="L28" t="str">
        <f t="shared" si="13"/>
        <v/>
      </c>
      <c r="M28" t="str">
        <f t="shared" si="13"/>
        <v/>
      </c>
      <c r="N28" t="str">
        <f t="shared" si="13"/>
        <v>Morin</v>
      </c>
      <c r="O28" t="str">
        <f t="shared" si="13"/>
        <v>Morin</v>
      </c>
      <c r="P28" t="str">
        <f t="shared" si="13"/>
        <v>Morin</v>
      </c>
      <c r="Q28" t="str">
        <f t="shared" si="13"/>
        <v>Morin</v>
      </c>
      <c r="R28" t="str">
        <f t="shared" si="13"/>
        <v/>
      </c>
      <c r="S28" t="str">
        <f t="shared" si="13"/>
        <v/>
      </c>
      <c r="T28" t="str">
        <f t="shared" si="13"/>
        <v/>
      </c>
      <c r="U28" t="str">
        <f t="shared" si="13"/>
        <v/>
      </c>
      <c r="V28" t="str">
        <f t="shared" si="13"/>
        <v>Morin</v>
      </c>
      <c r="W28" t="str">
        <f t="shared" si="13"/>
        <v>Morin</v>
      </c>
      <c r="X28" t="str">
        <f t="shared" si="13"/>
        <v>Morin</v>
      </c>
      <c r="Y28" t="str">
        <f t="shared" si="13"/>
        <v>Morin</v>
      </c>
      <c r="Z28" t="str">
        <f t="shared" si="13"/>
        <v>Morin</v>
      </c>
      <c r="AA28" t="str">
        <f t="shared" si="13"/>
        <v/>
      </c>
      <c r="AN28" s="15" t="s">
        <v>43</v>
      </c>
      <c r="AO28" s="15" t="s">
        <v>6</v>
      </c>
      <c r="AP28" s="15" t="s">
        <v>46</v>
      </c>
      <c r="AQ28" s="15" t="s">
        <v>42</v>
      </c>
      <c r="AR28" s="15" t="s">
        <v>45</v>
      </c>
    </row>
    <row r="29" spans="2:52" x14ac:dyDescent="0.2">
      <c r="C29" t="str">
        <f>IF(C13,"Nishiyama", "")</f>
        <v/>
      </c>
      <c r="D29" t="str">
        <f t="shared" ref="D29:AA29" si="14">IF(D13,"Nishiyama", "")</f>
        <v/>
      </c>
      <c r="E29" t="str">
        <f t="shared" si="14"/>
        <v/>
      </c>
      <c r="F29" t="str">
        <f t="shared" si="14"/>
        <v/>
      </c>
      <c r="G29" t="str">
        <f t="shared" si="14"/>
        <v/>
      </c>
      <c r="H29" t="str">
        <f t="shared" si="14"/>
        <v/>
      </c>
      <c r="I29" t="str">
        <f t="shared" si="14"/>
        <v>Nishiyama</v>
      </c>
      <c r="J29" t="str">
        <f t="shared" si="14"/>
        <v>Nishiyama</v>
      </c>
      <c r="K29" t="str">
        <f t="shared" si="14"/>
        <v>Nishiyama</v>
      </c>
      <c r="L29" t="str">
        <f t="shared" si="14"/>
        <v>Nishiyama</v>
      </c>
      <c r="M29" t="str">
        <f t="shared" si="14"/>
        <v>Nishiyama</v>
      </c>
      <c r="N29" t="str">
        <f t="shared" si="14"/>
        <v/>
      </c>
      <c r="O29" t="str">
        <f t="shared" si="14"/>
        <v/>
      </c>
      <c r="P29" t="str">
        <f t="shared" si="14"/>
        <v/>
      </c>
      <c r="Q29" t="str">
        <f t="shared" si="14"/>
        <v/>
      </c>
      <c r="R29" t="str">
        <f t="shared" si="14"/>
        <v>Nishiyama</v>
      </c>
      <c r="S29" t="str">
        <f t="shared" si="14"/>
        <v>Nishiyama</v>
      </c>
      <c r="T29" t="str">
        <f t="shared" si="14"/>
        <v>Nishiyama</v>
      </c>
      <c r="U29" t="str">
        <f t="shared" si="14"/>
        <v>Nishiyama</v>
      </c>
      <c r="V29" t="str">
        <f t="shared" si="14"/>
        <v>Nishiyama</v>
      </c>
      <c r="W29" t="str">
        <f t="shared" si="14"/>
        <v>Nishiyama</v>
      </c>
      <c r="X29" t="str">
        <f t="shared" si="14"/>
        <v>Nishiyama</v>
      </c>
      <c r="Y29" t="str">
        <f t="shared" si="14"/>
        <v>Nishiyama</v>
      </c>
      <c r="Z29" t="str">
        <f t="shared" si="14"/>
        <v>Nishiyama</v>
      </c>
      <c r="AA29" t="str">
        <f t="shared" si="14"/>
        <v/>
      </c>
      <c r="AN29" t="s">
        <v>25</v>
      </c>
      <c r="AO29" t="s">
        <v>50</v>
      </c>
      <c r="AP29" t="s">
        <v>47</v>
      </c>
      <c r="AQ29" t="s">
        <v>11</v>
      </c>
      <c r="AR29" t="s">
        <v>24</v>
      </c>
      <c r="AT29" t="s">
        <v>25</v>
      </c>
      <c r="AU29" t="s">
        <v>47</v>
      </c>
      <c r="AV29" t="s">
        <v>12</v>
      </c>
      <c r="AW29" t="s">
        <v>48</v>
      </c>
      <c r="AX29" t="s">
        <v>24</v>
      </c>
    </row>
    <row r="30" spans="2:52" x14ac:dyDescent="0.2">
      <c r="C30" t="str">
        <f>IF(C14,"Renard", "")</f>
        <v>Renard</v>
      </c>
      <c r="D30" t="str">
        <f t="shared" ref="D30:AA30" si="15">IF(D14,"Renard", "")</f>
        <v/>
      </c>
      <c r="E30" t="str">
        <f t="shared" si="15"/>
        <v/>
      </c>
      <c r="F30" t="str">
        <f t="shared" si="15"/>
        <v/>
      </c>
      <c r="G30" t="str">
        <f t="shared" si="15"/>
        <v/>
      </c>
      <c r="H30" t="str">
        <f t="shared" si="15"/>
        <v/>
      </c>
      <c r="I30" t="str">
        <f t="shared" si="15"/>
        <v>Renard</v>
      </c>
      <c r="J30" t="str">
        <f t="shared" si="15"/>
        <v>Renard</v>
      </c>
      <c r="K30" t="str">
        <f t="shared" si="15"/>
        <v>Renard</v>
      </c>
      <c r="L30" t="str">
        <f t="shared" si="15"/>
        <v>Renard</v>
      </c>
      <c r="M30" t="str">
        <f t="shared" si="15"/>
        <v/>
      </c>
      <c r="N30" t="str">
        <f t="shared" si="15"/>
        <v>Renard</v>
      </c>
      <c r="O30" t="str">
        <f t="shared" si="15"/>
        <v/>
      </c>
      <c r="P30" t="str">
        <f t="shared" si="15"/>
        <v/>
      </c>
      <c r="Q30" t="str">
        <f t="shared" si="15"/>
        <v/>
      </c>
      <c r="R30" t="str">
        <f t="shared" si="15"/>
        <v/>
      </c>
      <c r="S30" t="str">
        <f t="shared" si="15"/>
        <v/>
      </c>
      <c r="T30" t="str">
        <f t="shared" si="15"/>
        <v/>
      </c>
      <c r="U30" t="str">
        <f t="shared" si="15"/>
        <v/>
      </c>
      <c r="V30" t="str">
        <f t="shared" si="15"/>
        <v>Renard</v>
      </c>
      <c r="W30" t="str">
        <f t="shared" si="15"/>
        <v>Renard</v>
      </c>
      <c r="X30" t="str">
        <f t="shared" si="15"/>
        <v/>
      </c>
      <c r="Y30" t="str">
        <f t="shared" si="15"/>
        <v/>
      </c>
      <c r="Z30" t="str">
        <f t="shared" si="15"/>
        <v/>
      </c>
      <c r="AA30" t="str">
        <f t="shared" si="15"/>
        <v/>
      </c>
      <c r="AN30" t="s">
        <v>22</v>
      </c>
      <c r="AO30" t="s">
        <v>47</v>
      </c>
      <c r="AP30" t="s">
        <v>11</v>
      </c>
      <c r="AQ30" t="s">
        <v>12</v>
      </c>
      <c r="AR30" t="s">
        <v>13</v>
      </c>
      <c r="AT30" t="s">
        <v>22</v>
      </c>
      <c r="AU30" t="s">
        <v>50</v>
      </c>
      <c r="AV30" t="s">
        <v>11</v>
      </c>
      <c r="AW30" t="s">
        <v>47</v>
      </c>
      <c r="AX30" t="s">
        <v>13</v>
      </c>
    </row>
    <row r="31" spans="2:52" x14ac:dyDescent="0.2">
      <c r="C31" t="str">
        <f>IF(C15,"Ridge", "")</f>
        <v/>
      </c>
      <c r="D31" t="str">
        <f t="shared" ref="D31:AA31" si="16">IF(D15,"Ridge", "")</f>
        <v/>
      </c>
      <c r="E31" t="str">
        <f t="shared" si="16"/>
        <v/>
      </c>
      <c r="F31" t="str">
        <f t="shared" si="16"/>
        <v/>
      </c>
      <c r="G31" t="str">
        <f t="shared" si="16"/>
        <v/>
      </c>
      <c r="H31" t="str">
        <f t="shared" si="16"/>
        <v/>
      </c>
      <c r="I31" t="str">
        <f t="shared" si="16"/>
        <v>Ridge</v>
      </c>
      <c r="J31" t="str">
        <f t="shared" si="16"/>
        <v/>
      </c>
      <c r="K31" t="str">
        <f t="shared" si="16"/>
        <v/>
      </c>
      <c r="L31" t="str">
        <f t="shared" si="16"/>
        <v/>
      </c>
      <c r="M31" t="str">
        <f t="shared" si="16"/>
        <v/>
      </c>
      <c r="N31" t="str">
        <f t="shared" si="16"/>
        <v>Ridge</v>
      </c>
      <c r="O31" t="str">
        <f t="shared" si="16"/>
        <v/>
      </c>
      <c r="P31" t="str">
        <f t="shared" si="16"/>
        <v/>
      </c>
      <c r="Q31" t="str">
        <f t="shared" si="16"/>
        <v/>
      </c>
      <c r="R31" t="str">
        <f t="shared" si="16"/>
        <v/>
      </c>
      <c r="S31" t="str">
        <f t="shared" si="16"/>
        <v/>
      </c>
      <c r="T31" t="str">
        <f t="shared" si="16"/>
        <v/>
      </c>
      <c r="U31" t="str">
        <f t="shared" si="16"/>
        <v/>
      </c>
      <c r="V31" t="str">
        <f t="shared" si="16"/>
        <v>Ridge</v>
      </c>
      <c r="W31" t="str">
        <f t="shared" si="16"/>
        <v>Ridge</v>
      </c>
      <c r="X31" t="str">
        <f t="shared" si="16"/>
        <v>Ridge</v>
      </c>
      <c r="Y31" t="str">
        <f t="shared" si="16"/>
        <v>Ridge</v>
      </c>
      <c r="Z31" t="str">
        <f t="shared" si="16"/>
        <v>Ridge</v>
      </c>
      <c r="AA31" t="str">
        <f t="shared" si="16"/>
        <v/>
      </c>
      <c r="AN31" t="s">
        <v>14</v>
      </c>
      <c r="AO31" t="s">
        <v>11</v>
      </c>
      <c r="AP31" t="s">
        <v>50</v>
      </c>
      <c r="AQ31" t="s">
        <v>24</v>
      </c>
      <c r="AR31" t="s">
        <v>20</v>
      </c>
      <c r="AT31" t="s">
        <v>25</v>
      </c>
      <c r="AU31" t="s">
        <v>11</v>
      </c>
      <c r="AV31" t="s">
        <v>47</v>
      </c>
      <c r="AW31" t="s">
        <v>24</v>
      </c>
      <c r="AX31" t="s">
        <v>20</v>
      </c>
    </row>
    <row r="32" spans="2:52" x14ac:dyDescent="0.2">
      <c r="C32" t="str">
        <f>IF(C16,"Seargeant", "")</f>
        <v>Seargeant</v>
      </c>
      <c r="D32" t="str">
        <f t="shared" ref="D32:AA32" si="17">IF(D16,"Seargeant", "")</f>
        <v>Seargeant</v>
      </c>
      <c r="E32" t="str">
        <f t="shared" si="17"/>
        <v>Seargeant</v>
      </c>
      <c r="F32" t="str">
        <f t="shared" si="17"/>
        <v>Seargeant</v>
      </c>
      <c r="G32" t="str">
        <f t="shared" si="17"/>
        <v/>
      </c>
      <c r="H32" t="str">
        <f t="shared" si="17"/>
        <v/>
      </c>
      <c r="I32" t="str">
        <f t="shared" si="17"/>
        <v>Seargeant</v>
      </c>
      <c r="J32" t="str">
        <f t="shared" si="17"/>
        <v>Seargeant</v>
      </c>
      <c r="K32" t="str">
        <f t="shared" si="17"/>
        <v>Seargeant</v>
      </c>
      <c r="L32" t="str">
        <f t="shared" si="17"/>
        <v>Seargeant</v>
      </c>
      <c r="M32" t="str">
        <f t="shared" si="17"/>
        <v>Seargeant</v>
      </c>
      <c r="N32" t="str">
        <f t="shared" si="17"/>
        <v>Seargeant</v>
      </c>
      <c r="O32" t="str">
        <f t="shared" si="17"/>
        <v>Seargeant</v>
      </c>
      <c r="P32" t="str">
        <f t="shared" si="17"/>
        <v>Seargeant</v>
      </c>
      <c r="Q32" t="str">
        <f t="shared" si="17"/>
        <v>Seargeant</v>
      </c>
      <c r="R32" t="str">
        <f t="shared" si="17"/>
        <v>Seargeant</v>
      </c>
      <c r="S32" t="str">
        <f t="shared" si="17"/>
        <v>Seargeant</v>
      </c>
      <c r="T32" t="str">
        <f t="shared" si="17"/>
        <v>Seargeant</v>
      </c>
      <c r="U32" t="str">
        <f t="shared" si="17"/>
        <v>Seargeant</v>
      </c>
      <c r="V32" t="str">
        <f t="shared" si="17"/>
        <v>Seargeant</v>
      </c>
      <c r="W32" t="str">
        <f t="shared" si="17"/>
        <v>Seargeant</v>
      </c>
      <c r="X32" t="str">
        <f t="shared" si="17"/>
        <v>Seargeant</v>
      </c>
      <c r="Y32" t="str">
        <f t="shared" si="17"/>
        <v>Seargeant</v>
      </c>
      <c r="Z32" t="str">
        <f t="shared" si="17"/>
        <v>Seargeant</v>
      </c>
      <c r="AA32" t="str">
        <f t="shared" si="17"/>
        <v/>
      </c>
    </row>
    <row r="33" spans="3:50" x14ac:dyDescent="0.2">
      <c r="C33" t="str">
        <f>IF(C17,"Sechrist", "")</f>
        <v/>
      </c>
      <c r="D33" t="str">
        <f t="shared" ref="D33:AA33" si="18">IF(D17,"Sechrist", "")</f>
        <v/>
      </c>
      <c r="E33" t="str">
        <f t="shared" si="18"/>
        <v/>
      </c>
      <c r="F33" t="str">
        <f t="shared" si="18"/>
        <v/>
      </c>
      <c r="G33" t="str">
        <f t="shared" si="18"/>
        <v>Sechrist</v>
      </c>
      <c r="H33" t="str">
        <f t="shared" si="18"/>
        <v/>
      </c>
      <c r="I33" t="str">
        <f t="shared" si="18"/>
        <v>Sechrist</v>
      </c>
      <c r="J33" t="str">
        <f t="shared" si="18"/>
        <v/>
      </c>
      <c r="K33" t="str">
        <f t="shared" si="18"/>
        <v/>
      </c>
      <c r="L33" t="str">
        <f t="shared" si="18"/>
        <v/>
      </c>
      <c r="M33" t="str">
        <f t="shared" si="18"/>
        <v/>
      </c>
      <c r="N33" t="str">
        <f t="shared" si="18"/>
        <v/>
      </c>
      <c r="O33" t="str">
        <f t="shared" si="18"/>
        <v/>
      </c>
      <c r="P33" t="str">
        <f t="shared" si="18"/>
        <v/>
      </c>
      <c r="Q33" t="str">
        <f t="shared" si="18"/>
        <v/>
      </c>
      <c r="R33" t="str">
        <f t="shared" si="18"/>
        <v/>
      </c>
      <c r="S33" t="str">
        <f t="shared" si="18"/>
        <v/>
      </c>
      <c r="T33" t="str">
        <f t="shared" si="18"/>
        <v/>
      </c>
      <c r="U33" t="str">
        <f t="shared" si="18"/>
        <v/>
      </c>
      <c r="V33" t="str">
        <f t="shared" si="18"/>
        <v>Sechrist</v>
      </c>
      <c r="W33" t="str">
        <f t="shared" si="18"/>
        <v/>
      </c>
      <c r="X33" t="str">
        <f t="shared" si="18"/>
        <v/>
      </c>
      <c r="Y33" t="str">
        <f t="shared" si="18"/>
        <v/>
      </c>
      <c r="Z33" t="str">
        <f t="shared" si="18"/>
        <v/>
      </c>
      <c r="AA33" t="str">
        <f t="shared" si="18"/>
        <v>Sechrist</v>
      </c>
      <c r="AN33" s="21" t="s">
        <v>2</v>
      </c>
      <c r="AO33" s="22"/>
      <c r="AP33" s="22"/>
      <c r="AQ33" s="26"/>
    </row>
    <row r="34" spans="3:50" x14ac:dyDescent="0.2">
      <c r="AN34" s="14" t="s">
        <v>43</v>
      </c>
      <c r="AO34" s="15" t="s">
        <v>6</v>
      </c>
      <c r="AP34" s="15" t="s">
        <v>5</v>
      </c>
      <c r="AQ34" s="16" t="s">
        <v>42</v>
      </c>
    </row>
    <row r="35" spans="3:50" x14ac:dyDescent="0.2">
      <c r="AN35" t="s">
        <v>22</v>
      </c>
      <c r="AO35" t="s">
        <v>15</v>
      </c>
      <c r="AP35" t="s">
        <v>50</v>
      </c>
      <c r="AQ35" t="s">
        <v>16</v>
      </c>
      <c r="AS35" t="s">
        <v>22</v>
      </c>
      <c r="AT35" t="s">
        <v>19</v>
      </c>
      <c r="AU35" t="s">
        <v>50</v>
      </c>
      <c r="AV35" t="s">
        <v>16</v>
      </c>
    </row>
    <row r="36" spans="3:50" x14ac:dyDescent="0.2">
      <c r="AN36" t="s">
        <v>19</v>
      </c>
      <c r="AO36" t="s">
        <v>16</v>
      </c>
      <c r="AP36" t="s">
        <v>15</v>
      </c>
      <c r="AQ36" t="s">
        <v>50</v>
      </c>
      <c r="AS36" t="s">
        <v>19</v>
      </c>
      <c r="AT36" t="s">
        <v>16</v>
      </c>
      <c r="AU36" t="s">
        <v>15</v>
      </c>
      <c r="AV36" t="s">
        <v>50</v>
      </c>
    </row>
    <row r="37" spans="3:50" x14ac:dyDescent="0.2">
      <c r="C37">
        <f>COUNTIF(C3:C17, TRUE)</f>
        <v>9</v>
      </c>
      <c r="D37">
        <f>COUNTIF(D3:D17, TRUE)</f>
        <v>7</v>
      </c>
      <c r="E37">
        <f t="shared" ref="E37:AA37" si="19">COUNTIF(E3:E17, TRUE)</f>
        <v>7</v>
      </c>
      <c r="F37">
        <f t="shared" si="19"/>
        <v>7</v>
      </c>
      <c r="G37">
        <f t="shared" si="19"/>
        <v>4</v>
      </c>
      <c r="H37">
        <f t="shared" si="19"/>
        <v>2</v>
      </c>
      <c r="I37">
        <f t="shared" si="19"/>
        <v>13</v>
      </c>
      <c r="J37">
        <f t="shared" si="19"/>
        <v>8</v>
      </c>
      <c r="K37">
        <f t="shared" si="19"/>
        <v>8</v>
      </c>
      <c r="L37">
        <f t="shared" si="19"/>
        <v>8</v>
      </c>
      <c r="M37">
        <f t="shared" si="19"/>
        <v>5</v>
      </c>
      <c r="N37">
        <f t="shared" si="19"/>
        <v>9</v>
      </c>
      <c r="O37">
        <f t="shared" si="19"/>
        <v>7</v>
      </c>
      <c r="P37">
        <f t="shared" si="19"/>
        <v>7</v>
      </c>
      <c r="Q37">
        <f t="shared" si="19"/>
        <v>7</v>
      </c>
      <c r="R37">
        <f t="shared" si="19"/>
        <v>4</v>
      </c>
      <c r="S37">
        <f t="shared" si="19"/>
        <v>4</v>
      </c>
      <c r="T37">
        <f t="shared" si="19"/>
        <v>4</v>
      </c>
      <c r="U37">
        <f t="shared" si="19"/>
        <v>4</v>
      </c>
      <c r="V37">
        <f t="shared" si="19"/>
        <v>12</v>
      </c>
      <c r="W37">
        <f t="shared" si="19"/>
        <v>13</v>
      </c>
      <c r="X37">
        <f t="shared" si="19"/>
        <v>10</v>
      </c>
      <c r="Y37">
        <f t="shared" si="19"/>
        <v>10</v>
      </c>
      <c r="Z37">
        <f t="shared" si="19"/>
        <v>10</v>
      </c>
      <c r="AA37">
        <f t="shared" si="19"/>
        <v>6</v>
      </c>
      <c r="AN37" t="s">
        <v>22</v>
      </c>
      <c r="AO37" t="s">
        <v>50</v>
      </c>
      <c r="AP37" t="s">
        <v>16</v>
      </c>
      <c r="AQ37" t="s">
        <v>19</v>
      </c>
      <c r="AS37" t="s">
        <v>15</v>
      </c>
      <c r="AT37" t="s">
        <v>50</v>
      </c>
      <c r="AU37" t="s">
        <v>48</v>
      </c>
      <c r="AV37" t="s">
        <v>19</v>
      </c>
    </row>
    <row r="40" spans="3:50" x14ac:dyDescent="0.2">
      <c r="AN40" s="21" t="s">
        <v>3</v>
      </c>
      <c r="AO40" s="22"/>
      <c r="AP40" s="22"/>
      <c r="AQ40" s="22"/>
      <c r="AR40" s="26"/>
    </row>
    <row r="41" spans="3:50" x14ac:dyDescent="0.2">
      <c r="AN41" s="15" t="s">
        <v>43</v>
      </c>
      <c r="AO41" s="15" t="s">
        <v>6</v>
      </c>
      <c r="AP41" s="15" t="s">
        <v>46</v>
      </c>
      <c r="AQ41" s="15" t="s">
        <v>42</v>
      </c>
      <c r="AR41" s="15" t="s">
        <v>45</v>
      </c>
    </row>
    <row r="42" spans="3:50" x14ac:dyDescent="0.2">
      <c r="AN42" t="s">
        <v>20</v>
      </c>
      <c r="AO42" t="s">
        <v>14</v>
      </c>
      <c r="AP42" t="s">
        <v>24</v>
      </c>
      <c r="AQ42" t="s">
        <v>48</v>
      </c>
      <c r="AR42" t="s">
        <v>22</v>
      </c>
      <c r="AT42" t="s">
        <v>20</v>
      </c>
      <c r="AU42" t="s">
        <v>14</v>
      </c>
      <c r="AV42" t="s">
        <v>24</v>
      </c>
      <c r="AW42" t="s">
        <v>11</v>
      </c>
      <c r="AX42" t="s">
        <v>22</v>
      </c>
    </row>
    <row r="43" spans="3:50" x14ac:dyDescent="0.2">
      <c r="AN43" t="s">
        <v>11</v>
      </c>
      <c r="AO43" t="s">
        <v>24</v>
      </c>
      <c r="AP43" t="s">
        <v>14</v>
      </c>
      <c r="AQ43" t="s">
        <v>20</v>
      </c>
      <c r="AR43" t="s">
        <v>47</v>
      </c>
      <c r="AT43" t="s">
        <v>11</v>
      </c>
      <c r="AU43" t="s">
        <v>24</v>
      </c>
      <c r="AV43" t="s">
        <v>14</v>
      </c>
      <c r="AW43" t="s">
        <v>20</v>
      </c>
      <c r="AX43" t="s">
        <v>47</v>
      </c>
    </row>
    <row r="44" spans="3:50" x14ac:dyDescent="0.2">
      <c r="AN44" t="s">
        <v>24</v>
      </c>
      <c r="AO44" t="s">
        <v>20</v>
      </c>
      <c r="AP44" t="s">
        <v>48</v>
      </c>
      <c r="AQ44" t="s">
        <v>14</v>
      </c>
      <c r="AR44" t="s">
        <v>25</v>
      </c>
      <c r="AT44" t="s">
        <v>24</v>
      </c>
      <c r="AU44" t="s">
        <v>20</v>
      </c>
      <c r="AV44" t="s">
        <v>11</v>
      </c>
      <c r="AW44" t="s">
        <v>14</v>
      </c>
      <c r="AX44" t="s">
        <v>25</v>
      </c>
    </row>
    <row r="47" spans="3:50" x14ac:dyDescent="0.2">
      <c r="AN47" s="21" t="s">
        <v>4</v>
      </c>
      <c r="AO47" s="22"/>
      <c r="AP47" s="22"/>
      <c r="AQ47" s="22"/>
      <c r="AR47" s="26"/>
    </row>
    <row r="48" spans="3:50" x14ac:dyDescent="0.2">
      <c r="AN48" s="14" t="s">
        <v>43</v>
      </c>
      <c r="AO48" s="15" t="s">
        <v>6</v>
      </c>
      <c r="AP48" s="15" t="s">
        <v>5</v>
      </c>
      <c r="AQ48" s="15" t="s">
        <v>42</v>
      </c>
      <c r="AR48" s="16" t="s">
        <v>44</v>
      </c>
    </row>
    <row r="49" spans="40:50" x14ac:dyDescent="0.2">
      <c r="AN49" t="s">
        <v>11</v>
      </c>
      <c r="AO49" t="s">
        <v>49</v>
      </c>
      <c r="AP49" t="s">
        <v>18</v>
      </c>
      <c r="AQ49" t="s">
        <v>13</v>
      </c>
      <c r="AR49" t="s">
        <v>48</v>
      </c>
      <c r="AT49" t="s">
        <v>47</v>
      </c>
      <c r="AU49" t="s">
        <v>12</v>
      </c>
      <c r="AV49" t="s">
        <v>18</v>
      </c>
      <c r="AW49" t="s">
        <v>13</v>
      </c>
      <c r="AX49" t="s">
        <v>50</v>
      </c>
    </row>
    <row r="50" spans="40:50" x14ac:dyDescent="0.2">
      <c r="AN50" t="s">
        <v>48</v>
      </c>
      <c r="AO50" t="s">
        <v>13</v>
      </c>
      <c r="AP50" t="s">
        <v>20</v>
      </c>
      <c r="AQ50" t="s">
        <v>12</v>
      </c>
      <c r="AR50" t="s">
        <v>25</v>
      </c>
      <c r="AT50" t="s">
        <v>14</v>
      </c>
      <c r="AU50" t="s">
        <v>13</v>
      </c>
      <c r="AV50" t="s">
        <v>20</v>
      </c>
      <c r="AW50" t="s">
        <v>22</v>
      </c>
      <c r="AX50" t="s">
        <v>25</v>
      </c>
    </row>
    <row r="51" spans="40:50" x14ac:dyDescent="0.2">
      <c r="AN51" t="s">
        <v>47</v>
      </c>
      <c r="AO51" t="s">
        <v>14</v>
      </c>
      <c r="AP51" t="s">
        <v>15</v>
      </c>
      <c r="AQ51" t="s">
        <v>18</v>
      </c>
      <c r="AR51" t="s">
        <v>49</v>
      </c>
      <c r="AT51" t="s">
        <v>22</v>
      </c>
      <c r="AU51" t="s">
        <v>14</v>
      </c>
      <c r="AV51" t="s">
        <v>15</v>
      </c>
      <c r="AW51" t="s">
        <v>18</v>
      </c>
      <c r="AX51" t="s">
        <v>48</v>
      </c>
    </row>
  </sheetData>
  <sortState xmlns:xlrd2="http://schemas.microsoft.com/office/spreadsheetml/2017/richdata2" ref="B3:AA16">
    <sortCondition ref="B16"/>
  </sortState>
  <mergeCells count="14">
    <mergeCell ref="AN40:AR40"/>
    <mergeCell ref="AN47:AR47"/>
    <mergeCell ref="AT1:AX1"/>
    <mergeCell ref="AY1:BB1"/>
    <mergeCell ref="AN33:AQ33"/>
    <mergeCell ref="BC1:BG1"/>
    <mergeCell ref="BH1:BL1"/>
    <mergeCell ref="AN20:AS20"/>
    <mergeCell ref="C1:H1"/>
    <mergeCell ref="I1:M1"/>
    <mergeCell ref="N1:Q1"/>
    <mergeCell ref="R1:V1"/>
    <mergeCell ref="W1:AA1"/>
    <mergeCell ref="AN1:AS1"/>
  </mergeCells>
  <conditionalFormatting sqref="AN22:AS24 AK3 AN3:BL5">
    <cfRule type="cellIs" dxfId="15" priority="28" operator="equal">
      <formula>#REF!</formula>
    </cfRule>
  </conditionalFormatting>
  <conditionalFormatting sqref="AN29:AR31">
    <cfRule type="cellIs" dxfId="14" priority="27" operator="equal">
      <formula>#REF!</formula>
    </cfRule>
  </conditionalFormatting>
  <conditionalFormatting sqref="AN35:AQ37">
    <cfRule type="cellIs" dxfId="13" priority="26" operator="equal">
      <formula>#REF!</formula>
    </cfRule>
  </conditionalFormatting>
  <conditionalFormatting sqref="AN42:AR44">
    <cfRule type="cellIs" dxfId="12" priority="25" operator="equal">
      <formula>#REF!</formula>
    </cfRule>
  </conditionalFormatting>
  <conditionalFormatting sqref="AN49:AR51">
    <cfRule type="cellIs" dxfId="11" priority="24" operator="equal">
      <formula>#REF!</formula>
    </cfRule>
  </conditionalFormatting>
  <conditionalFormatting sqref="AN3:BL5">
    <cfRule type="cellIs" dxfId="10" priority="11" operator="equal">
      <formula>$AV$12</formula>
    </cfRule>
  </conditionalFormatting>
  <conditionalFormatting sqref="AU22:AZ24">
    <cfRule type="cellIs" dxfId="9" priority="10" operator="equal">
      <formula>#REF!</formula>
    </cfRule>
  </conditionalFormatting>
  <conditionalFormatting sqref="AU22:AZ24">
    <cfRule type="cellIs" dxfId="8" priority="9" operator="equal">
      <formula>$AV$12</formula>
    </cfRule>
  </conditionalFormatting>
  <conditionalFormatting sqref="AT29:AX31">
    <cfRule type="cellIs" dxfId="7" priority="8" operator="equal">
      <formula>#REF!</formula>
    </cfRule>
  </conditionalFormatting>
  <conditionalFormatting sqref="AT29:AX31">
    <cfRule type="cellIs" dxfId="6" priority="7" operator="equal">
      <formula>$AV$12</formula>
    </cfRule>
  </conditionalFormatting>
  <conditionalFormatting sqref="AS35:AV37">
    <cfRule type="cellIs" dxfId="5" priority="6" operator="equal">
      <formula>#REF!</formula>
    </cfRule>
  </conditionalFormatting>
  <conditionalFormatting sqref="AS35:AV37">
    <cfRule type="cellIs" dxfId="4" priority="5" operator="equal">
      <formula>$AV$12</formula>
    </cfRule>
  </conditionalFormatting>
  <conditionalFormatting sqref="AT42:AX44">
    <cfRule type="cellIs" dxfId="3" priority="4" operator="equal">
      <formula>#REF!</formula>
    </cfRule>
  </conditionalFormatting>
  <conditionalFormatting sqref="AT42:AX44">
    <cfRule type="cellIs" dxfId="2" priority="3" operator="equal">
      <formula>$AV$12</formula>
    </cfRule>
  </conditionalFormatting>
  <conditionalFormatting sqref="AT49:AX51">
    <cfRule type="cellIs" dxfId="1" priority="2" operator="equal">
      <formula>#REF!</formula>
    </cfRule>
  </conditionalFormatting>
  <conditionalFormatting sqref="AT49:AX51">
    <cfRule type="cellIs" dxfId="0" priority="1" operator="equal">
      <formula>$AV$12</formula>
    </cfRule>
  </conditionalFormatting>
  <dataValidations count="15">
    <dataValidation type="list" allowBlank="1" showInputMessage="1" showErrorMessage="1" sqref="AT3:AT5 AN29:AN31 AT29:AT31" xr:uid="{F926CBE8-C9EE-B545-A074-FABDD46B53B7}">
      <formula1>$I$19:$I$33</formula1>
    </dataValidation>
    <dataValidation type="list" allowBlank="1" showInputMessage="1" showErrorMessage="1" sqref="AX3:AX5 AR29:AR31 AX29:AX31" xr:uid="{5049F3BA-5F84-6E47-A28C-F5417F768130}">
      <formula1>$M$19:$M$33</formula1>
    </dataValidation>
    <dataValidation type="list" allowBlank="1" showInputMessage="1" showErrorMessage="1" sqref="AY3:AY5 AN35:AN37 AS35:AS37" xr:uid="{EE8B3CF5-7C54-AC4D-8C28-8E69A4EDF908}">
      <formula1>$N$19:$N$33</formula1>
    </dataValidation>
    <dataValidation type="list" allowBlank="1" showInputMessage="1" showErrorMessage="1" sqref="AZ3:BB5 AO35:AQ37 AT35:AV37" xr:uid="{3DABDD20-A80D-B247-B005-9E263ABD8801}">
      <formula1>$O$19:$O$33</formula1>
    </dataValidation>
    <dataValidation type="list" allowBlank="1" showInputMessage="1" showErrorMessage="1" sqref="BC3:BC5 AN42:AN44 AT42:AT44" xr:uid="{FC27676F-2D15-2B48-B2F6-EDD909EC0503}">
      <formula1>$R$19:$R$33</formula1>
    </dataValidation>
    <dataValidation type="list" allowBlank="1" showInputMessage="1" showErrorMessage="1" sqref="BD3:BF5 AO42:AQ44 AU42:AW44" xr:uid="{ABEA4B0B-DA9F-944B-8B4E-64A486EB4F5E}">
      <formula1>$S$19:$S$33</formula1>
    </dataValidation>
    <dataValidation type="list" allowBlank="1" showInputMessage="1" showErrorMessage="1" sqref="BG3:BG5 AR42:AR44 AX42:AX44" xr:uid="{A4857082-A746-B343-86DB-4FD78A82EBA1}">
      <formula1>$V$19:$V$33</formula1>
    </dataValidation>
    <dataValidation type="list" allowBlank="1" showInputMessage="1" showErrorMessage="1" sqref="BH3:BH5 AN49:AN51 AT49:AT51" xr:uid="{B3246E64-5B0A-6B4C-963B-86FDE28FA10C}">
      <formula1>$W$19:$W$33</formula1>
    </dataValidation>
    <dataValidation type="list" allowBlank="1" showInputMessage="1" showErrorMessage="1" sqref="BI3:BK5 AO49:AQ51 AU49:AW51" xr:uid="{DD96EE1A-4CC2-EC4F-8AFA-5DB69877753F}">
      <formula1>$X$19:$X$33</formula1>
    </dataValidation>
    <dataValidation type="list" allowBlank="1" showInputMessage="1" showErrorMessage="1" sqref="BL3:BL5 AR49:AR51 AX49:AX51" xr:uid="{5F73D7F7-F8DD-C047-9C2F-6903CDD9B8D2}">
      <formula1>$AA$19:$AA$33</formula1>
    </dataValidation>
    <dataValidation type="list" allowBlank="1" showInputMessage="1" showErrorMessage="1" sqref="AU3:AW5 AO29:AQ31 AU29:AW31" xr:uid="{CAF493FC-5CAF-7C40-A2C7-E542E8F9DEE6}">
      <formula1>$J$19:$J$33</formula1>
    </dataValidation>
    <dataValidation type="list" allowBlank="1" showInputMessage="1" showErrorMessage="1" sqref="AN3:AN5 AN22:AN25 AU22:AU24" xr:uid="{DD24A045-C979-1748-8FF7-42B4908A2763}">
      <formula1>$C$19:$C$33</formula1>
    </dataValidation>
    <dataValidation type="list" allowBlank="1" showInputMessage="1" showErrorMessage="1" sqref="AO3:AQ5 AO22:AQ25 AV22:AX24" xr:uid="{ED0DA58E-3BD1-8345-9482-62EAA59C9861}">
      <formula1>$D$19:$D$33</formula1>
    </dataValidation>
    <dataValidation type="list" allowBlank="1" showInputMessage="1" showErrorMessage="1" sqref="AR3:AR5 AR22:AR25 AY22:AY24" xr:uid="{1E487E88-C7AD-C14F-AD8A-90AFD62B080A}">
      <formula1>$G$19:$G$33</formula1>
    </dataValidation>
    <dataValidation type="list" allowBlank="1" showInputMessage="1" showErrorMessage="1" sqref="AS3:AS5 AS22:AS25 AZ22:AZ24" xr:uid="{57FF358D-C405-A242-8614-95457DFC17CB}">
      <formula1>$H$19:$H$33</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10B1-0C8E-2A46-95CA-2E99C71CFDC6}">
  <sheetPr>
    <pageSetUpPr fitToPage="1"/>
  </sheetPr>
  <dimension ref="D11:J35"/>
  <sheetViews>
    <sheetView workbookViewId="0">
      <selection activeCell="N30" sqref="N30"/>
    </sheetView>
  </sheetViews>
  <sheetFormatPr baseColWidth="10" defaultRowHeight="16" x14ac:dyDescent="0.2"/>
  <sheetData>
    <row r="11" spans="4:10" x14ac:dyDescent="0.2">
      <c r="D11" s="27" t="s">
        <v>0</v>
      </c>
      <c r="E11" s="28"/>
      <c r="F11" s="28"/>
      <c r="G11" s="28"/>
      <c r="H11" s="28"/>
      <c r="I11" s="28"/>
      <c r="J11" s="29"/>
    </row>
    <row r="12" spans="4:10" x14ac:dyDescent="0.2">
      <c r="D12" s="12"/>
      <c r="E12" s="14" t="s">
        <v>43</v>
      </c>
      <c r="F12" s="15" t="s">
        <v>6</v>
      </c>
      <c r="G12" s="15" t="s">
        <v>5</v>
      </c>
      <c r="H12" s="15" t="s">
        <v>42</v>
      </c>
      <c r="I12" s="15" t="s">
        <v>44</v>
      </c>
      <c r="J12" s="16" t="s">
        <v>45</v>
      </c>
    </row>
    <row r="13" spans="4:10" x14ac:dyDescent="0.2">
      <c r="D13" s="6" t="s">
        <v>39</v>
      </c>
      <c r="E13" s="9" t="s">
        <v>18</v>
      </c>
      <c r="F13" s="9" t="s">
        <v>13</v>
      </c>
      <c r="G13" s="9" t="s">
        <v>19</v>
      </c>
      <c r="H13" s="9" t="s">
        <v>16</v>
      </c>
      <c r="I13" s="9" t="s">
        <v>15</v>
      </c>
      <c r="J13" s="9" t="s">
        <v>12</v>
      </c>
    </row>
    <row r="14" spans="4:10" x14ac:dyDescent="0.2">
      <c r="D14" s="7" t="s">
        <v>40</v>
      </c>
      <c r="E14" s="10" t="s">
        <v>16</v>
      </c>
      <c r="F14" s="10" t="s">
        <v>18</v>
      </c>
      <c r="G14" s="10" t="s">
        <v>48</v>
      </c>
      <c r="H14" s="10" t="s">
        <v>19</v>
      </c>
      <c r="I14" s="10" t="s">
        <v>25</v>
      </c>
      <c r="J14" s="10" t="s">
        <v>12</v>
      </c>
    </row>
    <row r="15" spans="4:10" x14ac:dyDescent="0.2">
      <c r="D15" s="8" t="s">
        <v>41</v>
      </c>
      <c r="E15" s="11" t="s">
        <v>13</v>
      </c>
      <c r="F15" s="11" t="s">
        <v>48</v>
      </c>
      <c r="G15" s="11" t="s">
        <v>16</v>
      </c>
      <c r="H15" s="11" t="s">
        <v>18</v>
      </c>
      <c r="I15" s="11" t="s">
        <v>15</v>
      </c>
      <c r="J15" s="11" t="s">
        <v>12</v>
      </c>
    </row>
    <row r="16" spans="4:10" x14ac:dyDescent="0.2">
      <c r="D16" s="13"/>
      <c r="E16" s="28" t="s">
        <v>1</v>
      </c>
      <c r="F16" s="28"/>
      <c r="G16" s="28"/>
      <c r="H16" s="28"/>
      <c r="I16" s="29"/>
    </row>
    <row r="17" spans="4:9" x14ac:dyDescent="0.2">
      <c r="D17" s="5"/>
      <c r="E17" s="15" t="s">
        <v>43</v>
      </c>
      <c r="F17" s="15" t="s">
        <v>6</v>
      </c>
      <c r="G17" s="15" t="s">
        <v>46</v>
      </c>
      <c r="H17" s="15" t="s">
        <v>42</v>
      </c>
      <c r="I17" s="17" t="s">
        <v>45</v>
      </c>
    </row>
    <row r="18" spans="4:9" x14ac:dyDescent="0.2">
      <c r="D18" s="6" t="s">
        <v>39</v>
      </c>
      <c r="E18" s="9" t="s">
        <v>25</v>
      </c>
      <c r="F18" s="9" t="s">
        <v>47</v>
      </c>
      <c r="G18" s="9" t="s">
        <v>12</v>
      </c>
      <c r="H18" s="9" t="s">
        <v>48</v>
      </c>
      <c r="I18" s="9" t="s">
        <v>24</v>
      </c>
    </row>
    <row r="19" spans="4:9" x14ac:dyDescent="0.2">
      <c r="D19" s="7" t="s">
        <v>40</v>
      </c>
      <c r="E19" s="10" t="s">
        <v>22</v>
      </c>
      <c r="F19" s="10" t="s">
        <v>50</v>
      </c>
      <c r="G19" s="10" t="s">
        <v>11</v>
      </c>
      <c r="H19" s="10" t="s">
        <v>47</v>
      </c>
      <c r="I19" s="10" t="s">
        <v>13</v>
      </c>
    </row>
    <row r="20" spans="4:9" x14ac:dyDescent="0.2">
      <c r="D20" s="8" t="s">
        <v>41</v>
      </c>
      <c r="E20" s="11" t="s">
        <v>25</v>
      </c>
      <c r="F20" s="11" t="s">
        <v>11</v>
      </c>
      <c r="G20" s="11" t="s">
        <v>47</v>
      </c>
      <c r="H20" s="11" t="s">
        <v>24</v>
      </c>
      <c r="I20" s="11" t="s">
        <v>20</v>
      </c>
    </row>
    <row r="21" spans="4:9" x14ac:dyDescent="0.2">
      <c r="D21" s="13"/>
      <c r="E21" s="28" t="s">
        <v>2</v>
      </c>
      <c r="F21" s="28"/>
      <c r="G21" s="28"/>
      <c r="H21" s="29"/>
    </row>
    <row r="22" spans="4:9" x14ac:dyDescent="0.2">
      <c r="D22" s="5"/>
      <c r="E22" s="14" t="s">
        <v>43</v>
      </c>
      <c r="F22" s="15" t="s">
        <v>6</v>
      </c>
      <c r="G22" s="15" t="s">
        <v>5</v>
      </c>
      <c r="H22" s="16" t="s">
        <v>42</v>
      </c>
      <c r="I22" s="1"/>
    </row>
    <row r="23" spans="4:9" x14ac:dyDescent="0.2">
      <c r="D23" s="6" t="s">
        <v>39</v>
      </c>
      <c r="E23" s="9" t="s">
        <v>22</v>
      </c>
      <c r="F23" s="9" t="s">
        <v>19</v>
      </c>
      <c r="G23" s="9" t="s">
        <v>50</v>
      </c>
      <c r="H23" s="9" t="s">
        <v>16</v>
      </c>
    </row>
    <row r="24" spans="4:9" x14ac:dyDescent="0.2">
      <c r="D24" s="7" t="s">
        <v>40</v>
      </c>
      <c r="E24" s="10" t="s">
        <v>19</v>
      </c>
      <c r="F24" s="10" t="s">
        <v>16</v>
      </c>
      <c r="G24" s="10" t="s">
        <v>15</v>
      </c>
      <c r="H24" s="10" t="s">
        <v>50</v>
      </c>
    </row>
    <row r="25" spans="4:9" x14ac:dyDescent="0.2">
      <c r="D25" s="8" t="s">
        <v>41</v>
      </c>
      <c r="E25" s="11" t="s">
        <v>15</v>
      </c>
      <c r="F25" s="11" t="s">
        <v>50</v>
      </c>
      <c r="G25" s="11" t="s">
        <v>48</v>
      </c>
      <c r="H25" s="11" t="s">
        <v>19</v>
      </c>
      <c r="I25" s="2"/>
    </row>
    <row r="26" spans="4:9" x14ac:dyDescent="0.2">
      <c r="D26" s="13"/>
      <c r="E26" s="28" t="s">
        <v>3</v>
      </c>
      <c r="F26" s="28"/>
      <c r="G26" s="28"/>
      <c r="H26" s="28"/>
      <c r="I26" s="30"/>
    </row>
    <row r="27" spans="4:9" x14ac:dyDescent="0.2">
      <c r="D27" s="5"/>
      <c r="E27" s="15" t="s">
        <v>43</v>
      </c>
      <c r="F27" s="15" t="s">
        <v>6</v>
      </c>
      <c r="G27" s="15" t="s">
        <v>46</v>
      </c>
      <c r="H27" s="15" t="s">
        <v>42</v>
      </c>
      <c r="I27" s="15" t="s">
        <v>45</v>
      </c>
    </row>
    <row r="28" spans="4:9" x14ac:dyDescent="0.2">
      <c r="D28" s="6" t="s">
        <v>39</v>
      </c>
      <c r="E28" s="9" t="s">
        <v>20</v>
      </c>
      <c r="F28" s="9" t="s">
        <v>14</v>
      </c>
      <c r="G28" s="9" t="s">
        <v>24</v>
      </c>
      <c r="H28" s="9" t="s">
        <v>11</v>
      </c>
      <c r="I28" s="9" t="s">
        <v>22</v>
      </c>
    </row>
    <row r="29" spans="4:9" x14ac:dyDescent="0.2">
      <c r="D29" s="7" t="s">
        <v>40</v>
      </c>
      <c r="E29" s="10" t="s">
        <v>11</v>
      </c>
      <c r="F29" s="10" t="s">
        <v>24</v>
      </c>
      <c r="G29" s="10" t="s">
        <v>14</v>
      </c>
      <c r="H29" s="10" t="s">
        <v>20</v>
      </c>
      <c r="I29" s="10" t="s">
        <v>47</v>
      </c>
    </row>
    <row r="30" spans="4:9" x14ac:dyDescent="0.2">
      <c r="D30" s="8" t="s">
        <v>41</v>
      </c>
      <c r="E30" s="11" t="s">
        <v>24</v>
      </c>
      <c r="F30" s="11" t="s">
        <v>20</v>
      </c>
      <c r="G30" s="11" t="s">
        <v>11</v>
      </c>
      <c r="H30" s="11" t="s">
        <v>14</v>
      </c>
      <c r="I30" s="11" t="s">
        <v>25</v>
      </c>
    </row>
    <row r="31" spans="4:9" x14ac:dyDescent="0.2">
      <c r="D31" s="13"/>
      <c r="E31" s="28" t="s">
        <v>4</v>
      </c>
      <c r="F31" s="28"/>
      <c r="G31" s="28"/>
      <c r="H31" s="28"/>
      <c r="I31" s="29"/>
    </row>
    <row r="32" spans="4:9" x14ac:dyDescent="0.2">
      <c r="D32" s="5"/>
      <c r="E32" s="14" t="s">
        <v>43</v>
      </c>
      <c r="F32" s="15" t="s">
        <v>6</v>
      </c>
      <c r="G32" s="15" t="s">
        <v>5</v>
      </c>
      <c r="H32" s="15" t="s">
        <v>42</v>
      </c>
      <c r="I32" s="16" t="s">
        <v>44</v>
      </c>
    </row>
    <row r="33" spans="4:9" x14ac:dyDescent="0.2">
      <c r="D33" s="6" t="s">
        <v>39</v>
      </c>
      <c r="E33" s="18" t="s">
        <v>47</v>
      </c>
      <c r="F33" s="18" t="s">
        <v>12</v>
      </c>
      <c r="G33" s="18" t="s">
        <v>18</v>
      </c>
      <c r="H33" s="18" t="s">
        <v>13</v>
      </c>
      <c r="I33" s="18" t="s">
        <v>50</v>
      </c>
    </row>
    <row r="34" spans="4:9" x14ac:dyDescent="0.2">
      <c r="D34" s="7" t="s">
        <v>40</v>
      </c>
      <c r="E34" s="19" t="s">
        <v>14</v>
      </c>
      <c r="F34" s="19" t="s">
        <v>13</v>
      </c>
      <c r="G34" s="19" t="s">
        <v>20</v>
      </c>
      <c r="H34" s="19" t="s">
        <v>22</v>
      </c>
      <c r="I34" s="19" t="s">
        <v>25</v>
      </c>
    </row>
    <row r="35" spans="4:9" x14ac:dyDescent="0.2">
      <c r="D35" s="8" t="s">
        <v>41</v>
      </c>
      <c r="E35" s="20" t="s">
        <v>22</v>
      </c>
      <c r="F35" s="20" t="s">
        <v>14</v>
      </c>
      <c r="G35" s="20" t="s">
        <v>15</v>
      </c>
      <c r="H35" s="20" t="s">
        <v>18</v>
      </c>
      <c r="I35" s="20" t="s">
        <v>48</v>
      </c>
    </row>
  </sheetData>
  <mergeCells count="5">
    <mergeCell ref="D11:J11"/>
    <mergeCell ref="E16:I16"/>
    <mergeCell ref="E26:I26"/>
    <mergeCell ref="E31:I31"/>
    <mergeCell ref="E21:H21"/>
  </mergeCells>
  <dataValidations count="14">
    <dataValidation type="list" allowBlank="1" showInputMessage="1" showErrorMessage="1" sqref="J16" xr:uid="{AD1B7A63-872E-6242-BE1A-3069F9E379E8}">
      <formula1>$G$23:$G$40</formula1>
    </dataValidation>
    <dataValidation type="list" allowBlank="1" showInputMessage="1" showErrorMessage="1" sqref="I23:I25" xr:uid="{9DCA771F-FA67-E148-AEB2-81DA620DC2F6}">
      <formula1>$Q$19:$Q$34</formula1>
    </dataValidation>
    <dataValidation type="list" allowBlank="1" showInputMessage="1" showErrorMessage="1" sqref="J13:J15" xr:uid="{8E7E1810-3E6A-7345-9D4B-BB707FABB396}">
      <formula1>$H$20:$H$34</formula1>
    </dataValidation>
    <dataValidation type="list" allowBlank="1" showInputMessage="1" showErrorMessage="1" sqref="I13:I15" xr:uid="{DB9C86D1-75D8-6645-964B-8FD3B804E38D}">
      <formula1>$G$20:$G$34</formula1>
    </dataValidation>
    <dataValidation type="list" allowBlank="1" showInputMessage="1" showErrorMessage="1" sqref="F13:H15" xr:uid="{F16C58D5-3CD6-D04D-BBC4-55A69B589948}">
      <formula1>$D$20:$D$34</formula1>
    </dataValidation>
    <dataValidation type="list" allowBlank="1" showInputMessage="1" showErrorMessage="1" sqref="E13:E15" xr:uid="{4CF19C93-FECC-AF41-8862-F008E07D81B0}">
      <formula1>$C$20:$C$34</formula1>
    </dataValidation>
    <dataValidation type="list" allowBlank="1" showInputMessage="1" showErrorMessage="1" sqref="F18:H20" xr:uid="{80D0A82C-B0BF-DF4C-94F6-3A21A18AEDEA}">
      <formula1>$J$20:$J$35</formula1>
    </dataValidation>
    <dataValidation type="list" allowBlank="1" showInputMessage="1" showErrorMessage="1" sqref="I18:I20" xr:uid="{72276E0E-1EF3-A648-8D2D-84DDED076276}">
      <formula1>$M$20:$M$34</formula1>
    </dataValidation>
    <dataValidation type="list" allowBlank="1" showInputMessage="1" showErrorMessage="1" sqref="E18:E20" xr:uid="{1602791E-49D6-9749-8838-39EF51FA9E99}">
      <formula1>$I$20:$I$34</formula1>
    </dataValidation>
    <dataValidation type="list" allowBlank="1" showInputMessage="1" showErrorMessage="1" sqref="F23:H25" xr:uid="{70A47444-B5DA-794D-817D-A9DFE7C2EE36}">
      <formula1>$O$20:$O$34</formula1>
    </dataValidation>
    <dataValidation type="list" allowBlank="1" showInputMessage="1" showErrorMessage="1" sqref="E23:E25" xr:uid="{B1023923-4185-9040-9DF2-BB064C478955}">
      <formula1>$N$20:$N$34</formula1>
    </dataValidation>
    <dataValidation type="list" allowBlank="1" showInputMessage="1" showErrorMessage="1" sqref="I28:I30" xr:uid="{AECA7FAA-B551-1640-81D2-7C7B98295456}">
      <formula1>$V$20:$V$34</formula1>
    </dataValidation>
    <dataValidation type="list" allowBlank="1" showInputMessage="1" showErrorMessage="1" sqref="F28:H30" xr:uid="{DDAA901E-4ABB-604B-A576-D65964A60932}">
      <formula1>$S$20:$S$34</formula1>
    </dataValidation>
    <dataValidation type="list" allowBlank="1" showInputMessage="1" showErrorMessage="1" sqref="E28:E30" xr:uid="{2A7DDB6F-257D-414D-835F-4B40AFF302FD}">
      <formula1>$R$20:$R$34</formula1>
    </dataValidation>
  </dataValidations>
  <pageMargins left="0.25" right="0.25" top="0.75" bottom="0.75" header="0.3" footer="0.3"/>
  <pageSetup scale="88"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0ADC-E41E-154E-83C5-B6BA01570099}">
  <sheetPr>
    <pageSetUpPr fitToPage="1"/>
  </sheetPr>
  <dimension ref="A1:G46"/>
  <sheetViews>
    <sheetView zoomScaleNormal="100" workbookViewId="0">
      <selection activeCell="A43" sqref="A43:G46"/>
    </sheetView>
  </sheetViews>
  <sheetFormatPr baseColWidth="10" defaultRowHeight="16" x14ac:dyDescent="0.2"/>
  <cols>
    <col min="1" max="2" width="10.83203125" customWidth="1"/>
    <col min="7" max="7" width="22.6640625" customWidth="1"/>
  </cols>
  <sheetData>
    <row r="1" spans="1:7" x14ac:dyDescent="0.2">
      <c r="A1" s="28" t="s">
        <v>0</v>
      </c>
      <c r="B1" s="28"/>
      <c r="C1" s="28"/>
      <c r="D1" s="28"/>
      <c r="E1" s="28"/>
      <c r="G1" t="s">
        <v>36</v>
      </c>
    </row>
    <row r="2" spans="1:7" ht="16" customHeight="1" x14ac:dyDescent="0.2">
      <c r="A2" s="3" t="s">
        <v>27</v>
      </c>
      <c r="B2" s="3" t="s">
        <v>28</v>
      </c>
      <c r="C2" s="3" t="s">
        <v>7</v>
      </c>
      <c r="D2" s="3" t="s">
        <v>8</v>
      </c>
      <c r="E2" s="3" t="s">
        <v>9</v>
      </c>
      <c r="G2" s="4" t="s">
        <v>10</v>
      </c>
    </row>
    <row r="3" spans="1:7" x14ac:dyDescent="0.2">
      <c r="A3" t="s">
        <v>10</v>
      </c>
      <c r="B3" t="s">
        <v>23</v>
      </c>
      <c r="C3" t="s">
        <v>14</v>
      </c>
      <c r="D3" t="s">
        <v>26</v>
      </c>
      <c r="E3" t="s">
        <v>15</v>
      </c>
      <c r="G3" s="4" t="s">
        <v>11</v>
      </c>
    </row>
    <row r="4" spans="1:7" ht="16" customHeight="1" x14ac:dyDescent="0.2">
      <c r="A4" t="s">
        <v>13</v>
      </c>
      <c r="B4" t="s">
        <v>22</v>
      </c>
      <c r="C4" t="s">
        <v>11</v>
      </c>
      <c r="D4" t="s">
        <v>24</v>
      </c>
      <c r="E4" t="s">
        <v>12</v>
      </c>
      <c r="G4" s="4" t="s">
        <v>12</v>
      </c>
    </row>
    <row r="5" spans="1:7" x14ac:dyDescent="0.2">
      <c r="A5" s="28" t="s">
        <v>1</v>
      </c>
      <c r="B5" s="28"/>
      <c r="C5" s="28"/>
      <c r="D5" s="28"/>
      <c r="E5" s="28"/>
      <c r="G5" s="4" t="s">
        <v>13</v>
      </c>
    </row>
    <row r="6" spans="1:7" x14ac:dyDescent="0.2">
      <c r="A6" s="1" t="s">
        <v>27</v>
      </c>
      <c r="B6" s="1" t="s">
        <v>28</v>
      </c>
      <c r="C6" s="1" t="s">
        <v>7</v>
      </c>
      <c r="D6" s="1" t="s">
        <v>8</v>
      </c>
      <c r="E6" s="1" t="s">
        <v>9</v>
      </c>
      <c r="G6" s="4" t="s">
        <v>14</v>
      </c>
    </row>
    <row r="7" spans="1:7" x14ac:dyDescent="0.2">
      <c r="A7" t="s">
        <v>11</v>
      </c>
      <c r="B7" t="s">
        <v>13</v>
      </c>
      <c r="C7" t="s">
        <v>21</v>
      </c>
      <c r="D7" t="s">
        <v>24</v>
      </c>
      <c r="E7" t="s">
        <v>12</v>
      </c>
      <c r="G7" s="4" t="s">
        <v>15</v>
      </c>
    </row>
    <row r="8" spans="1:7" x14ac:dyDescent="0.2">
      <c r="A8" t="s">
        <v>18</v>
      </c>
      <c r="B8" t="s">
        <v>25</v>
      </c>
      <c r="C8" t="s">
        <v>19</v>
      </c>
      <c r="D8" t="s">
        <v>17</v>
      </c>
      <c r="E8" t="s">
        <v>23</v>
      </c>
      <c r="G8" s="4" t="s">
        <v>16</v>
      </c>
    </row>
    <row r="9" spans="1:7" ht="16" customHeight="1" x14ac:dyDescent="0.2">
      <c r="A9" s="28" t="s">
        <v>2</v>
      </c>
      <c r="B9" s="28"/>
      <c r="C9" s="28"/>
      <c r="D9" s="28"/>
      <c r="E9" s="28"/>
      <c r="G9" s="4" t="s">
        <v>17</v>
      </c>
    </row>
    <row r="10" spans="1:7" x14ac:dyDescent="0.2">
      <c r="A10" s="1" t="s">
        <v>27</v>
      </c>
      <c r="B10" s="1" t="s">
        <v>28</v>
      </c>
      <c r="C10" s="1" t="s">
        <v>7</v>
      </c>
      <c r="D10" s="1"/>
      <c r="E10" s="1" t="s">
        <v>9</v>
      </c>
      <c r="G10" s="4" t="s">
        <v>18</v>
      </c>
    </row>
    <row r="11" spans="1:7" x14ac:dyDescent="0.2">
      <c r="A11" t="s">
        <v>18</v>
      </c>
      <c r="B11" t="s">
        <v>10</v>
      </c>
      <c r="C11" t="s">
        <v>17</v>
      </c>
      <c r="E11" t="s">
        <v>14</v>
      </c>
      <c r="G11" s="4" t="s">
        <v>19</v>
      </c>
    </row>
    <row r="12" spans="1:7" x14ac:dyDescent="0.2">
      <c r="A12" t="s">
        <v>22</v>
      </c>
      <c r="B12" t="s">
        <v>16</v>
      </c>
      <c r="C12" t="s">
        <v>26</v>
      </c>
      <c r="E12" t="s">
        <v>15</v>
      </c>
      <c r="G12" s="4" t="s">
        <v>20</v>
      </c>
    </row>
    <row r="13" spans="1:7" x14ac:dyDescent="0.2">
      <c r="A13" s="28" t="s">
        <v>3</v>
      </c>
      <c r="B13" s="28"/>
      <c r="C13" s="28"/>
      <c r="D13" s="28"/>
      <c r="E13" s="28"/>
      <c r="G13" s="4" t="s">
        <v>21</v>
      </c>
    </row>
    <row r="14" spans="1:7" x14ac:dyDescent="0.2">
      <c r="A14" s="1" t="s">
        <v>27</v>
      </c>
      <c r="B14" s="1" t="s">
        <v>28</v>
      </c>
      <c r="C14" s="1" t="s">
        <v>7</v>
      </c>
      <c r="D14" s="1" t="s">
        <v>8</v>
      </c>
      <c r="E14" s="1" t="s">
        <v>9</v>
      </c>
      <c r="G14" s="4" t="s">
        <v>22</v>
      </c>
    </row>
    <row r="15" spans="1:7" x14ac:dyDescent="0.2">
      <c r="A15" t="s">
        <v>16</v>
      </c>
      <c r="B15" t="s">
        <v>11</v>
      </c>
      <c r="C15" t="s">
        <v>21</v>
      </c>
      <c r="D15" t="s">
        <v>24</v>
      </c>
      <c r="E15" t="s">
        <v>19</v>
      </c>
      <c r="G15" s="4" t="s">
        <v>23</v>
      </c>
    </row>
    <row r="16" spans="1:7" x14ac:dyDescent="0.2">
      <c r="A16" t="s">
        <v>10</v>
      </c>
      <c r="B16" t="s">
        <v>20</v>
      </c>
      <c r="C16" t="s">
        <v>14</v>
      </c>
      <c r="D16" t="s">
        <v>13</v>
      </c>
      <c r="E16" t="s">
        <v>15</v>
      </c>
      <c r="G16" s="4" t="s">
        <v>24</v>
      </c>
    </row>
    <row r="17" spans="1:7" x14ac:dyDescent="0.2">
      <c r="A17" s="28" t="s">
        <v>4</v>
      </c>
      <c r="B17" s="28"/>
      <c r="C17" s="28"/>
      <c r="D17" s="28"/>
      <c r="E17" s="28"/>
      <c r="G17" s="4" t="s">
        <v>25</v>
      </c>
    </row>
    <row r="18" spans="1:7" x14ac:dyDescent="0.2">
      <c r="A18" s="1" t="s">
        <v>27</v>
      </c>
      <c r="B18" s="1" t="s">
        <v>28</v>
      </c>
      <c r="C18" s="1" t="s">
        <v>7</v>
      </c>
      <c r="D18" s="1" t="s">
        <v>8</v>
      </c>
      <c r="E18" s="1" t="s">
        <v>9</v>
      </c>
      <c r="G18" s="4" t="s">
        <v>26</v>
      </c>
    </row>
    <row r="19" spans="1:7" x14ac:dyDescent="0.2">
      <c r="A19" t="s">
        <v>25</v>
      </c>
      <c r="B19" t="s">
        <v>17</v>
      </c>
      <c r="C19" t="s">
        <v>20</v>
      </c>
      <c r="D19" t="s">
        <v>16</v>
      </c>
      <c r="E19" t="s">
        <v>19</v>
      </c>
    </row>
    <row r="20" spans="1:7" x14ac:dyDescent="0.2">
      <c r="A20" t="s">
        <v>22</v>
      </c>
      <c r="B20" t="s">
        <v>23</v>
      </c>
      <c r="C20" t="s">
        <v>12</v>
      </c>
      <c r="D20" t="s">
        <v>20</v>
      </c>
      <c r="E20" t="s">
        <v>18</v>
      </c>
    </row>
    <row r="23" spans="1:7" x14ac:dyDescent="0.2">
      <c r="A23" s="22" t="s">
        <v>29</v>
      </c>
      <c r="B23" s="22"/>
      <c r="C23" s="22"/>
      <c r="D23" s="22"/>
      <c r="E23" s="22"/>
    </row>
    <row r="24" spans="1:7" x14ac:dyDescent="0.2">
      <c r="A24" s="32" t="s">
        <v>30</v>
      </c>
      <c r="B24" s="32"/>
      <c r="C24" s="32"/>
      <c r="D24" s="32"/>
      <c r="E24" s="32"/>
      <c r="F24" s="33" t="s">
        <v>31</v>
      </c>
      <c r="G24" s="33"/>
    </row>
    <row r="25" spans="1:7" ht="16" customHeight="1" x14ac:dyDescent="0.2">
      <c r="A25" s="32"/>
      <c r="B25" s="32"/>
      <c r="C25" s="32"/>
      <c r="D25" s="32"/>
      <c r="E25" s="32"/>
      <c r="F25" s="33"/>
      <c r="G25" s="33"/>
    </row>
    <row r="26" spans="1:7" x14ac:dyDescent="0.2">
      <c r="A26" s="32" t="s">
        <v>33</v>
      </c>
      <c r="B26" s="32"/>
      <c r="C26" s="32"/>
      <c r="D26" s="32"/>
      <c r="E26" s="32"/>
      <c r="F26" s="33" t="s">
        <v>32</v>
      </c>
      <c r="G26" s="33"/>
    </row>
    <row r="27" spans="1:7" x14ac:dyDescent="0.2">
      <c r="A27" s="32"/>
      <c r="B27" s="32"/>
      <c r="C27" s="32"/>
      <c r="D27" s="32"/>
      <c r="E27" s="32"/>
      <c r="F27" s="33"/>
      <c r="G27" s="33"/>
    </row>
    <row r="28" spans="1:7" x14ac:dyDescent="0.2">
      <c r="A28" s="32"/>
      <c r="B28" s="32"/>
      <c r="C28" s="32"/>
      <c r="D28" s="32"/>
      <c r="E28" s="32"/>
      <c r="F28" s="33"/>
      <c r="G28" s="33"/>
    </row>
    <row r="29" spans="1:7" x14ac:dyDescent="0.2">
      <c r="A29" s="32"/>
      <c r="B29" s="32"/>
      <c r="C29" s="32"/>
      <c r="D29" s="32"/>
      <c r="E29" s="32"/>
      <c r="F29" s="33"/>
      <c r="G29" s="33"/>
    </row>
    <row r="30" spans="1:7" x14ac:dyDescent="0.2">
      <c r="A30" s="32"/>
      <c r="B30" s="32"/>
      <c r="C30" s="32"/>
      <c r="D30" s="32"/>
      <c r="E30" s="32"/>
      <c r="F30" s="33"/>
      <c r="G30" s="33"/>
    </row>
    <row r="31" spans="1:7" x14ac:dyDescent="0.2">
      <c r="A31" s="34" t="s">
        <v>35</v>
      </c>
      <c r="B31" s="34"/>
      <c r="C31" s="34"/>
      <c r="D31" s="34"/>
      <c r="E31" s="34"/>
      <c r="F31" s="33" t="s">
        <v>34</v>
      </c>
      <c r="G31" s="33"/>
    </row>
    <row r="32" spans="1:7" x14ac:dyDescent="0.2">
      <c r="A32" s="34"/>
      <c r="B32" s="34"/>
      <c r="C32" s="34"/>
      <c r="D32" s="34"/>
      <c r="E32" s="34"/>
      <c r="F32" s="33"/>
      <c r="G32" s="33"/>
    </row>
    <row r="33" spans="1:7" x14ac:dyDescent="0.2">
      <c r="A33" s="34"/>
      <c r="B33" s="34"/>
      <c r="C33" s="34"/>
      <c r="D33" s="34"/>
      <c r="E33" s="34"/>
      <c r="F33" s="33"/>
      <c r="G33" s="33"/>
    </row>
    <row r="34" spans="1:7" x14ac:dyDescent="0.2">
      <c r="A34" s="34"/>
      <c r="B34" s="34"/>
      <c r="C34" s="34"/>
      <c r="D34" s="34"/>
      <c r="E34" s="34"/>
      <c r="F34" s="33"/>
      <c r="G34" s="33"/>
    </row>
    <row r="35" spans="1:7" x14ac:dyDescent="0.2">
      <c r="A35" s="34"/>
      <c r="B35" s="34"/>
      <c r="C35" s="34"/>
      <c r="D35" s="34"/>
      <c r="E35" s="34"/>
      <c r="F35" s="33"/>
      <c r="G35" s="33"/>
    </row>
    <row r="36" spans="1:7" x14ac:dyDescent="0.2">
      <c r="A36" s="34"/>
      <c r="B36" s="34"/>
      <c r="C36" s="34"/>
      <c r="D36" s="34"/>
      <c r="E36" s="34"/>
      <c r="F36" s="33"/>
      <c r="G36" s="33"/>
    </row>
    <row r="37" spans="1:7" x14ac:dyDescent="0.2">
      <c r="A37" s="34"/>
      <c r="B37" s="34"/>
      <c r="C37" s="34"/>
      <c r="D37" s="34"/>
      <c r="E37" s="34"/>
      <c r="F37" s="33"/>
      <c r="G37" s="33"/>
    </row>
    <row r="38" spans="1:7" x14ac:dyDescent="0.2">
      <c r="A38" s="34"/>
      <c r="B38" s="34"/>
      <c r="C38" s="34"/>
      <c r="D38" s="34"/>
      <c r="E38" s="34"/>
      <c r="F38" s="33"/>
      <c r="G38" s="33"/>
    </row>
    <row r="39" spans="1:7" x14ac:dyDescent="0.2">
      <c r="A39" s="35" t="s">
        <v>37</v>
      </c>
      <c r="B39" s="35"/>
      <c r="C39" s="35"/>
      <c r="D39" s="35"/>
      <c r="E39" s="35"/>
      <c r="F39" s="33" t="s">
        <v>9</v>
      </c>
      <c r="G39" s="33"/>
    </row>
    <row r="40" spans="1:7" x14ac:dyDescent="0.2">
      <c r="A40" s="35"/>
      <c r="B40" s="35"/>
      <c r="C40" s="35"/>
      <c r="D40" s="35"/>
      <c r="E40" s="35"/>
      <c r="F40" s="33"/>
      <c r="G40" s="33"/>
    </row>
    <row r="41" spans="1:7" x14ac:dyDescent="0.2">
      <c r="A41" s="35"/>
      <c r="B41" s="35"/>
      <c r="C41" s="35"/>
      <c r="D41" s="35"/>
      <c r="E41" s="35"/>
      <c r="F41" s="33"/>
      <c r="G41" s="33"/>
    </row>
    <row r="42" spans="1:7" x14ac:dyDescent="0.2">
      <c r="A42" s="35"/>
      <c r="B42" s="35"/>
      <c r="C42" s="35"/>
      <c r="D42" s="35"/>
      <c r="E42" s="35"/>
      <c r="F42" s="33"/>
      <c r="G42" s="33"/>
    </row>
    <row r="43" spans="1:7" x14ac:dyDescent="0.2">
      <c r="A43" s="31" t="s">
        <v>38</v>
      </c>
      <c r="B43" s="31"/>
      <c r="C43" s="31"/>
      <c r="D43" s="31"/>
      <c r="E43" s="31"/>
      <c r="F43" s="31"/>
      <c r="G43" s="31"/>
    </row>
    <row r="44" spans="1:7" x14ac:dyDescent="0.2">
      <c r="A44" s="31"/>
      <c r="B44" s="31"/>
      <c r="C44" s="31"/>
      <c r="D44" s="31"/>
      <c r="E44" s="31"/>
      <c r="F44" s="31"/>
      <c r="G44" s="31"/>
    </row>
    <row r="45" spans="1:7" x14ac:dyDescent="0.2">
      <c r="A45" s="31"/>
      <c r="B45" s="31"/>
      <c r="C45" s="31"/>
      <c r="D45" s="31"/>
      <c r="E45" s="31"/>
      <c r="F45" s="31"/>
      <c r="G45" s="31"/>
    </row>
    <row r="46" spans="1:7" x14ac:dyDescent="0.2">
      <c r="A46" s="31"/>
      <c r="B46" s="31"/>
      <c r="C46" s="31"/>
      <c r="D46" s="31"/>
      <c r="E46" s="31"/>
      <c r="F46" s="31"/>
      <c r="G46" s="31"/>
    </row>
  </sheetData>
  <mergeCells count="15">
    <mergeCell ref="A1:E1"/>
    <mergeCell ref="A5:E5"/>
    <mergeCell ref="A9:E9"/>
    <mergeCell ref="F39:G42"/>
    <mergeCell ref="A39:E42"/>
    <mergeCell ref="A43:G46"/>
    <mergeCell ref="A13:E13"/>
    <mergeCell ref="A17:E17"/>
    <mergeCell ref="A24:E25"/>
    <mergeCell ref="F24:G25"/>
    <mergeCell ref="A26:E30"/>
    <mergeCell ref="F26:G30"/>
    <mergeCell ref="A31:E38"/>
    <mergeCell ref="F31:G38"/>
    <mergeCell ref="A23:E23"/>
  </mergeCells>
  <dataValidations disablePrompts="1" count="19">
    <dataValidation type="list" allowBlank="1" showInputMessage="1" showErrorMessage="1" sqref="E7:E8 E4" xr:uid="{7E498A04-4ADE-3A41-8BF5-2D67B84EEEB7}">
      <formula1>$L$23:$L$41</formula1>
    </dataValidation>
    <dataValidation type="list" allowBlank="1" showInputMessage="1" showErrorMessage="1" sqref="D7:D8" xr:uid="{D683D5F9-EE9B-7448-B544-3B05F9A054C1}">
      <formula1>$K$23:$K$41</formula1>
    </dataValidation>
    <dataValidation type="list" allowBlank="1" showInputMessage="1" showErrorMessage="1" sqref="C7:C8" xr:uid="{096F074B-78B4-4549-93A7-F16A02C746F5}">
      <formula1>$J$23:$J$41</formula1>
    </dataValidation>
    <dataValidation type="list" allowBlank="1" showInputMessage="1" showErrorMessage="1" sqref="B7:B8" xr:uid="{FE91DC29-A2B5-B945-A008-6D5D9F6701E5}">
      <formula1>$I$23:$I$41</formula1>
    </dataValidation>
    <dataValidation type="list" allowBlank="1" showInputMessage="1" showErrorMessage="1" sqref="A7:A8 D11:D12" xr:uid="{BDF8AE00-5A69-2242-B920-C96A6AC4FABF}">
      <formula1>$H$23:$H$41</formula1>
    </dataValidation>
    <dataValidation type="list" allowBlank="1" showInputMessage="1" showErrorMessage="1" sqref="E11:E12" xr:uid="{6FB3D325-42CF-9F4E-96A4-919655983C16}">
      <formula1>$Q$23:$Q$41</formula1>
    </dataValidation>
    <dataValidation type="list" allowBlank="1" showInputMessage="1" showErrorMessage="1" sqref="C11:C12" xr:uid="{87682696-C96C-954F-A726-5B99839C3638}">
      <formula1>$O$23:$O$41</formula1>
    </dataValidation>
    <dataValidation type="list" allowBlank="1" showInputMessage="1" showErrorMessage="1" sqref="B11:B12" xr:uid="{C9F0CE7A-6AE3-AA4D-B55E-47A18E93DE5C}">
      <formula1>$N$23:$N$41</formula1>
    </dataValidation>
    <dataValidation type="list" allowBlank="1" showInputMessage="1" showErrorMessage="1" sqref="A11:A12" xr:uid="{A6022F90-CFA0-FD49-8570-1447D2358D67}">
      <formula1>$M$23:$M$41</formula1>
    </dataValidation>
    <dataValidation type="list" allowBlank="1" showInputMessage="1" showErrorMessage="1" sqref="E15:E16" xr:uid="{8298E734-050B-3B42-AE8A-DE25BA2F6260}">
      <formula1>$V$23:$V$41</formula1>
    </dataValidation>
    <dataValidation type="list" allowBlank="1" showInputMessage="1" showErrorMessage="1" sqref="C15:C16" xr:uid="{0357D748-1CDB-664E-9DF2-5FF931DFE077}">
      <formula1>$T$23:$T$41</formula1>
    </dataValidation>
    <dataValidation type="list" allowBlank="1" showInputMessage="1" showErrorMessage="1" sqref="B15:B16 D15:D16" xr:uid="{75B0139A-D23C-A247-862C-E4EB01A51DD3}">
      <formula1>$S$23:$S$41</formula1>
    </dataValidation>
    <dataValidation type="list" allowBlank="1" showInputMessage="1" showErrorMessage="1" sqref="A15:A16" xr:uid="{A47BDBD4-EC37-0C48-86CE-55A8787FB683}">
      <formula1>$R$23:$R$41</formula1>
    </dataValidation>
    <dataValidation type="list" allowBlank="1" showInputMessage="1" showErrorMessage="1" sqref="E19:E20" xr:uid="{4760F0AF-0121-FE4E-8764-4F940FB43B4B}">
      <formula1>$AA$23:$AA$41</formula1>
    </dataValidation>
    <dataValidation type="list" allowBlank="1" showInputMessage="1" showErrorMessage="1" sqref="D19:D20" xr:uid="{D0C3A9A6-53B2-ED46-8973-19BC9AFD718A}">
      <formula1>$Z$23:$Z$41</formula1>
    </dataValidation>
    <dataValidation type="list" allowBlank="1" showInputMessage="1" showErrorMessage="1" sqref="C19:C20" xr:uid="{6E6BF8D6-514F-E64D-A584-534CB41E1052}">
      <formula1>$Y$23:$Y$41</formula1>
    </dataValidation>
    <dataValidation type="list" allowBlank="1" showInputMessage="1" showErrorMessage="1" sqref="B19:B20" xr:uid="{74761386-53E6-E34A-B5DA-09052CFDC522}">
      <formula1>$X$23:$X$41</formula1>
    </dataValidation>
    <dataValidation type="list" allowBlank="1" showInputMessage="1" showErrorMessage="1" sqref="A19:A20" xr:uid="{5FBAEDD1-5096-E24F-8128-BF7B45930F62}">
      <formula1>$W$23:$W$41</formula1>
    </dataValidation>
    <dataValidation type="list" allowBlank="1" showInputMessage="1" showErrorMessage="1" sqref="E3 A3:D4" xr:uid="{78210CD4-B84A-C741-A145-6C06997EA26C}">
      <formula1>#REF!</formula1>
    </dataValidation>
  </dataValidations>
  <pageMargins left="0.7" right="0.7" top="0.75" bottom="0.75" header="0.3" footer="0.3"/>
  <pageSetup scale="97"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pyRead</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Atkinson, Logan</dc:creator>
  <cp:lastModifiedBy>Atkinson, Logan</cp:lastModifiedBy>
  <cp:lastPrinted>2022-09-04T16:43:09Z</cp:lastPrinted>
  <dcterms:created xsi:type="dcterms:W3CDTF">2022-08-31T02:12:24Z</dcterms:created>
  <dcterms:modified xsi:type="dcterms:W3CDTF">2023-03-30T13:15:43Z</dcterms:modified>
</cp:coreProperties>
</file>