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DB990FD4-9E65-4316-9361-87150B1183E1}" xr6:coauthVersionLast="44" xr6:coauthVersionMax="44" xr10:uidLastSave="{00000000-0000-0000-0000-000000000000}"/>
  <bookViews>
    <workbookView xWindow="525" yWindow="1785" windowWidth="21615" windowHeight="10650" activeTab="2" xr2:uid="{00000000-000D-0000-FFFF-FFFF00000000}"/>
  </bookViews>
  <sheets>
    <sheet name="Intro" sheetId="3" r:id="rId1"/>
    <sheet name="Lookup" sheetId="2" r:id="rId2"/>
    <sheet name="QE PreState" sheetId="11" r:id="rId3"/>
    <sheet name="Visual Prestate" sheetId="12" r:id="rId4"/>
    <sheet name="QE Back" sheetId="10" r:id="rId5"/>
  </sheets>
  <externalReferences>
    <externalReference r:id="rId6"/>
  </externalReferences>
  <definedNames>
    <definedName name="_xlnm._FilterDatabase" localSheetId="2" hidden="1">'QE PreState'!$A$3:$O$3</definedName>
    <definedName name="_xlcn.WorksheetConnection_WorksheetA3I83" hidden="1">[1]Worksheet!$A$3:$I$84</definedName>
    <definedName name="_xlcn.WorksheetConnection_WorksheetA5I83" hidden="1">[1]Worksheet!$A$5:$I$84</definedName>
    <definedName name="LEVELS">Lookup!$A$1:$C$5</definedName>
    <definedName name="SCORE">Lookup!$B$1:$C$5</definedName>
  </definedNames>
  <calcPr calcId="191029"/>
  <fileRecoveryPr autoRecover="0"/>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sheet!$A$3:$I$83"/>
          <x15:modelTable id="Range 1" name="Range 1" connection="WorksheetConnection_Worksheet!$A$5:$I$83"/>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8" i="11" l="1"/>
  <c r="J19" i="11"/>
  <c r="J21" i="11" l="1"/>
  <c r="J23" i="11" l="1"/>
  <c r="J31" i="11" l="1"/>
  <c r="J62" i="11" l="1"/>
  <c r="J55" i="11"/>
  <c r="J6" i="11"/>
  <c r="J60" i="11"/>
  <c r="J45" i="11"/>
  <c r="J15" i="11"/>
  <c r="J30" i="11"/>
  <c r="J5" i="11" l="1"/>
  <c r="J7" i="11"/>
  <c r="J8" i="11"/>
  <c r="J9" i="11"/>
  <c r="J10" i="11"/>
  <c r="J11" i="11"/>
  <c r="J12" i="11"/>
  <c r="J14" i="11"/>
  <c r="J17" i="11"/>
  <c r="J16" i="11"/>
  <c r="J20" i="11"/>
  <c r="J22" i="11"/>
  <c r="J24" i="11"/>
  <c r="J25" i="11"/>
  <c r="J26" i="11"/>
  <c r="J27" i="11"/>
  <c r="J28" i="11"/>
  <c r="J29" i="11"/>
  <c r="J32" i="11"/>
  <c r="J33" i="11"/>
  <c r="J34" i="11"/>
  <c r="J35" i="11"/>
  <c r="J36" i="11"/>
  <c r="J37" i="11"/>
  <c r="J38" i="11"/>
  <c r="J39" i="11"/>
  <c r="J40" i="11"/>
  <c r="J41" i="11"/>
  <c r="J42" i="11"/>
  <c r="J43" i="11"/>
  <c r="J44" i="11"/>
  <c r="J46" i="11"/>
  <c r="J47" i="11"/>
  <c r="J48" i="11"/>
  <c r="J49" i="11"/>
  <c r="J50" i="11"/>
  <c r="J51" i="11"/>
  <c r="J52" i="11"/>
  <c r="J53" i="11"/>
  <c r="J54" i="11"/>
  <c r="J56" i="11"/>
  <c r="J57" i="11"/>
  <c r="J58" i="11"/>
  <c r="J59" i="11"/>
  <c r="J61" i="11"/>
  <c r="J63" i="11"/>
  <c r="J64" i="11"/>
  <c r="J65" i="11"/>
  <c r="J66" i="11"/>
  <c r="J67" i="11"/>
  <c r="A11" i="12" l="1"/>
  <c r="A10" i="12"/>
  <c r="A9" i="12"/>
  <c r="A8" i="12"/>
  <c r="A7" i="12"/>
  <c r="A6" i="12"/>
  <c r="A5" i="12"/>
  <c r="A4" i="12"/>
  <c r="A3" i="12"/>
  <c r="A2" i="12"/>
  <c r="K22" i="11" l="1"/>
  <c r="B4" i="12" s="1"/>
  <c r="K35" i="11"/>
  <c r="B7" i="12" s="1"/>
  <c r="A1" i="11"/>
  <c r="H1" i="11" l="1"/>
  <c r="K32" i="11"/>
  <c r="B6" i="12" s="1"/>
  <c r="K18" i="11"/>
  <c r="B3" i="12" s="1"/>
  <c r="O64" i="11"/>
  <c r="K58" i="11"/>
  <c r="B10" i="12" s="1"/>
  <c r="K24" i="11"/>
  <c r="B5" i="12" s="1"/>
  <c r="O38" i="11"/>
  <c r="K44" i="11"/>
  <c r="B9" i="12" s="1"/>
  <c r="O22" i="11"/>
  <c r="K5" i="11"/>
  <c r="B2" i="12" s="1"/>
  <c r="K38" i="11"/>
  <c r="B8" i="12" s="1"/>
  <c r="G1" i="11"/>
  <c r="K64" i="11"/>
  <c r="B11" i="12" s="1"/>
  <c r="O58" i="11"/>
  <c r="J11" i="10"/>
  <c r="A1" i="10"/>
  <c r="J1" i="11" l="1"/>
  <c r="J37" i="10"/>
  <c r="J62" i="10"/>
  <c r="J61" i="10"/>
  <c r="J51" i="10"/>
  <c r="J50" i="10"/>
  <c r="J49" i="10"/>
  <c r="J40" i="10"/>
  <c r="J38" i="10"/>
  <c r="J36" i="10"/>
  <c r="J33" i="10"/>
  <c r="J32" i="10"/>
  <c r="J24" i="10"/>
  <c r="J15" i="10"/>
  <c r="J14" i="10"/>
  <c r="J12" i="10"/>
  <c r="J67" i="10" l="1"/>
  <c r="J66" i="10"/>
  <c r="J65" i="10"/>
  <c r="J64" i="10"/>
  <c r="J63" i="10"/>
  <c r="J60" i="10"/>
  <c r="J59" i="10"/>
  <c r="J58" i="10"/>
  <c r="J57" i="10"/>
  <c r="J56" i="10"/>
  <c r="J55" i="10"/>
  <c r="J54" i="10"/>
  <c r="J53" i="10"/>
  <c r="J52" i="10"/>
  <c r="J48" i="10"/>
  <c r="J47" i="10"/>
  <c r="J46" i="10"/>
  <c r="J45" i="10"/>
  <c r="J44" i="10"/>
  <c r="J43" i="10"/>
  <c r="J42" i="10"/>
  <c r="J41" i="10"/>
  <c r="J39" i="10"/>
  <c r="J35" i="10"/>
  <c r="K35" i="10" s="1"/>
  <c r="J34" i="10"/>
  <c r="J31" i="10"/>
  <c r="J30" i="10"/>
  <c r="J29" i="10"/>
  <c r="J28" i="10"/>
  <c r="J27" i="10"/>
  <c r="J26" i="10"/>
  <c r="J25" i="10"/>
  <c r="O24" i="10"/>
  <c r="J23" i="10"/>
  <c r="J22" i="10"/>
  <c r="J21" i="10"/>
  <c r="J20" i="10"/>
  <c r="J19" i="10"/>
  <c r="J18" i="10"/>
  <c r="J17" i="10"/>
  <c r="J16" i="10"/>
  <c r="J10" i="10"/>
  <c r="J9" i="10"/>
  <c r="J8" i="10"/>
  <c r="J7" i="10"/>
  <c r="J6" i="10"/>
  <c r="H1" i="10" l="1"/>
  <c r="G1" i="10"/>
  <c r="O60" i="10"/>
  <c r="K20" i="10"/>
  <c r="K39" i="10"/>
  <c r="K5" i="10"/>
  <c r="K48" i="10"/>
  <c r="K60" i="10"/>
  <c r="K17" i="10"/>
  <c r="K24" i="10"/>
  <c r="O64" i="10"/>
  <c r="K28" i="10"/>
  <c r="O42" i="10"/>
  <c r="K64" i="10"/>
  <c r="K42" i="10"/>
  <c r="J1"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Worksheet!$A$3:$I$83" type="102" refreshedVersion="6" minRefreshableVersion="5">
    <extLst>
      <ext xmlns:x15="http://schemas.microsoft.com/office/spreadsheetml/2010/11/main" uri="{DE250136-89BD-433C-8126-D09CA5730AF9}">
        <x15:connection id="Range" autoDelete="1">
          <x15:rangePr sourceName="_xlcn.WorksheetConnection_WorksheetA3I83"/>
        </x15:connection>
      </ext>
    </extLst>
  </connection>
  <connection id="3" xr16:uid="{00000000-0015-0000-FFFF-FFFF02000000}" name="WorksheetConnection_Worksheet!$A$5:$I$83" type="102" refreshedVersion="6" minRefreshableVersion="5">
    <extLst>
      <ext xmlns:x15="http://schemas.microsoft.com/office/spreadsheetml/2010/11/main" uri="{DE250136-89BD-433C-8126-D09CA5730AF9}">
        <x15:connection id="Range 1" autoDelete="1">
          <x15:rangePr sourceName="_xlcn.WorksheetConnection_WorksheetA5I83"/>
        </x15:connection>
      </ext>
    </extLst>
  </connection>
</connections>
</file>

<file path=xl/sharedStrings.xml><?xml version="1.0" encoding="utf-8"?>
<sst xmlns="http://schemas.openxmlformats.org/spreadsheetml/2006/main" count="1003" uniqueCount="540">
  <si>
    <t>Score</t>
  </si>
  <si>
    <t>Section</t>
  </si>
  <si>
    <t>Item</t>
  </si>
  <si>
    <t>Description</t>
  </si>
  <si>
    <t>Level 0</t>
  </si>
  <si>
    <t>Level 1</t>
  </si>
  <si>
    <t>Level 2</t>
  </si>
  <si>
    <t>Level 3</t>
  </si>
  <si>
    <t>Rating</t>
  </si>
  <si>
    <t>Notes</t>
  </si>
  <si>
    <t>Source Control</t>
  </si>
  <si>
    <t>Product</t>
  </si>
  <si>
    <t>Modern Source Control</t>
  </si>
  <si>
    <t>None</t>
  </si>
  <si>
    <t>Perforce, Other</t>
  </si>
  <si>
    <t>SVN, Mercurial, TFS/VSTS</t>
  </si>
  <si>
    <t>Git</t>
  </si>
  <si>
    <t>Branching</t>
  </si>
  <si>
    <t>Complexity/Pattern</t>
  </si>
  <si>
    <t>10+ FX Branches</t>
  </si>
  <si>
    <t>&lt;10 Fx Branches</t>
  </si>
  <si>
    <t>Simple/GitFlow</t>
  </si>
  <si>
    <t>Feature Branch Lifetime</t>
  </si>
  <si>
    <t>Mean Life of a Feature Branch</t>
  </si>
  <si>
    <t>Months</t>
  </si>
  <si>
    <t>Weeks</t>
  </si>
  <si>
    <t>Days</t>
  </si>
  <si>
    <t>Branch Merge</t>
  </si>
  <si>
    <t>Mechanism for Merging Branches</t>
  </si>
  <si>
    <t>Manual</t>
  </si>
  <si>
    <t>Big Bang Merges</t>
  </si>
  <si>
    <t>Pull Requests</t>
  </si>
  <si>
    <t>Merge to Master</t>
  </si>
  <si>
    <t>How often merge to master</t>
  </si>
  <si>
    <t>Infrequently</t>
  </si>
  <si>
    <t>Production Push</t>
  </si>
  <si>
    <t>Each passed RC</t>
  </si>
  <si>
    <t>High Availability</t>
  </si>
  <si>
    <t>What is the HA plan</t>
  </si>
  <si>
    <t>File backup</t>
  </si>
  <si>
    <t>Internal HA</t>
  </si>
  <si>
    <t>GitHub/VSTS/etc.</t>
  </si>
  <si>
    <t>Tooling</t>
  </si>
  <si>
    <t>(n/a)</t>
  </si>
  <si>
    <t>No</t>
  </si>
  <si>
    <t>Scripted</t>
  </si>
  <si>
    <t>Static Code Analysis</t>
  </si>
  <si>
    <t>Human Review</t>
  </si>
  <si>
    <t>Unskilled</t>
  </si>
  <si>
    <t>Rarely</t>
  </si>
  <si>
    <t>Frequently/Expert</t>
  </si>
  <si>
    <t>Type of automation</t>
  </si>
  <si>
    <t>Record and playback</t>
  </si>
  <si>
    <t>Keyword driven</t>
  </si>
  <si>
    <t>Code base automation</t>
  </si>
  <si>
    <t>Automation frequency</t>
  </si>
  <si>
    <t>How often are automated tests executed</t>
  </si>
  <si>
    <t>Never</t>
  </si>
  <si>
    <t>Once a release</t>
  </si>
  <si>
    <t>Once a week</t>
  </si>
  <si>
    <t>Automation creation</t>
  </si>
  <si>
    <t>When is automation created</t>
  </si>
  <si>
    <t>After release</t>
  </si>
  <si>
    <t>Lagging sprint</t>
  </si>
  <si>
    <t>In sprint (part of the definition of done)</t>
  </si>
  <si>
    <t>Automation execution</t>
  </si>
  <si>
    <t>How is automation exectuted</t>
  </si>
  <si>
    <t>Locally</t>
  </si>
  <si>
    <t>On dedicated run machines</t>
  </si>
  <si>
    <t>Part of CI/CD</t>
  </si>
  <si>
    <t>Manual testing</t>
  </si>
  <si>
    <t>Adhoc</t>
  </si>
  <si>
    <t>Scenerio based</t>
  </si>
  <si>
    <t>Reporting</t>
  </si>
  <si>
    <t>Where are results reported</t>
  </si>
  <si>
    <t>Email</t>
  </si>
  <si>
    <t>Multiple testing tools</t>
  </si>
  <si>
    <t>Single system ALM integrated system</t>
  </si>
  <si>
    <t>SectionPercent</t>
  </si>
  <si>
    <t>Overall:</t>
  </si>
  <si>
    <t>Performance testing</t>
  </si>
  <si>
    <t>QE Automation</t>
  </si>
  <si>
    <t>Code Review</t>
  </si>
  <si>
    <t>Interviewees</t>
  </si>
  <si>
    <t>Test case Management Tool</t>
  </si>
  <si>
    <t>Traceability</t>
  </si>
  <si>
    <t>Database Access Tools</t>
  </si>
  <si>
    <t>API Testing Tools</t>
  </si>
  <si>
    <t>How test cases are managed</t>
  </si>
  <si>
    <t>Excel/Word</t>
  </si>
  <si>
    <t>Test Tool not linked to Requirements tool</t>
  </si>
  <si>
    <t>Enterprise Test Case Tool integrated with Requirements/SDLC tool</t>
  </si>
  <si>
    <t>Tools to access and/or test databases</t>
  </si>
  <si>
    <t>Code First (Dataclients, ORM libraries)</t>
  </si>
  <si>
    <t>SSMS, Database viewers</t>
  </si>
  <si>
    <t>Tools to test api</t>
  </si>
  <si>
    <t>Fiddlers, Swagger, simple post/get viewers</t>
  </si>
  <si>
    <t>Api Testing Software (Postman, ReadyAPI)</t>
  </si>
  <si>
    <t>Full Traceability Relationship (Userstory/acceptance Criteria &lt;-&gt; Test &lt;-&gt; Defect)</t>
  </si>
  <si>
    <t>Partial (User Story &lt;-&gt; Test case, User Story &lt;-&gt; Defect)</t>
  </si>
  <si>
    <t>QE Metrics and Reporting</t>
  </si>
  <si>
    <t>QE People and Culture</t>
  </si>
  <si>
    <t>QE Defects</t>
  </si>
  <si>
    <t>Tools for performance testing</t>
  </si>
  <si>
    <t>Performance Test Tools</t>
  </si>
  <si>
    <t>Load tools (Jmeter, others)</t>
  </si>
  <si>
    <t>UI Automation scope</t>
  </si>
  <si>
    <t>The scope of ui automation</t>
  </si>
  <si>
    <t>Happy Path</t>
  </si>
  <si>
    <t>Functional</t>
  </si>
  <si>
    <t>Full (Functional, Happy path, production checkout, regression)</t>
  </si>
  <si>
    <t>API Automation scope</t>
  </si>
  <si>
    <t>The scope of API automation</t>
  </si>
  <si>
    <t>Happy Path (Simple Gets/Post)</t>
  </si>
  <si>
    <t>Functional Workflows (Full API workfows)</t>
  </si>
  <si>
    <t>UI and API integrated automation</t>
  </si>
  <si>
    <t>Roles and Responsibility</t>
  </si>
  <si>
    <t xml:space="preserve">Reporting Frequency </t>
  </si>
  <si>
    <t>How often is reporting done</t>
  </si>
  <si>
    <t>Area</t>
  </si>
  <si>
    <t>Quality Process</t>
  </si>
  <si>
    <t>What is the review process</t>
  </si>
  <si>
    <t>Peer Testers</t>
  </si>
  <si>
    <t>Quality Perception</t>
  </si>
  <si>
    <t>What is the perception of Quality</t>
  </si>
  <si>
    <t>At what depth is testing done</t>
  </si>
  <si>
    <t>End user testing</t>
  </si>
  <si>
    <t>UI only</t>
  </si>
  <si>
    <t>UI and API</t>
  </si>
  <si>
    <t>Testing Depth</t>
  </si>
  <si>
    <t>Once per release</t>
  </si>
  <si>
    <t>Once per sprint</t>
  </si>
  <si>
    <t>Test execution results</t>
  </si>
  <si>
    <t>Highlevel (Test execuion results, defects)</t>
  </si>
  <si>
    <t>Automation Reporting</t>
  </si>
  <si>
    <t>How is automation reported</t>
  </si>
  <si>
    <t>Manually generated documents</t>
  </si>
  <si>
    <t>Automated generated documents</t>
  </si>
  <si>
    <t>Afterthought, none or negative</t>
  </si>
  <si>
    <t>Quality First (Embeded, collabrative and part of the life cycle). Seen as value adding.</t>
  </si>
  <si>
    <t>Type of manual testing done</t>
  </si>
  <si>
    <t>How are test cases are created</t>
  </si>
  <si>
    <t>Titles only (None Automated) or inconsistant</t>
  </si>
  <si>
    <t>Titles, Summary, Steps. Consistently done.</t>
  </si>
  <si>
    <t>Complete steps, shared steps, data driven where possible. Consistent and mature.</t>
  </si>
  <si>
    <t xml:space="preserve">Multiple areas including UI, API, database and Performance </t>
  </si>
  <si>
    <t>Communication</t>
  </si>
  <si>
    <t>Environments</t>
  </si>
  <si>
    <t>Data</t>
  </si>
  <si>
    <t>Metrics Quality</t>
  </si>
  <si>
    <t>Are metrics provided and do they provide actionable information</t>
  </si>
  <si>
    <t>Not reported or verbally</t>
  </si>
  <si>
    <t>Email, manually created</t>
  </si>
  <si>
    <t>Daily, easily on-demand and automated.</t>
  </si>
  <si>
    <t>What types of testing are done</t>
  </si>
  <si>
    <t>What is the quality fo the defects created</t>
  </si>
  <si>
    <t>Poor, verbally or not created</t>
  </si>
  <si>
    <t>Defect Management</t>
  </si>
  <si>
    <t>How are defects managed</t>
  </si>
  <si>
    <t>Titles with summary. Limited steps and supporting artifacts.</t>
  </si>
  <si>
    <t>Detailed reproducible steps, data, supporting artificats including screenshots, environment, change sets/release.</t>
  </si>
  <si>
    <t>Includes reproducible steps</t>
  </si>
  <si>
    <t>Defect Lifecycle</t>
  </si>
  <si>
    <t>What is the lifecycle of the defect</t>
  </si>
  <si>
    <t>Verbally</t>
  </si>
  <si>
    <t>In single ALM integrated system with fully traceability</t>
  </si>
  <si>
    <t>Multiple Defect tools</t>
  </si>
  <si>
    <t>Documented in emails, documents, share sites like confluence or sharepoint or communication tool like Slack, teams</t>
  </si>
  <si>
    <t xml:space="preserve">No establish lifecycle. </t>
  </si>
  <si>
    <t>Full Triage with review, development and retest. Flow managemed with workflow statuses in tool.</t>
  </si>
  <si>
    <t>Passive (AppDynamics, etc)</t>
  </si>
  <si>
    <t>Code First Unit testing runner (api libraries)</t>
  </si>
  <si>
    <t>Not defined, Adhoc</t>
  </si>
  <si>
    <t>Manual Testing or automation only</t>
  </si>
  <si>
    <t>Limited team communication</t>
  </si>
  <si>
    <t>Team communication tools (slack, Teams) and agile ceremonies</t>
  </si>
  <si>
    <t xml:space="preserve">Collaborative, horizontally  cross discipline, veritically up and down seniority, daily. </t>
  </si>
  <si>
    <t>None or very limited. BA's doing majority of testing.</t>
  </si>
  <si>
    <t>Fully Embedded into development team.</t>
  </si>
  <si>
    <r>
      <t xml:space="preserve">Quality as a service (Generally well accepted but not fully embedded.) </t>
    </r>
    <r>
      <rPr>
        <b/>
        <sz val="11"/>
        <color theme="1"/>
        <rFont val="Calibri"/>
        <family val="2"/>
        <scheme val="minor"/>
      </rPr>
      <t>Seen as cost savings</t>
    </r>
    <r>
      <rPr>
        <sz val="11"/>
        <color theme="1"/>
        <rFont val="Calibri"/>
        <family val="2"/>
        <scheme val="minor"/>
      </rPr>
      <t>.</t>
    </r>
  </si>
  <si>
    <t>Isolated, Quality as a Gate</t>
  </si>
  <si>
    <t>Evironmenet Ecosystem</t>
  </si>
  <si>
    <t>none, local machine, vm</t>
  </si>
  <si>
    <t>Production like environments</t>
  </si>
  <si>
    <t>Data Accessibility and availability</t>
  </si>
  <si>
    <t>How accessible and available is data</t>
  </si>
  <si>
    <t>Data quality</t>
  </si>
  <si>
    <t>What is the quality of the data</t>
  </si>
  <si>
    <t xml:space="preserve">Production data, some scrubbing. </t>
  </si>
  <si>
    <t>Ability to create data to meet any and all test scenarios.</t>
  </si>
  <si>
    <t xml:space="preserve">Straight Production data. Not scrubbed. </t>
  </si>
  <si>
    <t>UI access only. UI creation only. Limited to no CRUD ability from the backend.</t>
  </si>
  <si>
    <t>Querying ability via databases/API. Limited CRUD ability through database/api.</t>
  </si>
  <si>
    <t>Full CRUD ability through UI and backend services. On demand data refreshes possible.</t>
  </si>
  <si>
    <t>Fully scrubbed proudction data.Sufficent data to meet testing needs.</t>
  </si>
  <si>
    <t>Static code analysis tool integration</t>
  </si>
  <si>
    <t>Stylecheck (stylecop, checkstyle, etc)</t>
  </si>
  <si>
    <t>Code Analysis tool locally (sonarqube)</t>
  </si>
  <si>
    <t>Code analysis as part of the automation code build/CI/CD</t>
  </si>
  <si>
    <t>Is automated results traceable to the requirements</t>
  </si>
  <si>
    <t>No Traceabiilty</t>
  </si>
  <si>
    <t>Documented in Code (as name, labels, comments)</t>
  </si>
  <si>
    <t>Tests scenarios in ALM tool with one-one relationship. Tied to userstory/requirements/defects. Results automatically updated per execution.</t>
  </si>
  <si>
    <t>Tests scenarios in ALM tool with one-one relationship. Tied to userstory/requirements/defects. Results not automated.</t>
  </si>
  <si>
    <t>Automated to ALM  tool</t>
  </si>
  <si>
    <t>Framework Scalability</t>
  </si>
  <si>
    <t>Is framework scalable across the organization</t>
  </si>
  <si>
    <t>Automation Code</t>
  </si>
  <si>
    <t>No seperation between framework and application testing code</t>
  </si>
  <si>
    <t>Framework managed, versioned, unit tested and released as a package.</t>
  </si>
  <si>
    <t>Framework seperated from application code, but in the same project solution.</t>
  </si>
  <si>
    <t>Framework seperated as different projects. May not be managed, versioned or unit tested. May or may not be the same solution.</t>
  </si>
  <si>
    <t>Application Test Code</t>
  </si>
  <si>
    <t>Application test code structure</t>
  </si>
  <si>
    <t>Data used</t>
  </si>
  <si>
    <t>How is test data managed</t>
  </si>
  <si>
    <t>Page models and tests are seperated. Selectors are appropriately managed. Follows best practices.</t>
  </si>
  <si>
    <t>No seperation between tests and page models. Page models not used or sloppy, duplication.</t>
  </si>
  <si>
    <t xml:space="preserve">Page models seperated from tests. Contains duplication. Selectors does not follow best practices.  </t>
  </si>
  <si>
    <t>Waits</t>
  </si>
  <si>
    <t>Hardcoded data</t>
  </si>
  <si>
    <t>Data appropriately managed. CRUD when necessary.</t>
  </si>
  <si>
    <t>Datadriven as within tests.</t>
  </si>
  <si>
    <t>Datadriven as filebased. Excel, Json, Filebased. Limited CRUD.</t>
  </si>
  <si>
    <t>How is waiting managed</t>
  </si>
  <si>
    <t>Hardcoded sleeps</t>
  </si>
  <si>
    <t>Implicit waits</t>
  </si>
  <si>
    <t>Explicit waits</t>
  </si>
  <si>
    <t>Explicit waits. Contextual waits.</t>
  </si>
  <si>
    <t>What is the responsible for? Is there clear definitions? Is testing a mix of BA/QE?</t>
  </si>
  <si>
    <t>Skillsets of QE</t>
  </si>
  <si>
    <t>QE is purely testing. Not involved in Phases outsite of test.</t>
  </si>
  <si>
    <t>Lead QE or Senoir Automation Engineer</t>
  </si>
  <si>
    <t>QE is involved in entire lifecycle including planning, estimations, CI/CD with automation and production checkouts.</t>
  </si>
  <si>
    <t>What are the communication channels between QE and the organization</t>
  </si>
  <si>
    <t>What is the QE capcity?</t>
  </si>
  <si>
    <t>BA, QE</t>
  </si>
  <si>
    <t>3 amigos (BA, Dev, QE)</t>
  </si>
  <si>
    <t>Technical Architect, QE Architect, Thought leadership</t>
  </si>
  <si>
    <t>QE Capacity</t>
  </si>
  <si>
    <t>Dev, QE, Stage (non-production like)</t>
  </si>
  <si>
    <t>With every relase to QE or Dev. On-demand.</t>
  </si>
  <si>
    <t>Quality Owernship</t>
  </si>
  <si>
    <t>None, ad hoc, no clear ownership</t>
  </si>
  <si>
    <t>BA's or Business</t>
  </si>
  <si>
    <t xml:space="preserve">Quality Engineers </t>
  </si>
  <si>
    <t>Entire development team</t>
  </si>
  <si>
    <t>Who owns quality?</t>
  </si>
  <si>
    <t>Some Quality Engineers working with BA or Business Testers.</t>
  </si>
  <si>
    <t>Quality Engineer (in Automation Capacity)</t>
  </si>
  <si>
    <t>No dedicated automation engineers.</t>
  </si>
  <si>
    <t>Some automation engineers and/or Junior resources.</t>
  </si>
  <si>
    <t>Dedicated automation resources and/or Senior resources.</t>
  </si>
  <si>
    <t>Developers and QE</t>
  </si>
  <si>
    <t>Critical Quality Metrics leading to actionable tasks and quality visibility (Error prone areas, gaps in test coverage, defect life, etc)</t>
  </si>
  <si>
    <t>Application Dependency</t>
  </si>
  <si>
    <t>Dependency on other applications for testing</t>
  </si>
  <si>
    <t>Multiple dependencies on other applications or processes, regulary impacts testing</t>
  </si>
  <si>
    <t>Limited or few dependecies but no mocking</t>
  </si>
  <si>
    <t>Some dependencies are mocked</t>
  </si>
  <si>
    <t>All dependencies can be mocked</t>
  </si>
  <si>
    <t>Application Automatability</t>
  </si>
  <si>
    <t>Does the application/ecosystem support automation?</t>
  </si>
  <si>
    <t>Not automatable</t>
  </si>
  <si>
    <t>Ecosystem varies, with some easy to automate and maintain while others difficult</t>
  </si>
  <si>
    <t>Easy to automation , maintain and integrate into devops pipeline</t>
  </si>
  <si>
    <t>Data Management</t>
  </si>
  <si>
    <t>How is data managed</t>
  </si>
  <si>
    <t>All manual, non-reusable data</t>
  </si>
  <si>
    <t>Some automated data but difficult to maintain</t>
  </si>
  <si>
    <t>Data manual, some reusable but unmaintainable</t>
  </si>
  <si>
    <t>Fully automated test data</t>
  </si>
  <si>
    <t>No usable regression test cases.</t>
  </si>
  <si>
    <t>Some documented test cases may or may not be standardized.</t>
  </si>
  <si>
    <t>Full regression tests documented and standardized in test case management tool.</t>
  </si>
  <si>
    <t>Full regression suite documented in test case management tool and  automated test</t>
  </si>
  <si>
    <t>No automation regression</t>
  </si>
  <si>
    <t>Limited, some UI</t>
  </si>
  <si>
    <t>Full UI, some web services</t>
  </si>
  <si>
    <t>Full coverage, UI and web services testing</t>
  </si>
  <si>
    <t>Automation feasible with challenges</t>
  </si>
  <si>
    <t>Application availability</t>
  </si>
  <si>
    <t>Is the application available in all environments</t>
  </si>
  <si>
    <t>Local machine only</t>
  </si>
  <si>
    <t>Multiple environments but not all environments</t>
  </si>
  <si>
    <t>All environments</t>
  </si>
  <si>
    <t>One environment only</t>
  </si>
  <si>
    <t>Automaton Metrics</t>
  </si>
  <si>
    <t>Test Case execution</t>
  </si>
  <si>
    <t>Critical Automation Metrics</t>
  </si>
  <si>
    <t>Automation Defects Reported</t>
  </si>
  <si>
    <t>How are defects found by automation reported</t>
  </si>
  <si>
    <t>Verbally/email and not documented</t>
  </si>
  <si>
    <t>Documeted as found by automation</t>
  </si>
  <si>
    <t>Verbally/email and documented by others. Not documented as found by automation</t>
  </si>
  <si>
    <t>Automaton backlogging</t>
  </si>
  <si>
    <t>Is there backlogging for automation</t>
  </si>
  <si>
    <t>Some backlog exists, not consistent in process</t>
  </si>
  <si>
    <t>Backlog well defined and working in sprint</t>
  </si>
  <si>
    <t>Backlog exists but not groomed or prioritized</t>
  </si>
  <si>
    <t>Automation Estimates</t>
  </si>
  <si>
    <t>How does automation esitmate capacity</t>
  </si>
  <si>
    <t>They do not estimate</t>
  </si>
  <si>
    <t>Estimated as part of the development sprint</t>
  </si>
  <si>
    <t>Estimate in siloed automation effort</t>
  </si>
  <si>
    <t>Rarely or inconsistenly</t>
  </si>
  <si>
    <t>DDCA Quality Matrix</t>
  </si>
  <si>
    <t>PreDate</t>
  </si>
  <si>
    <t>PostDate</t>
  </si>
  <si>
    <t>Test Coverage/Method/Type</t>
  </si>
  <si>
    <t>Ad hoc or Business Testing</t>
  </si>
  <si>
    <t>Multiple types including Functional, Regression, Negative, Security, atc</t>
  </si>
  <si>
    <t>Functional (Positive) for all releases acceptance critiera</t>
  </si>
  <si>
    <t>Test case creation process</t>
  </si>
  <si>
    <t>How are test cases created or planned for?</t>
  </si>
  <si>
    <t>Is there traceability?</t>
  </si>
  <si>
    <t>Ad-hoc</t>
  </si>
  <si>
    <t>Driven by requirement acceptance criteria</t>
  </si>
  <si>
    <t>Driven by QA/BA test team on high level requirements</t>
  </si>
  <si>
    <t>Test Prioritization</t>
  </si>
  <si>
    <t>Are tests prioritized?</t>
  </si>
  <si>
    <t>Sometimes, no formal process</t>
  </si>
  <si>
    <t>Yes, Risk based with involvement with development team and stakeholders</t>
  </si>
  <si>
    <t>All plus exploritory</t>
  </si>
  <si>
    <t>Test case execution specifications</t>
  </si>
  <si>
    <t>Is there regression tests?</t>
  </si>
  <si>
    <t>Are regression tests automated?</t>
  </si>
  <si>
    <t>How are tests executed?</t>
  </si>
  <si>
    <t>Test case review audience</t>
  </si>
  <si>
    <t>Best practices Test case Design</t>
  </si>
  <si>
    <t>Documented regression tests</t>
  </si>
  <si>
    <t>Automated regression suite</t>
  </si>
  <si>
    <t>Defect Standards best practices</t>
  </si>
  <si>
    <t>Defects have general workflow through team (tester to dev back to tester) but not always documented in ALM tool</t>
  </si>
  <si>
    <t>Defects have general workflow through team (tester to dev back to tester) but always documented in ALM tool</t>
  </si>
  <si>
    <t>Defect Severity level use</t>
  </si>
  <si>
    <t>Is severity defined with defects?</t>
  </si>
  <si>
    <t>Yes, Severity is defined by stakeholders</t>
  </si>
  <si>
    <t xml:space="preserve">Yes, but inconsistently </t>
  </si>
  <si>
    <t>Yes, but does not include stakeholders</t>
  </si>
  <si>
    <t>Test cases attacahed to requirement or have tages to Jira user story</t>
  </si>
  <si>
    <t>What is the QE capcity in the automation role?</t>
  </si>
  <si>
    <t>n/a</t>
  </si>
  <si>
    <t>Automation Strategy</t>
  </si>
  <si>
    <t>Application automatability</t>
  </si>
  <si>
    <t>How automatable is the application</t>
  </si>
  <si>
    <t>Automation Traceability</t>
  </si>
  <si>
    <t>Review with Will</t>
  </si>
  <si>
    <t>Yes, internally with testers</t>
  </si>
  <si>
    <t>•	Some user stories have traceability others do not have it
•	Some user stories are production issues (outages, installations and not defects) that do not require test cases
•	Query Story Type – Feature Type is the PI 1 features
•	Production issues – Some production types where there will be some test cases</t>
  </si>
  <si>
    <t>•	Does not create defect for small issues and dev will update team the next day
•	Going forward they create practice to create defects</t>
  </si>
  <si>
    <t>•	Defects are not really created at this time
•	Need to standarized or communicate definition of defect</t>
  </si>
  <si>
    <t>•	Sometimes developers are included</t>
  </si>
  <si>
    <t>Who is the review audience?</t>
  </si>
  <si>
    <t>sometimes happening sometimes not Spritn 1 yes last PI it happened
Depends on complication of user story. Only PO/BA is reviewing
NO BA/ playing 2 roles for selena/
sometimes include developers (Sometimes)</t>
  </si>
  <si>
    <t xml:space="preserve">Test case review </t>
  </si>
  <si>
    <t>none</t>
  </si>
  <si>
    <t>Yes, consistently between dev team</t>
  </si>
  <si>
    <t>Yes, consistently between quality team</t>
  </si>
  <si>
    <t>Leverages Soapui</t>
  </si>
  <si>
    <t>QE is involved in sprint testing and sprint activities.</t>
  </si>
  <si>
    <t>Only manual at this time. No automation capacity.</t>
  </si>
  <si>
    <t>Capacity Technical Skillsets</t>
  </si>
  <si>
    <t>No automation capacity at this time.</t>
  </si>
  <si>
    <t>•	DITT, MOTT – up to date
Not all environments are up date but all available
•	Plan configuration is not up to date (done by business team)</t>
  </si>
  <si>
    <t>•	Web services, Database, UI 
•	Load file, 
•	Creating file is the manual part
•	Automation creates data, figure out how to leverage it
•	UI/Data/RMB web services
•	Once policy from DXP/RMB you must manually enable it, automation does it already
•	Velocity was better in PI1, PI2 BA and QE not there</t>
  </si>
  <si>
    <t>•	Enrollment data firstname, lastname, Address, etc. fake data
•	DXP – some need reconciliation runs reports, needs a huge amount of data in the MOT data</t>
  </si>
  <si>
    <t>•	No RMB automation
•	Check confluence
•	DXP – helped out to automate it 4-5 processes 60/70% 
•	Still needs digging to work 
•	Lots of steps in business processes, any changes will need maintenance for steps and file format</t>
  </si>
  <si>
    <t>•	DXP high dependency on RMB
•	E2E – Metavance and Emma</t>
  </si>
  <si>
    <t>•	Just have document regression suite on confluence page</t>
  </si>
  <si>
    <t>•	Did not use automation in PI
•	Creation of files is most valuable
•	E2E automation flow is not used
•	Did not use by themselves</t>
  </si>
  <si>
    <t>•	Backlog is documented in excel
•	High level test cases
•	Type of testing in regression inside excel – these want to be automated and should be placed in JIRA</t>
  </si>
  <si>
    <t>Processes are in place, just no capacity to fill in the role</t>
  </si>
  <si>
    <t>Challenging</t>
  </si>
  <si>
    <t>Some API testing in project using Soapui</t>
  </si>
  <si>
    <t>Todo</t>
  </si>
  <si>
    <t>Defects are placed as part of a blocker.</t>
  </si>
  <si>
    <t>•Some tests in confluence, most in Zephry but not linked to user stories
•Test cases in confluence have story number
PI 1 tests are all in confluence
PI 2 tests are created in Zephyr but not all linked to User stories</t>
  </si>
  <si>
    <t>Coordination with Performance team</t>
  </si>
  <si>
    <t>Are performance test cases being created?</t>
  </si>
  <si>
    <t>Test Cases</t>
  </si>
  <si>
    <t>Non-functional Requirements with acceptance criteria and tests</t>
  </si>
  <si>
    <t>Handing off to performance but the team will create tests placeholders.</t>
  </si>
  <si>
    <t>•	Test Plan for business cases only for big stories
•	Others they prioritize themselves
PI 1 tests are all Low priority</t>
  </si>
  <si>
    <t>Priyanka - Helping with Testing 
PO -validation testing - Business testing
Didn't see any negative tests
Non functional requirements need improvement and thought around risks based on PI plan</t>
  </si>
  <si>
    <t>high level test case status execution update</t>
  </si>
  <si>
    <t>individual steps are executed within test management tool</t>
  </si>
  <si>
    <t xml:space="preserve">UI and some API
RISK* RMB Team is responsible for testing services provided by SDA </t>
  </si>
  <si>
    <t>None,  some automation assist work from Kavita for  DXP portion of test cases</t>
  </si>
  <si>
    <t>Primary skillset not QE related</t>
  </si>
  <si>
    <t>Maturity</t>
  </si>
  <si>
    <t>Defects</t>
  </si>
  <si>
    <t>Automation Test Coverage</t>
  </si>
  <si>
    <t>What is the automation test coverage</t>
  </si>
  <si>
    <t>80% or more coverage</t>
  </si>
  <si>
    <t>Test case review process</t>
  </si>
  <si>
    <t>Madhavi</t>
  </si>
  <si>
    <t>Automation Process</t>
  </si>
  <si>
    <t xml:space="preserve">No standard automation architecture or automation strategy </t>
  </si>
  <si>
    <t>A standard automation architecture and automation strategy</t>
  </si>
  <si>
    <t>Developed automation architecture and strategy</t>
  </si>
  <si>
    <t>Limited, Testing adhoc, not engaged in early phases</t>
  </si>
  <si>
    <t>When is QA engaged</t>
  </si>
  <si>
    <t>Ad hoc or unit tests only</t>
  </si>
  <si>
    <t>Mostly Junior resources.</t>
  </si>
  <si>
    <t>Tracked outside of Jira. Defects have general workflow through team (tester to dev back to tester) but not always documented in ALM tool</t>
  </si>
  <si>
    <t>Standarized Quality Process</t>
  </si>
  <si>
    <t>Are teams following quality processes</t>
  </si>
  <si>
    <t>No standarized proccess</t>
  </si>
  <si>
    <t>None, no test cases documented. No ability to do traceability within existing tools</t>
  </si>
  <si>
    <t>Some ability to do traceability within existing tools, tags to requirements in excel or confluence tests</t>
  </si>
  <si>
    <t>Can do mostly traceability within exiting tools, some manual intervention still required</t>
  </si>
  <si>
    <t>Full Traceability Relationship with little manul work (requirements/acceptance Criteria &lt;-&gt; Test &lt;-&gt; Defect)</t>
  </si>
  <si>
    <t>No documented regression test cases.</t>
  </si>
  <si>
    <t>Some documented test cases may or may not be standardized. Some or all may be unusable</t>
  </si>
  <si>
    <t>Outdated, perhaps some or all may be unusable</t>
  </si>
  <si>
    <t>Documented Checkout/Smoke tests</t>
  </si>
  <si>
    <t>Is there smoke tests</t>
  </si>
  <si>
    <t>No smoke tests cases</t>
  </si>
  <si>
    <t>Outdated, unusable tests cases</t>
  </si>
  <si>
    <t>Full coverage to test the critical path, update to date and automated.</t>
  </si>
  <si>
    <t>Some smoke tests or full manual coverage. Maybe not provide a true critical path evaluation. May not be update to date.</t>
  </si>
  <si>
    <t>Test Coverage/Methodology/Type</t>
  </si>
  <si>
    <t>What is the strategy and architecture is used for automation? Strategy encompasses automation processes such as backlogging and data management while architecture deals with coding best practices, technology and tooling.</t>
  </si>
  <si>
    <t>Roles are not well defined.</t>
  </si>
  <si>
    <t>Mixed roles due to capacity problems, QE/BA, SM/QE, PO/QE, DEV?QE</t>
  </si>
  <si>
    <t>What are people responsible for? Is there clear definitions? Is testing a mix of BA/QE?</t>
  </si>
  <si>
    <t>Quality Engineer (Automation Capacity)</t>
  </si>
  <si>
    <t>Well Defined roles and responsibilities</t>
  </si>
  <si>
    <t>Well defined roles. Responsibilities are defined but can blend across roles. For instance, BA does 90% BA work but sometimes does the functional testing.</t>
  </si>
  <si>
    <t>Automation UI Test Strategy</t>
  </si>
  <si>
    <t>Automation Defect Management</t>
  </si>
  <si>
    <t>Verbally and not documented</t>
  </si>
  <si>
    <t>Email or documented outside of ALM tool</t>
  </si>
  <si>
    <t>Documented in ALM tool with fully traceability</t>
  </si>
  <si>
    <t xml:space="preserve">Documented in ALM tool. Limited to no traceability. </t>
  </si>
  <si>
    <t>Are defects found by automation labeled as such?</t>
  </si>
  <si>
    <t xml:space="preserve">Automation Defects Labelling </t>
  </si>
  <si>
    <t>No labelling or automation does not create defects.</t>
  </si>
  <si>
    <t>Documeted as found by automation.</t>
  </si>
  <si>
    <t>Full coverage of what is automatable</t>
  </si>
  <si>
    <t>Limited, a few tests are automated</t>
  </si>
  <si>
    <t>A solid number of regression test that can be automatable is automated.</t>
  </si>
  <si>
    <t>Leverages organization standards and temaplates. Can be adjusted as needed but follows overall DDCA strategy</t>
  </si>
  <si>
    <t>Includes reproducible steps but may have gaps in some of the best practices</t>
  </si>
  <si>
    <t>In single ALM integrated system with full traceability</t>
  </si>
  <si>
    <t>Manual Testing or automation only, JR level</t>
  </si>
  <si>
    <t>Who owns quality or is overall responsible for application quality?</t>
  </si>
  <si>
    <t>None or less than 30% coverage (of what is automatble UI/API/etc.)</t>
  </si>
  <si>
    <t>Between 30% and 60%of overall test coverage or application coverage</t>
  </si>
  <si>
    <t>Medium Coverage, 60% - 80% coverage</t>
  </si>
  <si>
    <t>Gated, QA is involved in the testing phase or only in some phases of development</t>
  </si>
  <si>
    <t>A mix of dedicated jr and Senior resources</t>
  </si>
  <si>
    <t>Many small merges</t>
  </si>
  <si>
    <t>Does not happen</t>
  </si>
  <si>
    <t xml:space="preserve">Rarely happens, when it does it is with junior  JR resources </t>
  </si>
  <si>
    <t>Frequently with junior resources or infrequently with senoir/expert resources.</t>
  </si>
  <si>
    <t>Frequently with senoir/expert resources</t>
  </si>
  <si>
    <t xml:space="preserve">Immature automation architecture, no automation strategy or vice versa  </t>
  </si>
  <si>
    <t>Never or ad-hoc</t>
  </si>
  <si>
    <t>How often are automated tests executed and is it scheduled</t>
  </si>
  <si>
    <t>Lagging sprint or in sprint, not part of DOD</t>
  </si>
  <si>
    <t>Automation execution environment</t>
  </si>
  <si>
    <t>Where is automation exectuted</t>
  </si>
  <si>
    <t>Automation execution method</t>
  </si>
  <si>
    <t>How is automation executed</t>
  </si>
  <si>
    <t>Manually</t>
  </si>
  <si>
    <t xml:space="preserve">Scheduled </t>
  </si>
  <si>
    <t>Part of CI/CD/CT pipeline</t>
  </si>
  <si>
    <t>Remotely but in a single place with limited resources, such as on 1 or 2 dedicated run machines.</t>
  </si>
  <si>
    <t>A number of options including real devices, internal server farm or cloud.</t>
  </si>
  <si>
    <t>Automation Execution Results Update</t>
  </si>
  <si>
    <t xml:space="preserve">Tests scenarios in ALM tool. Tied to userstory/requirements/defects. </t>
  </si>
  <si>
    <t>None or results are not updated anywhere or given to anyone.</t>
  </si>
  <si>
    <t>Highlevel results generated as a specific automation report. Not results in ALM tool.</t>
  </si>
  <si>
    <t>Tests scenarios in ALM tool are updated with automation results manually.</t>
  </si>
  <si>
    <t>Automation automatically updates tests results in ALM tool.</t>
  </si>
  <si>
    <t>Documented in Code (as name, labels, comments). Excel or some other tool. Not the ALM tool.</t>
  </si>
  <si>
    <r>
      <t xml:space="preserve">Quality as a service (Generally well accepted, may or may not be fully embedded but not quality first) </t>
    </r>
    <r>
      <rPr>
        <b/>
        <sz val="11"/>
        <color theme="1"/>
        <rFont val="Calibri"/>
        <family val="2"/>
        <scheme val="minor"/>
      </rPr>
      <t>Seen as cost savings</t>
    </r>
    <r>
      <rPr>
        <sz val="11"/>
        <color theme="1"/>
        <rFont val="Calibri"/>
        <family val="2"/>
        <scheme val="minor"/>
      </rPr>
      <t>.</t>
    </r>
  </si>
  <si>
    <t>Email Only</t>
  </si>
  <si>
    <t>Collaborative, horizontally  cross discipline, veritically up and down seniority, daily. Using the right communication tools for best practices or process.</t>
  </si>
  <si>
    <t>Individuals, BA's, Business or QE</t>
  </si>
  <si>
    <t>Is there enough QE capacity</t>
  </si>
  <si>
    <t>No QE capacity</t>
  </si>
  <si>
    <t>Limited QE capacity, does not meet the needs of testing or development velocity</t>
  </si>
  <si>
    <t>Sufficient QE capacity and accounting for QE sprint planning</t>
  </si>
  <si>
    <t xml:space="preserve">QE Capacity </t>
  </si>
  <si>
    <t>Full time QE but capacity does not meet needs.</t>
  </si>
  <si>
    <t>Dev, QE, Stage (non-production like) and inconsistant</t>
  </si>
  <si>
    <t>Dev, QE, Stage (mixed production and production like)</t>
  </si>
  <si>
    <t xml:space="preserve">Some dependencies. A mixture of mockable dependencies and non mockable dependencies. </t>
  </si>
  <si>
    <t>No dependencies or all dependencies can be mocked</t>
  </si>
  <si>
    <t>Querying ability via databases/API. Some CRUD ability through database/api.</t>
  </si>
  <si>
    <t>Querying ability via databases/API. Limited CRUD ability through database/api. Most data creation done through UI.</t>
  </si>
  <si>
    <t>Data manual, some reusable, some not.</t>
  </si>
  <si>
    <t>Ecosystem varies, some parts easy to automate, other parts/dependencies challenging</t>
  </si>
  <si>
    <t>No seperation between tests and page models. Page models not used or sloppy, duplication. Needs major refactoring for coding standards.</t>
  </si>
  <si>
    <t xml:space="preserve">Page models seperated from tests. Contains duplication. Selectors does not follow best practices. Needs major refactoring for automation standards.  </t>
  </si>
  <si>
    <t>Page models seperated from tests. Needs some refactoring.</t>
  </si>
  <si>
    <t>Once a release/sprint</t>
  </si>
  <si>
    <t>Ad hoc or Team Specific</t>
  </si>
  <si>
    <t>High Level metrics</t>
  </si>
  <si>
    <t>Enough senior resources and a set of season juniors</t>
  </si>
  <si>
    <t>Follows organization standards for some projects but not others or some areas but not others</t>
  </si>
  <si>
    <t>Multiple types including Functional, Regression, exploritory, Negative, Security, Unit tests</t>
  </si>
  <si>
    <t>Capacity is fine but sometimes environments causes deployment delays.</t>
  </si>
  <si>
    <t>Environment Ecosystem</t>
  </si>
  <si>
    <t xml:space="preserve">No production checkout scripts. Needs login.  </t>
  </si>
  <si>
    <t>Between 1-2 to work on explicit waits and context based waits.</t>
  </si>
  <si>
    <t>Multiple areas including UI, API, database and Performance (as applicable)</t>
  </si>
  <si>
    <t>No tests are ran</t>
  </si>
  <si>
    <t>Multiple layers like UI and API, but additional layers are identified as automatable for testing</t>
  </si>
  <si>
    <t>have some core test cases that were not implemented before that should be prioritized, Pricing is accurate (P1) looking at a macro level and what makes sense</t>
  </si>
  <si>
    <t>very thorough testing positive/regression. (Pricing is something we want to look at )</t>
  </si>
  <si>
    <t>moving tests within Zephyr and that it needs to be consolidated</t>
  </si>
  <si>
    <t>Mark has one but low on priority, health test that can run in production (Smoke test suite) need to add a suite within Zephyr</t>
  </si>
  <si>
    <t>Excel/Word/Confluence</t>
  </si>
  <si>
    <t xml:space="preserve">Test cases in excel and Github </t>
  </si>
  <si>
    <t xml:space="preserve">We do API calls to get data, but no tests to test against API's </t>
  </si>
  <si>
    <t>Deepika works with BA to develops manual tests to defines how it should be tested and automation picks it up after although becoming a cross functional team</t>
  </si>
  <si>
    <t>QE Engagement</t>
  </si>
  <si>
    <t>managing to get by and maintenance is large in terms of work.</t>
  </si>
  <si>
    <r>
      <t xml:space="preserve">Leverages DDCA best practices, complete steps, shared steps, data driven </t>
    </r>
    <r>
      <rPr>
        <b/>
        <sz val="11"/>
        <color theme="1"/>
        <rFont val="Calibri"/>
        <family val="2"/>
        <scheme val="minor"/>
      </rPr>
      <t>where possible</t>
    </r>
    <r>
      <rPr>
        <sz val="11"/>
        <color theme="1"/>
        <rFont val="Calibri"/>
        <family val="2"/>
        <scheme val="minor"/>
      </rPr>
      <t>. Consistent and mature.</t>
    </r>
  </si>
  <si>
    <t>initially created by BA and good at documenting but currently moving to Zephyr, automation tests not all in Zephyr yet.</t>
  </si>
  <si>
    <t xml:space="preserve">consuming hCentive - UI only scope team has….sometimes referencing ESS work and ESS consumes API's. Should do some more API testing. No information to test those API's. Use API's as source of truth. Making sure its working. </t>
  </si>
  <si>
    <t>Following DDCA standards. Detailed reproducible steps, data, supporting artificats including screenshots, environment, change sets/release.</t>
  </si>
  <si>
    <t xml:space="preserve">need to implement defect triage into the process and reviewing all Defects and severity levels for PO to make ultimate decision. </t>
  </si>
  <si>
    <t xml:space="preserve">Need to implement Triage, happens within a number of days of a sprint. Mostly resolved within sprint or the next. </t>
  </si>
  <si>
    <t xml:space="preserve">Triage process and CICD implementation </t>
  </si>
  <si>
    <t>within the team but don't really go to stakeholders or vertically. Potential QE lead responsibilities</t>
  </si>
  <si>
    <t>Entire scrum team</t>
  </si>
  <si>
    <t>Multiple roles owning quality but not entire scrum team</t>
  </si>
  <si>
    <t>Analysis on AARP data dependencies</t>
  </si>
  <si>
    <t>Some automated data but difficult to maintain, static data</t>
  </si>
  <si>
    <t>Analysis on AARP data dependencies. Needs to determine AARP data.</t>
  </si>
  <si>
    <t xml:space="preserve">Does not merge to master. </t>
  </si>
  <si>
    <t>Big bang to master once it is ready.</t>
  </si>
  <si>
    <t>Big Bang Merges or a mix</t>
  </si>
  <si>
    <t>still working on CD process</t>
  </si>
  <si>
    <t>Only 1 automation engineer on team, no complemintary resource to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</si>
</sst>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11"/>
      <color theme="0" tint="-0.14999847407452621"/>
      <name val="Calibri"/>
      <family val="2"/>
      <scheme val="minor"/>
    </font>
    <font>
      <b/>
      <sz val="14"/>
      <color rgb="FF7030A0"/>
      <name val="Calibri"/>
      <family val="2"/>
      <scheme val="minor"/>
    </font>
    <font>
      <sz val="11"/>
      <color theme="2"/>
      <name val="Calibri"/>
      <family val="2"/>
      <scheme val="minor"/>
    </font>
    <font>
      <b/>
      <sz val="14"/>
      <color theme="1"/>
      <name val="Calibri"/>
      <family val="2"/>
      <scheme val="minor"/>
    </font>
    <font>
      <sz val="11"/>
      <color rgb="FF7030A0"/>
      <name val="Calibri"/>
      <family val="2"/>
      <scheme val="minor"/>
    </font>
    <font>
      <b/>
      <sz val="11"/>
      <color rgb="FF7030A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0" tint="-0.34998626667073579"/>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ck">
        <color theme="8"/>
      </left>
      <right style="thin">
        <color indexed="64"/>
      </right>
      <top style="thick">
        <color theme="8"/>
      </top>
      <bottom style="thin">
        <color indexed="64"/>
      </bottom>
      <diagonal/>
    </border>
    <border>
      <left style="thin">
        <color indexed="64"/>
      </left>
      <right style="thin">
        <color indexed="64"/>
      </right>
      <top style="thick">
        <color theme="8"/>
      </top>
      <bottom style="thin">
        <color indexed="64"/>
      </bottom>
      <diagonal/>
    </border>
    <border>
      <left style="thin">
        <color indexed="64"/>
      </left>
      <right style="thick">
        <color theme="8"/>
      </right>
      <top style="thick">
        <color theme="8"/>
      </top>
      <bottom style="thin">
        <color indexed="64"/>
      </bottom>
      <diagonal/>
    </border>
    <border>
      <left style="thick">
        <color theme="8"/>
      </left>
      <right style="thin">
        <color indexed="64"/>
      </right>
      <top style="thin">
        <color indexed="64"/>
      </top>
      <bottom style="thin">
        <color indexed="64"/>
      </bottom>
      <diagonal/>
    </border>
    <border>
      <left style="thin">
        <color indexed="64"/>
      </left>
      <right style="thick">
        <color theme="8"/>
      </right>
      <top style="thin">
        <color indexed="64"/>
      </top>
      <bottom style="thin">
        <color indexed="64"/>
      </bottom>
      <diagonal/>
    </border>
    <border>
      <left style="thick">
        <color theme="8"/>
      </left>
      <right style="thin">
        <color indexed="64"/>
      </right>
      <top style="thin">
        <color indexed="64"/>
      </top>
      <bottom style="thick">
        <color theme="8"/>
      </bottom>
      <diagonal/>
    </border>
    <border>
      <left style="thin">
        <color indexed="64"/>
      </left>
      <right style="thin">
        <color indexed="64"/>
      </right>
      <top style="thin">
        <color indexed="64"/>
      </top>
      <bottom style="thick">
        <color theme="8"/>
      </bottom>
      <diagonal/>
    </border>
    <border>
      <left style="thin">
        <color indexed="64"/>
      </left>
      <right style="thick">
        <color theme="8"/>
      </right>
      <top style="thin">
        <color indexed="64"/>
      </top>
      <bottom style="thick">
        <color theme="8"/>
      </bottom>
      <diagonal/>
    </border>
    <border>
      <left style="thin">
        <color indexed="64"/>
      </left>
      <right style="thick">
        <color theme="8"/>
      </right>
      <top style="thin">
        <color indexed="64"/>
      </top>
      <bottom/>
      <diagonal/>
    </border>
    <border>
      <left/>
      <right style="thin">
        <color indexed="64"/>
      </right>
      <top style="thin">
        <color indexed="64"/>
      </top>
      <bottom style="thick">
        <color theme="8"/>
      </bottom>
      <diagonal/>
    </border>
    <border>
      <left/>
      <right style="thin">
        <color indexed="64"/>
      </right>
      <top style="thick">
        <color theme="8"/>
      </top>
      <bottom style="thin">
        <color indexed="64"/>
      </bottom>
      <diagonal/>
    </border>
    <border>
      <left/>
      <right style="thin">
        <color indexed="64"/>
      </right>
      <top style="thin">
        <color indexed="64"/>
      </top>
      <bottom/>
      <diagonal/>
    </border>
  </borders>
  <cellStyleXfs count="1">
    <xf numFmtId="0" fontId="0" fillId="0" borderId="0"/>
  </cellStyleXfs>
  <cellXfs count="92">
    <xf numFmtId="0" fontId="0" fillId="0" borderId="0" xfId="0"/>
    <xf numFmtId="0" fontId="0" fillId="0" borderId="0" xfId="0" applyAlignment="1">
      <alignment wrapText="1"/>
    </xf>
    <xf numFmtId="0" fontId="0" fillId="0" borderId="0" xfId="0" applyAlignment="1">
      <alignment horizontal="left"/>
    </xf>
    <xf numFmtId="14" fontId="0" fillId="0" borderId="0" xfId="0" applyNumberFormat="1" applyAlignment="1">
      <alignment horizontal="left"/>
    </xf>
    <xf numFmtId="0" fontId="1" fillId="0" borderId="0" xfId="0" applyFont="1" applyAlignment="1">
      <alignment horizontal="left"/>
    </xf>
    <xf numFmtId="0" fontId="1" fillId="0" borderId="0" xfId="0" applyFont="1" applyAlignment="1">
      <alignment wrapText="1"/>
    </xf>
    <xf numFmtId="0" fontId="1" fillId="2" borderId="1" xfId="0" applyFont="1" applyFill="1" applyBorder="1" applyAlignment="1">
      <alignment wrapText="1"/>
    </xf>
    <xf numFmtId="0" fontId="2" fillId="0" borderId="1" xfId="0" applyFont="1" applyBorder="1" applyAlignment="1">
      <alignment wrapText="1"/>
    </xf>
    <xf numFmtId="0" fontId="2" fillId="0" borderId="1" xfId="0" applyFont="1" applyBorder="1" applyAlignment="1" applyProtection="1">
      <alignment wrapText="1"/>
    </xf>
    <xf numFmtId="0" fontId="2" fillId="0" borderId="1" xfId="0" applyFont="1" applyBorder="1" applyAlignment="1" applyProtection="1">
      <alignment wrapText="1"/>
      <protection locked="0"/>
    </xf>
    <xf numFmtId="0" fontId="0" fillId="0" borderId="1" xfId="0" applyFont="1" applyBorder="1" applyAlignment="1">
      <alignment wrapText="1"/>
    </xf>
    <xf numFmtId="0" fontId="0" fillId="0" borderId="1" xfId="0" applyFont="1" applyBorder="1" applyAlignment="1" applyProtection="1">
      <alignment wrapText="1"/>
    </xf>
    <xf numFmtId="164" fontId="2" fillId="0" borderId="1" xfId="0" applyNumberFormat="1" applyFont="1" applyBorder="1" applyAlignment="1">
      <alignment wrapText="1"/>
    </xf>
    <xf numFmtId="164" fontId="3" fillId="0" borderId="1" xfId="0" applyNumberFormat="1" applyFont="1" applyBorder="1" applyAlignment="1">
      <alignment wrapText="1"/>
    </xf>
    <xf numFmtId="0" fontId="0" fillId="0" borderId="1" xfId="0" applyFont="1" applyFill="1" applyBorder="1" applyAlignment="1">
      <alignment wrapText="1"/>
    </xf>
    <xf numFmtId="0" fontId="1" fillId="0" borderId="0" xfId="0" applyFont="1"/>
    <xf numFmtId="14" fontId="0" fillId="0" borderId="0" xfId="0" applyNumberFormat="1"/>
    <xf numFmtId="0" fontId="1" fillId="0" borderId="1" xfId="0" applyFont="1" applyBorder="1" applyAlignment="1">
      <alignment wrapText="1"/>
    </xf>
    <xf numFmtId="0" fontId="5" fillId="0" borderId="1" xfId="0" applyFont="1" applyBorder="1" applyAlignment="1">
      <alignment wrapText="1"/>
    </xf>
    <xf numFmtId="0" fontId="3" fillId="0" borderId="1" xfId="0" applyFont="1" applyBorder="1" applyAlignment="1">
      <alignment wrapText="1"/>
    </xf>
    <xf numFmtId="164" fontId="4" fillId="0" borderId="1" xfId="0" applyNumberFormat="1" applyFont="1" applyBorder="1" applyAlignment="1">
      <alignment horizontal="center" wrapText="1"/>
    </xf>
    <xf numFmtId="0" fontId="0" fillId="0" borderId="1" xfId="0" applyBorder="1" applyAlignment="1">
      <alignment wrapText="1"/>
    </xf>
    <xf numFmtId="0" fontId="2" fillId="0" borderId="1" xfId="0" applyFont="1" applyBorder="1" applyAlignment="1" applyProtection="1">
      <alignment horizontal="center" vertical="top" wrapText="1"/>
    </xf>
    <xf numFmtId="0" fontId="1" fillId="0" borderId="1" xfId="0" applyFont="1" applyFill="1" applyBorder="1" applyAlignment="1">
      <alignment wrapText="1"/>
    </xf>
    <xf numFmtId="0" fontId="1" fillId="0" borderId="1" xfId="0" applyFont="1" applyBorder="1" applyAlignment="1">
      <alignment horizontal="left" vertical="center" wrapText="1"/>
    </xf>
    <xf numFmtId="0" fontId="1" fillId="0" borderId="1" xfId="0" applyFont="1" applyBorder="1" applyAlignment="1" applyProtection="1">
      <alignment wrapText="1"/>
    </xf>
    <xf numFmtId="0" fontId="2" fillId="0" borderId="1" xfId="0" applyFont="1" applyFill="1" applyBorder="1" applyAlignment="1" applyProtection="1">
      <alignment wrapText="1"/>
      <protection locked="0"/>
    </xf>
    <xf numFmtId="164" fontId="0" fillId="0" borderId="1" xfId="0" applyNumberFormat="1" applyBorder="1" applyAlignment="1">
      <alignment wrapText="1"/>
    </xf>
    <xf numFmtId="0" fontId="0" fillId="4" borderId="1" xfId="0" applyFill="1" applyBorder="1"/>
    <xf numFmtId="10" fontId="0" fillId="0" borderId="0" xfId="0" applyNumberFormat="1"/>
    <xf numFmtId="0" fontId="0" fillId="0" borderId="1" xfId="0" applyFill="1" applyBorder="1" applyAlignment="1">
      <alignment wrapText="1"/>
    </xf>
    <xf numFmtId="0" fontId="5" fillId="0" borderId="1" xfId="0" applyFont="1" applyFill="1" applyBorder="1" applyAlignment="1">
      <alignment wrapText="1"/>
    </xf>
    <xf numFmtId="0" fontId="3" fillId="0" borderId="1" xfId="0" applyFont="1" applyFill="1" applyBorder="1" applyAlignment="1">
      <alignment wrapText="1"/>
    </xf>
    <xf numFmtId="164" fontId="7" fillId="0" borderId="1" xfId="0" applyNumberFormat="1" applyFont="1" applyBorder="1" applyAlignment="1">
      <alignment wrapText="1"/>
    </xf>
    <xf numFmtId="0" fontId="7" fillId="0" borderId="1" xfId="0" applyFont="1" applyBorder="1" applyAlignment="1">
      <alignment wrapText="1"/>
    </xf>
    <xf numFmtId="0" fontId="0" fillId="0" borderId="3" xfId="0" applyBorder="1" applyAlignment="1">
      <alignment wrapText="1"/>
    </xf>
    <xf numFmtId="0" fontId="0" fillId="0" borderId="4" xfId="0" applyFill="1" applyBorder="1" applyAlignment="1">
      <alignment wrapText="1"/>
    </xf>
    <xf numFmtId="0" fontId="1" fillId="0" borderId="5" xfId="0" applyFont="1" applyBorder="1" applyAlignment="1">
      <alignment wrapText="1"/>
    </xf>
    <xf numFmtId="0" fontId="0" fillId="0" borderId="5" xfId="0" applyBorder="1" applyAlignment="1">
      <alignment wrapText="1"/>
    </xf>
    <xf numFmtId="0" fontId="0" fillId="0" borderId="5" xfId="0" applyFill="1" applyBorder="1" applyAlignment="1">
      <alignment wrapText="1"/>
    </xf>
    <xf numFmtId="0" fontId="0" fillId="0" borderId="5" xfId="0" applyBorder="1" applyAlignment="1" applyProtection="1">
      <alignment wrapText="1"/>
      <protection locked="0"/>
    </xf>
    <xf numFmtId="164" fontId="7" fillId="0" borderId="5" xfId="0" applyNumberFormat="1" applyFont="1" applyBorder="1" applyAlignment="1">
      <alignment wrapText="1"/>
    </xf>
    <xf numFmtId="0" fontId="0" fillId="0" borderId="5" xfId="0" applyBorder="1" applyAlignment="1">
      <alignment horizontal="center" vertical="top" wrapText="1"/>
    </xf>
    <xf numFmtId="164" fontId="0" fillId="0" borderId="5" xfId="0" applyNumberFormat="1" applyBorder="1" applyAlignment="1">
      <alignment wrapText="1"/>
    </xf>
    <xf numFmtId="0" fontId="0" fillId="0" borderId="7" xfId="0" applyBorder="1" applyAlignment="1">
      <alignment wrapText="1"/>
    </xf>
    <xf numFmtId="0" fontId="0" fillId="0" borderId="7" xfId="0" applyFill="1" applyBorder="1" applyAlignment="1">
      <alignment wrapText="1"/>
    </xf>
    <xf numFmtId="164" fontId="7" fillId="0" borderId="7" xfId="0" applyNumberFormat="1" applyFont="1" applyBorder="1" applyAlignment="1">
      <alignment wrapText="1"/>
    </xf>
    <xf numFmtId="0" fontId="0" fillId="0" borderId="12" xfId="0" applyFill="1" applyBorder="1" applyAlignment="1">
      <alignment wrapText="1"/>
    </xf>
    <xf numFmtId="0" fontId="0" fillId="0" borderId="8" xfId="0" applyBorder="1" applyAlignment="1">
      <alignment wrapText="1"/>
    </xf>
    <xf numFmtId="0" fontId="0" fillId="0" borderId="10" xfId="0" applyBorder="1" applyAlignment="1">
      <alignment wrapText="1"/>
    </xf>
    <xf numFmtId="0" fontId="0" fillId="0" borderId="13" xfId="0" applyBorder="1" applyAlignment="1">
      <alignment wrapText="1"/>
    </xf>
    <xf numFmtId="0" fontId="0" fillId="0" borderId="2"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1" fillId="5" borderId="1" xfId="0" applyFont="1" applyFill="1" applyBorder="1" applyAlignment="1">
      <alignment wrapText="1"/>
    </xf>
    <xf numFmtId="0" fontId="8" fillId="5" borderId="1" xfId="0" applyFont="1" applyFill="1" applyBorder="1" applyAlignment="1">
      <alignment wrapText="1"/>
    </xf>
    <xf numFmtId="0" fontId="1" fillId="5" borderId="4" xfId="0" applyFont="1" applyFill="1" applyBorder="1" applyAlignment="1">
      <alignment wrapText="1"/>
    </xf>
    <xf numFmtId="0" fontId="8" fillId="5" borderId="4" xfId="0" applyFont="1" applyFill="1" applyBorder="1" applyAlignment="1">
      <alignment wrapText="1"/>
    </xf>
    <xf numFmtId="0" fontId="0" fillId="0" borderId="17" xfId="0" applyBorder="1" applyAlignment="1">
      <alignment wrapText="1"/>
    </xf>
    <xf numFmtId="164" fontId="7" fillId="0" borderId="1" xfId="0" applyNumberFormat="1" applyFont="1" applyFill="1" applyBorder="1" applyAlignment="1">
      <alignment wrapText="1"/>
    </xf>
    <xf numFmtId="164" fontId="3" fillId="0" borderId="1" xfId="0" applyNumberFormat="1" applyFont="1" applyFill="1" applyBorder="1" applyAlignment="1">
      <alignment wrapText="1"/>
    </xf>
    <xf numFmtId="164" fontId="7" fillId="0" borderId="12" xfId="0" applyNumberFormat="1" applyFont="1" applyFill="1" applyBorder="1" applyAlignment="1">
      <alignment wrapText="1"/>
    </xf>
    <xf numFmtId="164" fontId="0" fillId="0" borderId="12" xfId="0" applyNumberFormat="1" applyFill="1" applyBorder="1" applyAlignment="1">
      <alignment wrapText="1"/>
    </xf>
    <xf numFmtId="164" fontId="7" fillId="0" borderId="7" xfId="0" applyNumberFormat="1" applyFont="1" applyFill="1" applyBorder="1" applyAlignment="1">
      <alignment wrapText="1"/>
    </xf>
    <xf numFmtId="164" fontId="0" fillId="0" borderId="7" xfId="0" applyNumberFormat="1" applyFill="1" applyBorder="1" applyAlignment="1">
      <alignment wrapText="1"/>
    </xf>
    <xf numFmtId="164" fontId="0" fillId="0" borderId="1" xfId="0" applyNumberFormat="1" applyFill="1" applyBorder="1" applyAlignment="1">
      <alignment wrapText="1"/>
    </xf>
    <xf numFmtId="164" fontId="3" fillId="0" borderId="7" xfId="0" applyNumberFormat="1" applyFont="1" applyFill="1" applyBorder="1" applyAlignment="1">
      <alignment wrapText="1"/>
    </xf>
    <xf numFmtId="164" fontId="3" fillId="0" borderId="12" xfId="0" applyNumberFormat="1" applyFont="1" applyFill="1" applyBorder="1" applyAlignment="1">
      <alignment wrapText="1"/>
    </xf>
    <xf numFmtId="164" fontId="7" fillId="0" borderId="4" xfId="0" applyNumberFormat="1" applyFont="1" applyFill="1" applyBorder="1" applyAlignment="1">
      <alignment wrapText="1"/>
    </xf>
    <xf numFmtId="164" fontId="0" fillId="0" borderId="4" xfId="0" applyNumberFormat="1" applyFill="1" applyBorder="1" applyAlignment="1">
      <alignment wrapText="1"/>
    </xf>
    <xf numFmtId="0" fontId="7" fillId="0" borderId="1" xfId="0" applyFont="1" applyFill="1" applyBorder="1" applyAlignment="1">
      <alignment wrapText="1"/>
    </xf>
    <xf numFmtId="164" fontId="3" fillId="0" borderId="4" xfId="0" applyNumberFormat="1" applyFont="1" applyFill="1" applyBorder="1" applyAlignment="1">
      <alignment wrapText="1"/>
    </xf>
    <xf numFmtId="0" fontId="1" fillId="0" borderId="7" xfId="0" applyFont="1" applyFill="1" applyBorder="1" applyAlignment="1">
      <alignment wrapText="1"/>
    </xf>
    <xf numFmtId="0" fontId="1" fillId="0" borderId="12" xfId="0" applyFont="1" applyFill="1" applyBorder="1" applyAlignment="1">
      <alignment wrapText="1"/>
    </xf>
    <xf numFmtId="0" fontId="1" fillId="0" borderId="1" xfId="0" applyFont="1" applyFill="1" applyBorder="1" applyAlignment="1">
      <alignment horizontal="left" vertical="center" wrapText="1"/>
    </xf>
    <xf numFmtId="0" fontId="1" fillId="0" borderId="4" xfId="0" applyFont="1" applyFill="1" applyBorder="1" applyAlignment="1">
      <alignment wrapText="1"/>
    </xf>
    <xf numFmtId="0" fontId="0" fillId="6" borderId="7" xfId="0" applyFill="1" applyBorder="1" applyAlignment="1" applyProtection="1">
      <alignment wrapText="1"/>
      <protection locked="0"/>
    </xf>
    <xf numFmtId="0" fontId="0" fillId="3" borderId="1" xfId="0" applyFill="1" applyBorder="1" applyAlignment="1">
      <alignment horizontal="center" wrapText="1"/>
    </xf>
    <xf numFmtId="0" fontId="6" fillId="0" borderId="2" xfId="0" applyFont="1" applyBorder="1" applyAlignment="1">
      <alignment horizontal="center" vertical="top" wrapText="1"/>
    </xf>
    <xf numFmtId="0" fontId="0" fillId="0" borderId="6" xfId="0" applyBorder="1" applyAlignment="1">
      <alignment horizontal="center" vertical="top" wrapText="1"/>
    </xf>
    <xf numFmtId="0" fontId="0" fillId="0" borderId="9" xfId="0" applyBorder="1" applyAlignment="1">
      <alignment horizontal="center" vertical="top" wrapText="1"/>
    </xf>
    <xf numFmtId="0" fontId="0" fillId="0" borderId="11" xfId="0" applyBorder="1" applyAlignment="1">
      <alignment horizontal="center" vertical="top" wrapText="1"/>
    </xf>
    <xf numFmtId="0" fontId="0" fillId="0" borderId="1" xfId="0" applyBorder="1" applyAlignment="1">
      <alignment horizontal="center" vertical="top" wrapText="1"/>
    </xf>
    <xf numFmtId="0" fontId="0" fillId="0" borderId="7" xfId="0" applyBorder="1" applyAlignment="1">
      <alignment horizontal="center" vertical="top" wrapText="1"/>
    </xf>
    <xf numFmtId="0" fontId="0" fillId="0" borderId="4" xfId="0" applyBorder="1" applyAlignment="1">
      <alignment horizontal="center" vertical="top" wrapText="1"/>
    </xf>
    <xf numFmtId="0" fontId="0" fillId="0" borderId="12" xfId="0" applyBorder="1" applyAlignment="1">
      <alignment horizontal="center" vertical="top" wrapText="1"/>
    </xf>
    <xf numFmtId="0" fontId="6" fillId="0" borderId="1" xfId="0" applyFont="1" applyBorder="1" applyAlignment="1">
      <alignment horizontal="center" vertical="top" wrapText="1"/>
    </xf>
    <xf numFmtId="0" fontId="0" fillId="0" borderId="1" xfId="0" applyFont="1" applyBorder="1" applyAlignment="1" applyProtection="1">
      <alignment horizontal="center" vertical="top" wrapText="1"/>
    </xf>
    <xf numFmtId="0" fontId="2" fillId="0" borderId="1" xfId="0" applyFont="1" applyBorder="1" applyAlignment="1" applyProtection="1">
      <alignment vertical="top" wrapText="1"/>
    </xf>
    <xf numFmtId="0" fontId="2" fillId="0" borderId="1" xfId="0" applyFont="1" applyBorder="1" applyAlignment="1" applyProtection="1">
      <alignment horizontal="center" vertical="top" wrapText="1"/>
    </xf>
    <xf numFmtId="0" fontId="0" fillId="3" borderId="1" xfId="0" applyFont="1" applyFill="1" applyBorder="1" applyAlignment="1">
      <alignment horizontal="center" wrapText="1"/>
    </xf>
  </cellXfs>
  <cellStyles count="1">
    <cellStyle name="Normal" xfId="0" builtinId="0"/>
  </cellStyles>
  <dxfs count="86">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ont>
        <strike/>
      </font>
    </dxf>
    <dxf>
      <font>
        <color rgb="FF9C0006"/>
      </font>
      <fill>
        <patternFill>
          <bgColor rgb="FFFFC7CE"/>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
      <fill>
        <patternFill>
          <bgColor rgb="FF92D050"/>
        </patternFill>
      </fill>
    </dxf>
    <dxf>
      <fill>
        <patternFill>
          <bgColor rgb="FFFFFF00"/>
        </patternFill>
      </fill>
    </dxf>
    <dxf>
      <fill>
        <patternFill>
          <bgColor rgb="FFFFC000"/>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solidFill>
                  <a:schemeClr val="tx1"/>
                </a:solidFill>
              </a:rPr>
              <a:t>Quality</a:t>
            </a:r>
            <a:r>
              <a:rPr lang="en-US" sz="1600" baseline="0">
                <a:solidFill>
                  <a:schemeClr val="tx1"/>
                </a:solidFill>
              </a:rPr>
              <a:t> </a:t>
            </a:r>
            <a:r>
              <a:rPr lang="en-US" sz="1600">
                <a:solidFill>
                  <a:schemeClr val="tx1"/>
                </a:solidFill>
              </a:rPr>
              <a:t>Maturity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'Visual Prestate'!$B$1</c:f>
              <c:strCache>
                <c:ptCount val="1"/>
                <c:pt idx="0">
                  <c:v>Maturity</c:v>
                </c:pt>
              </c:strCache>
            </c:strRef>
          </c:tx>
          <c:spPr>
            <a:ln w="28575" cap="rnd">
              <a:solidFill>
                <a:schemeClr val="tx1"/>
              </a:solidFill>
              <a:round/>
            </a:ln>
            <a:effectLst/>
          </c:spPr>
          <c:marker>
            <c:symbol val="none"/>
          </c:marker>
          <c:dLbls>
            <c:delete val="1"/>
          </c:dLbls>
          <c:cat>
            <c:strRef>
              <c:f>'Visual Prestate'!$A$2:$A$11</c:f>
              <c:strCache>
                <c:ptCount val="10"/>
                <c:pt idx="0">
                  <c:v>Quality Process</c:v>
                </c:pt>
                <c:pt idx="1">
                  <c:v>Defects</c:v>
                </c:pt>
                <c:pt idx="2">
                  <c:v>Tooling</c:v>
                </c:pt>
                <c:pt idx="3">
                  <c:v>QE People and Culture</c:v>
                </c:pt>
                <c:pt idx="4">
                  <c:v>Environments</c:v>
                </c:pt>
                <c:pt idx="5">
                  <c:v>Data</c:v>
                </c:pt>
                <c:pt idx="6">
                  <c:v>Source Control</c:v>
                </c:pt>
                <c:pt idx="7">
                  <c:v>QE Automation</c:v>
                </c:pt>
                <c:pt idx="8">
                  <c:v>Automation Reporting</c:v>
                </c:pt>
                <c:pt idx="9">
                  <c:v>Automation Code</c:v>
                </c:pt>
              </c:strCache>
            </c:strRef>
          </c:cat>
          <c:val>
            <c:numRef>
              <c:f>'Visual Prestate'!$B$2:$B$11</c:f>
              <c:numCache>
                <c:formatCode>General</c:formatCode>
                <c:ptCount val="10"/>
                <c:pt idx="0">
                  <c:v>0.97222222222222221</c:v>
                </c:pt>
                <c:pt idx="1">
                  <c:v>1</c:v>
                </c:pt>
                <c:pt idx="2">
                  <c:v>1</c:v>
                </c:pt>
                <c:pt idx="3">
                  <c:v>0.95833333333333337</c:v>
                </c:pt>
                <c:pt idx="4">
                  <c:v>0.55555555555555558</c:v>
                </c:pt>
                <c:pt idx="5">
                  <c:v>0.55555555555555558</c:v>
                </c:pt>
                <c:pt idx="6">
                  <c:v>0.83333333333333337</c:v>
                </c:pt>
                <c:pt idx="7">
                  <c:v>0.80952380952380953</c:v>
                </c:pt>
                <c:pt idx="8">
                  <c:v>0.94444444444444442</c:v>
                </c:pt>
                <c:pt idx="9">
                  <c:v>0.75</c:v>
                </c:pt>
              </c:numCache>
            </c:numRef>
          </c:val>
          <c:extLst>
            <c:ext xmlns:c16="http://schemas.microsoft.com/office/drawing/2014/chart" uri="{C3380CC4-5D6E-409C-BE32-E72D297353CC}">
              <c16:uniqueId val="{00000001-1038-40D0-82E3-6A166D63101B}"/>
            </c:ext>
          </c:extLst>
        </c:ser>
        <c:dLbls>
          <c:showLegendKey val="0"/>
          <c:showVal val="1"/>
          <c:showCatName val="0"/>
          <c:showSerName val="0"/>
          <c:showPercent val="0"/>
          <c:showBubbleSize val="0"/>
        </c:dLbls>
        <c:axId val="787306872"/>
        <c:axId val="787307856"/>
      </c:radarChart>
      <c:catAx>
        <c:axId val="787306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07856"/>
        <c:crosses val="autoZero"/>
        <c:auto val="1"/>
        <c:lblAlgn val="ctr"/>
        <c:lblOffset val="100"/>
        <c:noMultiLvlLbl val="0"/>
      </c:catAx>
      <c:valAx>
        <c:axId val="787307856"/>
        <c:scaling>
          <c:orientation val="minMax"/>
          <c:max val="1"/>
        </c:scaling>
        <c:delete val="0"/>
        <c:axPos val="l"/>
        <c:majorGridlines>
          <c:spPr>
            <a:ln w="44450" cap="flat" cmpd="sng" algn="ctr">
              <a:gradFill flip="none" rotWithShape="1">
                <a:gsLst>
                  <a:gs pos="0">
                    <a:srgbClr val="FF0000"/>
                  </a:gs>
                  <a:gs pos="50000">
                    <a:srgbClr val="FFFF00"/>
                  </a:gs>
                  <a:gs pos="25000">
                    <a:schemeClr val="accent2"/>
                  </a:gs>
                  <a:gs pos="78000">
                    <a:srgbClr val="92D050"/>
                  </a:gs>
                </a:gsLst>
                <a:path path="circle">
                  <a:fillToRect l="50000" t="50000" r="50000" b="50000"/>
                </a:path>
                <a:tileRect/>
              </a:gra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787306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15240</xdr:colOff>
      <xdr:row>0</xdr:row>
      <xdr:rowOff>129540</xdr:rowOff>
    </xdr:from>
    <xdr:to>
      <xdr:col>16</xdr:col>
      <xdr:colOff>336709</xdr:colOff>
      <xdr:row>32</xdr:row>
      <xdr:rowOff>81916</xdr:rowOff>
    </xdr:to>
    <xdr:graphicFrame macro="">
      <xdr:nvGraphicFramePr>
        <xdr:cNvPr id="45" name="Chart 2">
          <a:extLst>
            <a:ext uri="{FF2B5EF4-FFF2-40B4-BE49-F238E27FC236}">
              <a16:creationId xmlns:a16="http://schemas.microsoft.com/office/drawing/2014/main" id="{982ED05D-B4F9-4561-ACDD-265EC7859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Workshee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workbookViewId="0">
      <selection activeCell="B6" sqref="B6"/>
    </sheetView>
  </sheetViews>
  <sheetFormatPr defaultRowHeight="15" x14ac:dyDescent="0.25"/>
  <cols>
    <col min="1" max="1" width="19.5703125" customWidth="1"/>
    <col min="2" max="2" width="53.5703125" customWidth="1"/>
  </cols>
  <sheetData>
    <row r="1" spans="1:2" x14ac:dyDescent="0.25">
      <c r="A1" s="5" t="s">
        <v>306</v>
      </c>
    </row>
    <row r="2" spans="1:2" x14ac:dyDescent="0.25">
      <c r="B2" s="1"/>
    </row>
    <row r="3" spans="1:2" x14ac:dyDescent="0.25">
      <c r="A3" t="s">
        <v>307</v>
      </c>
      <c r="B3" s="16">
        <v>43627</v>
      </c>
    </row>
    <row r="4" spans="1:2" x14ac:dyDescent="0.25">
      <c r="A4" t="s">
        <v>308</v>
      </c>
    </row>
    <row r="5" spans="1:2" x14ac:dyDescent="0.25">
      <c r="B5" s="4"/>
    </row>
    <row r="6" spans="1:2" x14ac:dyDescent="0.25">
      <c r="B6" s="2"/>
    </row>
    <row r="7" spans="1:2" x14ac:dyDescent="0.25">
      <c r="B7" s="3"/>
    </row>
    <row r="9" spans="1:2" x14ac:dyDescent="0.25">
      <c r="B9" s="4"/>
    </row>
    <row r="10" spans="1:2" x14ac:dyDescent="0.25">
      <c r="B10" s="2"/>
    </row>
    <row r="11" spans="1:2" x14ac:dyDescent="0.25">
      <c r="B11" s="3"/>
    </row>
    <row r="13" spans="1:2" x14ac:dyDescent="0.25">
      <c r="B13" s="4"/>
    </row>
    <row r="14" spans="1:2" x14ac:dyDescent="0.25">
      <c r="B14" s="2"/>
    </row>
    <row r="15" spans="1:2" x14ac:dyDescent="0.25">
      <c r="B15" s="3"/>
    </row>
    <row r="17" spans="2:2" x14ac:dyDescent="0.25">
      <c r="B17" s="4"/>
    </row>
    <row r="18" spans="2:2" x14ac:dyDescent="0.25">
      <c r="B18" s="2"/>
    </row>
    <row r="19" spans="2:2" x14ac:dyDescent="0.25">
      <c r="B19" s="3"/>
    </row>
    <row r="21" spans="2:2" x14ac:dyDescent="0.25">
      <c r="B21" s="15"/>
    </row>
    <row r="22" spans="2:2" x14ac:dyDescent="0.25">
      <c r="B22" s="2"/>
    </row>
    <row r="23" spans="2:2" x14ac:dyDescent="0.25">
      <c r="B23"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
  <sheetViews>
    <sheetView workbookViewId="0">
      <selection activeCell="C8" sqref="C8"/>
    </sheetView>
  </sheetViews>
  <sheetFormatPr defaultRowHeight="15" x14ac:dyDescent="0.25"/>
  <sheetData>
    <row r="1" spans="1:3" x14ac:dyDescent="0.25">
      <c r="A1">
        <v>0</v>
      </c>
      <c r="B1" t="s">
        <v>375</v>
      </c>
      <c r="C1">
        <v>0</v>
      </c>
    </row>
    <row r="2" spans="1:3" x14ac:dyDescent="0.25">
      <c r="A2">
        <v>0</v>
      </c>
      <c r="B2" t="s">
        <v>4</v>
      </c>
      <c r="C2">
        <v>0</v>
      </c>
    </row>
    <row r="3" spans="1:3" x14ac:dyDescent="0.25">
      <c r="A3">
        <v>1</v>
      </c>
      <c r="B3" t="s">
        <v>5</v>
      </c>
      <c r="C3">
        <v>1</v>
      </c>
    </row>
    <row r="4" spans="1:3" x14ac:dyDescent="0.25">
      <c r="A4">
        <v>2</v>
      </c>
      <c r="B4" t="s">
        <v>6</v>
      </c>
      <c r="C4">
        <v>2</v>
      </c>
    </row>
    <row r="5" spans="1:3" x14ac:dyDescent="0.25">
      <c r="A5">
        <v>3</v>
      </c>
      <c r="B5" t="s">
        <v>7</v>
      </c>
      <c r="C5">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0388C-BE3F-461C-A0E4-612968F58DBE}">
  <sheetPr>
    <pageSetUpPr fitToPage="1"/>
  </sheetPr>
  <dimension ref="A1:O111"/>
  <sheetViews>
    <sheetView tabSelected="1" zoomScale="85" zoomScaleNormal="85" workbookViewId="0">
      <pane ySplit="3" topLeftCell="A61" activePane="bottomLeft" state="frozen"/>
      <selection pane="bottomLeft" activeCell="J64" sqref="J64"/>
    </sheetView>
  </sheetViews>
  <sheetFormatPr defaultColWidth="8.85546875" defaultRowHeight="15" x14ac:dyDescent="0.25"/>
  <cols>
    <col min="1" max="1" width="15.85546875" style="21" hidden="1" customWidth="1"/>
    <col min="2" max="2" width="16.42578125" style="21" customWidth="1"/>
    <col min="3" max="3" width="26.7109375" style="17" customWidth="1"/>
    <col min="4" max="4" width="49.85546875" style="21" customWidth="1"/>
    <col min="5" max="5" width="19.42578125" style="30" customWidth="1"/>
    <col min="6" max="6" width="21.28515625" style="30" customWidth="1"/>
    <col min="7" max="7" width="33.42578125" style="30" bestFit="1" customWidth="1"/>
    <col min="8" max="8" width="24.28515625" style="30" customWidth="1"/>
    <col min="9" max="9" width="11.28515625" style="21" customWidth="1"/>
    <col min="10" max="10" width="8.85546875" style="21" customWidth="1"/>
    <col min="11" max="11" width="19.7109375" style="34" hidden="1" customWidth="1"/>
    <col min="12" max="12" width="15.85546875" style="21" hidden="1" customWidth="1"/>
    <col min="13" max="13" width="95.5703125" style="21" customWidth="1"/>
    <col min="14" max="14" width="8.85546875" style="21" bestFit="1"/>
    <col min="15" max="15" width="12" style="21" bestFit="1" customWidth="1"/>
    <col min="16" max="16384" width="8.85546875" style="21"/>
  </cols>
  <sheetData>
    <row r="1" spans="1:15" ht="30.75" x14ac:dyDescent="0.3">
      <c r="A1" s="17" t="str">
        <f>Intro!A1</f>
        <v>DDCA Quality Matrix</v>
      </c>
      <c r="F1" s="31" t="s">
        <v>0</v>
      </c>
      <c r="G1" s="32">
        <f>SUM(J5:J69)</f>
        <v>161</v>
      </c>
      <c r="H1" s="32">
        <f>COUNTA(J5:J67) * 3</f>
        <v>186</v>
      </c>
      <c r="I1" s="20" t="s">
        <v>79</v>
      </c>
      <c r="J1" s="20">
        <f>G1/H1</f>
        <v>0.86559139784946237</v>
      </c>
      <c r="K1" s="20"/>
      <c r="L1" s="20"/>
    </row>
    <row r="3" spans="1:15" ht="27.6" customHeight="1" x14ac:dyDescent="0.25">
      <c r="A3" s="6" t="s">
        <v>119</v>
      </c>
      <c r="B3" s="55" t="s">
        <v>1</v>
      </c>
      <c r="C3" s="55" t="s">
        <v>2</v>
      </c>
      <c r="D3" s="55" t="s">
        <v>3</v>
      </c>
      <c r="E3" s="55" t="s">
        <v>4</v>
      </c>
      <c r="F3" s="55" t="s">
        <v>5</v>
      </c>
      <c r="G3" s="55" t="s">
        <v>6</v>
      </c>
      <c r="H3" s="55" t="s">
        <v>7</v>
      </c>
      <c r="I3" s="55" t="s">
        <v>8</v>
      </c>
      <c r="J3" s="55" t="s">
        <v>0</v>
      </c>
      <c r="K3" s="56" t="s">
        <v>78</v>
      </c>
      <c r="L3" s="55" t="s">
        <v>83</v>
      </c>
      <c r="M3" s="55" t="s">
        <v>9</v>
      </c>
    </row>
    <row r="4" spans="1:15" ht="27.6" customHeight="1" thickBot="1" x14ac:dyDescent="0.3">
      <c r="A4" s="6"/>
      <c r="B4" s="57"/>
      <c r="C4" s="57"/>
      <c r="D4" s="57"/>
      <c r="E4" s="57"/>
      <c r="F4" s="57"/>
      <c r="G4" s="57"/>
      <c r="H4" s="57"/>
      <c r="I4" s="57"/>
      <c r="J4" s="57"/>
      <c r="K4" s="58"/>
      <c r="L4" s="57"/>
      <c r="M4" s="57"/>
    </row>
    <row r="5" spans="1:15" ht="31.5" thickTop="1" thickBot="1" x14ac:dyDescent="0.3">
      <c r="A5" s="79"/>
      <c r="B5" s="80" t="s">
        <v>120</v>
      </c>
      <c r="C5" s="73" t="s">
        <v>313</v>
      </c>
      <c r="D5" s="45" t="s">
        <v>314</v>
      </c>
      <c r="E5" s="45" t="s">
        <v>13</v>
      </c>
      <c r="F5" s="45" t="s">
        <v>316</v>
      </c>
      <c r="G5" s="45" t="s">
        <v>318</v>
      </c>
      <c r="H5" s="45" t="s">
        <v>317</v>
      </c>
      <c r="I5" s="77" t="s">
        <v>7</v>
      </c>
      <c r="J5" s="44">
        <f>VLOOKUP(I5,SCORE,2, FALSE)</f>
        <v>3</v>
      </c>
      <c r="K5" s="46">
        <f>SUM(J5:J17)/(COUNTA(J5:J17) * 3)</f>
        <v>0.97222222222222221</v>
      </c>
      <c r="L5" s="44"/>
      <c r="M5" s="48"/>
      <c r="N5" s="35"/>
      <c r="O5" s="19"/>
    </row>
    <row r="6" spans="1:15" ht="91.5" thickTop="1" thickBot="1" x14ac:dyDescent="0.3">
      <c r="A6" s="79"/>
      <c r="B6" s="81"/>
      <c r="C6" s="23" t="s">
        <v>406</v>
      </c>
      <c r="D6" s="30" t="s">
        <v>407</v>
      </c>
      <c r="E6" s="30" t="s">
        <v>408</v>
      </c>
      <c r="F6" s="30" t="s">
        <v>500</v>
      </c>
      <c r="G6" s="30" t="s">
        <v>503</v>
      </c>
      <c r="H6" s="30" t="s">
        <v>443</v>
      </c>
      <c r="I6" s="77" t="s">
        <v>7</v>
      </c>
      <c r="J6" s="30">
        <f>VLOOKUP(I6,SCORE,2, FALSE)</f>
        <v>3</v>
      </c>
      <c r="K6" s="30"/>
      <c r="L6" s="30"/>
      <c r="M6" s="49"/>
      <c r="N6" s="35"/>
      <c r="O6" s="19"/>
    </row>
    <row r="7" spans="1:15" ht="91.5" thickTop="1" thickBot="1" x14ac:dyDescent="0.3">
      <c r="A7" s="79"/>
      <c r="B7" s="81"/>
      <c r="C7" s="23" t="s">
        <v>85</v>
      </c>
      <c r="D7" s="30" t="s">
        <v>315</v>
      </c>
      <c r="E7" s="30" t="s">
        <v>409</v>
      </c>
      <c r="F7" s="30" t="s">
        <v>410</v>
      </c>
      <c r="G7" s="30" t="s">
        <v>411</v>
      </c>
      <c r="H7" s="30" t="s">
        <v>412</v>
      </c>
      <c r="I7" s="77" t="s">
        <v>7</v>
      </c>
      <c r="J7" s="30">
        <f>VLOOKUP(I7,SCORE,2, FALSE)</f>
        <v>3</v>
      </c>
      <c r="K7" s="30"/>
      <c r="L7" s="30"/>
      <c r="M7" s="49"/>
      <c r="N7" s="35"/>
    </row>
    <row r="8" spans="1:15" ht="61.5" thickTop="1" thickBot="1" x14ac:dyDescent="0.3">
      <c r="A8" s="79"/>
      <c r="B8" s="81"/>
      <c r="C8" s="23" t="s">
        <v>319</v>
      </c>
      <c r="D8" s="30" t="s">
        <v>320</v>
      </c>
      <c r="E8" s="30" t="s">
        <v>13</v>
      </c>
      <c r="F8" s="30" t="s">
        <v>321</v>
      </c>
      <c r="G8" s="30" t="s">
        <v>348</v>
      </c>
      <c r="H8" s="30" t="s">
        <v>322</v>
      </c>
      <c r="I8" s="77" t="s">
        <v>7</v>
      </c>
      <c r="J8" s="21">
        <f t="shared" ref="J8:J12" si="0">VLOOKUP(I8,SCORE,2, FALSE)</f>
        <v>3</v>
      </c>
      <c r="M8" s="49" t="s">
        <v>512</v>
      </c>
      <c r="N8" s="35"/>
    </row>
    <row r="9" spans="1:15" ht="76.5" thickTop="1" thickBot="1" x14ac:dyDescent="0.3">
      <c r="A9" s="79"/>
      <c r="B9" s="81"/>
      <c r="C9" s="23" t="s">
        <v>329</v>
      </c>
      <c r="D9" s="30" t="s">
        <v>141</v>
      </c>
      <c r="E9" s="30" t="s">
        <v>13</v>
      </c>
      <c r="F9" s="30" t="s">
        <v>142</v>
      </c>
      <c r="G9" s="30" t="s">
        <v>143</v>
      </c>
      <c r="H9" s="30" t="s">
        <v>522</v>
      </c>
      <c r="I9" s="77" t="s">
        <v>7</v>
      </c>
      <c r="J9" s="21">
        <f t="shared" si="0"/>
        <v>3</v>
      </c>
      <c r="K9" s="33"/>
      <c r="L9" s="27"/>
      <c r="M9" s="49" t="s">
        <v>523</v>
      </c>
      <c r="N9" s="35"/>
    </row>
    <row r="10" spans="1:15" ht="16.5" thickTop="1" thickBot="1" x14ac:dyDescent="0.3">
      <c r="A10" s="79"/>
      <c r="B10" s="81"/>
      <c r="C10" s="23" t="s">
        <v>328</v>
      </c>
      <c r="D10" s="30" t="s">
        <v>353</v>
      </c>
      <c r="E10" s="30" t="s">
        <v>13</v>
      </c>
      <c r="F10" s="30" t="s">
        <v>122</v>
      </c>
      <c r="G10" s="30" t="s">
        <v>236</v>
      </c>
      <c r="H10" s="30" t="s">
        <v>237</v>
      </c>
      <c r="I10" s="77" t="s">
        <v>7</v>
      </c>
      <c r="J10" s="21">
        <f t="shared" si="0"/>
        <v>3</v>
      </c>
      <c r="L10" s="13"/>
      <c r="M10" s="49"/>
      <c r="N10" s="35"/>
    </row>
    <row r="11" spans="1:15" ht="31.5" thickTop="1" thickBot="1" x14ac:dyDescent="0.3">
      <c r="A11" s="79"/>
      <c r="B11" s="81"/>
      <c r="C11" s="23" t="s">
        <v>395</v>
      </c>
      <c r="D11" s="30" t="s">
        <v>121</v>
      </c>
      <c r="E11" s="30" t="s">
        <v>356</v>
      </c>
      <c r="F11" s="30" t="s">
        <v>321</v>
      </c>
      <c r="G11" s="30" t="s">
        <v>358</v>
      </c>
      <c r="H11" s="30" t="s">
        <v>357</v>
      </c>
      <c r="I11" s="77" t="s">
        <v>7</v>
      </c>
      <c r="J11" s="21">
        <f t="shared" si="0"/>
        <v>3</v>
      </c>
      <c r="L11" s="13"/>
      <c r="M11" s="49"/>
      <c r="N11" s="35"/>
    </row>
    <row r="12" spans="1:15" ht="61.5" thickTop="1" thickBot="1" x14ac:dyDescent="0.3">
      <c r="A12" s="79"/>
      <c r="B12" s="81"/>
      <c r="C12" s="23" t="s">
        <v>422</v>
      </c>
      <c r="D12" s="30" t="s">
        <v>154</v>
      </c>
      <c r="E12" s="30" t="s">
        <v>13</v>
      </c>
      <c r="F12" s="30" t="s">
        <v>403</v>
      </c>
      <c r="G12" s="30" t="s">
        <v>312</v>
      </c>
      <c r="H12" s="30" t="s">
        <v>504</v>
      </c>
      <c r="I12" s="77" t="s">
        <v>7</v>
      </c>
      <c r="J12" s="30">
        <f t="shared" si="0"/>
        <v>3</v>
      </c>
      <c r="K12" s="60"/>
      <c r="L12" s="61"/>
      <c r="M12" s="49" t="s">
        <v>513</v>
      </c>
      <c r="N12" s="35"/>
    </row>
    <row r="13" spans="1:15" ht="31.5" thickTop="1" thickBot="1" x14ac:dyDescent="0.3">
      <c r="A13" s="79"/>
      <c r="B13" s="81"/>
      <c r="C13" s="23" t="s">
        <v>324</v>
      </c>
      <c r="D13" s="30" t="s">
        <v>327</v>
      </c>
      <c r="E13" s="30" t="s">
        <v>510</v>
      </c>
      <c r="F13" s="30" t="s">
        <v>89</v>
      </c>
      <c r="G13" s="30" t="s">
        <v>385</v>
      </c>
      <c r="H13" s="30" t="s">
        <v>115</v>
      </c>
      <c r="I13" s="77" t="s">
        <v>7</v>
      </c>
      <c r="J13" s="30"/>
      <c r="K13" s="60"/>
      <c r="L13" s="61"/>
      <c r="M13" s="49" t="s">
        <v>514</v>
      </c>
      <c r="N13" s="35"/>
    </row>
    <row r="14" spans="1:15" ht="61.5" thickTop="1" thickBot="1" x14ac:dyDescent="0.3">
      <c r="A14" s="79"/>
      <c r="B14" s="81"/>
      <c r="C14" s="23" t="s">
        <v>330</v>
      </c>
      <c r="D14" s="30" t="s">
        <v>325</v>
      </c>
      <c r="E14" s="30" t="s">
        <v>413</v>
      </c>
      <c r="F14" s="30" t="s">
        <v>415</v>
      </c>
      <c r="G14" s="30" t="s">
        <v>414</v>
      </c>
      <c r="H14" s="30" t="s">
        <v>274</v>
      </c>
      <c r="I14" s="77" t="s">
        <v>7</v>
      </c>
      <c r="J14" s="30">
        <f t="shared" ref="J14:J44" si="1">VLOOKUP(I14,SCORE,2, FALSE)</f>
        <v>3</v>
      </c>
      <c r="K14" s="60"/>
      <c r="L14" s="61"/>
      <c r="M14" s="49"/>
      <c r="N14" s="35"/>
    </row>
    <row r="15" spans="1:15" ht="61.5" thickTop="1" thickBot="1" x14ac:dyDescent="0.3">
      <c r="A15" s="79"/>
      <c r="B15" s="81"/>
      <c r="C15" s="23" t="s">
        <v>416</v>
      </c>
      <c r="D15" s="30" t="s">
        <v>417</v>
      </c>
      <c r="E15" s="30" t="s">
        <v>418</v>
      </c>
      <c r="F15" s="30" t="s">
        <v>419</v>
      </c>
      <c r="G15" s="30" t="s">
        <v>421</v>
      </c>
      <c r="H15" s="30" t="s">
        <v>420</v>
      </c>
      <c r="I15" s="77" t="s">
        <v>7</v>
      </c>
      <c r="J15" s="30">
        <f>VLOOKUP(I15,SCORE,2, FALSE)</f>
        <v>3</v>
      </c>
      <c r="K15" s="60"/>
      <c r="L15" s="61"/>
      <c r="M15" s="49" t="s">
        <v>515</v>
      </c>
      <c r="N15" s="35"/>
    </row>
    <row r="16" spans="1:15" ht="46.5" thickTop="1" thickBot="1" x14ac:dyDescent="0.3">
      <c r="A16" s="79"/>
      <c r="B16" s="81"/>
      <c r="C16" s="23" t="s">
        <v>331</v>
      </c>
      <c r="D16" s="30" t="s">
        <v>326</v>
      </c>
      <c r="E16" s="30" t="s">
        <v>276</v>
      </c>
      <c r="F16" s="30" t="s">
        <v>441</v>
      </c>
      <c r="G16" s="30" t="s">
        <v>442</v>
      </c>
      <c r="H16" s="30" t="s">
        <v>440</v>
      </c>
      <c r="I16" s="77" t="s">
        <v>7</v>
      </c>
      <c r="J16" s="30">
        <f t="shared" si="1"/>
        <v>3</v>
      </c>
      <c r="K16" s="60"/>
      <c r="L16" s="61"/>
      <c r="M16" s="49"/>
      <c r="N16" s="35"/>
    </row>
    <row r="17" spans="1:15" ht="61.5" thickTop="1" thickBot="1" x14ac:dyDescent="0.3">
      <c r="A17" s="79"/>
      <c r="B17" s="82"/>
      <c r="C17" s="74" t="s">
        <v>129</v>
      </c>
      <c r="D17" s="47" t="s">
        <v>125</v>
      </c>
      <c r="E17" s="47" t="s">
        <v>126</v>
      </c>
      <c r="F17" s="47" t="s">
        <v>127</v>
      </c>
      <c r="G17" s="47" t="s">
        <v>511</v>
      </c>
      <c r="H17" s="47" t="s">
        <v>509</v>
      </c>
      <c r="I17" s="77" t="s">
        <v>6</v>
      </c>
      <c r="J17" s="47">
        <f t="shared" si="1"/>
        <v>2</v>
      </c>
      <c r="K17" s="62"/>
      <c r="L17" s="63"/>
      <c r="M17" s="50" t="s">
        <v>524</v>
      </c>
      <c r="N17" s="35"/>
    </row>
    <row r="18" spans="1:15" ht="106.5" thickTop="1" thickBot="1" x14ac:dyDescent="0.3">
      <c r="A18" s="79"/>
      <c r="B18" s="80" t="s">
        <v>391</v>
      </c>
      <c r="C18" s="73" t="s">
        <v>332</v>
      </c>
      <c r="D18" s="45" t="s">
        <v>155</v>
      </c>
      <c r="E18" s="45" t="s">
        <v>156</v>
      </c>
      <c r="F18" s="45" t="s">
        <v>159</v>
      </c>
      <c r="G18" s="45" t="s">
        <v>444</v>
      </c>
      <c r="H18" s="45" t="s">
        <v>525</v>
      </c>
      <c r="I18" s="77" t="s">
        <v>7</v>
      </c>
      <c r="J18" s="47">
        <f t="shared" si="1"/>
        <v>3</v>
      </c>
      <c r="K18" s="64">
        <f>SUM(J18:J21)/(COUNTA(J18:J21) * 3)</f>
        <v>1</v>
      </c>
      <c r="L18" s="65"/>
      <c r="M18" s="48"/>
      <c r="N18" s="35"/>
      <c r="O18" s="19"/>
    </row>
    <row r="19" spans="1:15" ht="31.5" thickTop="1" thickBot="1" x14ac:dyDescent="0.3">
      <c r="A19" s="79"/>
      <c r="B19" s="81"/>
      <c r="C19" s="75" t="s">
        <v>335</v>
      </c>
      <c r="D19" s="30" t="s">
        <v>336</v>
      </c>
      <c r="E19" s="30" t="s">
        <v>44</v>
      </c>
      <c r="F19" s="30" t="s">
        <v>338</v>
      </c>
      <c r="G19" s="30" t="s">
        <v>339</v>
      </c>
      <c r="H19" s="30" t="s">
        <v>337</v>
      </c>
      <c r="I19" s="77" t="s">
        <v>7</v>
      </c>
      <c r="J19" s="30">
        <f t="shared" si="1"/>
        <v>3</v>
      </c>
      <c r="K19" s="60"/>
      <c r="L19" s="66"/>
      <c r="M19" s="49" t="s">
        <v>526</v>
      </c>
      <c r="N19" s="35"/>
    </row>
    <row r="20" spans="1:15" ht="106.5" thickTop="1" thickBot="1" x14ac:dyDescent="0.3">
      <c r="A20" s="79"/>
      <c r="B20" s="81"/>
      <c r="C20" s="23" t="s">
        <v>157</v>
      </c>
      <c r="D20" s="30" t="s">
        <v>158</v>
      </c>
      <c r="E20" s="30" t="s">
        <v>164</v>
      </c>
      <c r="F20" s="30" t="s">
        <v>167</v>
      </c>
      <c r="G20" s="30" t="s">
        <v>166</v>
      </c>
      <c r="H20" s="30" t="s">
        <v>445</v>
      </c>
      <c r="I20" s="77" t="s">
        <v>7</v>
      </c>
      <c r="J20" s="30">
        <f t="shared" si="1"/>
        <v>3</v>
      </c>
      <c r="K20" s="60"/>
      <c r="L20" s="61"/>
      <c r="M20" s="49"/>
      <c r="N20" s="35"/>
    </row>
    <row r="21" spans="1:15" ht="121.5" thickTop="1" thickBot="1" x14ac:dyDescent="0.3">
      <c r="A21" s="79"/>
      <c r="B21" s="82"/>
      <c r="C21" s="74" t="s">
        <v>162</v>
      </c>
      <c r="D21" s="47" t="s">
        <v>163</v>
      </c>
      <c r="E21" s="47" t="s">
        <v>168</v>
      </c>
      <c r="F21" s="47" t="s">
        <v>405</v>
      </c>
      <c r="G21" s="47" t="s">
        <v>334</v>
      </c>
      <c r="H21" s="47" t="s">
        <v>169</v>
      </c>
      <c r="I21" s="77" t="s">
        <v>7</v>
      </c>
      <c r="J21" s="30">
        <f>VLOOKUP(I21,SCORE,2, FALSE)</f>
        <v>3</v>
      </c>
      <c r="K21" s="62"/>
      <c r="L21" s="63"/>
      <c r="M21" s="50" t="s">
        <v>527</v>
      </c>
      <c r="N21" s="35"/>
    </row>
    <row r="22" spans="1:15" ht="46.5" thickTop="1" thickBot="1" x14ac:dyDescent="0.3">
      <c r="A22" s="79"/>
      <c r="B22" s="80" t="s">
        <v>42</v>
      </c>
      <c r="C22" s="73" t="s">
        <v>84</v>
      </c>
      <c r="D22" s="45" t="s">
        <v>88</v>
      </c>
      <c r="E22" s="45" t="s">
        <v>13</v>
      </c>
      <c r="F22" s="45" t="s">
        <v>516</v>
      </c>
      <c r="G22" s="45" t="s">
        <v>90</v>
      </c>
      <c r="H22" s="45" t="s">
        <v>91</v>
      </c>
      <c r="I22" s="77" t="s">
        <v>7</v>
      </c>
      <c r="J22" s="45">
        <f t="shared" si="1"/>
        <v>3</v>
      </c>
      <c r="K22" s="64">
        <f>SUM(J22:J23)/(COUNTA(J22:J23) * 3)</f>
        <v>1</v>
      </c>
      <c r="L22" s="67" t="s">
        <v>396</v>
      </c>
      <c r="M22" s="48" t="s">
        <v>517</v>
      </c>
      <c r="N22" s="35"/>
      <c r="O22" s="19">
        <f>SUM(J22:J22)/(COUNTA(J22:J22) * 3)</f>
        <v>1</v>
      </c>
    </row>
    <row r="23" spans="1:15" ht="46.5" thickTop="1" thickBot="1" x14ac:dyDescent="0.3">
      <c r="A23" s="79"/>
      <c r="B23" s="82"/>
      <c r="C23" s="74" t="s">
        <v>87</v>
      </c>
      <c r="D23" s="47" t="s">
        <v>95</v>
      </c>
      <c r="E23" s="47" t="s">
        <v>13</v>
      </c>
      <c r="F23" s="47" t="s">
        <v>96</v>
      </c>
      <c r="G23" s="47" t="s">
        <v>97</v>
      </c>
      <c r="H23" s="47" t="s">
        <v>171</v>
      </c>
      <c r="I23" s="77" t="s">
        <v>7</v>
      </c>
      <c r="J23" s="30">
        <f t="shared" si="1"/>
        <v>3</v>
      </c>
      <c r="K23" s="62"/>
      <c r="L23" s="68"/>
      <c r="M23" s="50" t="s">
        <v>518</v>
      </c>
      <c r="N23" s="35"/>
      <c r="O23" s="19"/>
    </row>
    <row r="24" spans="1:15" ht="76.5" thickTop="1" thickBot="1" x14ac:dyDescent="0.3">
      <c r="A24" s="79"/>
      <c r="B24" s="80" t="s">
        <v>101</v>
      </c>
      <c r="C24" s="73" t="s">
        <v>116</v>
      </c>
      <c r="D24" s="45" t="s">
        <v>426</v>
      </c>
      <c r="E24" s="45" t="s">
        <v>424</v>
      </c>
      <c r="F24" s="45" t="s">
        <v>425</v>
      </c>
      <c r="G24" s="45" t="s">
        <v>429</v>
      </c>
      <c r="H24" s="45" t="s">
        <v>428</v>
      </c>
      <c r="I24" s="77" t="s">
        <v>7</v>
      </c>
      <c r="J24" s="45">
        <f t="shared" si="1"/>
        <v>3</v>
      </c>
      <c r="K24" s="64">
        <f>SUM(J24:J31)/(COUNTA(J24:J31) * 3)</f>
        <v>0.95833333333333337</v>
      </c>
      <c r="L24" s="65"/>
      <c r="M24" s="48" t="s">
        <v>519</v>
      </c>
      <c r="N24" s="35"/>
      <c r="O24" s="19"/>
    </row>
    <row r="25" spans="1:15" ht="46.5" thickTop="1" thickBot="1" x14ac:dyDescent="0.3">
      <c r="A25" s="79"/>
      <c r="B25" s="81"/>
      <c r="C25" s="23" t="s">
        <v>362</v>
      </c>
      <c r="D25" s="30" t="s">
        <v>230</v>
      </c>
      <c r="E25" s="30" t="s">
        <v>389</v>
      </c>
      <c r="F25" s="30" t="s">
        <v>446</v>
      </c>
      <c r="G25" s="30" t="s">
        <v>232</v>
      </c>
      <c r="H25" s="30" t="s">
        <v>238</v>
      </c>
      <c r="I25" s="77" t="s">
        <v>7</v>
      </c>
      <c r="J25" s="30">
        <f t="shared" si="1"/>
        <v>3</v>
      </c>
      <c r="K25" s="60"/>
      <c r="L25" s="66"/>
      <c r="M25" s="49"/>
      <c r="N25" s="35"/>
    </row>
    <row r="26" spans="1:15" ht="61.5" thickTop="1" thickBot="1" x14ac:dyDescent="0.3">
      <c r="A26" s="79"/>
      <c r="B26" s="81"/>
      <c r="C26" s="23" t="s">
        <v>123</v>
      </c>
      <c r="D26" s="30" t="s">
        <v>124</v>
      </c>
      <c r="E26" s="30" t="s">
        <v>138</v>
      </c>
      <c r="F26" s="30" t="s">
        <v>180</v>
      </c>
      <c r="G26" s="30" t="s">
        <v>478</v>
      </c>
      <c r="H26" s="30" t="s">
        <v>139</v>
      </c>
      <c r="I26" s="77" t="s">
        <v>7</v>
      </c>
      <c r="J26" s="30">
        <f t="shared" si="1"/>
        <v>3</v>
      </c>
      <c r="K26" s="60"/>
      <c r="L26" s="61"/>
      <c r="M26" s="49" t="s">
        <v>528</v>
      </c>
      <c r="N26" s="35"/>
    </row>
    <row r="27" spans="1:15" ht="106.5" thickTop="1" thickBot="1" x14ac:dyDescent="0.3">
      <c r="A27" s="79"/>
      <c r="B27" s="81"/>
      <c r="C27" s="23" t="s">
        <v>146</v>
      </c>
      <c r="D27" s="30" t="s">
        <v>234</v>
      </c>
      <c r="E27" s="30" t="s">
        <v>174</v>
      </c>
      <c r="F27" s="30" t="s">
        <v>479</v>
      </c>
      <c r="G27" s="30" t="s">
        <v>175</v>
      </c>
      <c r="H27" s="30" t="s">
        <v>480</v>
      </c>
      <c r="I27" s="77" t="s">
        <v>7</v>
      </c>
      <c r="J27" s="30">
        <f t="shared" si="1"/>
        <v>3</v>
      </c>
      <c r="K27" s="60"/>
      <c r="L27" s="61"/>
      <c r="M27" s="49" t="s">
        <v>529</v>
      </c>
      <c r="N27" s="35"/>
    </row>
    <row r="28" spans="1:15" ht="31.5" thickTop="1" thickBot="1" x14ac:dyDescent="0.3">
      <c r="A28" s="79"/>
      <c r="B28" s="81"/>
      <c r="C28" s="23" t="s">
        <v>242</v>
      </c>
      <c r="D28" s="30" t="s">
        <v>447</v>
      </c>
      <c r="E28" s="30" t="s">
        <v>243</v>
      </c>
      <c r="F28" s="30" t="s">
        <v>481</v>
      </c>
      <c r="G28" s="30" t="s">
        <v>531</v>
      </c>
      <c r="H28" s="30" t="s">
        <v>530</v>
      </c>
      <c r="I28" s="77" t="s">
        <v>7</v>
      </c>
      <c r="J28" s="30">
        <f t="shared" si="1"/>
        <v>3</v>
      </c>
      <c r="K28" s="60"/>
      <c r="L28" s="61"/>
      <c r="M28" s="49"/>
      <c r="N28" s="35"/>
    </row>
    <row r="29" spans="1:15" ht="46.5" thickTop="1" thickBot="1" x14ac:dyDescent="0.3">
      <c r="A29" s="79"/>
      <c r="B29" s="81"/>
      <c r="C29" s="23" t="s">
        <v>427</v>
      </c>
      <c r="D29" s="30" t="s">
        <v>341</v>
      </c>
      <c r="E29" s="30" t="s">
        <v>250</v>
      </c>
      <c r="F29" s="30" t="s">
        <v>404</v>
      </c>
      <c r="G29" s="30" t="s">
        <v>452</v>
      </c>
      <c r="H29" s="30" t="s">
        <v>502</v>
      </c>
      <c r="I29" s="77" t="s">
        <v>7</v>
      </c>
      <c r="J29" s="30">
        <f t="shared" si="1"/>
        <v>3</v>
      </c>
      <c r="K29" s="60"/>
      <c r="L29" s="61"/>
      <c r="M29" s="49" t="s">
        <v>521</v>
      </c>
      <c r="N29" s="35"/>
    </row>
    <row r="30" spans="1:15" ht="91.5" thickTop="1" thickBot="1" x14ac:dyDescent="0.3">
      <c r="A30" s="79"/>
      <c r="B30" s="81"/>
      <c r="C30" s="23" t="s">
        <v>520</v>
      </c>
      <c r="D30" s="30" t="s">
        <v>402</v>
      </c>
      <c r="E30" s="30" t="s">
        <v>13</v>
      </c>
      <c r="F30" s="30" t="s">
        <v>401</v>
      </c>
      <c r="G30" s="30" t="s">
        <v>451</v>
      </c>
      <c r="H30" s="30" t="s">
        <v>233</v>
      </c>
      <c r="I30" s="77" t="s">
        <v>6</v>
      </c>
      <c r="J30" s="30">
        <f>VLOOKUP(I30,SCORE,2, FALSE)</f>
        <v>2</v>
      </c>
      <c r="L30" s="61"/>
      <c r="M30" s="60" t="s">
        <v>538</v>
      </c>
      <c r="N30" s="35"/>
    </row>
    <row r="31" spans="1:15" ht="61.5" thickTop="1" thickBot="1" x14ac:dyDescent="0.3">
      <c r="A31" s="79"/>
      <c r="B31" s="82"/>
      <c r="C31" s="23" t="s">
        <v>486</v>
      </c>
      <c r="D31" s="30" t="s">
        <v>482</v>
      </c>
      <c r="E31" s="30" t="s">
        <v>483</v>
      </c>
      <c r="F31" s="30" t="s">
        <v>484</v>
      </c>
      <c r="G31" s="30" t="s">
        <v>487</v>
      </c>
      <c r="H31" s="30" t="s">
        <v>485</v>
      </c>
      <c r="I31" s="77" t="s">
        <v>7</v>
      </c>
      <c r="J31" s="30">
        <f>VLOOKUP(I31,SCORE,2, FALSE)</f>
        <v>3</v>
      </c>
      <c r="L31" s="63"/>
      <c r="M31" s="62" t="s">
        <v>505</v>
      </c>
      <c r="N31" s="35"/>
    </row>
    <row r="32" spans="1:15" ht="46.5" thickTop="1" thickBot="1" x14ac:dyDescent="0.3">
      <c r="A32" s="79"/>
      <c r="B32" s="80" t="s">
        <v>147</v>
      </c>
      <c r="C32" s="73" t="s">
        <v>147</v>
      </c>
      <c r="D32" s="45" t="s">
        <v>506</v>
      </c>
      <c r="E32" s="45" t="s">
        <v>182</v>
      </c>
      <c r="F32" s="45" t="s">
        <v>488</v>
      </c>
      <c r="G32" s="45" t="s">
        <v>489</v>
      </c>
      <c r="H32" s="45" t="s">
        <v>183</v>
      </c>
      <c r="I32" s="77" t="s">
        <v>6</v>
      </c>
      <c r="J32" s="45">
        <f t="shared" si="1"/>
        <v>2</v>
      </c>
      <c r="K32" s="64">
        <f>SUM(J32:J34)/(COUNTA(J32:J34) * 3)</f>
        <v>0.55555555555555558</v>
      </c>
      <c r="L32" s="65"/>
      <c r="M32" s="48"/>
      <c r="N32" s="35"/>
    </row>
    <row r="33" spans="1:15" ht="31.5" thickTop="1" thickBot="1" x14ac:dyDescent="0.3">
      <c r="A33" s="79"/>
      <c r="B33" s="81"/>
      <c r="C33" s="23" t="s">
        <v>281</v>
      </c>
      <c r="D33" s="30" t="s">
        <v>282</v>
      </c>
      <c r="E33" s="30" t="s">
        <v>283</v>
      </c>
      <c r="F33" s="30" t="s">
        <v>286</v>
      </c>
      <c r="G33" s="30" t="s">
        <v>284</v>
      </c>
      <c r="H33" s="30" t="s">
        <v>285</v>
      </c>
      <c r="I33" s="77" t="s">
        <v>6</v>
      </c>
      <c r="J33" s="30">
        <f t="shared" si="1"/>
        <v>2</v>
      </c>
      <c r="K33" s="60"/>
      <c r="L33" s="66"/>
      <c r="M33" s="49"/>
      <c r="N33" s="35"/>
    </row>
    <row r="34" spans="1:15" ht="91.5" thickTop="1" thickBot="1" x14ac:dyDescent="0.3">
      <c r="A34" s="79"/>
      <c r="B34" s="82"/>
      <c r="C34" s="74" t="s">
        <v>255</v>
      </c>
      <c r="D34" s="47" t="s">
        <v>256</v>
      </c>
      <c r="E34" s="47" t="s">
        <v>257</v>
      </c>
      <c r="F34" s="47" t="s">
        <v>258</v>
      </c>
      <c r="G34" s="47" t="s">
        <v>490</v>
      </c>
      <c r="H34" s="47" t="s">
        <v>491</v>
      </c>
      <c r="I34" s="77" t="s">
        <v>5</v>
      </c>
      <c r="J34" s="47">
        <f t="shared" si="1"/>
        <v>1</v>
      </c>
      <c r="K34" s="62"/>
      <c r="L34" s="63"/>
      <c r="M34" s="50"/>
      <c r="N34" s="35"/>
    </row>
    <row r="35" spans="1:15" ht="111.6" customHeight="1" thickTop="1" thickBot="1" x14ac:dyDescent="0.3">
      <c r="A35" s="79"/>
      <c r="B35" s="80" t="s">
        <v>148</v>
      </c>
      <c r="C35" s="23" t="s">
        <v>184</v>
      </c>
      <c r="D35" s="14" t="s">
        <v>185</v>
      </c>
      <c r="E35" s="14" t="s">
        <v>191</v>
      </c>
      <c r="F35" s="14" t="s">
        <v>493</v>
      </c>
      <c r="G35" s="14" t="s">
        <v>492</v>
      </c>
      <c r="H35" s="14" t="s">
        <v>193</v>
      </c>
      <c r="I35" s="77" t="s">
        <v>5</v>
      </c>
      <c r="J35" s="45">
        <f t="shared" si="1"/>
        <v>1</v>
      </c>
      <c r="K35" s="64">
        <f>SUM(J35:J37)/(COUNTA(J35:J37) * 3)</f>
        <v>0.55555555555555558</v>
      </c>
      <c r="L35" s="65"/>
      <c r="M35" s="48" t="s">
        <v>532</v>
      </c>
      <c r="N35" s="35"/>
    </row>
    <row r="36" spans="1:15" ht="31.5" thickTop="1" thickBot="1" x14ac:dyDescent="0.3">
      <c r="A36" s="79"/>
      <c r="B36" s="81"/>
      <c r="C36" s="23" t="s">
        <v>266</v>
      </c>
      <c r="D36" s="30" t="s">
        <v>267</v>
      </c>
      <c r="E36" s="30" t="s">
        <v>268</v>
      </c>
      <c r="F36" s="30" t="s">
        <v>494</v>
      </c>
      <c r="G36" s="30" t="s">
        <v>533</v>
      </c>
      <c r="H36" s="30" t="s">
        <v>271</v>
      </c>
      <c r="I36" s="77" t="s">
        <v>6</v>
      </c>
      <c r="J36" s="30">
        <f t="shared" si="1"/>
        <v>2</v>
      </c>
      <c r="K36" s="60"/>
      <c r="L36" s="66"/>
      <c r="M36" s="49" t="s">
        <v>532</v>
      </c>
      <c r="N36" s="35"/>
    </row>
    <row r="37" spans="1:15" ht="46.5" thickTop="1" thickBot="1" x14ac:dyDescent="0.3">
      <c r="A37" s="79"/>
      <c r="B37" s="82"/>
      <c r="C37" s="74" t="s">
        <v>186</v>
      </c>
      <c r="D37" s="47" t="s">
        <v>187</v>
      </c>
      <c r="E37" s="47" t="s">
        <v>190</v>
      </c>
      <c r="F37" s="47" t="s">
        <v>188</v>
      </c>
      <c r="G37" s="47" t="s">
        <v>194</v>
      </c>
      <c r="H37" s="47" t="s">
        <v>189</v>
      </c>
      <c r="I37" s="77" t="s">
        <v>6</v>
      </c>
      <c r="J37" s="47">
        <f t="shared" si="1"/>
        <v>2</v>
      </c>
      <c r="K37" s="62"/>
      <c r="L37" s="63"/>
      <c r="M37" s="49" t="s">
        <v>534</v>
      </c>
      <c r="N37" s="35"/>
    </row>
    <row r="38" spans="1:15" ht="16.5" thickTop="1" thickBot="1" x14ac:dyDescent="0.3">
      <c r="A38" s="79"/>
      <c r="B38" s="83" t="s">
        <v>10</v>
      </c>
      <c r="C38" s="73" t="s">
        <v>11</v>
      </c>
      <c r="D38" s="45" t="s">
        <v>12</v>
      </c>
      <c r="E38" s="45" t="s">
        <v>13</v>
      </c>
      <c r="F38" s="45" t="s">
        <v>14</v>
      </c>
      <c r="G38" s="45" t="s">
        <v>15</v>
      </c>
      <c r="H38" s="45" t="s">
        <v>16</v>
      </c>
      <c r="I38" s="77" t="s">
        <v>7</v>
      </c>
      <c r="J38" s="45">
        <f t="shared" si="1"/>
        <v>3</v>
      </c>
      <c r="K38" s="64">
        <f>SUM(J38:J43)/(COUNTA(J38:J43) * 3)</f>
        <v>0.83333333333333337</v>
      </c>
      <c r="L38" s="67"/>
      <c r="M38" s="48"/>
      <c r="N38" s="35"/>
      <c r="O38" s="19">
        <f>SUM(J38:J43)/(COUNTA(J38:J43) * 3)</f>
        <v>0.83333333333333337</v>
      </c>
    </row>
    <row r="39" spans="1:15" ht="16.5" thickTop="1" thickBot="1" x14ac:dyDescent="0.3">
      <c r="A39" s="79"/>
      <c r="B39" s="83"/>
      <c r="C39" s="23" t="s">
        <v>17</v>
      </c>
      <c r="D39" s="30" t="s">
        <v>18</v>
      </c>
      <c r="E39" s="30" t="s">
        <v>13</v>
      </c>
      <c r="F39" s="30" t="s">
        <v>19</v>
      </c>
      <c r="G39" s="30" t="s">
        <v>20</v>
      </c>
      <c r="H39" s="30" t="s">
        <v>21</v>
      </c>
      <c r="I39" s="77" t="s">
        <v>6</v>
      </c>
      <c r="J39" s="30">
        <f t="shared" si="1"/>
        <v>2</v>
      </c>
      <c r="K39" s="60"/>
      <c r="L39" s="66"/>
      <c r="M39" s="49" t="s">
        <v>535</v>
      </c>
      <c r="N39" s="35"/>
    </row>
    <row r="40" spans="1:15" ht="16.5" thickTop="1" thickBot="1" x14ac:dyDescent="0.3">
      <c r="A40" s="79"/>
      <c r="B40" s="83"/>
      <c r="C40" s="23" t="s">
        <v>22</v>
      </c>
      <c r="D40" s="30" t="s">
        <v>23</v>
      </c>
      <c r="E40" s="30" t="s">
        <v>13</v>
      </c>
      <c r="F40" s="30" t="s">
        <v>24</v>
      </c>
      <c r="G40" s="30" t="s">
        <v>25</v>
      </c>
      <c r="H40" s="30" t="s">
        <v>26</v>
      </c>
      <c r="I40" s="77" t="s">
        <v>7</v>
      </c>
      <c r="J40" s="30">
        <f t="shared" si="1"/>
        <v>3</v>
      </c>
      <c r="K40" s="60"/>
      <c r="L40" s="66"/>
      <c r="M40" s="49"/>
      <c r="N40" s="35"/>
    </row>
    <row r="41" spans="1:15" ht="16.5" thickTop="1" thickBot="1" x14ac:dyDescent="0.3">
      <c r="A41" s="79"/>
      <c r="B41" s="83"/>
      <c r="C41" s="23" t="s">
        <v>27</v>
      </c>
      <c r="D41" s="30" t="s">
        <v>28</v>
      </c>
      <c r="E41" s="30" t="s">
        <v>13</v>
      </c>
      <c r="F41" s="30" t="s">
        <v>29</v>
      </c>
      <c r="G41" s="30" t="s">
        <v>537</v>
      </c>
      <c r="H41" s="30" t="s">
        <v>453</v>
      </c>
      <c r="I41" s="77" t="s">
        <v>6</v>
      </c>
      <c r="J41" s="30">
        <f t="shared" si="1"/>
        <v>2</v>
      </c>
      <c r="K41" s="60"/>
      <c r="L41" s="66"/>
      <c r="M41" s="49" t="s">
        <v>536</v>
      </c>
      <c r="N41" s="35"/>
    </row>
    <row r="42" spans="1:15" ht="16.5" thickTop="1" thickBot="1" x14ac:dyDescent="0.3">
      <c r="A42" s="79"/>
      <c r="B42" s="83"/>
      <c r="C42" s="23" t="s">
        <v>32</v>
      </c>
      <c r="D42" s="30" t="s">
        <v>33</v>
      </c>
      <c r="E42" s="30" t="s">
        <v>13</v>
      </c>
      <c r="F42" s="30" t="s">
        <v>34</v>
      </c>
      <c r="G42" s="30" t="s">
        <v>35</v>
      </c>
      <c r="H42" s="30" t="s">
        <v>36</v>
      </c>
      <c r="I42" s="77" t="s">
        <v>6</v>
      </c>
      <c r="J42" s="30">
        <f t="shared" si="1"/>
        <v>2</v>
      </c>
      <c r="K42" s="60"/>
      <c r="L42" s="66"/>
      <c r="M42" s="49"/>
      <c r="N42" s="35"/>
    </row>
    <row r="43" spans="1:15" ht="16.5" thickTop="1" thickBot="1" x14ac:dyDescent="0.3">
      <c r="A43" s="79"/>
      <c r="B43" s="83"/>
      <c r="C43" s="76" t="s">
        <v>37</v>
      </c>
      <c r="D43" s="36" t="s">
        <v>38</v>
      </c>
      <c r="E43" s="36" t="s">
        <v>13</v>
      </c>
      <c r="F43" s="36" t="s">
        <v>39</v>
      </c>
      <c r="G43" s="36" t="s">
        <v>40</v>
      </c>
      <c r="H43" s="36" t="s">
        <v>41</v>
      </c>
      <c r="I43" s="77" t="s">
        <v>7</v>
      </c>
      <c r="J43" s="36">
        <f t="shared" si="1"/>
        <v>3</v>
      </c>
      <c r="K43" s="69"/>
      <c r="L43" s="70"/>
      <c r="M43" s="52"/>
      <c r="N43" s="35"/>
    </row>
    <row r="44" spans="1:15" ht="46.5" thickTop="1" thickBot="1" x14ac:dyDescent="0.3">
      <c r="A44" s="79"/>
      <c r="B44" s="83" t="s">
        <v>81</v>
      </c>
      <c r="C44" s="23" t="s">
        <v>82</v>
      </c>
      <c r="D44" s="14" t="s">
        <v>47</v>
      </c>
      <c r="E44" s="14" t="s">
        <v>454</v>
      </c>
      <c r="F44" s="14" t="s">
        <v>455</v>
      </c>
      <c r="G44" s="14" t="s">
        <v>456</v>
      </c>
      <c r="H44" s="14" t="s">
        <v>457</v>
      </c>
      <c r="I44" s="77" t="s">
        <v>5</v>
      </c>
      <c r="J44" s="14">
        <f t="shared" si="1"/>
        <v>1</v>
      </c>
      <c r="K44" s="60">
        <f>SUM(J44:J57)/(COUNTA(J44:J57) * 3)</f>
        <v>0.80952380952380953</v>
      </c>
      <c r="L44" s="66"/>
      <c r="M44" s="35" t="s">
        <v>539</v>
      </c>
      <c r="N44" s="35"/>
      <c r="O44" s="19"/>
    </row>
    <row r="45" spans="1:15" ht="76.5" thickTop="1" thickBot="1" x14ac:dyDescent="0.3">
      <c r="A45" s="79"/>
      <c r="B45" s="83"/>
      <c r="C45" s="23" t="s">
        <v>397</v>
      </c>
      <c r="D45" s="30" t="s">
        <v>423</v>
      </c>
      <c r="E45" s="30" t="s">
        <v>398</v>
      </c>
      <c r="F45" s="30" t="s">
        <v>458</v>
      </c>
      <c r="G45" s="30" t="s">
        <v>400</v>
      </c>
      <c r="H45" s="30" t="s">
        <v>399</v>
      </c>
      <c r="I45" s="77" t="s">
        <v>6</v>
      </c>
      <c r="J45" s="30">
        <f>VLOOKUP(I45,SCORE,2, FALSE)</f>
        <v>2</v>
      </c>
      <c r="K45" s="60"/>
      <c r="L45" s="66"/>
      <c r="M45" s="35"/>
      <c r="N45" s="35"/>
      <c r="O45" s="19"/>
    </row>
    <row r="46" spans="1:15" ht="31.5" thickTop="1" thickBot="1" x14ac:dyDescent="0.3">
      <c r="A46" s="79"/>
      <c r="B46" s="83"/>
      <c r="C46" s="23" t="s">
        <v>300</v>
      </c>
      <c r="D46" s="30" t="s">
        <v>301</v>
      </c>
      <c r="E46" s="30" t="s">
        <v>302</v>
      </c>
      <c r="F46" s="30" t="s">
        <v>305</v>
      </c>
      <c r="G46" s="30" t="s">
        <v>304</v>
      </c>
      <c r="H46" s="30" t="s">
        <v>303</v>
      </c>
      <c r="I46" s="77" t="s">
        <v>7</v>
      </c>
      <c r="J46" s="30">
        <f t="shared" ref="J46:J67" si="2">VLOOKUP(I46,SCORE,2, FALSE)</f>
        <v>3</v>
      </c>
      <c r="K46" s="60"/>
      <c r="L46" s="66"/>
      <c r="M46" s="35"/>
      <c r="N46" s="35"/>
      <c r="O46" s="19"/>
    </row>
    <row r="47" spans="1:15" ht="46.5" thickTop="1" thickBot="1" x14ac:dyDescent="0.3">
      <c r="A47" s="79"/>
      <c r="B47" s="83"/>
      <c r="C47" s="23" t="s">
        <v>295</v>
      </c>
      <c r="D47" s="30" t="s">
        <v>296</v>
      </c>
      <c r="E47" s="30" t="s">
        <v>13</v>
      </c>
      <c r="F47" s="30" t="s">
        <v>297</v>
      </c>
      <c r="G47" s="30" t="s">
        <v>299</v>
      </c>
      <c r="H47" s="30" t="s">
        <v>298</v>
      </c>
      <c r="I47" s="77" t="s">
        <v>7</v>
      </c>
      <c r="J47" s="30">
        <f t="shared" si="2"/>
        <v>3</v>
      </c>
      <c r="K47" s="60"/>
      <c r="L47" s="66"/>
      <c r="M47" s="35"/>
      <c r="N47" s="35"/>
      <c r="O47" s="19"/>
    </row>
    <row r="48" spans="1:15" ht="61.5" thickTop="1" thickBot="1" x14ac:dyDescent="0.3">
      <c r="A48" s="79"/>
      <c r="B48" s="83"/>
      <c r="C48" s="23" t="s">
        <v>392</v>
      </c>
      <c r="D48" s="30" t="s">
        <v>393</v>
      </c>
      <c r="E48" s="30" t="s">
        <v>448</v>
      </c>
      <c r="F48" s="30" t="s">
        <v>449</v>
      </c>
      <c r="G48" s="30" t="s">
        <v>450</v>
      </c>
      <c r="H48" s="30" t="s">
        <v>394</v>
      </c>
      <c r="I48" s="77" t="s">
        <v>6</v>
      </c>
      <c r="J48" s="30">
        <f>VLOOKUP(I48,SCORE,2, FALSE)</f>
        <v>2</v>
      </c>
      <c r="K48" s="60"/>
      <c r="L48" s="66"/>
      <c r="M48" s="35"/>
      <c r="N48" s="35"/>
      <c r="O48" s="19"/>
    </row>
    <row r="49" spans="1:15" ht="46.5" thickTop="1" thickBot="1" x14ac:dyDescent="0.3">
      <c r="A49" s="79"/>
      <c r="B49" s="83"/>
      <c r="C49" s="23" t="s">
        <v>261</v>
      </c>
      <c r="D49" s="30" t="s">
        <v>262</v>
      </c>
      <c r="E49" s="30" t="s">
        <v>263</v>
      </c>
      <c r="F49" s="30" t="s">
        <v>280</v>
      </c>
      <c r="G49" s="30" t="s">
        <v>495</v>
      </c>
      <c r="H49" s="30" t="s">
        <v>265</v>
      </c>
      <c r="I49" s="77" t="s">
        <v>7</v>
      </c>
      <c r="J49" s="30">
        <f t="shared" si="2"/>
        <v>3</v>
      </c>
      <c r="K49" s="60"/>
      <c r="L49" s="66"/>
      <c r="M49" s="35"/>
      <c r="N49" s="35"/>
      <c r="O49" s="19"/>
    </row>
    <row r="50" spans="1:15" ht="46.5" thickTop="1" thickBot="1" x14ac:dyDescent="0.3">
      <c r="A50" s="79"/>
      <c r="B50" s="83"/>
      <c r="C50" s="23" t="s">
        <v>46</v>
      </c>
      <c r="D50" s="30" t="s">
        <v>195</v>
      </c>
      <c r="E50" s="30" t="s">
        <v>13</v>
      </c>
      <c r="F50" s="30" t="s">
        <v>196</v>
      </c>
      <c r="G50" s="30" t="s">
        <v>197</v>
      </c>
      <c r="H50" s="30" t="s">
        <v>198</v>
      </c>
      <c r="I50" s="77" t="s">
        <v>7</v>
      </c>
      <c r="J50" s="30">
        <f t="shared" si="2"/>
        <v>3</v>
      </c>
      <c r="K50" s="60"/>
      <c r="L50" s="66"/>
      <c r="M50" s="35"/>
      <c r="N50" s="35"/>
    </row>
    <row r="51" spans="1:15" ht="16.5" thickTop="1" thickBot="1" x14ac:dyDescent="0.3">
      <c r="A51" s="79"/>
      <c r="B51" s="83"/>
      <c r="C51" s="23" t="s">
        <v>430</v>
      </c>
      <c r="D51" s="30" t="s">
        <v>51</v>
      </c>
      <c r="E51" s="30" t="s">
        <v>13</v>
      </c>
      <c r="F51" s="30" t="s">
        <v>52</v>
      </c>
      <c r="G51" s="30" t="s">
        <v>53</v>
      </c>
      <c r="H51" s="30" t="s">
        <v>54</v>
      </c>
      <c r="I51" s="77" t="s">
        <v>7</v>
      </c>
      <c r="J51" s="30">
        <f t="shared" si="2"/>
        <v>3</v>
      </c>
      <c r="K51" s="71"/>
      <c r="L51" s="61"/>
      <c r="M51" s="35"/>
      <c r="N51" s="35"/>
    </row>
    <row r="52" spans="1:15" ht="31.5" thickTop="1" thickBot="1" x14ac:dyDescent="0.3">
      <c r="A52" s="79"/>
      <c r="B52" s="83"/>
      <c r="C52" s="23" t="s">
        <v>55</v>
      </c>
      <c r="D52" s="30" t="s">
        <v>460</v>
      </c>
      <c r="E52" s="30" t="s">
        <v>459</v>
      </c>
      <c r="F52" s="30" t="s">
        <v>499</v>
      </c>
      <c r="G52" s="30" t="s">
        <v>59</v>
      </c>
      <c r="H52" s="30" t="s">
        <v>241</v>
      </c>
      <c r="I52" s="77" t="s">
        <v>7</v>
      </c>
      <c r="J52" s="30">
        <f t="shared" si="2"/>
        <v>3</v>
      </c>
      <c r="K52" s="60"/>
      <c r="L52" s="66"/>
      <c r="M52" s="35"/>
      <c r="N52" s="35"/>
    </row>
    <row r="53" spans="1:15" ht="31.5" thickTop="1" thickBot="1" x14ac:dyDescent="0.3">
      <c r="A53" s="79"/>
      <c r="B53" s="83"/>
      <c r="C53" s="23" t="s">
        <v>60</v>
      </c>
      <c r="D53" s="30" t="s">
        <v>61</v>
      </c>
      <c r="E53" s="30" t="s">
        <v>57</v>
      </c>
      <c r="F53" s="30" t="s">
        <v>62</v>
      </c>
      <c r="G53" s="30" t="s">
        <v>461</v>
      </c>
      <c r="H53" s="30" t="s">
        <v>64</v>
      </c>
      <c r="I53" s="77" t="s">
        <v>7</v>
      </c>
      <c r="J53" s="30">
        <f t="shared" si="2"/>
        <v>3</v>
      </c>
      <c r="K53" s="60"/>
      <c r="L53" s="66"/>
      <c r="M53" s="35"/>
      <c r="N53" s="35"/>
    </row>
    <row r="54" spans="1:15" ht="61.5" thickTop="1" thickBot="1" x14ac:dyDescent="0.3">
      <c r="A54" s="79"/>
      <c r="B54" s="83"/>
      <c r="C54" s="23" t="s">
        <v>462</v>
      </c>
      <c r="D54" s="30" t="s">
        <v>463</v>
      </c>
      <c r="E54" s="30" t="s">
        <v>57</v>
      </c>
      <c r="F54" s="30" t="s">
        <v>67</v>
      </c>
      <c r="G54" s="30" t="s">
        <v>469</v>
      </c>
      <c r="H54" s="30" t="s">
        <v>470</v>
      </c>
      <c r="I54" s="77" t="s">
        <v>7</v>
      </c>
      <c r="J54" s="30">
        <f t="shared" si="2"/>
        <v>3</v>
      </c>
      <c r="K54" s="60"/>
      <c r="L54" s="66"/>
      <c r="M54" s="35"/>
      <c r="N54" s="35"/>
    </row>
    <row r="55" spans="1:15" ht="31.5" thickTop="1" thickBot="1" x14ac:dyDescent="0.3">
      <c r="A55" s="79"/>
      <c r="B55" s="83"/>
      <c r="C55" s="23" t="s">
        <v>464</v>
      </c>
      <c r="D55" s="30" t="s">
        <v>465</v>
      </c>
      <c r="E55" s="30" t="s">
        <v>57</v>
      </c>
      <c r="F55" s="30" t="s">
        <v>466</v>
      </c>
      <c r="G55" s="30" t="s">
        <v>467</v>
      </c>
      <c r="H55" s="30" t="s">
        <v>468</v>
      </c>
      <c r="I55" s="77" t="s">
        <v>6</v>
      </c>
      <c r="J55" s="30">
        <f>VLOOKUP(I55,SCORE,2, FALSE)</f>
        <v>2</v>
      </c>
      <c r="K55" s="60"/>
      <c r="L55" s="66"/>
      <c r="M55" s="35"/>
      <c r="N55" s="35"/>
    </row>
    <row r="56" spans="1:15" ht="46.5" thickTop="1" thickBot="1" x14ac:dyDescent="0.3">
      <c r="A56" s="79"/>
      <c r="B56" s="83"/>
      <c r="C56" s="23" t="s">
        <v>106</v>
      </c>
      <c r="D56" s="30" t="s">
        <v>107</v>
      </c>
      <c r="E56" s="30" t="s">
        <v>13</v>
      </c>
      <c r="F56" s="30" t="s">
        <v>108</v>
      </c>
      <c r="G56" s="30" t="s">
        <v>109</v>
      </c>
      <c r="H56" s="30" t="s">
        <v>110</v>
      </c>
      <c r="I56" s="77" t="s">
        <v>7</v>
      </c>
      <c r="J56" s="30">
        <f t="shared" si="2"/>
        <v>3</v>
      </c>
      <c r="K56" s="60"/>
      <c r="L56" s="66"/>
      <c r="M56" s="35" t="s">
        <v>507</v>
      </c>
      <c r="N56" s="35"/>
    </row>
    <row r="57" spans="1:15" ht="31.5" thickTop="1" thickBot="1" x14ac:dyDescent="0.3">
      <c r="A57" s="79"/>
      <c r="B57" s="83"/>
      <c r="C57" s="23" t="s">
        <v>111</v>
      </c>
      <c r="D57" s="30" t="s">
        <v>112</v>
      </c>
      <c r="E57" s="30" t="s">
        <v>13</v>
      </c>
      <c r="F57" s="30" t="s">
        <v>113</v>
      </c>
      <c r="G57" s="30" t="s">
        <v>114</v>
      </c>
      <c r="H57" s="30" t="s">
        <v>115</v>
      </c>
      <c r="I57" s="77" t="s">
        <v>4</v>
      </c>
      <c r="J57" s="30">
        <f t="shared" si="2"/>
        <v>0</v>
      </c>
      <c r="K57" s="60"/>
      <c r="L57" s="66"/>
      <c r="M57" s="35"/>
      <c r="N57" s="35"/>
    </row>
    <row r="58" spans="1:15" ht="31.5" thickTop="1" thickBot="1" x14ac:dyDescent="0.3">
      <c r="A58" s="79"/>
      <c r="B58" s="84" t="s">
        <v>134</v>
      </c>
      <c r="C58" s="73" t="s">
        <v>73</v>
      </c>
      <c r="D58" s="45" t="s">
        <v>135</v>
      </c>
      <c r="E58" s="45" t="s">
        <v>57</v>
      </c>
      <c r="F58" s="45" t="s">
        <v>136</v>
      </c>
      <c r="G58" s="45" t="s">
        <v>137</v>
      </c>
      <c r="H58" s="45" t="s">
        <v>204</v>
      </c>
      <c r="I58" s="77" t="s">
        <v>7</v>
      </c>
      <c r="J58" s="45">
        <f t="shared" si="2"/>
        <v>3</v>
      </c>
      <c r="K58" s="64">
        <f>SUM(J58:J63)/(COUNTA(J58:J63) * 3)</f>
        <v>0.94444444444444442</v>
      </c>
      <c r="L58" s="67"/>
      <c r="M58" s="54"/>
      <c r="N58" s="35"/>
      <c r="O58" s="19">
        <f>SUM(J58:J63)/(COUNTA(J58:J63) * 3)</f>
        <v>0.94444444444444442</v>
      </c>
    </row>
    <row r="59" spans="1:15" ht="31.5" thickTop="1" thickBot="1" x14ac:dyDescent="0.3">
      <c r="A59" s="79"/>
      <c r="B59" s="83"/>
      <c r="C59" s="23" t="s">
        <v>431</v>
      </c>
      <c r="D59" s="30" t="s">
        <v>291</v>
      </c>
      <c r="E59" s="30" t="s">
        <v>432</v>
      </c>
      <c r="F59" s="30" t="s">
        <v>433</v>
      </c>
      <c r="G59" s="30" t="s">
        <v>435</v>
      </c>
      <c r="H59" s="30" t="s">
        <v>434</v>
      </c>
      <c r="I59" s="77" t="s">
        <v>7</v>
      </c>
      <c r="J59" s="30">
        <f t="shared" si="2"/>
        <v>3</v>
      </c>
      <c r="K59" s="60"/>
      <c r="L59" s="61"/>
      <c r="M59" s="35"/>
      <c r="N59" s="35"/>
      <c r="O59" s="19"/>
    </row>
    <row r="60" spans="1:15" ht="46.5" thickTop="1" thickBot="1" x14ac:dyDescent="0.3">
      <c r="A60" s="79"/>
      <c r="B60" s="83"/>
      <c r="C60" s="23" t="s">
        <v>437</v>
      </c>
      <c r="D60" s="30" t="s">
        <v>436</v>
      </c>
      <c r="E60" s="30" t="s">
        <v>438</v>
      </c>
      <c r="H60" s="30" t="s">
        <v>439</v>
      </c>
      <c r="I60" s="77" t="s">
        <v>7</v>
      </c>
      <c r="J60" s="30">
        <f>VLOOKUP(I60,SCORE,2, FALSE)</f>
        <v>3</v>
      </c>
      <c r="K60" s="60"/>
      <c r="L60" s="61"/>
      <c r="M60" s="35"/>
      <c r="N60" s="35"/>
      <c r="O60" s="19"/>
    </row>
    <row r="61" spans="1:15" ht="31.5" thickTop="1" thickBot="1" x14ac:dyDescent="0.3">
      <c r="A61" s="79"/>
      <c r="B61" s="83"/>
      <c r="C61" s="23" t="s">
        <v>287</v>
      </c>
      <c r="D61" s="30"/>
      <c r="E61" s="30" t="s">
        <v>13</v>
      </c>
      <c r="F61" s="30" t="s">
        <v>288</v>
      </c>
      <c r="G61" s="30" t="s">
        <v>501</v>
      </c>
      <c r="H61" s="30" t="s">
        <v>289</v>
      </c>
      <c r="I61" s="77" t="s">
        <v>6</v>
      </c>
      <c r="J61" s="30">
        <f t="shared" si="2"/>
        <v>2</v>
      </c>
      <c r="K61" s="60"/>
      <c r="L61" s="61"/>
      <c r="M61" s="35"/>
      <c r="N61" s="35"/>
      <c r="O61" s="19"/>
    </row>
    <row r="62" spans="1:15" ht="76.5" thickTop="1" thickBot="1" x14ac:dyDescent="0.3">
      <c r="A62" s="79"/>
      <c r="B62" s="85"/>
      <c r="C62" s="74" t="s">
        <v>346</v>
      </c>
      <c r="D62" s="47" t="s">
        <v>199</v>
      </c>
      <c r="E62" s="47" t="s">
        <v>200</v>
      </c>
      <c r="F62" s="47" t="s">
        <v>477</v>
      </c>
      <c r="G62" s="47" t="s">
        <v>472</v>
      </c>
      <c r="H62" s="47" t="s">
        <v>472</v>
      </c>
      <c r="I62" s="77" t="s">
        <v>7</v>
      </c>
      <c r="J62" s="30">
        <f>VLOOKUP(I62,SCORE,2, FALSE)</f>
        <v>3</v>
      </c>
      <c r="K62" s="69"/>
      <c r="L62" s="72"/>
      <c r="M62" s="59"/>
      <c r="N62" s="35"/>
      <c r="O62" s="19"/>
    </row>
    <row r="63" spans="1:15" ht="76.5" thickTop="1" thickBot="1" x14ac:dyDescent="0.3">
      <c r="A63" s="79"/>
      <c r="B63" s="86"/>
      <c r="C63" s="74" t="s">
        <v>471</v>
      </c>
      <c r="D63" s="47" t="s">
        <v>199</v>
      </c>
      <c r="E63" s="47" t="s">
        <v>473</v>
      </c>
      <c r="F63" s="47" t="s">
        <v>474</v>
      </c>
      <c r="G63" s="47" t="s">
        <v>475</v>
      </c>
      <c r="H63" s="47" t="s">
        <v>476</v>
      </c>
      <c r="I63" s="77" t="s">
        <v>7</v>
      </c>
      <c r="J63" s="47">
        <f t="shared" si="2"/>
        <v>3</v>
      </c>
      <c r="K63" s="62"/>
      <c r="L63" s="63"/>
      <c r="M63" s="53"/>
      <c r="N63" s="35"/>
    </row>
    <row r="64" spans="1:15" ht="61.5" thickTop="1" thickBot="1" x14ac:dyDescent="0.3">
      <c r="A64" s="79"/>
      <c r="B64" s="84" t="s">
        <v>207</v>
      </c>
      <c r="C64" s="73" t="s">
        <v>205</v>
      </c>
      <c r="D64" s="45" t="s">
        <v>206</v>
      </c>
      <c r="E64" s="45" t="s">
        <v>208</v>
      </c>
      <c r="F64" s="45" t="s">
        <v>210</v>
      </c>
      <c r="G64" s="45" t="s">
        <v>211</v>
      </c>
      <c r="H64" s="45" t="s">
        <v>209</v>
      </c>
      <c r="I64" s="77" t="s">
        <v>5</v>
      </c>
      <c r="J64" s="45">
        <f t="shared" si="2"/>
        <v>1</v>
      </c>
      <c r="K64" s="64">
        <f>SUM(J64:J67)/(COUNTA(J64:J67) * 3)</f>
        <v>0.75</v>
      </c>
      <c r="L64" s="67"/>
      <c r="M64" s="54"/>
      <c r="N64" s="35"/>
      <c r="O64" s="19">
        <f>SUM(J64:J67)/(COUNTA(J64:J67) * 3)</f>
        <v>0.75</v>
      </c>
    </row>
    <row r="65" spans="1:14" ht="121.5" thickTop="1" thickBot="1" x14ac:dyDescent="0.3">
      <c r="A65" s="79"/>
      <c r="B65" s="83"/>
      <c r="C65" s="23" t="s">
        <v>212</v>
      </c>
      <c r="D65" s="30" t="s">
        <v>213</v>
      </c>
      <c r="E65" s="30" t="s">
        <v>496</v>
      </c>
      <c r="F65" s="30" t="s">
        <v>497</v>
      </c>
      <c r="G65" s="30" t="s">
        <v>498</v>
      </c>
      <c r="H65" s="30" t="s">
        <v>216</v>
      </c>
      <c r="I65" s="77" t="s">
        <v>7</v>
      </c>
      <c r="J65" s="30">
        <f t="shared" si="2"/>
        <v>3</v>
      </c>
      <c r="K65" s="60"/>
      <c r="L65" s="66"/>
      <c r="M65" s="35"/>
      <c r="N65" s="35"/>
    </row>
    <row r="66" spans="1:14" ht="46.5" thickTop="1" thickBot="1" x14ac:dyDescent="0.3">
      <c r="A66" s="79"/>
      <c r="B66" s="83"/>
      <c r="C66" s="23" t="s">
        <v>214</v>
      </c>
      <c r="D66" s="30" t="s">
        <v>215</v>
      </c>
      <c r="E66" s="30" t="s">
        <v>220</v>
      </c>
      <c r="F66" s="30" t="s">
        <v>222</v>
      </c>
      <c r="G66" s="30" t="s">
        <v>223</v>
      </c>
      <c r="H66" s="30" t="s">
        <v>221</v>
      </c>
      <c r="I66" s="77" t="s">
        <v>6</v>
      </c>
      <c r="J66" s="30">
        <f t="shared" si="2"/>
        <v>2</v>
      </c>
      <c r="K66" s="60"/>
      <c r="L66" s="66"/>
      <c r="M66" s="35"/>
      <c r="N66" s="35"/>
    </row>
    <row r="67" spans="1:14" ht="31.5" thickTop="1" thickBot="1" x14ac:dyDescent="0.3">
      <c r="A67" s="79"/>
      <c r="B67" s="86"/>
      <c r="C67" s="74" t="s">
        <v>219</v>
      </c>
      <c r="D67" s="47" t="s">
        <v>224</v>
      </c>
      <c r="E67" s="47" t="s">
        <v>225</v>
      </c>
      <c r="F67" s="47" t="s">
        <v>226</v>
      </c>
      <c r="G67" s="47" t="s">
        <v>227</v>
      </c>
      <c r="H67" s="47" t="s">
        <v>228</v>
      </c>
      <c r="I67" s="77" t="s">
        <v>7</v>
      </c>
      <c r="J67" s="47">
        <f t="shared" si="2"/>
        <v>3</v>
      </c>
      <c r="K67" s="62"/>
      <c r="L67" s="63"/>
      <c r="M67" s="53" t="s">
        <v>508</v>
      </c>
      <c r="N67" s="35"/>
    </row>
    <row r="68" spans="1:14" ht="15.75" thickTop="1" x14ac:dyDescent="0.25">
      <c r="A68" s="79"/>
      <c r="B68" s="42"/>
      <c r="C68" s="37"/>
      <c r="D68" s="38"/>
      <c r="E68" s="39"/>
      <c r="F68" s="39"/>
      <c r="G68" s="39"/>
      <c r="H68" s="39"/>
      <c r="I68" s="40"/>
      <c r="J68" s="38"/>
      <c r="K68" s="41"/>
      <c r="L68" s="43"/>
      <c r="M68" s="38"/>
      <c r="N68" s="35"/>
    </row>
    <row r="69" spans="1:14" x14ac:dyDescent="0.25">
      <c r="A69" s="79"/>
      <c r="B69" s="78"/>
      <c r="C69" s="78"/>
      <c r="D69" s="78"/>
      <c r="E69" s="78"/>
      <c r="F69" s="78"/>
      <c r="G69" s="78"/>
      <c r="H69" s="78"/>
      <c r="I69" s="78"/>
      <c r="J69" s="78"/>
      <c r="K69" s="78"/>
      <c r="L69" s="78"/>
      <c r="M69" s="78"/>
      <c r="N69" s="35"/>
    </row>
    <row r="70" spans="1:14" x14ac:dyDescent="0.25">
      <c r="A70" s="51"/>
      <c r="N70" s="35"/>
    </row>
    <row r="71" spans="1:14" x14ac:dyDescent="0.25">
      <c r="A71" s="51"/>
      <c r="N71" s="35"/>
    </row>
    <row r="72" spans="1:14" x14ac:dyDescent="0.25">
      <c r="A72" s="51"/>
      <c r="N72" s="35"/>
    </row>
    <row r="73" spans="1:14" x14ac:dyDescent="0.25">
      <c r="A73" s="51"/>
      <c r="N73" s="35"/>
    </row>
    <row r="74" spans="1:14" x14ac:dyDescent="0.25">
      <c r="A74" s="51"/>
      <c r="N74" s="35"/>
    </row>
    <row r="75" spans="1:14" x14ac:dyDescent="0.25">
      <c r="A75" s="51"/>
      <c r="N75" s="35"/>
    </row>
    <row r="76" spans="1:14" x14ac:dyDescent="0.25">
      <c r="A76" s="51"/>
      <c r="N76" s="35"/>
    </row>
    <row r="77" spans="1:14" x14ac:dyDescent="0.25">
      <c r="A77" s="51"/>
      <c r="N77" s="35"/>
    </row>
    <row r="78" spans="1:14" x14ac:dyDescent="0.25">
      <c r="A78" s="51"/>
      <c r="N78" s="35"/>
    </row>
    <row r="79" spans="1:14" x14ac:dyDescent="0.25">
      <c r="A79" s="51"/>
      <c r="N79" s="35"/>
    </row>
    <row r="80" spans="1:14" x14ac:dyDescent="0.25">
      <c r="A80" s="51"/>
      <c r="N80" s="35"/>
    </row>
    <row r="81" spans="1:14" x14ac:dyDescent="0.25">
      <c r="A81" s="51"/>
      <c r="N81" s="35"/>
    </row>
    <row r="82" spans="1:14" x14ac:dyDescent="0.25">
      <c r="A82" s="51"/>
      <c r="N82" s="35"/>
    </row>
    <row r="83" spans="1:14" x14ac:dyDescent="0.25">
      <c r="A83" s="51"/>
      <c r="N83" s="35"/>
    </row>
    <row r="84" spans="1:14" x14ac:dyDescent="0.25">
      <c r="A84" s="51"/>
      <c r="N84" s="35"/>
    </row>
    <row r="85" spans="1:14" x14ac:dyDescent="0.25">
      <c r="A85" s="51"/>
      <c r="N85" s="35"/>
    </row>
    <row r="86" spans="1:14" x14ac:dyDescent="0.25">
      <c r="A86" s="51"/>
      <c r="N86" s="35"/>
    </row>
    <row r="87" spans="1:14" x14ac:dyDescent="0.25">
      <c r="A87" s="51"/>
      <c r="N87" s="35"/>
    </row>
    <row r="88" spans="1:14" x14ac:dyDescent="0.25">
      <c r="A88" s="51"/>
      <c r="N88" s="35"/>
    </row>
    <row r="89" spans="1:14" x14ac:dyDescent="0.25">
      <c r="A89" s="51"/>
      <c r="N89" s="35"/>
    </row>
    <row r="90" spans="1:14" x14ac:dyDescent="0.25">
      <c r="A90" s="51"/>
      <c r="N90" s="35"/>
    </row>
    <row r="91" spans="1:14" x14ac:dyDescent="0.25">
      <c r="A91" s="51"/>
      <c r="N91" s="35"/>
    </row>
    <row r="92" spans="1:14" x14ac:dyDescent="0.25">
      <c r="A92" s="51"/>
      <c r="N92" s="35"/>
    </row>
    <row r="93" spans="1:14" x14ac:dyDescent="0.25">
      <c r="A93" s="51"/>
      <c r="N93" s="35"/>
    </row>
    <row r="94" spans="1:14" x14ac:dyDescent="0.25">
      <c r="A94" s="51"/>
      <c r="N94" s="35"/>
    </row>
    <row r="95" spans="1:14" x14ac:dyDescent="0.25">
      <c r="A95" s="51"/>
      <c r="N95" s="35"/>
    </row>
    <row r="96" spans="1:14" x14ac:dyDescent="0.25">
      <c r="A96" s="51"/>
      <c r="N96" s="35"/>
    </row>
    <row r="97" spans="1:14" x14ac:dyDescent="0.25">
      <c r="A97" s="51"/>
      <c r="N97" s="35"/>
    </row>
    <row r="98" spans="1:14" x14ac:dyDescent="0.25">
      <c r="A98" s="51"/>
      <c r="N98" s="35"/>
    </row>
    <row r="99" spans="1:14" x14ac:dyDescent="0.25">
      <c r="A99" s="51"/>
      <c r="N99" s="35"/>
    </row>
    <row r="100" spans="1:14" x14ac:dyDescent="0.25">
      <c r="A100" s="51"/>
      <c r="N100" s="35"/>
    </row>
    <row r="101" spans="1:14" x14ac:dyDescent="0.25">
      <c r="A101" s="51"/>
      <c r="N101" s="35"/>
    </row>
    <row r="102" spans="1:14" x14ac:dyDescent="0.25">
      <c r="A102" s="51"/>
      <c r="N102" s="35"/>
    </row>
    <row r="103" spans="1:14" x14ac:dyDescent="0.25">
      <c r="A103" s="51"/>
      <c r="N103" s="35"/>
    </row>
    <row r="104" spans="1:14" x14ac:dyDescent="0.25">
      <c r="A104" s="51"/>
      <c r="N104" s="35"/>
    </row>
    <row r="105" spans="1:14" x14ac:dyDescent="0.25">
      <c r="A105" s="51"/>
      <c r="N105" s="35"/>
    </row>
    <row r="106" spans="1:14" x14ac:dyDescent="0.25">
      <c r="A106" s="51"/>
      <c r="N106" s="35"/>
    </row>
    <row r="107" spans="1:14" x14ac:dyDescent="0.25">
      <c r="A107" s="51"/>
      <c r="N107" s="35"/>
    </row>
    <row r="108" spans="1:14" x14ac:dyDescent="0.25">
      <c r="A108" s="51"/>
      <c r="N108" s="35"/>
    </row>
    <row r="109" spans="1:14" x14ac:dyDescent="0.25">
      <c r="A109" s="51"/>
      <c r="N109" s="35"/>
    </row>
    <row r="110" spans="1:14" x14ac:dyDescent="0.25">
      <c r="A110" s="51"/>
      <c r="N110" s="35"/>
    </row>
    <row r="111" spans="1:14" x14ac:dyDescent="0.25">
      <c r="A111" s="51"/>
      <c r="N111" s="35"/>
    </row>
  </sheetData>
  <mergeCells count="16">
    <mergeCell ref="A5:A21"/>
    <mergeCell ref="B5:B17"/>
    <mergeCell ref="B18:B21"/>
    <mergeCell ref="A22:A23"/>
    <mergeCell ref="B22:B23"/>
    <mergeCell ref="B69:M69"/>
    <mergeCell ref="A24:A31"/>
    <mergeCell ref="B24:B31"/>
    <mergeCell ref="A32:A37"/>
    <mergeCell ref="B32:B34"/>
    <mergeCell ref="B35:B37"/>
    <mergeCell ref="A38:A69"/>
    <mergeCell ref="B38:B43"/>
    <mergeCell ref="B44:B57"/>
    <mergeCell ref="B58:B63"/>
    <mergeCell ref="B64:B67"/>
  </mergeCells>
  <conditionalFormatting sqref="B22">
    <cfRule type="expression" dxfId="85" priority="45" stopIfTrue="1">
      <formula>$K$22 &lt; 0.25</formula>
    </cfRule>
    <cfRule type="expression" dxfId="84" priority="46" stopIfTrue="1">
      <formula>$K$22 &lt; 0.5</formula>
    </cfRule>
    <cfRule type="expression" dxfId="83" priority="47" stopIfTrue="1">
      <formula>$K$22 &lt; 0.75</formula>
    </cfRule>
    <cfRule type="expression" dxfId="82" priority="48">
      <formula>$K$22 &gt;= 0.75</formula>
    </cfRule>
  </conditionalFormatting>
  <conditionalFormatting sqref="B58:B62">
    <cfRule type="expression" dxfId="81" priority="41" stopIfTrue="1">
      <formula>$K$58 &lt; 0.25</formula>
    </cfRule>
    <cfRule type="expression" dxfId="80" priority="42" stopIfTrue="1">
      <formula>$K$58  &lt; 0.5</formula>
    </cfRule>
    <cfRule type="expression" dxfId="79" priority="43" stopIfTrue="1">
      <formula>$K$58 &lt; 0.75</formula>
    </cfRule>
    <cfRule type="expression" dxfId="78" priority="44">
      <formula>$K$58 &gt;= 0.75</formula>
    </cfRule>
  </conditionalFormatting>
  <conditionalFormatting sqref="B5:B6">
    <cfRule type="expression" dxfId="77" priority="53" stopIfTrue="1">
      <formula>$K$5 &lt; 0.25</formula>
    </cfRule>
    <cfRule type="expression" dxfId="76" priority="54" stopIfTrue="1">
      <formula>$K$5 &lt; 0.5</formula>
    </cfRule>
    <cfRule type="expression" dxfId="75" priority="55" stopIfTrue="1">
      <formula>$K$5 &lt; 0.75</formula>
    </cfRule>
    <cfRule type="expression" dxfId="74" priority="56">
      <formula>$K$5 &gt;= 0.75</formula>
    </cfRule>
  </conditionalFormatting>
  <conditionalFormatting sqref="B64">
    <cfRule type="expression" dxfId="73" priority="37" stopIfTrue="1">
      <formula>$K$64 &lt; 0.25</formula>
    </cfRule>
    <cfRule type="expression" dxfId="72" priority="38" stopIfTrue="1">
      <formula>$K$64 &lt; 0.5</formula>
    </cfRule>
    <cfRule type="expression" dxfId="71" priority="39" stopIfTrue="1">
      <formula>$K$64 &lt; 0.75</formula>
    </cfRule>
    <cfRule type="expression" dxfId="70" priority="40">
      <formula>$K$64 &gt;= 0.75</formula>
    </cfRule>
  </conditionalFormatting>
  <conditionalFormatting sqref="B18">
    <cfRule type="expression" dxfId="69" priority="29" stopIfTrue="1">
      <formula>$K$18 &lt; 0.25</formula>
    </cfRule>
    <cfRule type="expression" dxfId="68" priority="30" stopIfTrue="1">
      <formula>$K$18 &lt; 0.5</formula>
    </cfRule>
    <cfRule type="expression" dxfId="67" priority="31" stopIfTrue="1">
      <formula>$K$18 &lt; 0.75</formula>
    </cfRule>
    <cfRule type="expression" dxfId="66" priority="32">
      <formula>$K$18 &gt;= 0.75</formula>
    </cfRule>
  </conditionalFormatting>
  <conditionalFormatting sqref="B24">
    <cfRule type="expression" dxfId="65" priority="25" stopIfTrue="1">
      <formula>$K$24 &lt; 0.25</formula>
    </cfRule>
    <cfRule type="expression" dxfId="64" priority="26" stopIfTrue="1">
      <formula>$K$24 &lt; 0.5</formula>
    </cfRule>
    <cfRule type="expression" dxfId="63" priority="27" stopIfTrue="1">
      <formula>$K$24 &lt; 0.75</formula>
    </cfRule>
    <cfRule type="expression" dxfId="62" priority="28">
      <formula>$K$24 &gt;= 0.75</formula>
    </cfRule>
  </conditionalFormatting>
  <conditionalFormatting sqref="B35:B36">
    <cfRule type="expression" dxfId="61" priority="21" stopIfTrue="1">
      <formula>$K$35&lt; 0.25</formula>
    </cfRule>
    <cfRule type="expression" dxfId="60" priority="22" stopIfTrue="1">
      <formula>$K$35&lt; 0.5</formula>
    </cfRule>
    <cfRule type="expression" dxfId="59" priority="23" stopIfTrue="1">
      <formula>$K$35&lt; 0.75</formula>
    </cfRule>
    <cfRule type="expression" dxfId="58" priority="24">
      <formula>$K$35&gt;= 0.75</formula>
    </cfRule>
  </conditionalFormatting>
  <conditionalFormatting sqref="B32">
    <cfRule type="expression" dxfId="57" priority="17" stopIfTrue="1">
      <formula>$K$32 &lt; 0.25</formula>
    </cfRule>
    <cfRule type="expression" dxfId="56" priority="18" stopIfTrue="1">
      <formula>$K$32 &lt; 0.5</formula>
    </cfRule>
    <cfRule type="expression" dxfId="55" priority="19" stopIfTrue="1">
      <formula>$K$32 &lt; 0.75</formula>
    </cfRule>
    <cfRule type="expression" dxfId="54" priority="20">
      <formula>$K$32 &gt;= 0.75</formula>
    </cfRule>
  </conditionalFormatting>
  <conditionalFormatting sqref="B44:B49">
    <cfRule type="expression" dxfId="53" priority="13" stopIfTrue="1">
      <formula>$K$44 &lt; 0.25</formula>
    </cfRule>
    <cfRule type="expression" dxfId="52" priority="14" stopIfTrue="1">
      <formula>$K$44 &lt; 0.5</formula>
    </cfRule>
    <cfRule type="expression" dxfId="51" priority="15" stopIfTrue="1">
      <formula>$K$44 &lt; 0.75</formula>
    </cfRule>
    <cfRule type="expression" dxfId="50" priority="16">
      <formula>$K$44 &gt;= 0.75</formula>
    </cfRule>
  </conditionalFormatting>
  <conditionalFormatting sqref="B38:B43">
    <cfRule type="expression" dxfId="49" priority="9" stopIfTrue="1">
      <formula>$K$38 &lt; 0.25</formula>
    </cfRule>
    <cfRule type="expression" dxfId="48" priority="10" stopIfTrue="1">
      <formula>$K$38 &lt; 0.5</formula>
    </cfRule>
    <cfRule type="expression" dxfId="47" priority="11" stopIfTrue="1">
      <formula>$K$38&lt; 0.75</formula>
    </cfRule>
    <cfRule type="expression" dxfId="46" priority="12">
      <formula>$K$38 &gt;= 0.75</formula>
    </cfRule>
  </conditionalFormatting>
  <conditionalFormatting sqref="I1:I1048576">
    <cfRule type="containsText" dxfId="45" priority="7" operator="containsText" text="Todo">
      <formula>NOT(ISERROR(SEARCH("Todo",I1)))</formula>
    </cfRule>
    <cfRule type="expression" dxfId="44" priority="8">
      <formula>"Todo"</formula>
    </cfRule>
  </conditionalFormatting>
  <pageMargins left="0.7" right="0.7" top="0.75" bottom="0.75" header="0.3" footer="0.3"/>
  <pageSetup scale="63" fitToHeight="0" orientation="landscape" r:id="rId1"/>
  <headerFooter>
    <oddHeader>&amp;F</oddHeader>
    <oddFooter>Page &amp;P of &amp;N</oddFooter>
  </headerFooter>
  <extLst>
    <ext xmlns:x14="http://schemas.microsoft.com/office/spreadsheetml/2009/9/main" uri="{CCE6A557-97BC-4b89-ADB6-D9C93CAAB3DF}">
      <x14:dataValidations xmlns:xm="http://schemas.microsoft.com/office/excel/2006/main" count="1">
        <x14:dataValidation type="list" showInputMessage="1" showErrorMessage="1" xr:uid="{54FF5355-7A7E-4B7D-B396-3A1D1FF42EC5}">
          <x14:formula1>
            <xm:f>Lookup!$B$1:$B$5</xm:f>
          </x14:formula1>
          <xm:sqref>I5:I68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D5A3D-B300-42BE-9E3E-6D1A921F114C}">
  <dimension ref="A1:B26"/>
  <sheetViews>
    <sheetView workbookViewId="0">
      <selection activeCell="H35" sqref="H35"/>
    </sheetView>
  </sheetViews>
  <sheetFormatPr defaultRowHeight="15" x14ac:dyDescent="0.25"/>
  <cols>
    <col min="1" max="1" width="26.7109375" customWidth="1"/>
  </cols>
  <sheetData>
    <row r="1" spans="1:2" x14ac:dyDescent="0.25">
      <c r="A1" s="28" t="s">
        <v>1</v>
      </c>
      <c r="B1" s="28" t="s">
        <v>390</v>
      </c>
    </row>
    <row r="2" spans="1:2" x14ac:dyDescent="0.25">
      <c r="A2" s="15" t="str">
        <f>'QE PreState'!B5</f>
        <v>Quality Process</v>
      </c>
      <c r="B2">
        <f>'QE PreState'!K5</f>
        <v>0.97222222222222221</v>
      </c>
    </row>
    <row r="3" spans="1:2" x14ac:dyDescent="0.25">
      <c r="A3" s="15" t="str">
        <f>'QE PreState'!B18</f>
        <v>Defects</v>
      </c>
      <c r="B3">
        <f>'QE PreState'!K18</f>
        <v>1</v>
      </c>
    </row>
    <row r="4" spans="1:2" x14ac:dyDescent="0.25">
      <c r="A4" s="15" t="str">
        <f>'QE PreState'!B22</f>
        <v>Tooling</v>
      </c>
      <c r="B4">
        <f>'QE PreState'!K22</f>
        <v>1</v>
      </c>
    </row>
    <row r="5" spans="1:2" x14ac:dyDescent="0.25">
      <c r="A5" s="15" t="str">
        <f>'QE PreState'!B24</f>
        <v>QE People and Culture</v>
      </c>
      <c r="B5">
        <f>'QE PreState'!K24</f>
        <v>0.95833333333333337</v>
      </c>
    </row>
    <row r="6" spans="1:2" x14ac:dyDescent="0.25">
      <c r="A6" s="15" t="str">
        <f>'QE PreState'!B32</f>
        <v>Environments</v>
      </c>
      <c r="B6">
        <f>'QE PreState'!K32</f>
        <v>0.55555555555555558</v>
      </c>
    </row>
    <row r="7" spans="1:2" x14ac:dyDescent="0.25">
      <c r="A7" s="15" t="str">
        <f>'QE PreState'!B35</f>
        <v>Data</v>
      </c>
      <c r="B7">
        <f>'QE PreState'!K35</f>
        <v>0.55555555555555558</v>
      </c>
    </row>
    <row r="8" spans="1:2" x14ac:dyDescent="0.25">
      <c r="A8" s="15" t="str">
        <f>'QE PreState'!B38</f>
        <v>Source Control</v>
      </c>
      <c r="B8">
        <f>'QE PreState'!K38</f>
        <v>0.83333333333333337</v>
      </c>
    </row>
    <row r="9" spans="1:2" x14ac:dyDescent="0.25">
      <c r="A9" s="15" t="str">
        <f>'QE PreState'!B44</f>
        <v>QE Automation</v>
      </c>
      <c r="B9">
        <f>'QE PreState'!K44</f>
        <v>0.80952380952380953</v>
      </c>
    </row>
    <row r="10" spans="1:2" x14ac:dyDescent="0.25">
      <c r="A10" s="15" t="str">
        <f>'QE PreState'!B58</f>
        <v>Automation Reporting</v>
      </c>
      <c r="B10">
        <f>'QE PreState'!K58</f>
        <v>0.94444444444444442</v>
      </c>
    </row>
    <row r="11" spans="1:2" x14ac:dyDescent="0.25">
      <c r="A11" s="15" t="str">
        <f>'QE PreState'!B64</f>
        <v>Automation Code</v>
      </c>
      <c r="B11">
        <f>'QE PreState'!K64</f>
        <v>0.75</v>
      </c>
    </row>
    <row r="16" spans="1:2" x14ac:dyDescent="0.25">
      <c r="A16" t="s">
        <v>1</v>
      </c>
      <c r="B16" t="s">
        <v>390</v>
      </c>
    </row>
    <row r="17" spans="1:2" x14ac:dyDescent="0.25">
      <c r="A17" t="s">
        <v>120</v>
      </c>
      <c r="B17" s="29">
        <v>0.39393939393939392</v>
      </c>
    </row>
    <row r="18" spans="1:2" x14ac:dyDescent="0.25">
      <c r="A18" t="s">
        <v>391</v>
      </c>
      <c r="B18" s="29">
        <v>8.3333333333333329E-2</v>
      </c>
    </row>
    <row r="19" spans="1:2" x14ac:dyDescent="0.25">
      <c r="A19" t="s">
        <v>42</v>
      </c>
      <c r="B19" s="29">
        <v>0.25</v>
      </c>
    </row>
    <row r="20" spans="1:2" x14ac:dyDescent="0.25">
      <c r="A20" t="s">
        <v>101</v>
      </c>
      <c r="B20" s="29">
        <v>0.47619047619047616</v>
      </c>
    </row>
    <row r="21" spans="1:2" x14ac:dyDescent="0.25">
      <c r="A21" t="s">
        <v>147</v>
      </c>
      <c r="B21" s="29">
        <v>0.41666666666666669</v>
      </c>
    </row>
    <row r="22" spans="1:2" x14ac:dyDescent="0.25">
      <c r="A22" t="s">
        <v>148</v>
      </c>
      <c r="B22" s="29">
        <v>0.66666666666666663</v>
      </c>
    </row>
    <row r="23" spans="1:2" x14ac:dyDescent="0.25">
      <c r="A23" t="s">
        <v>10</v>
      </c>
      <c r="B23" s="29">
        <v>0.33333333333333331</v>
      </c>
    </row>
    <row r="24" spans="1:2" x14ac:dyDescent="0.25">
      <c r="A24" t="s">
        <v>81</v>
      </c>
      <c r="B24" s="29">
        <v>0.35897435897435898</v>
      </c>
    </row>
    <row r="25" spans="1:2" x14ac:dyDescent="0.25">
      <c r="A25" t="s">
        <v>134</v>
      </c>
      <c r="B25" s="29">
        <v>0.16666666666666666</v>
      </c>
    </row>
    <row r="26" spans="1:2" x14ac:dyDescent="0.25">
      <c r="A26" t="s">
        <v>207</v>
      </c>
      <c r="B26" s="29">
        <v>0.66666666666666663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69"/>
  <sheetViews>
    <sheetView topLeftCell="B1" zoomScale="70" zoomScaleNormal="70" workbookViewId="0">
      <pane ySplit="3" topLeftCell="A24" activePane="bottomLeft" state="frozen"/>
      <selection pane="bottomLeft" activeCell="E29" sqref="E29"/>
    </sheetView>
  </sheetViews>
  <sheetFormatPr defaultColWidth="8.85546875" defaultRowHeight="15" x14ac:dyDescent="0.25"/>
  <cols>
    <col min="1" max="1" width="15.85546875" style="7" hidden="1" customWidth="1"/>
    <col min="2" max="2" width="16.42578125" style="7" customWidth="1"/>
    <col min="3" max="3" width="27.7109375" style="17" bestFit="1" customWidth="1"/>
    <col min="4" max="4" width="49.85546875" style="7" customWidth="1"/>
    <col min="5" max="5" width="20.28515625" style="7" bestFit="1" customWidth="1"/>
    <col min="6" max="6" width="19.28515625" style="7" bestFit="1" customWidth="1"/>
    <col min="7" max="7" width="33.42578125" style="7" bestFit="1" customWidth="1"/>
    <col min="8" max="8" width="24.28515625" style="7" customWidth="1"/>
    <col min="9" max="9" width="11.28515625" style="7" customWidth="1"/>
    <col min="10" max="10" width="8.85546875" style="7" customWidth="1"/>
    <col min="11" max="11" width="10" style="7" hidden="1" customWidth="1"/>
    <col min="12" max="12" width="12" style="7" hidden="1" customWidth="1"/>
    <col min="13" max="13" width="53.7109375" style="7" customWidth="1"/>
    <col min="14" max="14" width="8.85546875" style="21"/>
    <col min="15" max="15" width="12" style="7" bestFit="1" customWidth="1"/>
    <col min="16" max="16384" width="8.85546875" style="7"/>
  </cols>
  <sheetData>
    <row r="1" spans="1:15" ht="30.75" x14ac:dyDescent="0.3">
      <c r="A1" s="17" t="str">
        <f>Intro!A1</f>
        <v>DDCA Quality Matrix</v>
      </c>
      <c r="F1" s="18" t="s">
        <v>0</v>
      </c>
      <c r="G1" s="19">
        <f>SUM(J5:J69)</f>
        <v>63</v>
      </c>
      <c r="H1" s="19">
        <f>COUNTA(J5:J67) * 3</f>
        <v>186</v>
      </c>
      <c r="I1" s="20" t="s">
        <v>79</v>
      </c>
      <c r="J1" s="20">
        <f>G1/H1</f>
        <v>0.33870967741935482</v>
      </c>
      <c r="K1" s="20"/>
      <c r="L1" s="20"/>
    </row>
    <row r="3" spans="1:15" ht="27.6" customHeight="1" x14ac:dyDescent="0.25">
      <c r="A3" s="6" t="s">
        <v>119</v>
      </c>
      <c r="B3" s="6" t="s">
        <v>1</v>
      </c>
      <c r="C3" s="6" t="s">
        <v>2</v>
      </c>
      <c r="D3" s="6" t="s">
        <v>3</v>
      </c>
      <c r="E3" s="6" t="s">
        <v>4</v>
      </c>
      <c r="F3" s="6" t="s">
        <v>5</v>
      </c>
      <c r="G3" s="6" t="s">
        <v>6</v>
      </c>
      <c r="H3" s="6" t="s">
        <v>7</v>
      </c>
      <c r="I3" s="6" t="s">
        <v>8</v>
      </c>
      <c r="J3" s="6" t="s">
        <v>0</v>
      </c>
      <c r="K3" s="6" t="s">
        <v>78</v>
      </c>
      <c r="L3" s="6" t="s">
        <v>83</v>
      </c>
      <c r="M3" s="6" t="s">
        <v>9</v>
      </c>
    </row>
    <row r="4" spans="1:15" ht="27.6" customHeight="1" x14ac:dyDescent="0.25">
      <c r="A4" s="6"/>
      <c r="B4" s="6"/>
      <c r="C4" s="6"/>
      <c r="D4" s="6"/>
      <c r="E4" s="6"/>
      <c r="F4" s="6"/>
      <c r="G4" s="6"/>
      <c r="H4" s="6"/>
      <c r="I4" s="6"/>
      <c r="J4" s="6"/>
      <c r="K4" s="6"/>
      <c r="L4" s="6"/>
      <c r="M4" s="6"/>
    </row>
    <row r="5" spans="1:15" ht="30" x14ac:dyDescent="0.25">
      <c r="A5" s="87"/>
      <c r="B5" s="88" t="s">
        <v>120</v>
      </c>
      <c r="C5" s="23" t="s">
        <v>313</v>
      </c>
      <c r="D5" s="14" t="s">
        <v>314</v>
      </c>
      <c r="E5" s="14" t="s">
        <v>13</v>
      </c>
      <c r="F5" s="14" t="s">
        <v>316</v>
      </c>
      <c r="G5" s="10" t="s">
        <v>318</v>
      </c>
      <c r="H5" s="14" t="s">
        <v>317</v>
      </c>
      <c r="I5" s="9" t="s">
        <v>7</v>
      </c>
      <c r="J5" s="7">
        <v>2</v>
      </c>
      <c r="K5" s="13">
        <f>SUM(J5:J16)/(COUNTA(J5:J16) * 3)</f>
        <v>0.42424242424242425</v>
      </c>
      <c r="N5" s="7"/>
      <c r="O5" s="19"/>
    </row>
    <row r="6" spans="1:15" ht="105" x14ac:dyDescent="0.25">
      <c r="A6" s="87"/>
      <c r="B6" s="88"/>
      <c r="C6" s="23" t="s">
        <v>85</v>
      </c>
      <c r="D6" s="14" t="s">
        <v>315</v>
      </c>
      <c r="E6" s="14" t="s">
        <v>13</v>
      </c>
      <c r="F6" s="14" t="s">
        <v>340</v>
      </c>
      <c r="G6" s="14" t="s">
        <v>99</v>
      </c>
      <c r="H6" s="14" t="s">
        <v>98</v>
      </c>
      <c r="I6" s="9" t="s">
        <v>6</v>
      </c>
      <c r="J6" s="7">
        <f>VLOOKUP(I6,SCORE,2, FALSE)</f>
        <v>2</v>
      </c>
      <c r="M6" s="7" t="s">
        <v>349</v>
      </c>
      <c r="N6" s="7"/>
    </row>
    <row r="7" spans="1:15" ht="60" x14ac:dyDescent="0.25">
      <c r="A7" s="87"/>
      <c r="B7" s="88"/>
      <c r="C7" s="23" t="s">
        <v>319</v>
      </c>
      <c r="D7" s="14" t="s">
        <v>320</v>
      </c>
      <c r="E7" s="14" t="s">
        <v>13</v>
      </c>
      <c r="F7" s="14" t="s">
        <v>321</v>
      </c>
      <c r="G7" s="14" t="s">
        <v>348</v>
      </c>
      <c r="H7" s="14" t="s">
        <v>322</v>
      </c>
      <c r="I7" s="9" t="s">
        <v>4</v>
      </c>
      <c r="J7" s="7">
        <f>VLOOKUP(I7,SCORE,2, FALSE)</f>
        <v>0</v>
      </c>
      <c r="M7" s="7" t="s">
        <v>383</v>
      </c>
      <c r="N7" s="7"/>
    </row>
    <row r="8" spans="1:15" x14ac:dyDescent="0.25">
      <c r="A8" s="87"/>
      <c r="B8" s="88"/>
      <c r="C8" s="17" t="s">
        <v>70</v>
      </c>
      <c r="D8" s="10" t="s">
        <v>140</v>
      </c>
      <c r="E8" s="7" t="s">
        <v>71</v>
      </c>
      <c r="F8" s="7" t="s">
        <v>45</v>
      </c>
      <c r="G8" s="7" t="s">
        <v>72</v>
      </c>
      <c r="H8" s="7" t="s">
        <v>323</v>
      </c>
      <c r="I8" s="9" t="s">
        <v>6</v>
      </c>
      <c r="J8" s="7">
        <f t="shared" ref="J8:J16" si="0">VLOOKUP(I8,SCORE,2, FALSE)</f>
        <v>2</v>
      </c>
      <c r="K8" s="13"/>
      <c r="L8" s="12"/>
      <c r="N8" s="7"/>
      <c r="O8" s="19"/>
    </row>
    <row r="9" spans="1:15" ht="60" x14ac:dyDescent="0.25">
      <c r="A9" s="87"/>
      <c r="B9" s="88"/>
      <c r="C9" s="17" t="s">
        <v>329</v>
      </c>
      <c r="D9" s="10" t="s">
        <v>141</v>
      </c>
      <c r="E9" s="10" t="s">
        <v>13</v>
      </c>
      <c r="F9" s="10" t="s">
        <v>142</v>
      </c>
      <c r="G9" s="10" t="s">
        <v>143</v>
      </c>
      <c r="H9" s="10" t="s">
        <v>144</v>
      </c>
      <c r="I9" s="9" t="s">
        <v>6</v>
      </c>
      <c r="J9" s="7">
        <f t="shared" si="0"/>
        <v>2</v>
      </c>
      <c r="K9" s="12"/>
      <c r="L9" s="12"/>
      <c r="M9" s="7" t="s">
        <v>347</v>
      </c>
      <c r="N9" s="7"/>
    </row>
    <row r="10" spans="1:15" x14ac:dyDescent="0.25">
      <c r="A10" s="87"/>
      <c r="B10" s="88"/>
      <c r="C10" s="17" t="s">
        <v>328</v>
      </c>
      <c r="D10" s="10" t="s">
        <v>121</v>
      </c>
      <c r="E10" s="10" t="s">
        <v>13</v>
      </c>
      <c r="F10" s="10" t="s">
        <v>122</v>
      </c>
      <c r="G10" s="10" t="s">
        <v>236</v>
      </c>
      <c r="H10" s="10" t="s">
        <v>237</v>
      </c>
      <c r="I10" s="9" t="s">
        <v>5</v>
      </c>
      <c r="J10" s="7">
        <f t="shared" si="0"/>
        <v>1</v>
      </c>
      <c r="L10" s="13"/>
      <c r="M10" s="7" t="s">
        <v>352</v>
      </c>
      <c r="N10" s="7"/>
    </row>
    <row r="11" spans="1:15" ht="90" x14ac:dyDescent="0.25">
      <c r="A11" s="87"/>
      <c r="B11" s="88"/>
      <c r="C11" s="17" t="s">
        <v>355</v>
      </c>
      <c r="D11" s="10" t="s">
        <v>353</v>
      </c>
      <c r="E11" s="10" t="s">
        <v>356</v>
      </c>
      <c r="F11" s="10" t="s">
        <v>321</v>
      </c>
      <c r="G11" s="10" t="s">
        <v>358</v>
      </c>
      <c r="H11" s="10" t="s">
        <v>357</v>
      </c>
      <c r="I11" s="9" t="s">
        <v>5</v>
      </c>
      <c r="J11" s="7">
        <f t="shared" si="0"/>
        <v>1</v>
      </c>
      <c r="L11" s="13"/>
      <c r="M11" s="7" t="s">
        <v>354</v>
      </c>
      <c r="N11" s="7"/>
    </row>
    <row r="12" spans="1:15" ht="75" x14ac:dyDescent="0.25">
      <c r="A12" s="87"/>
      <c r="B12" s="88"/>
      <c r="C12" s="17" t="s">
        <v>309</v>
      </c>
      <c r="D12" s="10" t="s">
        <v>154</v>
      </c>
      <c r="E12" s="10" t="s">
        <v>13</v>
      </c>
      <c r="F12" s="10" t="s">
        <v>310</v>
      </c>
      <c r="G12" s="10" t="s">
        <v>312</v>
      </c>
      <c r="H12" s="10" t="s">
        <v>311</v>
      </c>
      <c r="I12" s="9" t="s">
        <v>6</v>
      </c>
      <c r="J12" s="7">
        <f t="shared" si="0"/>
        <v>2</v>
      </c>
      <c r="K12" s="13"/>
      <c r="L12" s="13"/>
      <c r="M12" s="7" t="s">
        <v>384</v>
      </c>
      <c r="N12" s="7"/>
    </row>
    <row r="13" spans="1:15" ht="45" x14ac:dyDescent="0.25">
      <c r="A13" s="87"/>
      <c r="B13" s="88"/>
      <c r="C13" s="23" t="s">
        <v>324</v>
      </c>
      <c r="D13" s="14" t="s">
        <v>327</v>
      </c>
      <c r="E13" s="14"/>
      <c r="F13" s="14" t="s">
        <v>89</v>
      </c>
      <c r="G13" s="14" t="s">
        <v>385</v>
      </c>
      <c r="H13" s="14" t="s">
        <v>386</v>
      </c>
      <c r="I13" s="26" t="s">
        <v>5</v>
      </c>
      <c r="K13" s="13"/>
      <c r="L13" s="13"/>
      <c r="N13" s="7"/>
    </row>
    <row r="14" spans="1:15" ht="60" x14ac:dyDescent="0.25">
      <c r="A14" s="87"/>
      <c r="B14" s="88"/>
      <c r="C14" s="17" t="s">
        <v>330</v>
      </c>
      <c r="D14" s="10" t="s">
        <v>325</v>
      </c>
      <c r="E14" s="10" t="s">
        <v>272</v>
      </c>
      <c r="F14" s="10" t="s">
        <v>273</v>
      </c>
      <c r="G14" s="10" t="s">
        <v>274</v>
      </c>
      <c r="H14" s="10" t="s">
        <v>275</v>
      </c>
      <c r="I14" s="9" t="s">
        <v>5</v>
      </c>
      <c r="J14" s="7">
        <f t="shared" si="0"/>
        <v>1</v>
      </c>
      <c r="K14" s="13"/>
      <c r="L14" s="13"/>
      <c r="N14" s="7"/>
    </row>
    <row r="15" spans="1:15" ht="30" x14ac:dyDescent="0.25">
      <c r="A15" s="87"/>
      <c r="B15" s="88"/>
      <c r="C15" s="17" t="s">
        <v>331</v>
      </c>
      <c r="D15" s="10" t="s">
        <v>326</v>
      </c>
      <c r="E15" s="10" t="s">
        <v>276</v>
      </c>
      <c r="F15" s="10" t="s">
        <v>277</v>
      </c>
      <c r="G15" s="10" t="s">
        <v>278</v>
      </c>
      <c r="H15" s="10" t="s">
        <v>279</v>
      </c>
      <c r="I15" s="9" t="s">
        <v>4</v>
      </c>
      <c r="J15" s="7">
        <f t="shared" si="0"/>
        <v>0</v>
      </c>
      <c r="K15" s="13"/>
      <c r="L15" s="13"/>
      <c r="M15" s="7" t="s">
        <v>388</v>
      </c>
      <c r="N15" s="7"/>
    </row>
    <row r="16" spans="1:15" ht="45" x14ac:dyDescent="0.25">
      <c r="A16" s="87"/>
      <c r="B16" s="88"/>
      <c r="C16" s="17" t="s">
        <v>129</v>
      </c>
      <c r="D16" s="10" t="s">
        <v>125</v>
      </c>
      <c r="E16" s="10" t="s">
        <v>126</v>
      </c>
      <c r="F16" s="10" t="s">
        <v>127</v>
      </c>
      <c r="G16" s="10" t="s">
        <v>128</v>
      </c>
      <c r="H16" s="10" t="s">
        <v>145</v>
      </c>
      <c r="I16" s="9" t="s">
        <v>5</v>
      </c>
      <c r="J16" s="7">
        <f t="shared" si="0"/>
        <v>1</v>
      </c>
      <c r="K16" s="12"/>
      <c r="L16" s="12"/>
      <c r="M16" s="7" t="s">
        <v>387</v>
      </c>
      <c r="N16" s="7"/>
    </row>
    <row r="17" spans="1:15" ht="30" x14ac:dyDescent="0.25">
      <c r="A17" s="87"/>
      <c r="B17" s="88" t="s">
        <v>100</v>
      </c>
      <c r="C17" s="17" t="s">
        <v>73</v>
      </c>
      <c r="D17" s="7" t="s">
        <v>74</v>
      </c>
      <c r="E17" s="10" t="s">
        <v>151</v>
      </c>
      <c r="F17" s="10" t="s">
        <v>152</v>
      </c>
      <c r="G17" s="10" t="s">
        <v>76</v>
      </c>
      <c r="H17" s="10" t="s">
        <v>77</v>
      </c>
      <c r="I17" s="9" t="s">
        <v>375</v>
      </c>
      <c r="J17" s="7">
        <f t="shared" ref="J17:J18" si="1">VLOOKUP(I17,SCORE,2, FALSE)</f>
        <v>0</v>
      </c>
      <c r="K17" s="13">
        <f>SUM(J17:J19)/(COUNTA(J17:J19) * 3)</f>
        <v>0</v>
      </c>
      <c r="L17" s="12"/>
      <c r="N17" s="7"/>
      <c r="O17" s="19"/>
    </row>
    <row r="18" spans="1:15" ht="30" x14ac:dyDescent="0.25">
      <c r="A18" s="87"/>
      <c r="B18" s="88"/>
      <c r="C18" s="17" t="s">
        <v>117</v>
      </c>
      <c r="D18" s="10" t="s">
        <v>118</v>
      </c>
      <c r="E18" s="10" t="s">
        <v>57</v>
      </c>
      <c r="F18" s="10" t="s">
        <v>130</v>
      </c>
      <c r="G18" s="10" t="s">
        <v>131</v>
      </c>
      <c r="H18" s="10" t="s">
        <v>153</v>
      </c>
      <c r="I18" s="9" t="s">
        <v>375</v>
      </c>
      <c r="J18" s="7">
        <f t="shared" si="1"/>
        <v>0</v>
      </c>
      <c r="K18" s="12"/>
      <c r="L18" s="12"/>
      <c r="N18" s="7"/>
    </row>
    <row r="19" spans="1:15" ht="90" x14ac:dyDescent="0.25">
      <c r="A19" s="87"/>
      <c r="B19" s="88"/>
      <c r="C19" s="17" t="s">
        <v>149</v>
      </c>
      <c r="D19" s="10" t="s">
        <v>150</v>
      </c>
      <c r="E19" s="7" t="s">
        <v>13</v>
      </c>
      <c r="F19" s="10" t="s">
        <v>132</v>
      </c>
      <c r="G19" s="10" t="s">
        <v>133</v>
      </c>
      <c r="H19" s="10" t="s">
        <v>254</v>
      </c>
      <c r="I19" s="9" t="s">
        <v>375</v>
      </c>
      <c r="J19" s="7">
        <f>VLOOKUP(I19,SCORE,2, FALSE)</f>
        <v>0</v>
      </c>
      <c r="K19" s="13"/>
      <c r="L19" s="13"/>
      <c r="N19" s="7"/>
    </row>
    <row r="20" spans="1:15" ht="90" x14ac:dyDescent="0.25">
      <c r="A20" s="87"/>
      <c r="B20" s="88" t="s">
        <v>102</v>
      </c>
      <c r="C20" s="17" t="s">
        <v>332</v>
      </c>
      <c r="D20" s="10" t="s">
        <v>155</v>
      </c>
      <c r="E20" s="10" t="s">
        <v>156</v>
      </c>
      <c r="F20" s="10" t="s">
        <v>159</v>
      </c>
      <c r="G20" s="10" t="s">
        <v>161</v>
      </c>
      <c r="H20" s="10" t="s">
        <v>160</v>
      </c>
      <c r="I20" s="9" t="s">
        <v>4</v>
      </c>
      <c r="J20" s="7">
        <f>VLOOKUP(I20,SCORE,2, FALSE)</f>
        <v>0</v>
      </c>
      <c r="K20" s="13">
        <f>SUM(J20:J23)/(COUNTA(J20:J23) * 3)</f>
        <v>8.3333333333333329E-2</v>
      </c>
      <c r="L20" s="12"/>
      <c r="M20" s="7" t="s">
        <v>351</v>
      </c>
      <c r="N20" s="7"/>
      <c r="O20" s="19"/>
    </row>
    <row r="21" spans="1:15" ht="30" x14ac:dyDescent="0.25">
      <c r="A21" s="87"/>
      <c r="B21" s="88"/>
      <c r="C21" s="24" t="s">
        <v>335</v>
      </c>
      <c r="D21" s="10" t="s">
        <v>336</v>
      </c>
      <c r="E21" s="10" t="s">
        <v>44</v>
      </c>
      <c r="F21" s="10" t="s">
        <v>338</v>
      </c>
      <c r="G21" s="10" t="s">
        <v>339</v>
      </c>
      <c r="H21" s="10" t="s">
        <v>337</v>
      </c>
      <c r="I21" s="9" t="s">
        <v>4</v>
      </c>
      <c r="J21" s="7">
        <f>VLOOKUP(I21,SCORE,2, FALSE)</f>
        <v>0</v>
      </c>
      <c r="K21" s="12"/>
      <c r="L21" s="12"/>
      <c r="N21" s="7"/>
    </row>
    <row r="22" spans="1:15" ht="105" x14ac:dyDescent="0.25">
      <c r="A22" s="87"/>
      <c r="B22" s="88"/>
      <c r="C22" s="17" t="s">
        <v>157</v>
      </c>
      <c r="D22" s="10" t="s">
        <v>158</v>
      </c>
      <c r="E22" s="10" t="s">
        <v>164</v>
      </c>
      <c r="F22" s="10" t="s">
        <v>167</v>
      </c>
      <c r="G22" s="10" t="s">
        <v>166</v>
      </c>
      <c r="H22" s="10" t="s">
        <v>165</v>
      </c>
      <c r="I22" s="9" t="s">
        <v>4</v>
      </c>
      <c r="J22" s="7">
        <f>VLOOKUP(I22,SCORE,2, FALSE)</f>
        <v>0</v>
      </c>
      <c r="K22" s="13"/>
      <c r="L22" s="13"/>
      <c r="M22" s="7" t="s">
        <v>376</v>
      </c>
      <c r="N22" s="7"/>
    </row>
    <row r="23" spans="1:15" ht="105" x14ac:dyDescent="0.25">
      <c r="A23" s="87"/>
      <c r="B23" s="88"/>
      <c r="C23" s="17" t="s">
        <v>162</v>
      </c>
      <c r="D23" s="10" t="s">
        <v>163</v>
      </c>
      <c r="E23" s="10" t="s">
        <v>168</v>
      </c>
      <c r="F23" s="10" t="s">
        <v>333</v>
      </c>
      <c r="G23" s="10" t="s">
        <v>334</v>
      </c>
      <c r="H23" s="10" t="s">
        <v>169</v>
      </c>
      <c r="I23" s="9" t="s">
        <v>5</v>
      </c>
      <c r="J23" s="7">
        <f>VLOOKUP(I23,SCORE,2, FALSE)</f>
        <v>1</v>
      </c>
      <c r="K23" s="12"/>
      <c r="L23" s="12"/>
      <c r="M23" s="7" t="s">
        <v>350</v>
      </c>
      <c r="N23" s="7"/>
    </row>
    <row r="24" spans="1:15" ht="90" x14ac:dyDescent="0.25">
      <c r="A24" s="87"/>
      <c r="B24" s="88" t="s">
        <v>42</v>
      </c>
      <c r="C24" s="25" t="s">
        <v>84</v>
      </c>
      <c r="D24" s="11" t="s">
        <v>88</v>
      </c>
      <c r="E24" s="11" t="s">
        <v>13</v>
      </c>
      <c r="F24" s="11" t="s">
        <v>89</v>
      </c>
      <c r="G24" s="11" t="s">
        <v>90</v>
      </c>
      <c r="H24" s="11" t="s">
        <v>91</v>
      </c>
      <c r="I24" s="9" t="s">
        <v>5</v>
      </c>
      <c r="J24" s="7">
        <f t="shared" ref="J24" si="2">VLOOKUP(I24,SCORE,2, FALSE)</f>
        <v>1</v>
      </c>
      <c r="K24" s="13">
        <f>SUM(J24:J27)/(COUNTA(J24:J27) * 3)</f>
        <v>0.25</v>
      </c>
      <c r="L24" s="13"/>
      <c r="M24" s="7" t="s">
        <v>377</v>
      </c>
      <c r="O24" s="19">
        <f>SUM(J24:J24)/(COUNTA(J24:J24) * 3)</f>
        <v>0.33333333333333331</v>
      </c>
    </row>
    <row r="25" spans="1:15" ht="30" x14ac:dyDescent="0.25">
      <c r="A25" s="87"/>
      <c r="B25" s="88"/>
      <c r="C25" s="25" t="s">
        <v>86</v>
      </c>
      <c r="D25" s="11" t="s">
        <v>92</v>
      </c>
      <c r="E25" s="11" t="s">
        <v>13</v>
      </c>
      <c r="F25" s="8" t="s">
        <v>43</v>
      </c>
      <c r="G25" s="8" t="s">
        <v>94</v>
      </c>
      <c r="H25" s="11" t="s">
        <v>93</v>
      </c>
      <c r="I25" s="9" t="s">
        <v>4</v>
      </c>
      <c r="J25" s="7">
        <f t="shared" ref="J25:J27" si="3">VLOOKUP(I25,SCORE,2, FALSE)</f>
        <v>0</v>
      </c>
      <c r="K25" s="13"/>
      <c r="L25" s="13"/>
      <c r="O25" s="19"/>
    </row>
    <row r="26" spans="1:15" ht="30" x14ac:dyDescent="0.25">
      <c r="A26" s="87"/>
      <c r="B26" s="88"/>
      <c r="C26" s="25" t="s">
        <v>104</v>
      </c>
      <c r="D26" s="11" t="s">
        <v>103</v>
      </c>
      <c r="E26" s="11" t="s">
        <v>13</v>
      </c>
      <c r="F26" s="11" t="s">
        <v>29</v>
      </c>
      <c r="G26" s="11" t="s">
        <v>170</v>
      </c>
      <c r="H26" s="11" t="s">
        <v>105</v>
      </c>
      <c r="I26" s="9" t="s">
        <v>4</v>
      </c>
      <c r="J26" s="7">
        <f t="shared" si="3"/>
        <v>0</v>
      </c>
      <c r="K26" s="13"/>
      <c r="L26" s="13"/>
      <c r="M26" s="7" t="s">
        <v>378</v>
      </c>
      <c r="O26" s="19"/>
    </row>
    <row r="27" spans="1:15" ht="45" x14ac:dyDescent="0.25">
      <c r="A27" s="87"/>
      <c r="B27" s="88"/>
      <c r="C27" s="25" t="s">
        <v>87</v>
      </c>
      <c r="D27" s="11" t="s">
        <v>95</v>
      </c>
      <c r="E27" s="11" t="s">
        <v>13</v>
      </c>
      <c r="F27" s="11" t="s">
        <v>96</v>
      </c>
      <c r="G27" s="11" t="s">
        <v>97</v>
      </c>
      <c r="H27" s="11" t="s">
        <v>171</v>
      </c>
      <c r="I27" s="9" t="s">
        <v>6</v>
      </c>
      <c r="J27" s="7">
        <f t="shared" si="3"/>
        <v>2</v>
      </c>
      <c r="K27" s="13"/>
      <c r="L27" s="13"/>
      <c r="M27" s="7" t="s">
        <v>359</v>
      </c>
      <c r="O27" s="19"/>
    </row>
    <row r="28" spans="1:15" ht="90" x14ac:dyDescent="0.25">
      <c r="A28" s="87"/>
      <c r="B28" s="88" t="s">
        <v>101</v>
      </c>
      <c r="C28" s="17" t="s">
        <v>116</v>
      </c>
      <c r="D28" s="10" t="s">
        <v>229</v>
      </c>
      <c r="E28" s="10" t="s">
        <v>172</v>
      </c>
      <c r="F28" s="10" t="s">
        <v>231</v>
      </c>
      <c r="G28" s="10" t="s">
        <v>360</v>
      </c>
      <c r="H28" s="10" t="s">
        <v>233</v>
      </c>
      <c r="I28" s="9" t="s">
        <v>375</v>
      </c>
      <c r="J28" s="7">
        <f t="shared" ref="J28:J33" si="4">VLOOKUP(I28,SCORE,2, FALSE)</f>
        <v>0</v>
      </c>
      <c r="K28" s="13">
        <f>SUM(J28:J34)/(COUNTA(J28:J34) * 3)</f>
        <v>0.19047619047619047</v>
      </c>
      <c r="L28" s="12"/>
      <c r="N28" s="7"/>
      <c r="O28" s="19"/>
    </row>
    <row r="29" spans="1:15" ht="45" x14ac:dyDescent="0.25">
      <c r="A29" s="87"/>
      <c r="B29" s="88"/>
      <c r="C29" s="17" t="s">
        <v>362</v>
      </c>
      <c r="D29" s="10" t="s">
        <v>230</v>
      </c>
      <c r="E29" s="21" t="s">
        <v>389</v>
      </c>
      <c r="F29" s="10" t="s">
        <v>173</v>
      </c>
      <c r="G29" s="10" t="s">
        <v>232</v>
      </c>
      <c r="H29" s="10" t="s">
        <v>238</v>
      </c>
      <c r="I29" s="9" t="s">
        <v>5</v>
      </c>
      <c r="J29" s="7">
        <f t="shared" si="4"/>
        <v>1</v>
      </c>
      <c r="K29" s="12"/>
      <c r="L29" s="12"/>
      <c r="M29" s="7" t="s">
        <v>361</v>
      </c>
      <c r="N29" s="7"/>
    </row>
    <row r="30" spans="1:15" ht="60" x14ac:dyDescent="0.25">
      <c r="A30" s="87"/>
      <c r="B30" s="88"/>
      <c r="C30" s="17" t="s">
        <v>123</v>
      </c>
      <c r="D30" s="10" t="s">
        <v>124</v>
      </c>
      <c r="E30" s="10" t="s">
        <v>138</v>
      </c>
      <c r="F30" s="10" t="s">
        <v>180</v>
      </c>
      <c r="G30" s="10" t="s">
        <v>179</v>
      </c>
      <c r="H30" s="10" t="s">
        <v>139</v>
      </c>
      <c r="I30" s="9" t="s">
        <v>375</v>
      </c>
      <c r="J30" s="7">
        <f>VLOOKUP(I30,SCORE,2, FALSE)</f>
        <v>0</v>
      </c>
      <c r="K30" s="13"/>
      <c r="L30" s="13"/>
      <c r="N30" s="7"/>
    </row>
    <row r="31" spans="1:15" ht="60" x14ac:dyDescent="0.25">
      <c r="A31" s="87"/>
      <c r="B31" s="88"/>
      <c r="C31" s="17" t="s">
        <v>146</v>
      </c>
      <c r="D31" s="10" t="s">
        <v>234</v>
      </c>
      <c r="E31" s="10" t="s">
        <v>174</v>
      </c>
      <c r="F31" s="10" t="s">
        <v>75</v>
      </c>
      <c r="G31" s="10" t="s">
        <v>175</v>
      </c>
      <c r="H31" s="10" t="s">
        <v>176</v>
      </c>
      <c r="I31" s="9" t="s">
        <v>375</v>
      </c>
      <c r="J31" s="7">
        <f t="shared" si="4"/>
        <v>0</v>
      </c>
      <c r="K31" s="13"/>
      <c r="L31" s="13"/>
      <c r="N31" s="7"/>
    </row>
    <row r="32" spans="1:15" ht="30" x14ac:dyDescent="0.25">
      <c r="A32" s="87"/>
      <c r="B32" s="88"/>
      <c r="C32" s="17" t="s">
        <v>242</v>
      </c>
      <c r="D32" s="10" t="s">
        <v>247</v>
      </c>
      <c r="E32" s="10" t="s">
        <v>243</v>
      </c>
      <c r="F32" s="10" t="s">
        <v>244</v>
      </c>
      <c r="G32" s="10" t="s">
        <v>245</v>
      </c>
      <c r="H32" s="10" t="s">
        <v>246</v>
      </c>
      <c r="I32" s="9" t="s">
        <v>375</v>
      </c>
      <c r="J32" s="7">
        <f t="shared" si="4"/>
        <v>0</v>
      </c>
      <c r="K32" s="13"/>
      <c r="L32" s="13"/>
      <c r="N32" s="7"/>
    </row>
    <row r="33" spans="1:15" ht="45" x14ac:dyDescent="0.25">
      <c r="A33" s="87"/>
      <c r="B33" s="88"/>
      <c r="C33" s="17" t="s">
        <v>249</v>
      </c>
      <c r="D33" s="10" t="s">
        <v>341</v>
      </c>
      <c r="E33" s="10" t="s">
        <v>250</v>
      </c>
      <c r="F33" s="10" t="s">
        <v>251</v>
      </c>
      <c r="G33" s="10" t="s">
        <v>252</v>
      </c>
      <c r="H33" s="10" t="s">
        <v>253</v>
      </c>
      <c r="I33" s="9" t="s">
        <v>4</v>
      </c>
      <c r="J33" s="7">
        <f t="shared" si="4"/>
        <v>0</v>
      </c>
      <c r="K33" s="13"/>
      <c r="L33" s="13"/>
      <c r="M33" s="7" t="s">
        <v>363</v>
      </c>
      <c r="N33" s="7"/>
    </row>
    <row r="34" spans="1:15" ht="45" x14ac:dyDescent="0.25">
      <c r="A34" s="87"/>
      <c r="B34" s="88"/>
      <c r="C34" s="17" t="s">
        <v>239</v>
      </c>
      <c r="D34" s="10" t="s">
        <v>235</v>
      </c>
      <c r="E34" s="10" t="s">
        <v>177</v>
      </c>
      <c r="F34" s="10" t="s">
        <v>342</v>
      </c>
      <c r="G34" s="10" t="s">
        <v>248</v>
      </c>
      <c r="H34" s="10" t="s">
        <v>178</v>
      </c>
      <c r="I34" s="9" t="s">
        <v>7</v>
      </c>
      <c r="J34" s="7">
        <f t="shared" ref="J34:J41" si="5">VLOOKUP(I34,SCORE,2, FALSE)</f>
        <v>3</v>
      </c>
      <c r="K34" s="12"/>
      <c r="L34" s="12"/>
      <c r="N34" s="7"/>
    </row>
    <row r="35" spans="1:15" ht="30" x14ac:dyDescent="0.25">
      <c r="A35" s="87"/>
      <c r="B35" s="88" t="s">
        <v>147</v>
      </c>
      <c r="C35" s="17" t="s">
        <v>147</v>
      </c>
      <c r="D35" s="10" t="s">
        <v>181</v>
      </c>
      <c r="E35" s="10" t="s">
        <v>182</v>
      </c>
      <c r="F35" s="10" t="s">
        <v>240</v>
      </c>
      <c r="H35" s="10" t="s">
        <v>183</v>
      </c>
      <c r="I35" s="9" t="s">
        <v>5</v>
      </c>
      <c r="J35" s="7">
        <f t="shared" si="5"/>
        <v>1</v>
      </c>
      <c r="K35" s="13">
        <f>SUM(J35:J38)/(COUNTA(J35:J38) * 3)</f>
        <v>0.41666666666666669</v>
      </c>
      <c r="L35" s="12"/>
      <c r="N35" s="7"/>
    </row>
    <row r="36" spans="1:15" ht="60" x14ac:dyDescent="0.25">
      <c r="A36" s="87"/>
      <c r="B36" s="88"/>
      <c r="C36" s="17" t="s">
        <v>281</v>
      </c>
      <c r="D36" s="10" t="s">
        <v>282</v>
      </c>
      <c r="E36" s="10" t="s">
        <v>283</v>
      </c>
      <c r="F36" s="10" t="s">
        <v>286</v>
      </c>
      <c r="G36" s="7" t="s">
        <v>284</v>
      </c>
      <c r="H36" s="10" t="s">
        <v>285</v>
      </c>
      <c r="I36" s="9" t="s">
        <v>6</v>
      </c>
      <c r="J36" s="7">
        <f t="shared" si="5"/>
        <v>2</v>
      </c>
      <c r="K36" s="13"/>
      <c r="L36" s="12"/>
      <c r="M36" s="7" t="s">
        <v>364</v>
      </c>
      <c r="N36" s="7"/>
    </row>
    <row r="37" spans="1:15" ht="90" x14ac:dyDescent="0.25">
      <c r="A37" s="87"/>
      <c r="B37" s="88"/>
      <c r="C37" s="17" t="s">
        <v>344</v>
      </c>
      <c r="D37" s="10" t="s">
        <v>345</v>
      </c>
      <c r="E37" s="10" t="s">
        <v>263</v>
      </c>
      <c r="F37" s="10" t="s">
        <v>280</v>
      </c>
      <c r="G37" s="7" t="s">
        <v>264</v>
      </c>
      <c r="H37" s="10" t="s">
        <v>265</v>
      </c>
      <c r="I37" s="9" t="s">
        <v>6</v>
      </c>
      <c r="J37" s="7">
        <f t="shared" si="5"/>
        <v>2</v>
      </c>
      <c r="K37" s="13"/>
      <c r="L37" s="12"/>
      <c r="M37" s="7" t="s">
        <v>367</v>
      </c>
      <c r="N37" s="7"/>
    </row>
    <row r="38" spans="1:15" ht="75" x14ac:dyDescent="0.25">
      <c r="A38" s="87"/>
      <c r="B38" s="88"/>
      <c r="C38" s="17" t="s">
        <v>255</v>
      </c>
      <c r="D38" s="10" t="s">
        <v>256</v>
      </c>
      <c r="E38" s="10" t="s">
        <v>257</v>
      </c>
      <c r="F38" s="10" t="s">
        <v>258</v>
      </c>
      <c r="G38" s="7" t="s">
        <v>259</v>
      </c>
      <c r="H38" s="10" t="s">
        <v>260</v>
      </c>
      <c r="I38" s="9" t="s">
        <v>4</v>
      </c>
      <c r="J38" s="7">
        <f t="shared" si="5"/>
        <v>0</v>
      </c>
      <c r="K38" s="13"/>
      <c r="L38" s="12"/>
      <c r="M38" s="7" t="s">
        <v>368</v>
      </c>
      <c r="N38" s="7"/>
    </row>
    <row r="39" spans="1:15" ht="75" x14ac:dyDescent="0.25">
      <c r="A39" s="87"/>
      <c r="B39" s="88" t="s">
        <v>148</v>
      </c>
      <c r="C39" s="17" t="s">
        <v>184</v>
      </c>
      <c r="D39" s="10" t="s">
        <v>185</v>
      </c>
      <c r="E39" s="10" t="s">
        <v>191</v>
      </c>
      <c r="F39" s="10" t="s">
        <v>192</v>
      </c>
      <c r="H39" s="10" t="s">
        <v>193</v>
      </c>
      <c r="I39" s="9" t="s">
        <v>7</v>
      </c>
      <c r="J39" s="7">
        <f t="shared" si="5"/>
        <v>3</v>
      </c>
      <c r="K39" s="13">
        <f>SUM(J39:J41)/(COUNTA(J39:J41) * 3)</f>
        <v>0.66666666666666663</v>
      </c>
      <c r="L39" s="12"/>
      <c r="M39" s="7" t="s">
        <v>366</v>
      </c>
      <c r="N39" s="7"/>
    </row>
    <row r="40" spans="1:15" ht="120" x14ac:dyDescent="0.25">
      <c r="A40" s="87"/>
      <c r="B40" s="88"/>
      <c r="C40" s="17" t="s">
        <v>266</v>
      </c>
      <c r="D40" s="10" t="s">
        <v>267</v>
      </c>
      <c r="E40" s="10" t="s">
        <v>268</v>
      </c>
      <c r="F40" s="10" t="s">
        <v>270</v>
      </c>
      <c r="G40" s="7" t="s">
        <v>269</v>
      </c>
      <c r="H40" s="10" t="s">
        <v>271</v>
      </c>
      <c r="I40" s="9" t="s">
        <v>6</v>
      </c>
      <c r="J40" s="7">
        <f t="shared" si="5"/>
        <v>2</v>
      </c>
      <c r="K40" s="13"/>
      <c r="L40" s="12"/>
      <c r="M40" s="7" t="s">
        <v>365</v>
      </c>
      <c r="N40" s="7"/>
    </row>
    <row r="41" spans="1:15" ht="45" x14ac:dyDescent="0.25">
      <c r="A41" s="87"/>
      <c r="B41" s="88"/>
      <c r="C41" s="17" t="s">
        <v>186</v>
      </c>
      <c r="D41" s="10" t="s">
        <v>187</v>
      </c>
      <c r="E41" s="10" t="s">
        <v>190</v>
      </c>
      <c r="F41" s="10" t="s">
        <v>188</v>
      </c>
      <c r="G41" s="10" t="s">
        <v>194</v>
      </c>
      <c r="H41" s="10" t="s">
        <v>189</v>
      </c>
      <c r="I41" s="9" t="s">
        <v>5</v>
      </c>
      <c r="J41" s="7">
        <f t="shared" si="5"/>
        <v>1</v>
      </c>
      <c r="K41" s="12"/>
      <c r="L41" s="12"/>
      <c r="N41" s="7"/>
    </row>
    <row r="42" spans="1:15" x14ac:dyDescent="0.25">
      <c r="A42" s="87"/>
      <c r="B42" s="89" t="s">
        <v>10</v>
      </c>
      <c r="C42" s="25" t="s">
        <v>11</v>
      </c>
      <c r="D42" s="8" t="s">
        <v>12</v>
      </c>
      <c r="E42" s="8" t="s">
        <v>13</v>
      </c>
      <c r="F42" s="8" t="s">
        <v>14</v>
      </c>
      <c r="G42" s="8" t="s">
        <v>15</v>
      </c>
      <c r="H42" s="8" t="s">
        <v>16</v>
      </c>
      <c r="I42" s="9" t="s">
        <v>7</v>
      </c>
      <c r="J42" s="7">
        <f t="shared" ref="J42:J47" si="6">VLOOKUP(I42,SCORE,2, FALSE)</f>
        <v>3</v>
      </c>
      <c r="K42" s="13">
        <f>SUM(J42:J47)/(COUNTA(J42:J47) * 3)</f>
        <v>0.33333333333333331</v>
      </c>
      <c r="L42" s="13"/>
      <c r="M42" s="10"/>
      <c r="O42" s="19">
        <f>SUM(J42:J47)/(COUNTA(J42:J47) * 3)</f>
        <v>0.33333333333333331</v>
      </c>
    </row>
    <row r="43" spans="1:15" x14ac:dyDescent="0.25">
      <c r="A43" s="87"/>
      <c r="B43" s="89"/>
      <c r="C43" s="25" t="s">
        <v>17</v>
      </c>
      <c r="D43" s="8" t="s">
        <v>18</v>
      </c>
      <c r="E43" s="8" t="s">
        <v>13</v>
      </c>
      <c r="F43" s="8" t="s">
        <v>19</v>
      </c>
      <c r="G43" s="8" t="s">
        <v>20</v>
      </c>
      <c r="H43" s="8" t="s">
        <v>21</v>
      </c>
      <c r="I43" s="9" t="s">
        <v>4</v>
      </c>
      <c r="J43" s="7">
        <f>VLOOKUP(I43,SCORE,2, FALSE)</f>
        <v>0</v>
      </c>
      <c r="K43" s="12"/>
      <c r="L43" s="12"/>
      <c r="M43" s="10"/>
    </row>
    <row r="44" spans="1:15" x14ac:dyDescent="0.25">
      <c r="A44" s="87"/>
      <c r="B44" s="89"/>
      <c r="C44" s="25" t="s">
        <v>22</v>
      </c>
      <c r="D44" s="8" t="s">
        <v>23</v>
      </c>
      <c r="E44" s="8" t="s">
        <v>13</v>
      </c>
      <c r="F44" s="8" t="s">
        <v>24</v>
      </c>
      <c r="G44" s="8" t="s">
        <v>25</v>
      </c>
      <c r="H44" s="8" t="s">
        <v>26</v>
      </c>
      <c r="I44" s="9" t="s">
        <v>4</v>
      </c>
      <c r="J44" s="7">
        <f t="shared" si="6"/>
        <v>0</v>
      </c>
      <c r="K44" s="12"/>
      <c r="L44" s="12"/>
      <c r="M44" s="10"/>
    </row>
    <row r="45" spans="1:15" x14ac:dyDescent="0.25">
      <c r="A45" s="87"/>
      <c r="B45" s="89"/>
      <c r="C45" s="25" t="s">
        <v>27</v>
      </c>
      <c r="D45" s="8" t="s">
        <v>28</v>
      </c>
      <c r="E45" s="8" t="s">
        <v>13</v>
      </c>
      <c r="F45" s="8" t="s">
        <v>29</v>
      </c>
      <c r="G45" s="8" t="s">
        <v>30</v>
      </c>
      <c r="H45" s="8" t="s">
        <v>31</v>
      </c>
      <c r="I45" s="9" t="s">
        <v>4</v>
      </c>
      <c r="J45" s="7">
        <f t="shared" si="6"/>
        <v>0</v>
      </c>
      <c r="K45" s="12"/>
      <c r="L45" s="12"/>
      <c r="M45" s="10"/>
    </row>
    <row r="46" spans="1:15" x14ac:dyDescent="0.25">
      <c r="A46" s="87"/>
      <c r="B46" s="89"/>
      <c r="C46" s="25" t="s">
        <v>32</v>
      </c>
      <c r="D46" s="8" t="s">
        <v>33</v>
      </c>
      <c r="E46" s="8" t="s">
        <v>13</v>
      </c>
      <c r="F46" s="11" t="s">
        <v>34</v>
      </c>
      <c r="G46" s="8" t="s">
        <v>35</v>
      </c>
      <c r="H46" s="8" t="s">
        <v>36</v>
      </c>
      <c r="I46" s="9" t="s">
        <v>4</v>
      </c>
      <c r="J46" s="7">
        <f t="shared" si="6"/>
        <v>0</v>
      </c>
      <c r="K46" s="12"/>
      <c r="L46" s="12"/>
      <c r="M46" s="10"/>
    </row>
    <row r="47" spans="1:15" x14ac:dyDescent="0.25">
      <c r="A47" s="87"/>
      <c r="B47" s="89"/>
      <c r="C47" s="25" t="s">
        <v>37</v>
      </c>
      <c r="D47" s="8" t="s">
        <v>38</v>
      </c>
      <c r="E47" s="8" t="s">
        <v>13</v>
      </c>
      <c r="F47" s="8" t="s">
        <v>39</v>
      </c>
      <c r="G47" s="8" t="s">
        <v>40</v>
      </c>
      <c r="H47" s="8" t="s">
        <v>41</v>
      </c>
      <c r="I47" s="9" t="s">
        <v>7</v>
      </c>
      <c r="J47" s="7">
        <f t="shared" si="6"/>
        <v>3</v>
      </c>
      <c r="K47" s="12"/>
      <c r="L47" s="12"/>
      <c r="M47" s="10"/>
    </row>
    <row r="48" spans="1:15" x14ac:dyDescent="0.25">
      <c r="A48" s="87"/>
      <c r="B48" s="90" t="s">
        <v>81</v>
      </c>
      <c r="C48" s="17" t="s">
        <v>82</v>
      </c>
      <c r="D48" s="7" t="s">
        <v>47</v>
      </c>
      <c r="E48" s="7" t="s">
        <v>44</v>
      </c>
      <c r="F48" s="7" t="s">
        <v>48</v>
      </c>
      <c r="G48" s="7" t="s">
        <v>49</v>
      </c>
      <c r="H48" s="7" t="s">
        <v>50</v>
      </c>
      <c r="I48" s="9" t="s">
        <v>4</v>
      </c>
      <c r="J48" s="7">
        <f t="shared" ref="J48:J52" si="7">VLOOKUP(I48,SCORE,2, FALSE)</f>
        <v>0</v>
      </c>
      <c r="K48" s="13">
        <f>SUM(J48:J59)/(COUNTA(J48:J59) * 3)</f>
        <v>0.3888888888888889</v>
      </c>
      <c r="L48" s="12"/>
      <c r="N48" s="7"/>
      <c r="O48" s="19"/>
    </row>
    <row r="49" spans="1:15" ht="30" x14ac:dyDescent="0.25">
      <c r="A49" s="87"/>
      <c r="B49" s="90"/>
      <c r="C49" s="17" t="s">
        <v>300</v>
      </c>
      <c r="D49" s="7" t="s">
        <v>301</v>
      </c>
      <c r="E49" s="7" t="s">
        <v>302</v>
      </c>
      <c r="F49" s="7" t="s">
        <v>305</v>
      </c>
      <c r="G49" s="7" t="s">
        <v>304</v>
      </c>
      <c r="H49" s="7" t="s">
        <v>303</v>
      </c>
      <c r="I49" s="9" t="s">
        <v>7</v>
      </c>
      <c r="J49" s="7">
        <f t="shared" si="7"/>
        <v>3</v>
      </c>
      <c r="K49" s="13"/>
      <c r="L49" s="12"/>
      <c r="M49" s="7" t="s">
        <v>372</v>
      </c>
      <c r="N49" s="7"/>
      <c r="O49" s="19"/>
    </row>
    <row r="50" spans="1:15" ht="60" x14ac:dyDescent="0.25">
      <c r="A50" s="87"/>
      <c r="B50" s="90"/>
      <c r="C50" s="17" t="s">
        <v>295</v>
      </c>
      <c r="D50" s="7" t="s">
        <v>296</v>
      </c>
      <c r="E50" s="7" t="s">
        <v>13</v>
      </c>
      <c r="F50" s="7" t="s">
        <v>297</v>
      </c>
      <c r="G50" s="7" t="s">
        <v>299</v>
      </c>
      <c r="H50" s="7" t="s">
        <v>298</v>
      </c>
      <c r="I50" s="9" t="s">
        <v>5</v>
      </c>
      <c r="J50" s="7">
        <f t="shared" si="7"/>
        <v>1</v>
      </c>
      <c r="K50" s="13"/>
      <c r="L50" s="12"/>
      <c r="M50" s="7" t="s">
        <v>371</v>
      </c>
      <c r="N50" s="7"/>
      <c r="O50" s="19"/>
    </row>
    <row r="51" spans="1:15" ht="45" x14ac:dyDescent="0.25">
      <c r="A51" s="87"/>
      <c r="B51" s="90"/>
      <c r="C51" s="17" t="s">
        <v>261</v>
      </c>
      <c r="D51" s="7" t="s">
        <v>262</v>
      </c>
      <c r="E51" s="7" t="s">
        <v>263</v>
      </c>
      <c r="F51" s="7" t="s">
        <v>280</v>
      </c>
      <c r="G51" s="7" t="s">
        <v>264</v>
      </c>
      <c r="H51" s="7" t="s">
        <v>265</v>
      </c>
      <c r="I51" s="9" t="s">
        <v>5</v>
      </c>
      <c r="J51" s="7">
        <f t="shared" si="7"/>
        <v>1</v>
      </c>
      <c r="K51" s="13"/>
      <c r="L51" s="12"/>
      <c r="M51" s="7" t="s">
        <v>373</v>
      </c>
      <c r="N51" s="7"/>
      <c r="O51" s="19"/>
    </row>
    <row r="52" spans="1:15" ht="45" x14ac:dyDescent="0.25">
      <c r="A52" s="87"/>
      <c r="B52" s="90"/>
      <c r="C52" s="17" t="s">
        <v>46</v>
      </c>
      <c r="D52" s="10" t="s">
        <v>195</v>
      </c>
      <c r="E52" s="10" t="s">
        <v>13</v>
      </c>
      <c r="F52" s="10" t="s">
        <v>196</v>
      </c>
      <c r="G52" s="10" t="s">
        <v>197</v>
      </c>
      <c r="H52" s="10" t="s">
        <v>198</v>
      </c>
      <c r="I52" s="9" t="s">
        <v>7</v>
      </c>
      <c r="J52" s="7">
        <f t="shared" si="7"/>
        <v>3</v>
      </c>
      <c r="K52" s="12"/>
      <c r="L52" s="12"/>
      <c r="N52" s="7"/>
    </row>
    <row r="53" spans="1:15" x14ac:dyDescent="0.25">
      <c r="A53" s="87"/>
      <c r="B53" s="90"/>
      <c r="C53" s="17" t="s">
        <v>343</v>
      </c>
      <c r="D53" s="7" t="s">
        <v>51</v>
      </c>
      <c r="E53" s="7" t="s">
        <v>13</v>
      </c>
      <c r="F53" s="7" t="s">
        <v>52</v>
      </c>
      <c r="G53" s="7" t="s">
        <v>53</v>
      </c>
      <c r="H53" s="7" t="s">
        <v>54</v>
      </c>
      <c r="I53" s="9" t="s">
        <v>7</v>
      </c>
      <c r="J53" s="7">
        <f>VLOOKUP(I53,SCORE,2, FALSE)</f>
        <v>3</v>
      </c>
      <c r="L53" s="13"/>
      <c r="N53" s="7"/>
    </row>
    <row r="54" spans="1:15" ht="30" x14ac:dyDescent="0.25">
      <c r="A54" s="87"/>
      <c r="B54" s="90"/>
      <c r="C54" s="17" t="s">
        <v>55</v>
      </c>
      <c r="D54" s="7" t="s">
        <v>56</v>
      </c>
      <c r="E54" s="7" t="s">
        <v>57</v>
      </c>
      <c r="F54" s="7" t="s">
        <v>58</v>
      </c>
      <c r="G54" s="10" t="s">
        <v>59</v>
      </c>
      <c r="H54" s="10" t="s">
        <v>241</v>
      </c>
      <c r="I54" s="9" t="s">
        <v>4</v>
      </c>
      <c r="J54" s="7">
        <f>VLOOKUP(I54,SCORE,2, FALSE)</f>
        <v>0</v>
      </c>
      <c r="K54" s="12"/>
      <c r="L54" s="12"/>
      <c r="M54" s="7" t="s">
        <v>13</v>
      </c>
      <c r="N54" s="7"/>
    </row>
    <row r="55" spans="1:15" ht="30" x14ac:dyDescent="0.25">
      <c r="A55" s="87"/>
      <c r="B55" s="90"/>
      <c r="C55" s="17" t="s">
        <v>60</v>
      </c>
      <c r="D55" s="7" t="s">
        <v>61</v>
      </c>
      <c r="E55" s="7" t="s">
        <v>57</v>
      </c>
      <c r="F55" s="7" t="s">
        <v>62</v>
      </c>
      <c r="G55" s="7" t="s">
        <v>63</v>
      </c>
      <c r="H55" s="7" t="s">
        <v>64</v>
      </c>
      <c r="I55" s="9" t="s">
        <v>4</v>
      </c>
      <c r="J55" s="7">
        <f>VLOOKUP(I55,SCORE,2, FALSE)</f>
        <v>0</v>
      </c>
      <c r="K55" s="12"/>
      <c r="L55" s="12"/>
      <c r="M55" s="7" t="s">
        <v>13</v>
      </c>
      <c r="N55" s="7"/>
    </row>
    <row r="56" spans="1:15" x14ac:dyDescent="0.25">
      <c r="A56" s="87"/>
      <c r="B56" s="90"/>
      <c r="C56" s="17" t="s">
        <v>65</v>
      </c>
      <c r="D56" s="7" t="s">
        <v>66</v>
      </c>
      <c r="E56" s="7" t="s">
        <v>57</v>
      </c>
      <c r="F56" s="7" t="s">
        <v>67</v>
      </c>
      <c r="G56" s="7" t="s">
        <v>68</v>
      </c>
      <c r="H56" s="7" t="s">
        <v>69</v>
      </c>
      <c r="I56" s="9" t="s">
        <v>4</v>
      </c>
      <c r="J56" s="7">
        <f>VLOOKUP(I56,SCORE,2, FALSE)</f>
        <v>0</v>
      </c>
      <c r="K56" s="12"/>
      <c r="L56" s="12"/>
      <c r="M56" s="7" t="s">
        <v>13</v>
      </c>
      <c r="N56" s="7"/>
    </row>
    <row r="57" spans="1:15" ht="45" x14ac:dyDescent="0.25">
      <c r="A57" s="87"/>
      <c r="B57" s="90"/>
      <c r="C57" s="17" t="s">
        <v>106</v>
      </c>
      <c r="D57" s="10" t="s">
        <v>107</v>
      </c>
      <c r="E57" s="10" t="s">
        <v>13</v>
      </c>
      <c r="F57" s="10" t="s">
        <v>108</v>
      </c>
      <c r="G57" s="10" t="s">
        <v>109</v>
      </c>
      <c r="H57" s="10" t="s">
        <v>110</v>
      </c>
      <c r="I57" s="9" t="s">
        <v>6</v>
      </c>
      <c r="J57" s="7">
        <f t="shared" ref="J57:J58" si="8">VLOOKUP(I57,SCORE,2, FALSE)</f>
        <v>2</v>
      </c>
      <c r="K57" s="12"/>
      <c r="L57" s="12"/>
      <c r="N57" s="7"/>
    </row>
    <row r="58" spans="1:15" ht="30" x14ac:dyDescent="0.25">
      <c r="A58" s="87"/>
      <c r="B58" s="90"/>
      <c r="C58" s="17" t="s">
        <v>111</v>
      </c>
      <c r="D58" s="10" t="s">
        <v>112</v>
      </c>
      <c r="E58" s="10" t="s">
        <v>13</v>
      </c>
      <c r="F58" s="10" t="s">
        <v>113</v>
      </c>
      <c r="G58" s="10" t="s">
        <v>114</v>
      </c>
      <c r="H58" s="10" t="s">
        <v>115</v>
      </c>
      <c r="I58" s="9" t="s">
        <v>5</v>
      </c>
      <c r="J58" s="7">
        <f t="shared" si="8"/>
        <v>1</v>
      </c>
      <c r="K58" s="12"/>
      <c r="L58" s="12"/>
      <c r="M58" s="7" t="s">
        <v>374</v>
      </c>
      <c r="N58" s="7"/>
    </row>
    <row r="59" spans="1:15" ht="60" x14ac:dyDescent="0.25">
      <c r="A59" s="87"/>
      <c r="B59" s="90"/>
      <c r="C59" s="17" t="s">
        <v>80</v>
      </c>
      <c r="D59" s="10" t="s">
        <v>379</v>
      </c>
      <c r="E59" s="7" t="s">
        <v>44</v>
      </c>
      <c r="F59" s="7" t="s">
        <v>89</v>
      </c>
      <c r="G59" s="7" t="s">
        <v>380</v>
      </c>
      <c r="H59" s="7" t="s">
        <v>381</v>
      </c>
      <c r="I59" s="9" t="s">
        <v>4</v>
      </c>
      <c r="J59" s="7">
        <f>VLOOKUP(I59,SCORE,2, FALSE)</f>
        <v>0</v>
      </c>
      <c r="K59" s="12"/>
      <c r="L59" s="12"/>
      <c r="M59" s="7" t="s">
        <v>382</v>
      </c>
      <c r="N59" s="7"/>
    </row>
    <row r="60" spans="1:15" ht="30" x14ac:dyDescent="0.25">
      <c r="A60" s="87"/>
      <c r="B60" s="90" t="s">
        <v>134</v>
      </c>
      <c r="C60" s="25" t="s">
        <v>73</v>
      </c>
      <c r="D60" s="11" t="s">
        <v>135</v>
      </c>
      <c r="E60" s="11" t="s">
        <v>57</v>
      </c>
      <c r="F60" s="11" t="s">
        <v>136</v>
      </c>
      <c r="G60" s="11" t="s">
        <v>137</v>
      </c>
      <c r="H60" s="11" t="s">
        <v>204</v>
      </c>
      <c r="I60" s="9" t="s">
        <v>6</v>
      </c>
      <c r="J60" s="7">
        <f t="shared" ref="J60:J62" si="9">VLOOKUP(I60,SCORE,2, FALSE)</f>
        <v>2</v>
      </c>
      <c r="K60" s="13">
        <f>SUM(J60:J63)/(COUNTA(J60:J63) * 3)</f>
        <v>0.16666666666666666</v>
      </c>
      <c r="L60" s="13"/>
      <c r="M60" s="10" t="s">
        <v>13</v>
      </c>
      <c r="O60" s="19">
        <f>SUM(J60:J63)/(COUNTA(J60:J63) * 3)</f>
        <v>0.16666666666666666</v>
      </c>
    </row>
    <row r="61" spans="1:15" ht="90" x14ac:dyDescent="0.25">
      <c r="A61" s="87"/>
      <c r="B61" s="90"/>
      <c r="C61" s="25" t="s">
        <v>290</v>
      </c>
      <c r="D61" s="11" t="s">
        <v>291</v>
      </c>
      <c r="E61" s="11" t="s">
        <v>292</v>
      </c>
      <c r="F61" s="11" t="s">
        <v>294</v>
      </c>
      <c r="G61" s="11"/>
      <c r="H61" s="11" t="s">
        <v>293</v>
      </c>
      <c r="I61" s="9" t="s">
        <v>4</v>
      </c>
      <c r="J61" s="7">
        <f t="shared" si="9"/>
        <v>0</v>
      </c>
      <c r="K61" s="13"/>
      <c r="L61" s="13"/>
      <c r="M61" s="10" t="s">
        <v>370</v>
      </c>
      <c r="O61" s="19"/>
    </row>
    <row r="62" spans="1:15" ht="30" x14ac:dyDescent="0.25">
      <c r="A62" s="87"/>
      <c r="B62" s="90"/>
      <c r="C62" s="25" t="s">
        <v>287</v>
      </c>
      <c r="D62" s="11"/>
      <c r="E62" s="11" t="s">
        <v>13</v>
      </c>
      <c r="F62" s="11" t="s">
        <v>288</v>
      </c>
      <c r="G62" s="11"/>
      <c r="H62" s="11" t="s">
        <v>289</v>
      </c>
      <c r="I62" s="9" t="s">
        <v>4</v>
      </c>
      <c r="J62" s="7">
        <f t="shared" si="9"/>
        <v>0</v>
      </c>
      <c r="K62" s="13"/>
      <c r="L62" s="13"/>
      <c r="M62" s="10" t="s">
        <v>13</v>
      </c>
      <c r="O62" s="19"/>
    </row>
    <row r="63" spans="1:15" ht="105" x14ac:dyDescent="0.25">
      <c r="A63" s="87"/>
      <c r="B63" s="90"/>
      <c r="C63" s="25" t="s">
        <v>346</v>
      </c>
      <c r="D63" s="11" t="s">
        <v>199</v>
      </c>
      <c r="E63" s="11" t="s">
        <v>200</v>
      </c>
      <c r="F63" s="11" t="s">
        <v>201</v>
      </c>
      <c r="G63" s="11" t="s">
        <v>203</v>
      </c>
      <c r="H63" s="11" t="s">
        <v>202</v>
      </c>
      <c r="I63" s="9" t="s">
        <v>4</v>
      </c>
      <c r="J63" s="7">
        <f>VLOOKUP(I63,SCORE,2, FALSE)</f>
        <v>0</v>
      </c>
      <c r="K63" s="12"/>
      <c r="L63" s="12"/>
      <c r="M63" s="10" t="s">
        <v>369</v>
      </c>
    </row>
    <row r="64" spans="1:15" ht="75" x14ac:dyDescent="0.25">
      <c r="A64" s="87"/>
      <c r="B64" s="88" t="s">
        <v>207</v>
      </c>
      <c r="C64" s="25" t="s">
        <v>205</v>
      </c>
      <c r="D64" s="11" t="s">
        <v>206</v>
      </c>
      <c r="E64" s="11" t="s">
        <v>208</v>
      </c>
      <c r="F64" s="11" t="s">
        <v>210</v>
      </c>
      <c r="G64" s="11" t="s">
        <v>211</v>
      </c>
      <c r="H64" s="11" t="s">
        <v>209</v>
      </c>
      <c r="I64" s="9" t="s">
        <v>5</v>
      </c>
      <c r="J64" s="7">
        <f t="shared" ref="J64" si="10">VLOOKUP(I64,SCORE,2, FALSE)</f>
        <v>1</v>
      </c>
      <c r="K64" s="13">
        <f>SUM(J64:J67)/(COUNTA(J64:J67) * 3)</f>
        <v>0.66666666666666663</v>
      </c>
      <c r="L64" s="13"/>
      <c r="M64" s="10"/>
      <c r="O64" s="19">
        <f>SUM(J64:J67)/(COUNTA(J64:J67) * 3)</f>
        <v>0.66666666666666663</v>
      </c>
    </row>
    <row r="65" spans="1:13" ht="105" x14ac:dyDescent="0.25">
      <c r="A65" s="87"/>
      <c r="B65" s="90"/>
      <c r="C65" s="25" t="s">
        <v>212</v>
      </c>
      <c r="D65" s="11" t="s">
        <v>213</v>
      </c>
      <c r="E65" s="11" t="s">
        <v>217</v>
      </c>
      <c r="F65" s="11" t="s">
        <v>218</v>
      </c>
      <c r="G65" s="8"/>
      <c r="H65" s="11" t="s">
        <v>216</v>
      </c>
      <c r="I65" s="9" t="s">
        <v>7</v>
      </c>
      <c r="J65" s="7">
        <f>VLOOKUP(I65,SCORE,2, FALSE)</f>
        <v>3</v>
      </c>
      <c r="K65" s="12"/>
      <c r="L65" s="12"/>
      <c r="M65" s="10"/>
    </row>
    <row r="66" spans="1:13" ht="45" x14ac:dyDescent="0.25">
      <c r="A66" s="87"/>
      <c r="B66" s="90"/>
      <c r="C66" s="25" t="s">
        <v>214</v>
      </c>
      <c r="D66" s="11" t="s">
        <v>215</v>
      </c>
      <c r="E66" s="11" t="s">
        <v>220</v>
      </c>
      <c r="F66" s="11" t="s">
        <v>222</v>
      </c>
      <c r="G66" s="11" t="s">
        <v>223</v>
      </c>
      <c r="H66" s="11" t="s">
        <v>221</v>
      </c>
      <c r="I66" s="9" t="s">
        <v>5</v>
      </c>
      <c r="J66" s="7">
        <f t="shared" ref="J66:J67" si="11">VLOOKUP(I66,SCORE,2, FALSE)</f>
        <v>1</v>
      </c>
      <c r="K66" s="12"/>
      <c r="L66" s="12"/>
      <c r="M66" s="10"/>
    </row>
    <row r="67" spans="1:13" ht="30" x14ac:dyDescent="0.25">
      <c r="A67" s="87"/>
      <c r="B67" s="90"/>
      <c r="C67" s="25" t="s">
        <v>219</v>
      </c>
      <c r="D67" s="11" t="s">
        <v>224</v>
      </c>
      <c r="E67" s="11" t="s">
        <v>225</v>
      </c>
      <c r="F67" s="11" t="s">
        <v>226</v>
      </c>
      <c r="G67" s="11" t="s">
        <v>227</v>
      </c>
      <c r="H67" s="11" t="s">
        <v>228</v>
      </c>
      <c r="I67" s="9" t="s">
        <v>7</v>
      </c>
      <c r="J67" s="7">
        <f t="shared" si="11"/>
        <v>3</v>
      </c>
      <c r="K67" s="12"/>
      <c r="L67" s="12"/>
      <c r="M67" s="10"/>
    </row>
    <row r="68" spans="1:13" x14ac:dyDescent="0.25">
      <c r="A68" s="87"/>
      <c r="B68" s="22"/>
      <c r="C68" s="25"/>
      <c r="D68" s="11"/>
      <c r="E68" s="11"/>
      <c r="F68" s="11"/>
      <c r="G68" s="11"/>
      <c r="H68" s="11"/>
      <c r="I68" s="9"/>
      <c r="K68" s="12"/>
      <c r="L68" s="12"/>
      <c r="M68" s="10"/>
    </row>
    <row r="69" spans="1:13" x14ac:dyDescent="0.25">
      <c r="A69" s="87"/>
      <c r="B69" s="91"/>
      <c r="C69" s="91"/>
      <c r="D69" s="91"/>
      <c r="E69" s="91"/>
      <c r="F69" s="91"/>
      <c r="G69" s="91"/>
      <c r="H69" s="91"/>
      <c r="I69" s="91"/>
      <c r="J69" s="91"/>
      <c r="K69" s="91"/>
      <c r="L69" s="91"/>
      <c r="M69" s="91"/>
    </row>
  </sheetData>
  <mergeCells count="17">
    <mergeCell ref="A35:A41"/>
    <mergeCell ref="B39:B41"/>
    <mergeCell ref="A42:A69"/>
    <mergeCell ref="B42:B47"/>
    <mergeCell ref="B48:B59"/>
    <mergeCell ref="B60:B63"/>
    <mergeCell ref="B64:B67"/>
    <mergeCell ref="B69:M69"/>
    <mergeCell ref="B35:B38"/>
    <mergeCell ref="A28:A34"/>
    <mergeCell ref="B28:B34"/>
    <mergeCell ref="A5:A23"/>
    <mergeCell ref="B17:B19"/>
    <mergeCell ref="B20:B23"/>
    <mergeCell ref="B5:B16"/>
    <mergeCell ref="A24:A27"/>
    <mergeCell ref="B24:B27"/>
  </mergeCells>
  <conditionalFormatting sqref="B42">
    <cfRule type="expression" dxfId="43" priority="65" stopIfTrue="1">
      <formula>$K$42 &lt; 0.25</formula>
    </cfRule>
    <cfRule type="expression" dxfId="42" priority="66" stopIfTrue="1">
      <formula>$K$42 &lt; 0.5</formula>
    </cfRule>
    <cfRule type="expression" dxfId="41" priority="67" stopIfTrue="1">
      <formula>$K$42 &lt; 0.75</formula>
    </cfRule>
    <cfRule type="expression" dxfId="40" priority="68">
      <formula>$K$42 &gt;= 0.75</formula>
    </cfRule>
  </conditionalFormatting>
  <conditionalFormatting sqref="B24">
    <cfRule type="expression" dxfId="39" priority="57" stopIfTrue="1">
      <formula>$K$24 &lt; 0.25</formula>
    </cfRule>
    <cfRule type="expression" dxfId="38" priority="58" stopIfTrue="1">
      <formula>$K$24 &lt; 0.5</formula>
    </cfRule>
    <cfRule type="expression" dxfId="37" priority="59" stopIfTrue="1">
      <formula>$K$24 &lt; 0.75</formula>
    </cfRule>
    <cfRule type="expression" dxfId="36" priority="60">
      <formula>$K$24 &gt;= 0.75</formula>
    </cfRule>
  </conditionalFormatting>
  <conditionalFormatting sqref="B60:B62">
    <cfRule type="expression" dxfId="35" priority="37" stopIfTrue="1">
      <formula>$K$60 &lt; 0.25</formula>
    </cfRule>
    <cfRule type="expression" dxfId="34" priority="38" stopIfTrue="1">
      <formula>$K$60  &lt; 0.5</formula>
    </cfRule>
    <cfRule type="expression" dxfId="33" priority="39" stopIfTrue="1">
      <formula>$K$60 &lt; 0.75</formula>
    </cfRule>
    <cfRule type="expression" dxfId="32" priority="40">
      <formula>$K$60 &gt;= 0.75</formula>
    </cfRule>
  </conditionalFormatting>
  <conditionalFormatting sqref="B5">
    <cfRule type="expression" dxfId="31" priority="69" stopIfTrue="1">
      <formula>$K$5 &lt; 0.25</formula>
    </cfRule>
    <cfRule type="expression" dxfId="30" priority="70" stopIfTrue="1">
      <formula>$K$5 &lt; 0.5</formula>
    </cfRule>
    <cfRule type="expression" dxfId="29" priority="71" stopIfTrue="1">
      <formula>$K$5 &lt; 0.75</formula>
    </cfRule>
    <cfRule type="expression" dxfId="28" priority="72">
      <formula>$K$5 &gt;= 0.75</formula>
    </cfRule>
  </conditionalFormatting>
  <conditionalFormatting sqref="B64">
    <cfRule type="expression" dxfId="27" priority="33" stopIfTrue="1">
      <formula>$K$64 &lt; 0.25</formula>
    </cfRule>
    <cfRule type="expression" dxfId="26" priority="34" stopIfTrue="1">
      <formula>$K$64 &lt; 0.5</formula>
    </cfRule>
    <cfRule type="expression" dxfId="25" priority="35" stopIfTrue="1">
      <formula>$K$64 &lt; 0.75</formula>
    </cfRule>
    <cfRule type="expression" dxfId="24" priority="36">
      <formula>$K$64 &gt;= 0.75</formula>
    </cfRule>
  </conditionalFormatting>
  <conditionalFormatting sqref="B17">
    <cfRule type="expression" dxfId="23" priority="25" stopIfTrue="1">
      <formula>$K$17 &lt; 0.25</formula>
    </cfRule>
    <cfRule type="expression" dxfId="22" priority="26" stopIfTrue="1">
      <formula>$K$17 &lt; 0.5</formula>
    </cfRule>
    <cfRule type="expression" dxfId="21" priority="27" stopIfTrue="1">
      <formula>$K$17 &lt; 0.75</formula>
    </cfRule>
    <cfRule type="expression" dxfId="20" priority="28">
      <formula>$K$17 &gt;= 0.75</formula>
    </cfRule>
  </conditionalFormatting>
  <conditionalFormatting sqref="B20">
    <cfRule type="expression" dxfId="19" priority="21" stopIfTrue="1">
      <formula>$K$20 &lt; 0.25</formula>
    </cfRule>
    <cfRule type="expression" dxfId="18" priority="22" stopIfTrue="1">
      <formula>$K$20 &lt; 0.5</formula>
    </cfRule>
    <cfRule type="expression" dxfId="17" priority="23" stopIfTrue="1">
      <formula>$K$20 &lt; 0.75</formula>
    </cfRule>
    <cfRule type="expression" dxfId="16" priority="24">
      <formula>$K$20 &gt;= 0.75</formula>
    </cfRule>
  </conditionalFormatting>
  <conditionalFormatting sqref="B28">
    <cfRule type="expression" dxfId="15" priority="17" stopIfTrue="1">
      <formula>$K$28 &lt; 0.25</formula>
    </cfRule>
    <cfRule type="expression" dxfId="14" priority="18" stopIfTrue="1">
      <formula>$K$28 &lt; 0.5</formula>
    </cfRule>
    <cfRule type="expression" dxfId="13" priority="19" stopIfTrue="1">
      <formula>$K$28 &lt; 0.75</formula>
    </cfRule>
    <cfRule type="expression" dxfId="12" priority="20">
      <formula>$K$28 &gt;= 0.75</formula>
    </cfRule>
  </conditionalFormatting>
  <conditionalFormatting sqref="B39:B40">
    <cfRule type="expression" dxfId="11" priority="13" stopIfTrue="1">
      <formula>$K$39&lt; 0.25</formula>
    </cfRule>
    <cfRule type="expression" dxfId="10" priority="14" stopIfTrue="1">
      <formula>$K$39&lt; 0.5</formula>
    </cfRule>
    <cfRule type="expression" dxfId="9" priority="15" stopIfTrue="1">
      <formula>$K$39&lt; 0.75</formula>
    </cfRule>
    <cfRule type="expression" dxfId="8" priority="16">
      <formula>$K$39&gt;= 0.75</formula>
    </cfRule>
  </conditionalFormatting>
  <conditionalFormatting sqref="B35">
    <cfRule type="expression" dxfId="7" priority="9" stopIfTrue="1">
      <formula>$K$35 &lt; 0.25</formula>
    </cfRule>
    <cfRule type="expression" dxfId="6" priority="10" stopIfTrue="1">
      <formula>$K$35 &lt; 0.5</formula>
    </cfRule>
    <cfRule type="expression" dxfId="5" priority="11" stopIfTrue="1">
      <formula>$K$35 &lt; 0.75</formula>
    </cfRule>
    <cfRule type="expression" dxfId="4" priority="12">
      <formula>$K$35 &gt;= 0.75</formula>
    </cfRule>
  </conditionalFormatting>
  <conditionalFormatting sqref="B48:B51">
    <cfRule type="expression" dxfId="3" priority="5" stopIfTrue="1">
      <formula>$K$48 &lt; 0.25</formula>
    </cfRule>
    <cfRule type="expression" dxfId="2" priority="6" stopIfTrue="1">
      <formula>$K$48 &lt; 0.5</formula>
    </cfRule>
    <cfRule type="expression" dxfId="1" priority="7" stopIfTrue="1">
      <formula>$K$48 &lt; 0.75</formula>
    </cfRule>
    <cfRule type="expression" dxfId="0" priority="8">
      <formula>$K$48 &gt;= 0.75</formula>
    </cfRule>
  </conditionalFormatting>
  <pageMargins left="0.7" right="0.7" top="0.75" bottom="0.75" header="0.3" footer="0.3"/>
  <pageSetup scale="63" fitToHeight="0" orientation="landscape" r:id="rId1"/>
  <headerFooter>
    <oddHeader>&amp;F</oddHeader>
    <oddFooter>Page &amp;P of &amp;N</oddFooter>
  </headerFooter>
  <extLst>
    <ext xmlns:x14="http://schemas.microsoft.com/office/spreadsheetml/2009/9/main" uri="{CCE6A557-97BC-4b89-ADB6-D9C93CAAB3DF}">
      <x14:dataValidations xmlns:xm="http://schemas.microsoft.com/office/excel/2006/main" count="1">
        <x14:dataValidation type="list" showInputMessage="1" showErrorMessage="1" xr:uid="{00000000-0002-0000-0500-000000000000}">
          <x14:formula1>
            <xm:f>Lookup!$B$1:$B$5</xm:f>
          </x14:formula1>
          <xm:sqref>I5:I68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ACFBDAB27E8B34981B02F77D95C52F5" ma:contentTypeVersion="9" ma:contentTypeDescription="Create a new document." ma:contentTypeScope="" ma:versionID="37437e5fdf765847033ade4cd57fa86a">
  <xsd:schema xmlns:xsd="http://www.w3.org/2001/XMLSchema" xmlns:xs="http://www.w3.org/2001/XMLSchema" xmlns:p="http://schemas.microsoft.com/office/2006/metadata/properties" xmlns:ns2="1a832241-987a-4d79-9fcd-efb8bfe6011c" targetNamespace="http://schemas.microsoft.com/office/2006/metadata/properties" ma:root="true" ma:fieldsID="2513738a2e3eeb1ca376ca3df892c02b" ns2:_="">
    <xsd:import namespace="1a832241-987a-4d79-9fcd-efb8bfe601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EventHashCode" minOccurs="0"/>
                <xsd:element ref="ns2:MediaServiceGenerationTime" minOccurs="0"/>
                <xsd:element ref="ns2:MediaServiceAutoTag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832241-987a-4d79-9fcd-efb8bfe601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C2AAA0-3054-4DE4-93CB-8ECC12488B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832241-987a-4d79-9fcd-efb8bfe601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5D6DA9-DA9C-40FD-864E-7002926A1C0C}">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1a832241-987a-4d79-9fcd-efb8bfe6011c"/>
    <ds:schemaRef ds:uri="http://purl.org/dc/dcmitype/"/>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9BC436DC-1043-44B4-B2B1-062ADA8393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Intro</vt:lpstr>
      <vt:lpstr>Lookup</vt:lpstr>
      <vt:lpstr>QE PreState</vt:lpstr>
      <vt:lpstr>Visual Prestate</vt:lpstr>
      <vt:lpstr>QE Back</vt:lpstr>
      <vt:lpstr>LEVELS</vt:lpstr>
      <vt:lpstr>SCORE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2019-10-08T18:24:31Z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0x010100CACFBDAB27E8B34981B02F77D95C52F5</vt:lpwstr>
  </property>
  <property fmtid="{D5CDD505-2E9C-101B-9397-08002B2CF9AE}" pid="3" name="AuthorIds_UIVersion_2048">
    <vt:lpwstr>86</vt:lpwstr>
  </property>
  <property fmtid="{D5CDD505-2E9C-101B-9397-08002B2CF9AE}" pid="4" name="xd_Signature">
    <vt:bool>false</vt:bool>
  </property>
  <property fmtid="{D5CDD505-2E9C-101B-9397-08002B2CF9AE}" pid="5" name="xd_ProgID">
    <vt:lpwstr/>
  </property>
  <property fmtid="{D5CDD505-2E9C-101B-9397-08002B2CF9AE}" pid="6" name="TemplateUrl">
    <vt:lpwstr/>
  </property>
  <property fmtid="{D5CDD505-2E9C-101B-9397-08002B2CF9AE}" pid="7" name="ComplianceAssetId">
    <vt:lpwstr/>
  </property>
  <property fmtid="{D5CDD505-2E9C-101B-9397-08002B2CF9AE}" pid="8" name="AuthorIds_UIVersion_2560">
    <vt:lpwstr>86</vt:lpwstr>
  </property>
</Properties>
</file>