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5A5E38E-47A4-492D-BD3F-B2590D4F39FD}" xr6:coauthVersionLast="44" xr6:coauthVersionMax="44" xr10:uidLastSave="{00000000-0000-0000-0000-000000000000}"/>
  <bookViews>
    <workbookView xWindow="33705" yWindow="3060" windowWidth="16560" windowHeight="13140" firstSheet="1" activeTab="2" xr2:uid="{00000000-000D-0000-FFFF-FFFF00000000}"/>
  </bookViews>
  <sheets>
    <sheet name="Intro" sheetId="3" r:id="rId1"/>
    <sheet name="Lookup" sheetId="2" r:id="rId2"/>
    <sheet name="QE PreState" sheetId="11" r:id="rId3"/>
    <sheet name="Visual Prestate" sheetId="12" r:id="rId4"/>
    <sheet name="QE Back" sheetId="10" r:id="rId5"/>
  </sheets>
  <externalReferences>
    <externalReference r:id="rId6"/>
  </externalReferences>
  <definedNames>
    <definedName name="_xlnm._FilterDatabase" localSheetId="2" hidden="1">'QE PreState'!$A$3:$O$3</definedName>
    <definedName name="_xlcn.WorksheetConnection_WorksheetA3I831" hidden="1">[1]Worksheet!$A$3:$I$84</definedName>
    <definedName name="_xlcn.WorksheetConnection_WorksheetA5I831" hidden="1">[1]Worksheet!$A$5:$I$84</definedName>
    <definedName name="LEVELS">Lookup!$A$1:$C$5</definedName>
    <definedName name="SCORE">Lookup!$B$1:$C$5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sheet!$A$3:$I$83"/>
          <x15:modelTable id="Range 1" name="Range 1" connection="WorksheetConnection_Worksheet!$A$5:$I$8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8" i="11" l="1"/>
  <c r="B10" i="12" l="1"/>
  <c r="B8" i="12"/>
  <c r="B6" i="12"/>
  <c r="B5" i="12"/>
  <c r="A11" i="12"/>
  <c r="A10" i="12"/>
  <c r="A9" i="12"/>
  <c r="A8" i="12"/>
  <c r="A7" i="12"/>
  <c r="A6" i="12"/>
  <c r="A5" i="12"/>
  <c r="A4" i="12"/>
  <c r="A3" i="12"/>
  <c r="A2" i="12"/>
  <c r="J6" i="11" l="1"/>
  <c r="J7" i="11"/>
  <c r="J8" i="11"/>
  <c r="J9" i="11"/>
  <c r="J10" i="11"/>
  <c r="J11" i="11"/>
  <c r="J12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K36" i="11" s="1"/>
  <c r="B7" i="12" s="1"/>
  <c r="J37" i="11"/>
  <c r="J38" i="11"/>
  <c r="J39" i="11"/>
  <c r="J40" i="11"/>
  <c r="J41" i="11"/>
  <c r="J42" i="11"/>
  <c r="J43" i="11"/>
  <c r="J44" i="11"/>
  <c r="J45" i="11"/>
  <c r="J46" i="11"/>
  <c r="J47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A1" i="11"/>
  <c r="K21" i="11" l="1"/>
  <c r="B4" i="12" s="1"/>
  <c r="H1" i="11"/>
  <c r="K32" i="11"/>
  <c r="K17" i="11"/>
  <c r="B3" i="12" s="1"/>
  <c r="O62" i="11"/>
  <c r="K58" i="11"/>
  <c r="K25" i="11"/>
  <c r="O39" i="11"/>
  <c r="K45" i="11"/>
  <c r="B9" i="12" s="1"/>
  <c r="O21" i="11"/>
  <c r="K5" i="11"/>
  <c r="B2" i="12" s="1"/>
  <c r="K39" i="11"/>
  <c r="G1" i="11"/>
  <c r="K62" i="11"/>
  <c r="B11" i="12" s="1"/>
  <c r="O58" i="11"/>
  <c r="J11" i="10"/>
  <c r="A1" i="10"/>
  <c r="J1" i="11" l="1"/>
  <c r="J37" i="10"/>
  <c r="J62" i="10"/>
  <c r="J61" i="10"/>
  <c r="J51" i="10"/>
  <c r="J50" i="10"/>
  <c r="J49" i="10"/>
  <c r="J40" i="10"/>
  <c r="J38" i="10"/>
  <c r="J36" i="10"/>
  <c r="J33" i="10"/>
  <c r="J32" i="10"/>
  <c r="J24" i="10"/>
  <c r="J15" i="10"/>
  <c r="J14" i="10"/>
  <c r="J12" i="10"/>
  <c r="J67" i="10" l="1"/>
  <c r="J66" i="10"/>
  <c r="J65" i="10"/>
  <c r="J64" i="10"/>
  <c r="J63" i="10"/>
  <c r="J60" i="10"/>
  <c r="J59" i="10"/>
  <c r="J58" i="10"/>
  <c r="J57" i="10"/>
  <c r="J56" i="10"/>
  <c r="J55" i="10"/>
  <c r="J54" i="10"/>
  <c r="J53" i="10"/>
  <c r="J52" i="10"/>
  <c r="J48" i="10"/>
  <c r="J47" i="10"/>
  <c r="J46" i="10"/>
  <c r="J45" i="10"/>
  <c r="J44" i="10"/>
  <c r="J43" i="10"/>
  <c r="J42" i="10"/>
  <c r="J41" i="10"/>
  <c r="J39" i="10"/>
  <c r="J35" i="10"/>
  <c r="K35" i="10" s="1"/>
  <c r="J34" i="10"/>
  <c r="J31" i="10"/>
  <c r="J30" i="10"/>
  <c r="J29" i="10"/>
  <c r="J28" i="10"/>
  <c r="J27" i="10"/>
  <c r="J26" i="10"/>
  <c r="J25" i="10"/>
  <c r="O24" i="10"/>
  <c r="J23" i="10"/>
  <c r="J22" i="10"/>
  <c r="J21" i="10"/>
  <c r="J20" i="10"/>
  <c r="J19" i="10"/>
  <c r="J18" i="10"/>
  <c r="J17" i="10"/>
  <c r="J16" i="10"/>
  <c r="J10" i="10"/>
  <c r="J9" i="10"/>
  <c r="J8" i="10"/>
  <c r="J7" i="10"/>
  <c r="J6" i="10"/>
  <c r="H1" i="10" l="1"/>
  <c r="G1" i="10"/>
  <c r="O60" i="10"/>
  <c r="K20" i="10"/>
  <c r="K39" i="10"/>
  <c r="K5" i="10"/>
  <c r="K48" i="10"/>
  <c r="K60" i="10"/>
  <c r="K17" i="10"/>
  <c r="K24" i="10"/>
  <c r="O64" i="10"/>
  <c r="K28" i="10"/>
  <c r="O42" i="10"/>
  <c r="K64" i="10"/>
  <c r="K42" i="10"/>
  <c r="J1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Worksheet!$A$3:$I$83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WorksheetA3I831"/>
        </x15:connection>
      </ext>
    </extLst>
  </connection>
  <connection id="3" xr16:uid="{00000000-0015-0000-FFFF-FFFF02000000}" name="WorksheetConnection_Worksheet!$A$5:$I$83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WorksheetA5I831"/>
        </x15:connection>
      </ext>
    </extLst>
  </connection>
</connections>
</file>

<file path=xl/sharedStrings.xml><?xml version="1.0" encoding="utf-8"?>
<sst xmlns="http://schemas.openxmlformats.org/spreadsheetml/2006/main" count="991" uniqueCount="412">
  <si>
    <t>Score</t>
  </si>
  <si>
    <t>Section</t>
  </si>
  <si>
    <t>Item</t>
  </si>
  <si>
    <t>Description</t>
  </si>
  <si>
    <t>Level 0</t>
  </si>
  <si>
    <t>Level 1</t>
  </si>
  <si>
    <t>Level 2</t>
  </si>
  <si>
    <t>Level 3</t>
  </si>
  <si>
    <t>Rating</t>
  </si>
  <si>
    <t>Notes</t>
  </si>
  <si>
    <t>Source Control</t>
  </si>
  <si>
    <t>Product</t>
  </si>
  <si>
    <t>Modern Source Control</t>
  </si>
  <si>
    <t>None</t>
  </si>
  <si>
    <t>Perforce, Other</t>
  </si>
  <si>
    <t>SVN, Mercurial, TFS/VSTS</t>
  </si>
  <si>
    <t>Git</t>
  </si>
  <si>
    <t>Branching</t>
  </si>
  <si>
    <t>Complexity/Pattern</t>
  </si>
  <si>
    <t>10+ FX Branches</t>
  </si>
  <si>
    <t>&lt;10 Fx Branches</t>
  </si>
  <si>
    <t>Simple/GitFlow</t>
  </si>
  <si>
    <t>Feature Branch Lifetime</t>
  </si>
  <si>
    <t>Mean Life of a Feature Branch</t>
  </si>
  <si>
    <t>Months</t>
  </si>
  <si>
    <t>Weeks</t>
  </si>
  <si>
    <t>Days</t>
  </si>
  <si>
    <t>Branch Merge</t>
  </si>
  <si>
    <t>Mechanism for Merging Branches</t>
  </si>
  <si>
    <t>Manual</t>
  </si>
  <si>
    <t>Big Bang Merges</t>
  </si>
  <si>
    <t>Pull Requests</t>
  </si>
  <si>
    <t>Merge to Master</t>
  </si>
  <si>
    <t>How often merge to master</t>
  </si>
  <si>
    <t>Infrequently</t>
  </si>
  <si>
    <t>Production Push</t>
  </si>
  <si>
    <t>Each passed RC</t>
  </si>
  <si>
    <t>High Availability</t>
  </si>
  <si>
    <t>What is the HA plan</t>
  </si>
  <si>
    <t>File backup</t>
  </si>
  <si>
    <t>Internal HA</t>
  </si>
  <si>
    <t>GitHub/VSTS/etc.</t>
  </si>
  <si>
    <t>Tooling</t>
  </si>
  <si>
    <t>(n/a)</t>
  </si>
  <si>
    <t>No</t>
  </si>
  <si>
    <t>Scripted</t>
  </si>
  <si>
    <t>Static Code Analysis</t>
  </si>
  <si>
    <t>Human Review</t>
  </si>
  <si>
    <t>Unskilled</t>
  </si>
  <si>
    <t>Rarely</t>
  </si>
  <si>
    <t>Frequently/Expert</t>
  </si>
  <si>
    <t>Type of automation</t>
  </si>
  <si>
    <t>Record and playback</t>
  </si>
  <si>
    <t>Keyword driven</t>
  </si>
  <si>
    <t>Code base automation</t>
  </si>
  <si>
    <t>Automation frequency</t>
  </si>
  <si>
    <t>How often are automated tests executed</t>
  </si>
  <si>
    <t>Never</t>
  </si>
  <si>
    <t>Once a release</t>
  </si>
  <si>
    <t>Once a week</t>
  </si>
  <si>
    <t>Automation creation</t>
  </si>
  <si>
    <t>When is automation created</t>
  </si>
  <si>
    <t>After release</t>
  </si>
  <si>
    <t>Lagging sprint</t>
  </si>
  <si>
    <t>In sprint (part of the definition of done)</t>
  </si>
  <si>
    <t>Automation execution</t>
  </si>
  <si>
    <t>How is automation exectuted</t>
  </si>
  <si>
    <t>Locally</t>
  </si>
  <si>
    <t>On dedicated run machines</t>
  </si>
  <si>
    <t>Part of CI/CD</t>
  </si>
  <si>
    <t>Manual testing</t>
  </si>
  <si>
    <t>Adhoc</t>
  </si>
  <si>
    <t>Scenerio based</t>
  </si>
  <si>
    <t>Reporting</t>
  </si>
  <si>
    <t>Where are results reported</t>
  </si>
  <si>
    <t>Email</t>
  </si>
  <si>
    <t>Multiple testing tools</t>
  </si>
  <si>
    <t>Single system ALM integrated system</t>
  </si>
  <si>
    <t>SectionPercent</t>
  </si>
  <si>
    <t>Overall:</t>
  </si>
  <si>
    <t>Performance testing</t>
  </si>
  <si>
    <t>QE Automation</t>
  </si>
  <si>
    <t>Code Review</t>
  </si>
  <si>
    <t>Interviewees</t>
  </si>
  <si>
    <t>Test case Management Tool</t>
  </si>
  <si>
    <t>Traceability</t>
  </si>
  <si>
    <t>Database Access Tools</t>
  </si>
  <si>
    <t>API Testing Tools</t>
  </si>
  <si>
    <t>How test cases are managed</t>
  </si>
  <si>
    <t>Excel/Word</t>
  </si>
  <si>
    <t>Test Tool not linked to Requirements tool</t>
  </si>
  <si>
    <t>Enterprise Test Case Tool integrated with Requirements/SDLC tool</t>
  </si>
  <si>
    <t>Tools to access and/or test databases</t>
  </si>
  <si>
    <t>Code First (Dataclients, ORM libraries)</t>
  </si>
  <si>
    <t>SSMS, Database viewers</t>
  </si>
  <si>
    <t>Tools to test api</t>
  </si>
  <si>
    <t>Fiddlers, Swagger, simple post/get viewers</t>
  </si>
  <si>
    <t>Api Testing Software (Postman, ReadyAPI)</t>
  </si>
  <si>
    <t>Full Traceability Relationship (Userstory/acceptance Criteria &lt;-&gt; Test &lt;-&gt; Defect)</t>
  </si>
  <si>
    <t>Partial (User Story &lt;-&gt; Test case, User Story &lt;-&gt; Defect)</t>
  </si>
  <si>
    <t>QE Metrics and Reporting</t>
  </si>
  <si>
    <t>QE People and Culture</t>
  </si>
  <si>
    <t>QE Defects</t>
  </si>
  <si>
    <t>Tools for performance testing</t>
  </si>
  <si>
    <t>Performance Test Tools</t>
  </si>
  <si>
    <t>Load tools (Jmeter, others)</t>
  </si>
  <si>
    <t>UI Automation scope</t>
  </si>
  <si>
    <t>The scope of ui automation</t>
  </si>
  <si>
    <t>Happy Path</t>
  </si>
  <si>
    <t>Functional</t>
  </si>
  <si>
    <t>Full (Functional, Happy path, production checkout, regression)</t>
  </si>
  <si>
    <t>API Automation scope</t>
  </si>
  <si>
    <t>The scope of API automation</t>
  </si>
  <si>
    <t>Happy Path (Simple Gets/Post)</t>
  </si>
  <si>
    <t>Functional Workflows (Full API workfows)</t>
  </si>
  <si>
    <t>UI and API integrated automation</t>
  </si>
  <si>
    <t>Roles and Responsibility</t>
  </si>
  <si>
    <t xml:space="preserve">Reporting Frequency </t>
  </si>
  <si>
    <t>How often is reporting done</t>
  </si>
  <si>
    <t>Area</t>
  </si>
  <si>
    <t>Quality Process</t>
  </si>
  <si>
    <t>What is the review process</t>
  </si>
  <si>
    <t>Peer Testers</t>
  </si>
  <si>
    <t>Quality Perception</t>
  </si>
  <si>
    <t>What is the perception of Quality</t>
  </si>
  <si>
    <t>At what depth is testing done</t>
  </si>
  <si>
    <t>End user testing</t>
  </si>
  <si>
    <t>UI only</t>
  </si>
  <si>
    <t>UI and API</t>
  </si>
  <si>
    <t>Testing Depth</t>
  </si>
  <si>
    <t>Once per release</t>
  </si>
  <si>
    <t>Once per sprint</t>
  </si>
  <si>
    <t>Test execution results</t>
  </si>
  <si>
    <t>Highlevel (Test execuion results, defects)</t>
  </si>
  <si>
    <t>Automation Reporting</t>
  </si>
  <si>
    <t>How is automation reported</t>
  </si>
  <si>
    <t>Manually generated documents</t>
  </si>
  <si>
    <t>Automated generated documents</t>
  </si>
  <si>
    <t>Afterthought, none or negative</t>
  </si>
  <si>
    <t>Quality First (Embeded, collabrative and part of the life cycle). Seen as value adding.</t>
  </si>
  <si>
    <t>Type of manual testing done</t>
  </si>
  <si>
    <t>How are test cases are created</t>
  </si>
  <si>
    <t>Titles only (None Automated) or inconsistant</t>
  </si>
  <si>
    <t>Titles, Summary, Steps. Consistently done.</t>
  </si>
  <si>
    <t>Complete steps, shared steps, data driven where possible. Consistent and mature.</t>
  </si>
  <si>
    <t xml:space="preserve">Multiple areas including UI, API, database and Performance </t>
  </si>
  <si>
    <t>Communication</t>
  </si>
  <si>
    <t>Environments</t>
  </si>
  <si>
    <t>Data</t>
  </si>
  <si>
    <t>Metrics Quality</t>
  </si>
  <si>
    <t>Are metrics provided and do they provide actionable information</t>
  </si>
  <si>
    <t>Not reported or verbally</t>
  </si>
  <si>
    <t>Email, manually created</t>
  </si>
  <si>
    <t>Daily, easily on-demand and automated.</t>
  </si>
  <si>
    <t>What types of testing are done</t>
  </si>
  <si>
    <t>What is the quality fo the defects created</t>
  </si>
  <si>
    <t>Poor, verbally or not created</t>
  </si>
  <si>
    <t>Defect Management</t>
  </si>
  <si>
    <t>How are defects managed</t>
  </si>
  <si>
    <t>Titles with summary. Limited steps and supporting artifacts.</t>
  </si>
  <si>
    <t>Detailed reproducible steps, data, supporting artificats including screenshots, environment, change sets/release.</t>
  </si>
  <si>
    <t>Includes reproducible steps</t>
  </si>
  <si>
    <t>Defect Lifecycle</t>
  </si>
  <si>
    <t>What is the lifecycle of the defect</t>
  </si>
  <si>
    <t>Verbally</t>
  </si>
  <si>
    <t>In single ALM integrated system with fully traceability</t>
  </si>
  <si>
    <t>Multiple Defect tools</t>
  </si>
  <si>
    <t>Documented in emails, documents, share sites like confluence or sharepoint or communication tool like Slack, teams</t>
  </si>
  <si>
    <t xml:space="preserve">No establish lifecycle. </t>
  </si>
  <si>
    <t>Full Triage with review, development and retest. Flow managemed with workflow statuses in tool.</t>
  </si>
  <si>
    <t>Passive (AppDynamics, etc)</t>
  </si>
  <si>
    <t>Code First Unit testing runner (api libraries)</t>
  </si>
  <si>
    <t>Not defined, Adhoc</t>
  </si>
  <si>
    <t>Manual Testing or automation only</t>
  </si>
  <si>
    <t>Limited team communication</t>
  </si>
  <si>
    <t>Team communication tools (slack, Teams) and agile ceremonies</t>
  </si>
  <si>
    <t xml:space="preserve">Collaborative, horizontally  cross discipline, veritically up and down seniority, daily. </t>
  </si>
  <si>
    <t>None or very limited. BA's doing majority of testing.</t>
  </si>
  <si>
    <t>Fully Embedded into development team.</t>
  </si>
  <si>
    <r>
      <t xml:space="preserve">Quality as a service (Generally well accepted but not fully embedded.) </t>
    </r>
    <r>
      <rPr>
        <b/>
        <sz val="11"/>
        <color theme="1"/>
        <rFont val="Calibri"/>
        <family val="2"/>
        <scheme val="minor"/>
      </rPr>
      <t>Seen as cost savings</t>
    </r>
    <r>
      <rPr>
        <sz val="11"/>
        <color theme="1"/>
        <rFont val="Calibri"/>
        <family val="2"/>
        <scheme val="minor"/>
      </rPr>
      <t>.</t>
    </r>
  </si>
  <si>
    <t>Isolated, Quality as a Gate</t>
  </si>
  <si>
    <t>Evironmenet Ecosystem</t>
  </si>
  <si>
    <t>none, local machine, vm</t>
  </si>
  <si>
    <t>Production like environments</t>
  </si>
  <si>
    <t>Data Accessibility and availability</t>
  </si>
  <si>
    <t>How accessible and available is data</t>
  </si>
  <si>
    <t>Data quality</t>
  </si>
  <si>
    <t>What is the quality of the data</t>
  </si>
  <si>
    <t xml:space="preserve">Production data, some scrubbing. </t>
  </si>
  <si>
    <t>Ability to create data to meet any and all test scenarios.</t>
  </si>
  <si>
    <t xml:space="preserve">Straight Production data. Not scrubbed. </t>
  </si>
  <si>
    <t>UI access only. UI creation only. Limited to no CRUD ability from the backend.</t>
  </si>
  <si>
    <t>Querying ability via databases/API. Limited CRUD ability through database/api.</t>
  </si>
  <si>
    <t>Full CRUD ability through UI and backend services. On demand data refreshes possible.</t>
  </si>
  <si>
    <t>Fully scrubbed proudction data.Sufficent data to meet testing needs.</t>
  </si>
  <si>
    <t>Static code analysis tool integration</t>
  </si>
  <si>
    <t>Stylecheck (stylecop, checkstyle, etc)</t>
  </si>
  <si>
    <t>Code Analysis tool locally (sonarqube)</t>
  </si>
  <si>
    <t>Code analysis as part of the automation code build/CI/CD</t>
  </si>
  <si>
    <t>Is automated results traceable to the requirements</t>
  </si>
  <si>
    <t>No Traceabiilty</t>
  </si>
  <si>
    <t>Documented in Code (as name, labels, comments)</t>
  </si>
  <si>
    <t>Tests scenarios in ALM tool with one-one relationship. Tied to userstory/requirements/defects. Results automatically updated per execution.</t>
  </si>
  <si>
    <t>Tests scenarios in ALM tool with one-one relationship. Tied to userstory/requirements/defects. Results not automated.</t>
  </si>
  <si>
    <t>Automated to ALM  tool</t>
  </si>
  <si>
    <t>Framework Scalability</t>
  </si>
  <si>
    <t>Is framework scalable across the organization</t>
  </si>
  <si>
    <t>Automation Code</t>
  </si>
  <si>
    <t>No seperation between framework and application testing code</t>
  </si>
  <si>
    <t>Framework managed, versioned, unit tested and released as a package.</t>
  </si>
  <si>
    <t>Framework seperated from application code, but in the same project solution.</t>
  </si>
  <si>
    <t>Framework seperated as different projects. May not be managed, versioned or unit tested. May or may not be the same solution.</t>
  </si>
  <si>
    <t>Application Test Code</t>
  </si>
  <si>
    <t>Application test code structure</t>
  </si>
  <si>
    <t>Data used</t>
  </si>
  <si>
    <t>How is test data managed</t>
  </si>
  <si>
    <t>Page models and tests are seperated. Selectors are appropriately managed. Follows best practices.</t>
  </si>
  <si>
    <t>No seperation between tests and page models. Page models not used or sloppy, duplication.</t>
  </si>
  <si>
    <t xml:space="preserve">Page models seperated from tests. Contains duplication. Selectors does not follow best practices.  </t>
  </si>
  <si>
    <t>Waits</t>
  </si>
  <si>
    <t>Hardcoded data</t>
  </si>
  <si>
    <t>Data appropriately managed. CRUD when necessary.</t>
  </si>
  <si>
    <t>Datadriven as within tests.</t>
  </si>
  <si>
    <t>Datadriven as filebased. Excel, Json, Filebased. Limited CRUD.</t>
  </si>
  <si>
    <t>How is waiting managed</t>
  </si>
  <si>
    <t>Hardcoded sleeps</t>
  </si>
  <si>
    <t>Implicit waits</t>
  </si>
  <si>
    <t>Explicit waits</t>
  </si>
  <si>
    <t>Explicit waits. Contextual waits.</t>
  </si>
  <si>
    <t>What is the responsible for? Is there clear definitions? Is testing a mix of BA/QE?</t>
  </si>
  <si>
    <t>Skillsets of QE</t>
  </si>
  <si>
    <t>QE is purely testing. Not involved in Phases outsite of test.</t>
  </si>
  <si>
    <t>Lead QE or Senoir Automation Engineer</t>
  </si>
  <si>
    <t>QE is involved in entire lifecycle including planning, estimations, CI/CD with automation and production checkouts.</t>
  </si>
  <si>
    <t>What are the communication channels between QE and the organization</t>
  </si>
  <si>
    <t>What is the QE capcity?</t>
  </si>
  <si>
    <t>BA, QE</t>
  </si>
  <si>
    <t>3 amigos (BA, Dev, QE)</t>
  </si>
  <si>
    <t>Technical Architect, QE Architect, Thought leadership</t>
  </si>
  <si>
    <t>QE Capacity</t>
  </si>
  <si>
    <t>Dev, QE, Stage (non-production like)</t>
  </si>
  <si>
    <t>With every relase to QE or Dev. On-demand.</t>
  </si>
  <si>
    <t>Quality Owernship</t>
  </si>
  <si>
    <t>None, ad hoc, no clear ownership</t>
  </si>
  <si>
    <t>BA's or Business</t>
  </si>
  <si>
    <t xml:space="preserve">Quality Engineers </t>
  </si>
  <si>
    <t>Entire development team</t>
  </si>
  <si>
    <t>Who owns quality?</t>
  </si>
  <si>
    <t>Some Quality Engineers working with BA or Business Testers.</t>
  </si>
  <si>
    <t>Quality Engineer (in Automation Capacity)</t>
  </si>
  <si>
    <t>No dedicated automation engineers.</t>
  </si>
  <si>
    <t>Some automation engineers and/or Junior resources.</t>
  </si>
  <si>
    <t>Dedicated automation resources and/or Senior resources.</t>
  </si>
  <si>
    <t>Developers and QE</t>
  </si>
  <si>
    <t>Critical Quality Metrics leading to actionable tasks and quality visibility (Error prone areas, gaps in test coverage, defect life, etc)</t>
  </si>
  <si>
    <t>Application Dependency</t>
  </si>
  <si>
    <t>Dependency on other applications for testing</t>
  </si>
  <si>
    <t>Multiple dependencies on other applications or processes, regulary impacts testing</t>
  </si>
  <si>
    <t>Limited or few dependecies but no mocking</t>
  </si>
  <si>
    <t>Some dependencies are mocked</t>
  </si>
  <si>
    <t>All dependencies can be mocked</t>
  </si>
  <si>
    <t>Application Automatability</t>
  </si>
  <si>
    <t>Does the application/ecosystem support automation?</t>
  </si>
  <si>
    <t>Not automatable</t>
  </si>
  <si>
    <t>Ecosystem varies, with some easy to automate and maintain while others difficult</t>
  </si>
  <si>
    <t>Easy to automation , maintain and integrate into devops pipeline</t>
  </si>
  <si>
    <t>Data Management</t>
  </si>
  <si>
    <t>How is data managed</t>
  </si>
  <si>
    <t>All manual, non-reusable data</t>
  </si>
  <si>
    <t>Some automated data but difficult to maintain</t>
  </si>
  <si>
    <t>Data manual, some reusable but unmaintainable</t>
  </si>
  <si>
    <t>Fully automated test data</t>
  </si>
  <si>
    <t>No usable regression test cases.</t>
  </si>
  <si>
    <t>Some documented test cases may or may not be standardized.</t>
  </si>
  <si>
    <t>Full regression tests documented and standardized in test case management tool.</t>
  </si>
  <si>
    <t>Full regression suite documented in test case management tool and  automated test</t>
  </si>
  <si>
    <t>No automation regression</t>
  </si>
  <si>
    <t>Limited, some UI</t>
  </si>
  <si>
    <t>Full UI, some web services</t>
  </si>
  <si>
    <t>Full coverage, UI and web services testing</t>
  </si>
  <si>
    <t>Automation feasible with challenges</t>
  </si>
  <si>
    <t>Application availability</t>
  </si>
  <si>
    <t>Is the application available in all environments</t>
  </si>
  <si>
    <t>Local machine only</t>
  </si>
  <si>
    <t>Multiple environments but not all environments</t>
  </si>
  <si>
    <t>All environments</t>
  </si>
  <si>
    <t>One environment only</t>
  </si>
  <si>
    <t>Automaton Metrics</t>
  </si>
  <si>
    <t>Test Case execution</t>
  </si>
  <si>
    <t>Critical Automation Metrics</t>
  </si>
  <si>
    <t>Automation Defects Reported</t>
  </si>
  <si>
    <t>How are defects found by automation reported</t>
  </si>
  <si>
    <t>Verbally/email and not documented</t>
  </si>
  <si>
    <t>Documeted as found by automation</t>
  </si>
  <si>
    <t>Verbally/email and documented by others. Not documented as found by automation</t>
  </si>
  <si>
    <t>Automaton backlogging</t>
  </si>
  <si>
    <t>Is there backlogging for automation</t>
  </si>
  <si>
    <t>Some backlog exists, not consistent in process</t>
  </si>
  <si>
    <t>Backlog well defined and working in sprint</t>
  </si>
  <si>
    <t>Backlog exists but not groomed or prioritized</t>
  </si>
  <si>
    <t>Automation Estimates</t>
  </si>
  <si>
    <t>How does automation esitmate capacity</t>
  </si>
  <si>
    <t>They do not estimate</t>
  </si>
  <si>
    <t>Estimated as part of the development sprint</t>
  </si>
  <si>
    <t>Estimate in siloed automation effort</t>
  </si>
  <si>
    <t>Rarely or inconsistenly</t>
  </si>
  <si>
    <t>DDCA Quality Matrix</t>
  </si>
  <si>
    <t>PreDate</t>
  </si>
  <si>
    <t>PostDate</t>
  </si>
  <si>
    <t>Test Coverage/Method/Type</t>
  </si>
  <si>
    <t>Ad hoc or Business Testing</t>
  </si>
  <si>
    <t>Multiple types including Functional, Regression, Negative, Security, atc</t>
  </si>
  <si>
    <t>Functional (Positive) for all releases acceptance critiera</t>
  </si>
  <si>
    <t>Test case creation process</t>
  </si>
  <si>
    <t>How are test cases created or planned for?</t>
  </si>
  <si>
    <t>Is there traceability?</t>
  </si>
  <si>
    <t>Ad-hoc</t>
  </si>
  <si>
    <t>Driven by requirement acceptance criteria</t>
  </si>
  <si>
    <t>Driven by QA/BA test team on high level requirements</t>
  </si>
  <si>
    <t>Test Prioritization</t>
  </si>
  <si>
    <t>Are tests prioritized?</t>
  </si>
  <si>
    <t>Sometimes, no formal process</t>
  </si>
  <si>
    <t>Yes, Risk based with involvement with development team and stakeholders</t>
  </si>
  <si>
    <t>All plus exploritory</t>
  </si>
  <si>
    <t>Test case execution specifications</t>
  </si>
  <si>
    <t>Is there regression tests?</t>
  </si>
  <si>
    <t>Are regression tests automated?</t>
  </si>
  <si>
    <t>How are tests executed?</t>
  </si>
  <si>
    <t>Test case review audience</t>
  </si>
  <si>
    <t>Best practices Test case Design</t>
  </si>
  <si>
    <t>Documented regression tests</t>
  </si>
  <si>
    <t>Automated regression suite</t>
  </si>
  <si>
    <t>Defect Standards best practices</t>
  </si>
  <si>
    <t>Defects have general workflow through team (tester to dev back to tester) but not always documented in ALM tool</t>
  </si>
  <si>
    <t>Defects have general workflow through team (tester to dev back to tester) but always documented in ALM tool</t>
  </si>
  <si>
    <t>Defect Severity level use</t>
  </si>
  <si>
    <t>Is severity defined with defects?</t>
  </si>
  <si>
    <t>Yes, Severity is defined by stakeholders</t>
  </si>
  <si>
    <t xml:space="preserve">Yes, but inconsistently </t>
  </si>
  <si>
    <t>Yes, but does not include stakeholders</t>
  </si>
  <si>
    <t>Test cases attacahed to requirement or have tages to Jira user story</t>
  </si>
  <si>
    <t>What is the QE capcity in the automation role?</t>
  </si>
  <si>
    <t>n/a</t>
  </si>
  <si>
    <t>Automation Strategy</t>
  </si>
  <si>
    <t>Application automatability</t>
  </si>
  <si>
    <t>How automatable is the application</t>
  </si>
  <si>
    <t>Automation Traceability</t>
  </si>
  <si>
    <t>Review with Will</t>
  </si>
  <si>
    <t>Yes, internally with testers</t>
  </si>
  <si>
    <t>•	Some user stories have traceability others do not have it
•	Some user stories are production issues (outages, installations and not defects) that do not require test cases
•	Query Story Type – Feature Type is the PI 1 features
•	Production issues – Some production types where there will be some test cases</t>
  </si>
  <si>
    <t>•	Does not create defect for small issues and dev will update team the next day
•	Going forward they create practice to create defects</t>
  </si>
  <si>
    <t>•	Defects are not really created at this time
•	Need to standarized or communicate definition of defect</t>
  </si>
  <si>
    <t>•	Sometimes developers are included</t>
  </si>
  <si>
    <t>Who is the review audience?</t>
  </si>
  <si>
    <t>sometimes happening sometimes not Spritn 1 yes last PI it happened
Depends on complication of user story. Only PO/BA is reviewing
NO BA/ playing 2 roles for selena/
sometimes include developers (Sometimes)</t>
  </si>
  <si>
    <t xml:space="preserve">Test case review </t>
  </si>
  <si>
    <t>none</t>
  </si>
  <si>
    <t>Yes, consistently between dev team</t>
  </si>
  <si>
    <t>Yes, consistently between quality team</t>
  </si>
  <si>
    <t>Leverages Soapui</t>
  </si>
  <si>
    <t>QE is involved in sprint testing and sprint activities.</t>
  </si>
  <si>
    <t>Only manual at this time. No automation capacity.</t>
  </si>
  <si>
    <t>Capacity Technical Skillsets</t>
  </si>
  <si>
    <t>No automation capacity at this time.</t>
  </si>
  <si>
    <t>•	DITT, MOTT – up to date
Not all environments are up date but all available
•	Plan configuration is not up to date (done by business team)</t>
  </si>
  <si>
    <t>•	Web services, Database, UI 
•	Load file, 
•	Creating file is the manual part
•	Automation creates data, figure out how to leverage it
•	UI/Data/RMB web services
•	Once policy from DXP/RMB you must manually enable it, automation does it already
•	Velocity was better in PI1, PI2 BA and QE not there</t>
  </si>
  <si>
    <t>•	Enrollment data firstname, lastname, Address, etc. fake data
•	DXP – some need reconciliation runs reports, needs a huge amount of data in the MOT data</t>
  </si>
  <si>
    <t>•	No RMB automation
•	Check confluence
•	DXP – helped out to automate it 4-5 processes 60/70% 
•	Still needs digging to work 
•	Lots of steps in business processes, any changes will need maintenance for steps and file format</t>
  </si>
  <si>
    <t>•	DXP high dependency on RMB
•	E2E – Metavance and Emma</t>
  </si>
  <si>
    <t>•	Just have document regression suite on confluence page</t>
  </si>
  <si>
    <t>•	Did not use automation in PI
•	Creation of files is most valuable
•	E2E automation flow is not used
•	Did not use by themselves</t>
  </si>
  <si>
    <t>•	Backlog is documented in excel
•	High level test cases
•	Type of testing in regression inside excel – these want to be automated and should be placed in JIRA</t>
  </si>
  <si>
    <t>Processes are in place, just no capacity to fill in the role</t>
  </si>
  <si>
    <t>Challenging</t>
  </si>
  <si>
    <t>Some API testing in project using Soapui</t>
  </si>
  <si>
    <t>Todo</t>
  </si>
  <si>
    <t>Defects are placed as part of a blocker.</t>
  </si>
  <si>
    <t>•Some tests in confluence, most in Zephry but not linked to user stories
•Test cases in confluence have story number
PI 1 tests are all in confluence
PI 2 tests are created in Zephyr but not all linked to User stories</t>
  </si>
  <si>
    <t>Coordination with Performance team</t>
  </si>
  <si>
    <t>Are performance test cases being created?</t>
  </si>
  <si>
    <t>Test Cases</t>
  </si>
  <si>
    <t>Non-functional Requirements with acceptance criteria and tests</t>
  </si>
  <si>
    <t>Handing off to performance but the team will create tests placeholders.</t>
  </si>
  <si>
    <t>•	Test Plan for business cases only for big stories
•	Others they prioritize themselves
PI 1 tests are all Low priority</t>
  </si>
  <si>
    <t>Priyanka - Helping with Testing 
PO -validation testing - Business testing
Didn't see any negative tests
Non functional requirements need improvement and thought around risks based on PI plan</t>
  </si>
  <si>
    <t>high level test case status execution update</t>
  </si>
  <si>
    <t>individual steps are executed within test management tool</t>
  </si>
  <si>
    <t xml:space="preserve">UI and some API
RISK* RMB Team is responsible for testing services provided by SDA </t>
  </si>
  <si>
    <t>None,  some automation assist work from Kavita for  DXP portion of test cases</t>
  </si>
  <si>
    <r>
      <t xml:space="preserve">Quality as a service (Generally well accepted but not fully embedded.) </t>
    </r>
    <r>
      <rPr>
        <b/>
        <sz val="11"/>
        <color theme="1"/>
        <rFont val="Calibri"/>
        <family val="2"/>
        <scheme val="minor"/>
      </rPr>
      <t>Seen as cost savings</t>
    </r>
    <r>
      <rPr>
        <sz val="11"/>
        <color theme="1"/>
        <rFont val="Calibri"/>
        <family val="2"/>
        <scheme val="minor"/>
      </rPr>
      <t>.</t>
    </r>
  </si>
  <si>
    <t>Primary skillset not QE related</t>
  </si>
  <si>
    <t>Maturity</t>
  </si>
  <si>
    <t>Defects</t>
  </si>
  <si>
    <t>Automation Test Coverage</t>
  </si>
  <si>
    <t>What is the automation test coverage</t>
  </si>
  <si>
    <t>None or less than 33% coverage</t>
  </si>
  <si>
    <t>Between 33% and 66%of overall test coverage or application coverage</t>
  </si>
  <si>
    <t>Medium Coverage, 66% - 80% coverage</t>
  </si>
  <si>
    <t>80% or more coverage</t>
  </si>
  <si>
    <t xml:space="preserve">1. test case reviews are sometimes happening (not consistent)
Depends on complication of user story. 
Only PO/BA is reviewing
NO BA/ playing 2 roles for selena/
sometimes include developers </t>
  </si>
  <si>
    <t>No formal regression suite created within Zepyhr</t>
  </si>
  <si>
    <r>
      <t xml:space="preserve">UI and some API
</t>
    </r>
    <r>
      <rPr>
        <b/>
        <sz val="11"/>
        <color theme="1"/>
        <rFont val="Calibri"/>
        <family val="2"/>
        <scheme val="minor"/>
      </rPr>
      <t>RISK:</t>
    </r>
    <r>
      <rPr>
        <sz val="11"/>
        <color theme="1"/>
        <rFont val="Calibri"/>
        <family val="2"/>
        <scheme val="minor"/>
      </rPr>
      <t xml:space="preserve"> RMB Team is responsible for testing services provided by SDA </t>
    </r>
  </si>
  <si>
    <t>Leverages Soapui to test SDA Services provided</t>
  </si>
  <si>
    <t>No one is doing it, it will go up with there is an assigned automatoin.</t>
  </si>
  <si>
    <t xml:space="preserve">75% traceability but missing on some tests
</t>
  </si>
  <si>
    <t xml:space="preserve">
</t>
  </si>
  <si>
    <t xml:space="preserve">Gap: Production issues should have tests created to add to test suite
Defects should also have tests created to test suite after resolution 
</t>
  </si>
  <si>
    <t>Executed within Delta Test management tool by step</t>
  </si>
  <si>
    <t>Multiple areas including UI, API, database</t>
  </si>
  <si>
    <t>starting to work on automation</t>
  </si>
  <si>
    <t>between 0-1 because of time/training/Kavita's framework</t>
  </si>
  <si>
    <t>learning knowledge to repository to make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</si>
</sst>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 applyProtection="1">
      <alignment wrapText="1"/>
    </xf>
    <xf numFmtId="0" fontId="2" fillId="0" borderId="1" xfId="0" applyFont="1" applyBorder="1" applyAlignment="1" applyProtection="1">
      <alignment wrapText="1"/>
      <protection locked="0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 applyProtection="1">
      <alignment wrapText="1"/>
    </xf>
    <xf numFmtId="164" fontId="2" fillId="0" borderId="1" xfId="0" applyNumberFormat="1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" fillId="0" borderId="0" xfId="0" applyFont="1"/>
    <xf numFmtId="14" fontId="0" fillId="0" borderId="0" xfId="0" applyNumberFormat="1"/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 applyProtection="1">
      <alignment wrapText="1"/>
    </xf>
    <xf numFmtId="0" fontId="2" fillId="0" borderId="1" xfId="0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4" borderId="1" xfId="0" applyFill="1" applyBorder="1"/>
    <xf numFmtId="0" fontId="1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 applyProtection="1">
      <alignment wrapText="1"/>
      <protection locked="0"/>
    </xf>
    <xf numFmtId="164" fontId="3" fillId="5" borderId="1" xfId="0" applyNumberFormat="1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10" fontId="0" fillId="0" borderId="0" xfId="0" applyNumberFormat="1"/>
    <xf numFmtId="0" fontId="0" fillId="6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6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Font="1" applyBorder="1" applyAlignment="1" applyProtection="1">
      <alignment horizontal="center" vertical="top" wrapText="1"/>
    </xf>
    <xf numFmtId="0" fontId="2" fillId="0" borderId="1" xfId="0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horizontal="center" vertical="top" wrapText="1"/>
    </xf>
    <xf numFmtId="0" fontId="0" fillId="3" borderId="1" xfId="0" applyFont="1" applyFill="1" applyBorder="1" applyAlignment="1">
      <alignment horizontal="center" wrapText="1"/>
    </xf>
    <xf numFmtId="0" fontId="0" fillId="6" borderId="1" xfId="0" applyFill="1" applyBorder="1" applyAlignment="1" applyProtection="1">
      <alignment wrapText="1"/>
      <protection locked="0"/>
    </xf>
    <xf numFmtId="0" fontId="0" fillId="7" borderId="1" xfId="0" applyFill="1" applyBorder="1" applyAlignment="1" applyProtection="1">
      <alignment wrapText="1"/>
      <protection locked="0"/>
    </xf>
  </cellXfs>
  <cellStyles count="1">
    <cellStyle name="Normal" xfId="0" builtinId="0"/>
  </cellStyles>
  <dxfs count="8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Quality</a:t>
            </a:r>
            <a:r>
              <a:rPr lang="en-US" sz="1600" baseline="0">
                <a:solidFill>
                  <a:schemeClr val="tx1"/>
                </a:solidFill>
              </a:rPr>
              <a:t> </a:t>
            </a:r>
            <a:r>
              <a:rPr lang="en-US" sz="1600">
                <a:solidFill>
                  <a:schemeClr val="tx1"/>
                </a:solidFill>
              </a:rPr>
              <a:t>Maturity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'Visual Prestate'!$B$1</c:f>
              <c:strCache>
                <c:ptCount val="1"/>
                <c:pt idx="0">
                  <c:v>Maturity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'Visual Prestate'!$A$2:$A$11</c:f>
              <c:strCache>
                <c:ptCount val="10"/>
                <c:pt idx="0">
                  <c:v>Quality Process</c:v>
                </c:pt>
                <c:pt idx="1">
                  <c:v>Defects</c:v>
                </c:pt>
                <c:pt idx="2">
                  <c:v>Tooling</c:v>
                </c:pt>
                <c:pt idx="3">
                  <c:v>QE People and Culture</c:v>
                </c:pt>
                <c:pt idx="4">
                  <c:v>Environments</c:v>
                </c:pt>
                <c:pt idx="5">
                  <c:v>Data</c:v>
                </c:pt>
                <c:pt idx="6">
                  <c:v>Source Control</c:v>
                </c:pt>
                <c:pt idx="7">
                  <c:v>QE Automation</c:v>
                </c:pt>
                <c:pt idx="8">
                  <c:v>Automation Reporting</c:v>
                </c:pt>
                <c:pt idx="9">
                  <c:v>Automation Code</c:v>
                </c:pt>
              </c:strCache>
            </c:strRef>
          </c:cat>
          <c:val>
            <c:numRef>
              <c:f>'Visual Prestate'!$B$2:$B$11</c:f>
              <c:numCache>
                <c:formatCode>General</c:formatCode>
                <c:ptCount val="10"/>
                <c:pt idx="0">
                  <c:v>0.72727272727272729</c:v>
                </c:pt>
                <c:pt idx="1">
                  <c:v>1</c:v>
                </c:pt>
                <c:pt idx="2">
                  <c:v>0.75</c:v>
                </c:pt>
                <c:pt idx="3">
                  <c:v>0.47619047619047616</c:v>
                </c:pt>
                <c:pt idx="4">
                  <c:v>0.41666666666666669</c:v>
                </c:pt>
                <c:pt idx="5">
                  <c:v>0.55555555555555558</c:v>
                </c:pt>
                <c:pt idx="6">
                  <c:v>0.33333333333333331</c:v>
                </c:pt>
                <c:pt idx="7">
                  <c:v>0.28205128205128205</c:v>
                </c:pt>
                <c:pt idx="8">
                  <c:v>0.16666666666666666</c:v>
                </c:pt>
                <c:pt idx="9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8-40D0-82E3-6A166D6310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87306872"/>
        <c:axId val="787307856"/>
      </c:radarChart>
      <c:catAx>
        <c:axId val="78730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07856"/>
        <c:crosses val="autoZero"/>
        <c:auto val="1"/>
        <c:lblAlgn val="ctr"/>
        <c:lblOffset val="100"/>
        <c:noMultiLvlLbl val="0"/>
      </c:catAx>
      <c:valAx>
        <c:axId val="787307856"/>
        <c:scaling>
          <c:orientation val="minMax"/>
          <c:max val="1"/>
        </c:scaling>
        <c:delete val="0"/>
        <c:axPos val="l"/>
        <c:majorGridlines>
          <c:spPr>
            <a:ln w="44450" cap="flat" cmpd="sng" algn="ctr">
              <a:gradFill flip="none" rotWithShape="1">
                <a:gsLst>
                  <a:gs pos="0">
                    <a:srgbClr val="FF0000"/>
                  </a:gs>
                  <a:gs pos="50000">
                    <a:srgbClr val="FFFF00"/>
                  </a:gs>
                  <a:gs pos="25000">
                    <a:schemeClr val="accent2"/>
                  </a:gs>
                  <a:gs pos="78000">
                    <a:srgbClr val="92D050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0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152400</xdr:rowOff>
    </xdr:from>
    <xdr:to>
      <xdr:col>16</xdr:col>
      <xdr:colOff>435769</xdr:colOff>
      <xdr:row>32</xdr:row>
      <xdr:rowOff>104776</xdr:rowOff>
    </xdr:to>
    <xdr:graphicFrame macro="">
      <xdr:nvGraphicFramePr>
        <xdr:cNvPr id="45" name="Chart 2">
          <a:extLst>
            <a:ext uri="{FF2B5EF4-FFF2-40B4-BE49-F238E27FC236}">
              <a16:creationId xmlns:a16="http://schemas.microsoft.com/office/drawing/2014/main" id="{982ED05D-B4F9-4561-ACDD-265EC785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>
      <selection activeCell="B6" sqref="B6"/>
    </sheetView>
  </sheetViews>
  <sheetFormatPr defaultRowHeight="15" x14ac:dyDescent="0.25"/>
  <cols>
    <col min="1" max="1" width="19.5703125" customWidth="1"/>
    <col min="2" max="2" width="53.5703125" customWidth="1"/>
  </cols>
  <sheetData>
    <row r="1" spans="1:2" x14ac:dyDescent="0.25">
      <c r="A1" s="5" t="s">
        <v>306</v>
      </c>
    </row>
    <row r="2" spans="1:2" x14ac:dyDescent="0.25">
      <c r="B2" s="1"/>
    </row>
    <row r="3" spans="1:2" x14ac:dyDescent="0.25">
      <c r="A3" t="s">
        <v>307</v>
      </c>
      <c r="B3" s="16">
        <v>43627</v>
      </c>
    </row>
    <row r="4" spans="1:2" x14ac:dyDescent="0.25">
      <c r="A4" t="s">
        <v>308</v>
      </c>
    </row>
    <row r="5" spans="1:2" x14ac:dyDescent="0.25">
      <c r="B5" s="4"/>
    </row>
    <row r="6" spans="1:2" x14ac:dyDescent="0.25">
      <c r="B6" s="2"/>
    </row>
    <row r="7" spans="1:2" x14ac:dyDescent="0.25">
      <c r="B7" s="3"/>
    </row>
    <row r="9" spans="1:2" x14ac:dyDescent="0.25">
      <c r="B9" s="4"/>
    </row>
    <row r="10" spans="1:2" x14ac:dyDescent="0.25">
      <c r="B10" s="2"/>
    </row>
    <row r="11" spans="1:2" x14ac:dyDescent="0.25">
      <c r="B11" s="3"/>
    </row>
    <row r="13" spans="1:2" x14ac:dyDescent="0.25">
      <c r="B13" s="4"/>
    </row>
    <row r="14" spans="1:2" x14ac:dyDescent="0.25">
      <c r="B14" s="2"/>
    </row>
    <row r="15" spans="1:2" x14ac:dyDescent="0.25">
      <c r="B15" s="3"/>
    </row>
    <row r="17" spans="2:2" x14ac:dyDescent="0.25">
      <c r="B17" s="4"/>
    </row>
    <row r="18" spans="2:2" x14ac:dyDescent="0.25">
      <c r="B18" s="2"/>
    </row>
    <row r="19" spans="2:2" x14ac:dyDescent="0.25">
      <c r="B19" s="3"/>
    </row>
    <row r="21" spans="2:2" x14ac:dyDescent="0.25">
      <c r="B21" s="15"/>
    </row>
    <row r="22" spans="2:2" x14ac:dyDescent="0.25">
      <c r="B22" s="2"/>
    </row>
    <row r="23" spans="2:2" x14ac:dyDescent="0.25">
      <c r="B2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8" sqref="C8"/>
    </sheetView>
  </sheetViews>
  <sheetFormatPr defaultRowHeight="15" x14ac:dyDescent="0.25"/>
  <sheetData>
    <row r="1" spans="1:3" x14ac:dyDescent="0.25">
      <c r="A1">
        <v>0</v>
      </c>
      <c r="B1" t="s">
        <v>375</v>
      </c>
      <c r="C1">
        <v>0</v>
      </c>
    </row>
    <row r="2" spans="1:3" x14ac:dyDescent="0.25">
      <c r="A2">
        <v>0</v>
      </c>
      <c r="B2" t="s">
        <v>4</v>
      </c>
      <c r="C2">
        <v>0</v>
      </c>
    </row>
    <row r="3" spans="1:3" x14ac:dyDescent="0.25">
      <c r="A3">
        <v>1</v>
      </c>
      <c r="B3" t="s">
        <v>5</v>
      </c>
      <c r="C3">
        <v>1</v>
      </c>
    </row>
    <row r="4" spans="1:3" x14ac:dyDescent="0.25">
      <c r="A4">
        <v>2</v>
      </c>
      <c r="B4" t="s">
        <v>6</v>
      </c>
      <c r="C4">
        <v>2</v>
      </c>
    </row>
    <row r="5" spans="1:3" x14ac:dyDescent="0.25">
      <c r="A5">
        <v>3</v>
      </c>
      <c r="B5" t="s">
        <v>7</v>
      </c>
      <c r="C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388C-BE3F-461C-A0E4-612968F58DBE}">
  <sheetPr>
    <pageSetUpPr fitToPage="1"/>
  </sheetPr>
  <dimension ref="A1:O67"/>
  <sheetViews>
    <sheetView tabSelected="1" topLeftCell="B1" zoomScale="85" zoomScaleNormal="85" workbookViewId="0">
      <pane ySplit="3" topLeftCell="A37" activePane="bottomLeft" state="frozen"/>
      <selection pane="bottomLeft" activeCell="D40" sqref="D40"/>
    </sheetView>
  </sheetViews>
  <sheetFormatPr defaultColWidth="8.85546875" defaultRowHeight="15" x14ac:dyDescent="0.25"/>
  <cols>
    <col min="1" max="1" width="15.85546875" style="21" hidden="1" customWidth="1"/>
    <col min="2" max="2" width="16.42578125" style="21" customWidth="1"/>
    <col min="3" max="3" width="27.7109375" style="17" bestFit="1" customWidth="1"/>
    <col min="4" max="4" width="49.85546875" style="21" customWidth="1"/>
    <col min="5" max="5" width="20.28515625" style="21" bestFit="1" customWidth="1"/>
    <col min="6" max="6" width="19.28515625" style="21" bestFit="1" customWidth="1"/>
    <col min="7" max="7" width="33.42578125" style="21" bestFit="1" customWidth="1"/>
    <col min="8" max="8" width="24.28515625" style="21" customWidth="1"/>
    <col min="9" max="9" width="11.28515625" style="21" customWidth="1"/>
    <col min="10" max="10" width="8.85546875" style="21" customWidth="1"/>
    <col min="11" max="11" width="19.7109375" style="21" bestFit="1" customWidth="1"/>
    <col min="12" max="12" width="15.85546875" style="21" bestFit="1" customWidth="1"/>
    <col min="13" max="13" width="95.5703125" style="21" customWidth="1"/>
    <col min="14" max="14" width="8.85546875" style="21" bestFit="1"/>
    <col min="15" max="15" width="12" style="21" bestFit="1" customWidth="1"/>
    <col min="16" max="16384" width="8.85546875" style="21"/>
  </cols>
  <sheetData>
    <row r="1" spans="1:15" ht="30.75" x14ac:dyDescent="0.3">
      <c r="A1" s="17" t="str">
        <f>Intro!A1</f>
        <v>DDCA Quality Matrix</v>
      </c>
      <c r="F1" s="18" t="s">
        <v>0</v>
      </c>
      <c r="G1" s="19">
        <f>SUM(J5:J67)</f>
        <v>91</v>
      </c>
      <c r="H1" s="19">
        <f>COUNTA(J5:J65) * 3</f>
        <v>180</v>
      </c>
      <c r="I1" s="20" t="s">
        <v>79</v>
      </c>
      <c r="J1" s="20">
        <f>G1/H1</f>
        <v>0.50555555555555554</v>
      </c>
      <c r="K1" s="20"/>
      <c r="L1" s="20"/>
    </row>
    <row r="3" spans="1:15" ht="27.6" customHeight="1" x14ac:dyDescent="0.25">
      <c r="A3" s="6" t="s">
        <v>119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0</v>
      </c>
      <c r="K3" s="6" t="s">
        <v>78</v>
      </c>
      <c r="L3" s="6" t="s">
        <v>83</v>
      </c>
      <c r="M3" s="6" t="s">
        <v>9</v>
      </c>
    </row>
    <row r="4" spans="1:15" ht="27.6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 ht="30" x14ac:dyDescent="0.25">
      <c r="A5" s="39"/>
      <c r="B5" s="40" t="s">
        <v>120</v>
      </c>
      <c r="C5" s="17" t="s">
        <v>313</v>
      </c>
      <c r="D5" s="21" t="s">
        <v>314</v>
      </c>
      <c r="E5" s="21" t="s">
        <v>13</v>
      </c>
      <c r="F5" s="21" t="s">
        <v>316</v>
      </c>
      <c r="G5" s="21" t="s">
        <v>318</v>
      </c>
      <c r="H5" s="21" t="s">
        <v>317</v>
      </c>
      <c r="I5" s="27" t="s">
        <v>7</v>
      </c>
      <c r="J5" s="21">
        <v>2</v>
      </c>
      <c r="K5" s="13">
        <f>SUM(J5:J16)/(COUNTA(J5:J16) * 3)</f>
        <v>0.72727272727272729</v>
      </c>
      <c r="O5" s="19"/>
    </row>
    <row r="6" spans="1:15" ht="75" x14ac:dyDescent="0.25">
      <c r="A6" s="39"/>
      <c r="B6" s="40"/>
      <c r="C6" s="17" t="s">
        <v>85</v>
      </c>
      <c r="D6" s="21" t="s">
        <v>315</v>
      </c>
      <c r="E6" s="21" t="s">
        <v>13</v>
      </c>
      <c r="F6" s="21" t="s">
        <v>340</v>
      </c>
      <c r="G6" s="21" t="s">
        <v>99</v>
      </c>
      <c r="H6" s="21" t="s">
        <v>98</v>
      </c>
      <c r="I6" s="27" t="s">
        <v>6</v>
      </c>
      <c r="J6" s="21">
        <f t="shared" ref="J6:J12" si="0">VLOOKUP(I6,SCORE,2, FALSE)</f>
        <v>2</v>
      </c>
      <c r="M6" s="21" t="s">
        <v>404</v>
      </c>
    </row>
    <row r="7" spans="1:15" ht="60" x14ac:dyDescent="0.25">
      <c r="A7" s="39"/>
      <c r="B7" s="40"/>
      <c r="C7" s="17" t="s">
        <v>319</v>
      </c>
      <c r="D7" s="21" t="s">
        <v>320</v>
      </c>
      <c r="E7" s="21" t="s">
        <v>13</v>
      </c>
      <c r="F7" s="21" t="s">
        <v>321</v>
      </c>
      <c r="G7" s="21" t="s">
        <v>348</v>
      </c>
      <c r="H7" s="21" t="s">
        <v>322</v>
      </c>
      <c r="I7" s="27" t="s">
        <v>7</v>
      </c>
      <c r="J7" s="21">
        <f t="shared" si="0"/>
        <v>3</v>
      </c>
      <c r="M7" s="21" t="s">
        <v>405</v>
      </c>
    </row>
    <row r="8" spans="1:15" x14ac:dyDescent="0.25">
      <c r="A8" s="39"/>
      <c r="B8" s="40"/>
      <c r="C8" s="17" t="s">
        <v>70</v>
      </c>
      <c r="D8" s="21" t="s">
        <v>140</v>
      </c>
      <c r="E8" s="21" t="s">
        <v>71</v>
      </c>
      <c r="F8" s="21" t="s">
        <v>45</v>
      </c>
      <c r="G8" s="21" t="s">
        <v>72</v>
      </c>
      <c r="H8" s="21" t="s">
        <v>323</v>
      </c>
      <c r="I8" s="46" t="s">
        <v>7</v>
      </c>
      <c r="J8" s="21">
        <f t="shared" si="0"/>
        <v>3</v>
      </c>
      <c r="K8" s="13"/>
      <c r="L8" s="28"/>
      <c r="O8" s="19"/>
    </row>
    <row r="9" spans="1:15" ht="60" x14ac:dyDescent="0.25">
      <c r="A9" s="39"/>
      <c r="B9" s="40"/>
      <c r="C9" s="17" t="s">
        <v>329</v>
      </c>
      <c r="D9" s="21" t="s">
        <v>141</v>
      </c>
      <c r="E9" s="21" t="s">
        <v>13</v>
      </c>
      <c r="F9" s="21" t="s">
        <v>142</v>
      </c>
      <c r="G9" s="21" t="s">
        <v>143</v>
      </c>
      <c r="H9" s="21" t="s">
        <v>144</v>
      </c>
      <c r="I9" s="27" t="s">
        <v>7</v>
      </c>
      <c r="J9" s="21">
        <f t="shared" si="0"/>
        <v>3</v>
      </c>
      <c r="K9" s="28"/>
      <c r="L9" s="28"/>
    </row>
    <row r="10" spans="1:15" x14ac:dyDescent="0.25">
      <c r="A10" s="39"/>
      <c r="B10" s="40"/>
      <c r="C10" s="17" t="s">
        <v>328</v>
      </c>
      <c r="D10" s="21" t="s">
        <v>121</v>
      </c>
      <c r="E10" s="21" t="s">
        <v>13</v>
      </c>
      <c r="F10" s="21" t="s">
        <v>122</v>
      </c>
      <c r="G10" s="21" t="s">
        <v>236</v>
      </c>
      <c r="H10" s="21" t="s">
        <v>237</v>
      </c>
      <c r="I10" s="27" t="s">
        <v>7</v>
      </c>
      <c r="J10" s="21">
        <f t="shared" si="0"/>
        <v>3</v>
      </c>
      <c r="L10" s="13"/>
    </row>
    <row r="11" spans="1:15" ht="75" x14ac:dyDescent="0.25">
      <c r="A11" s="39"/>
      <c r="B11" s="40"/>
      <c r="C11" s="17" t="s">
        <v>328</v>
      </c>
      <c r="D11" s="21" t="s">
        <v>353</v>
      </c>
      <c r="E11" s="21" t="s">
        <v>356</v>
      </c>
      <c r="F11" s="21" t="s">
        <v>321</v>
      </c>
      <c r="G11" s="21" t="s">
        <v>358</v>
      </c>
      <c r="H11" s="21" t="s">
        <v>357</v>
      </c>
      <c r="I11" s="27" t="s">
        <v>7</v>
      </c>
      <c r="J11" s="21">
        <f t="shared" si="0"/>
        <v>3</v>
      </c>
      <c r="L11" s="13"/>
      <c r="M11" s="21" t="s">
        <v>399</v>
      </c>
    </row>
    <row r="12" spans="1:15" ht="45" x14ac:dyDescent="0.25">
      <c r="A12" s="39"/>
      <c r="B12" s="40"/>
      <c r="C12" s="17" t="s">
        <v>309</v>
      </c>
      <c r="D12" s="21" t="s">
        <v>154</v>
      </c>
      <c r="E12" s="21" t="s">
        <v>13</v>
      </c>
      <c r="F12" s="21" t="s">
        <v>310</v>
      </c>
      <c r="G12" s="21" t="s">
        <v>312</v>
      </c>
      <c r="H12" s="21" t="s">
        <v>311</v>
      </c>
      <c r="I12" s="27" t="s">
        <v>6</v>
      </c>
      <c r="J12" s="21">
        <f t="shared" si="0"/>
        <v>2</v>
      </c>
      <c r="K12" s="13"/>
      <c r="L12" s="13"/>
      <c r="M12" s="21" t="s">
        <v>406</v>
      </c>
    </row>
    <row r="13" spans="1:15" ht="45" x14ac:dyDescent="0.25">
      <c r="A13" s="39"/>
      <c r="B13" s="40"/>
      <c r="C13" s="17" t="s">
        <v>324</v>
      </c>
      <c r="D13" s="21" t="s">
        <v>327</v>
      </c>
      <c r="F13" s="21" t="s">
        <v>89</v>
      </c>
      <c r="G13" s="21" t="s">
        <v>385</v>
      </c>
      <c r="H13" s="21" t="s">
        <v>407</v>
      </c>
      <c r="I13" s="27" t="s">
        <v>7</v>
      </c>
      <c r="K13" s="13"/>
      <c r="L13" s="13"/>
    </row>
    <row r="14" spans="1:15" ht="60" x14ac:dyDescent="0.25">
      <c r="A14" s="39"/>
      <c r="B14" s="40"/>
      <c r="C14" s="17" t="s">
        <v>330</v>
      </c>
      <c r="D14" s="21" t="s">
        <v>325</v>
      </c>
      <c r="E14" s="21" t="s">
        <v>272</v>
      </c>
      <c r="F14" s="21" t="s">
        <v>273</v>
      </c>
      <c r="G14" s="21" t="s">
        <v>274</v>
      </c>
      <c r="H14" s="21" t="s">
        <v>275</v>
      </c>
      <c r="I14" s="27" t="s">
        <v>5</v>
      </c>
      <c r="J14" s="21">
        <f t="shared" ref="J14:J45" si="1">VLOOKUP(I14,SCORE,2, FALSE)</f>
        <v>1</v>
      </c>
      <c r="K14" s="13"/>
      <c r="L14" s="13"/>
      <c r="M14" s="21" t="s">
        <v>400</v>
      </c>
    </row>
    <row r="15" spans="1:15" ht="30" x14ac:dyDescent="0.25">
      <c r="A15" s="39"/>
      <c r="B15" s="40"/>
      <c r="C15" s="17" t="s">
        <v>331</v>
      </c>
      <c r="D15" s="21" t="s">
        <v>326</v>
      </c>
      <c r="E15" s="21" t="s">
        <v>276</v>
      </c>
      <c r="F15" s="21" t="s">
        <v>277</v>
      </c>
      <c r="G15" s="21" t="s">
        <v>278</v>
      </c>
      <c r="H15" s="21" t="s">
        <v>279</v>
      </c>
      <c r="I15" s="27" t="s">
        <v>4</v>
      </c>
      <c r="J15" s="21">
        <f t="shared" si="1"/>
        <v>0</v>
      </c>
      <c r="K15" s="13"/>
      <c r="L15" s="13"/>
      <c r="M15" s="21" t="s">
        <v>388</v>
      </c>
    </row>
    <row r="16" spans="1:15" ht="30" x14ac:dyDescent="0.25">
      <c r="A16" s="39"/>
      <c r="B16" s="40"/>
      <c r="C16" s="17" t="s">
        <v>129</v>
      </c>
      <c r="D16" s="21" t="s">
        <v>125</v>
      </c>
      <c r="E16" s="21" t="s">
        <v>126</v>
      </c>
      <c r="F16" s="21" t="s">
        <v>127</v>
      </c>
      <c r="G16" s="21" t="s">
        <v>128</v>
      </c>
      <c r="H16" s="21" t="s">
        <v>408</v>
      </c>
      <c r="I16" s="46" t="s">
        <v>6</v>
      </c>
      <c r="J16" s="21">
        <f t="shared" si="1"/>
        <v>2</v>
      </c>
      <c r="K16" s="28"/>
      <c r="L16" s="28"/>
      <c r="M16" s="21" t="s">
        <v>401</v>
      </c>
    </row>
    <row r="17" spans="1:15" ht="90" x14ac:dyDescent="0.25">
      <c r="A17" s="39"/>
      <c r="B17" s="40" t="s">
        <v>392</v>
      </c>
      <c r="C17" s="17" t="s">
        <v>332</v>
      </c>
      <c r="D17" s="21" t="s">
        <v>155</v>
      </c>
      <c r="E17" s="21" t="s">
        <v>156</v>
      </c>
      <c r="F17" s="21" t="s">
        <v>159</v>
      </c>
      <c r="G17" s="21" t="s">
        <v>161</v>
      </c>
      <c r="H17" s="21" t="s">
        <v>160</v>
      </c>
      <c r="I17" s="27" t="s">
        <v>7</v>
      </c>
      <c r="J17" s="21">
        <f t="shared" si="1"/>
        <v>3</v>
      </c>
      <c r="K17" s="13">
        <f>SUM(J17:J20)/(COUNTA(J17:J20) * 3)</f>
        <v>1</v>
      </c>
      <c r="L17" s="28"/>
      <c r="M17" s="37"/>
      <c r="O17" s="19"/>
    </row>
    <row r="18" spans="1:15" ht="30" x14ac:dyDescent="0.25">
      <c r="A18" s="39"/>
      <c r="B18" s="40"/>
      <c r="C18" s="24" t="s">
        <v>335</v>
      </c>
      <c r="D18" s="21" t="s">
        <v>336</v>
      </c>
      <c r="E18" s="21" t="s">
        <v>44</v>
      </c>
      <c r="F18" s="21" t="s">
        <v>338</v>
      </c>
      <c r="G18" s="21" t="s">
        <v>339</v>
      </c>
      <c r="H18" s="21" t="s">
        <v>337</v>
      </c>
      <c r="I18" s="27" t="s">
        <v>7</v>
      </c>
      <c r="J18" s="21">
        <f t="shared" si="1"/>
        <v>3</v>
      </c>
      <c r="K18" s="28"/>
      <c r="L18" s="28"/>
    </row>
    <row r="19" spans="1:15" ht="105" x14ac:dyDescent="0.25">
      <c r="A19" s="39"/>
      <c r="B19" s="40"/>
      <c r="C19" s="17" t="s">
        <v>157</v>
      </c>
      <c r="D19" s="21" t="s">
        <v>158</v>
      </c>
      <c r="E19" s="21" t="s">
        <v>164</v>
      </c>
      <c r="F19" s="21" t="s">
        <v>167</v>
      </c>
      <c r="G19" s="21" t="s">
        <v>166</v>
      </c>
      <c r="H19" s="21" t="s">
        <v>165</v>
      </c>
      <c r="I19" s="27" t="s">
        <v>7</v>
      </c>
      <c r="J19" s="21">
        <f t="shared" si="1"/>
        <v>3</v>
      </c>
      <c r="K19" s="13"/>
      <c r="L19" s="13"/>
    </row>
    <row r="20" spans="1:15" ht="105" x14ac:dyDescent="0.25">
      <c r="A20" s="39"/>
      <c r="B20" s="40"/>
      <c r="C20" s="17" t="s">
        <v>162</v>
      </c>
      <c r="D20" s="21" t="s">
        <v>163</v>
      </c>
      <c r="E20" s="21" t="s">
        <v>168</v>
      </c>
      <c r="F20" s="21" t="s">
        <v>333</v>
      </c>
      <c r="G20" s="21" t="s">
        <v>334</v>
      </c>
      <c r="H20" s="21" t="s">
        <v>169</v>
      </c>
      <c r="I20" s="27" t="s">
        <v>7</v>
      </c>
      <c r="J20" s="21">
        <f t="shared" si="1"/>
        <v>3</v>
      </c>
      <c r="K20" s="28"/>
      <c r="L20" s="28"/>
    </row>
    <row r="21" spans="1:15" ht="45" x14ac:dyDescent="0.25">
      <c r="A21" s="39"/>
      <c r="B21" s="40" t="s">
        <v>42</v>
      </c>
      <c r="C21" s="17" t="s">
        <v>84</v>
      </c>
      <c r="D21" s="21" t="s">
        <v>88</v>
      </c>
      <c r="E21" s="21" t="s">
        <v>13</v>
      </c>
      <c r="F21" s="21" t="s">
        <v>89</v>
      </c>
      <c r="G21" s="21" t="s">
        <v>90</v>
      </c>
      <c r="H21" s="21" t="s">
        <v>91</v>
      </c>
      <c r="I21" s="27" t="s">
        <v>7</v>
      </c>
      <c r="J21" s="21">
        <f t="shared" si="1"/>
        <v>3</v>
      </c>
      <c r="K21" s="13">
        <f>SUM(J21:J24)/(COUNTA(J21:J24) * 3)</f>
        <v>0.75</v>
      </c>
      <c r="L21" s="13"/>
      <c r="O21" s="19">
        <f>SUM(J21:J21)/(COUNTA(J21:J21) * 3)</f>
        <v>1</v>
      </c>
    </row>
    <row r="22" spans="1:15" ht="30" x14ac:dyDescent="0.25">
      <c r="A22" s="39"/>
      <c r="B22" s="40"/>
      <c r="C22" s="17" t="s">
        <v>86</v>
      </c>
      <c r="D22" s="21" t="s">
        <v>92</v>
      </c>
      <c r="E22" s="21" t="s">
        <v>13</v>
      </c>
      <c r="F22" s="21" t="s">
        <v>43</v>
      </c>
      <c r="G22" s="21" t="s">
        <v>94</v>
      </c>
      <c r="H22" s="21" t="s">
        <v>93</v>
      </c>
      <c r="I22" s="27" t="s">
        <v>5</v>
      </c>
      <c r="J22" s="21">
        <f t="shared" si="1"/>
        <v>1</v>
      </c>
      <c r="K22" s="13"/>
      <c r="L22" s="13"/>
      <c r="O22" s="19"/>
    </row>
    <row r="23" spans="1:15" s="32" customFormat="1" ht="30" x14ac:dyDescent="0.25">
      <c r="A23" s="39"/>
      <c r="B23" s="40"/>
      <c r="C23" s="31" t="s">
        <v>104</v>
      </c>
      <c r="D23" s="32" t="s">
        <v>103</v>
      </c>
      <c r="E23" s="32" t="s">
        <v>13</v>
      </c>
      <c r="F23" s="32" t="s">
        <v>29</v>
      </c>
      <c r="G23" s="32" t="s">
        <v>170</v>
      </c>
      <c r="H23" s="32" t="s">
        <v>105</v>
      </c>
      <c r="I23" s="33" t="s">
        <v>7</v>
      </c>
      <c r="J23" s="32">
        <f t="shared" si="1"/>
        <v>3</v>
      </c>
      <c r="K23" s="34"/>
      <c r="L23" s="34"/>
      <c r="M23" s="32" t="s">
        <v>378</v>
      </c>
      <c r="O23" s="35"/>
    </row>
    <row r="24" spans="1:15" ht="45" x14ac:dyDescent="0.25">
      <c r="A24" s="39"/>
      <c r="B24" s="40"/>
      <c r="C24" s="17" t="s">
        <v>87</v>
      </c>
      <c r="D24" s="21" t="s">
        <v>95</v>
      </c>
      <c r="E24" s="21" t="s">
        <v>13</v>
      </c>
      <c r="F24" s="21" t="s">
        <v>96</v>
      </c>
      <c r="G24" s="21" t="s">
        <v>97</v>
      </c>
      <c r="H24" s="21" t="s">
        <v>171</v>
      </c>
      <c r="I24" s="27" t="s">
        <v>6</v>
      </c>
      <c r="J24" s="21">
        <f t="shared" si="1"/>
        <v>2</v>
      </c>
      <c r="K24" s="13"/>
      <c r="L24" s="13"/>
      <c r="M24" s="21" t="s">
        <v>402</v>
      </c>
      <c r="O24" s="19"/>
    </row>
    <row r="25" spans="1:15" ht="90" x14ac:dyDescent="0.25">
      <c r="A25" s="39"/>
      <c r="B25" s="40" t="s">
        <v>101</v>
      </c>
      <c r="C25" s="17" t="s">
        <v>116</v>
      </c>
      <c r="D25" s="21" t="s">
        <v>229</v>
      </c>
      <c r="E25" s="21" t="s">
        <v>172</v>
      </c>
      <c r="F25" s="21" t="s">
        <v>231</v>
      </c>
      <c r="G25" s="21" t="s">
        <v>360</v>
      </c>
      <c r="H25" s="21" t="s">
        <v>233</v>
      </c>
      <c r="I25" s="27" t="s">
        <v>6</v>
      </c>
      <c r="J25" s="21">
        <f t="shared" si="1"/>
        <v>2</v>
      </c>
      <c r="K25" s="13">
        <f>SUM(J25:J31)/(COUNTA(J25:J31) * 3)</f>
        <v>0.47619047619047616</v>
      </c>
      <c r="L25" s="28"/>
      <c r="O25" s="19"/>
    </row>
    <row r="26" spans="1:15" ht="45" x14ac:dyDescent="0.25">
      <c r="A26" s="39"/>
      <c r="B26" s="40"/>
      <c r="C26" s="17" t="s">
        <v>362</v>
      </c>
      <c r="D26" s="21" t="s">
        <v>230</v>
      </c>
      <c r="E26" s="21" t="s">
        <v>390</v>
      </c>
      <c r="F26" s="21" t="s">
        <v>173</v>
      </c>
      <c r="G26" s="21" t="s">
        <v>232</v>
      </c>
      <c r="H26" s="21" t="s">
        <v>238</v>
      </c>
      <c r="I26" s="27" t="s">
        <v>5</v>
      </c>
      <c r="J26" s="21">
        <f t="shared" si="1"/>
        <v>1</v>
      </c>
      <c r="K26" s="28"/>
      <c r="L26" s="28"/>
      <c r="M26" s="21" t="s">
        <v>409</v>
      </c>
    </row>
    <row r="27" spans="1:15" ht="60" x14ac:dyDescent="0.25">
      <c r="A27" s="39"/>
      <c r="B27" s="40"/>
      <c r="C27" s="17" t="s">
        <v>123</v>
      </c>
      <c r="D27" s="21" t="s">
        <v>124</v>
      </c>
      <c r="E27" s="21" t="s">
        <v>138</v>
      </c>
      <c r="F27" s="21" t="s">
        <v>180</v>
      </c>
      <c r="G27" s="21" t="s">
        <v>389</v>
      </c>
      <c r="H27" s="21" t="s">
        <v>139</v>
      </c>
      <c r="I27" s="27" t="s">
        <v>5</v>
      </c>
      <c r="J27" s="21">
        <f t="shared" si="1"/>
        <v>1</v>
      </c>
      <c r="K27" s="13"/>
      <c r="L27" s="13"/>
    </row>
    <row r="28" spans="1:15" ht="60" x14ac:dyDescent="0.25">
      <c r="A28" s="39"/>
      <c r="B28" s="40"/>
      <c r="C28" s="17" t="s">
        <v>146</v>
      </c>
      <c r="D28" s="21" t="s">
        <v>234</v>
      </c>
      <c r="E28" s="21" t="s">
        <v>174</v>
      </c>
      <c r="F28" s="21" t="s">
        <v>75</v>
      </c>
      <c r="G28" s="21" t="s">
        <v>175</v>
      </c>
      <c r="H28" s="21" t="s">
        <v>176</v>
      </c>
      <c r="I28" s="27" t="s">
        <v>6</v>
      </c>
      <c r="J28" s="21">
        <f t="shared" si="1"/>
        <v>2</v>
      </c>
      <c r="K28" s="13"/>
      <c r="L28" s="13"/>
    </row>
    <row r="29" spans="1:15" ht="30" x14ac:dyDescent="0.25">
      <c r="A29" s="39"/>
      <c r="B29" s="40"/>
      <c r="C29" s="17" t="s">
        <v>242</v>
      </c>
      <c r="D29" s="21" t="s">
        <v>247</v>
      </c>
      <c r="E29" s="21" t="s">
        <v>243</v>
      </c>
      <c r="F29" s="21" t="s">
        <v>244</v>
      </c>
      <c r="G29" s="21" t="s">
        <v>245</v>
      </c>
      <c r="H29" s="21" t="s">
        <v>246</v>
      </c>
      <c r="I29" s="27" t="s">
        <v>6</v>
      </c>
      <c r="J29" s="21">
        <f t="shared" si="1"/>
        <v>2</v>
      </c>
      <c r="K29" s="13"/>
      <c r="L29" s="13"/>
    </row>
    <row r="30" spans="1:15" ht="45" x14ac:dyDescent="0.25">
      <c r="A30" s="39"/>
      <c r="B30" s="40"/>
      <c r="C30" s="17" t="s">
        <v>249</v>
      </c>
      <c r="D30" s="21" t="s">
        <v>341</v>
      </c>
      <c r="E30" s="21" t="s">
        <v>250</v>
      </c>
      <c r="F30" s="21" t="s">
        <v>251</v>
      </c>
      <c r="G30" s="21" t="s">
        <v>252</v>
      </c>
      <c r="H30" s="21" t="s">
        <v>253</v>
      </c>
      <c r="I30" s="27" t="s">
        <v>4</v>
      </c>
      <c r="J30" s="21">
        <f t="shared" si="1"/>
        <v>0</v>
      </c>
      <c r="K30" s="13"/>
      <c r="L30" s="13"/>
      <c r="M30" s="21" t="s">
        <v>363</v>
      </c>
    </row>
    <row r="31" spans="1:15" ht="45" x14ac:dyDescent="0.25">
      <c r="A31" s="39"/>
      <c r="B31" s="40"/>
      <c r="C31" s="17" t="s">
        <v>239</v>
      </c>
      <c r="D31" s="21" t="s">
        <v>235</v>
      </c>
      <c r="E31" s="21" t="s">
        <v>177</v>
      </c>
      <c r="F31" s="21" t="s">
        <v>342</v>
      </c>
      <c r="G31" s="21" t="s">
        <v>248</v>
      </c>
      <c r="H31" s="21" t="s">
        <v>178</v>
      </c>
      <c r="I31" s="27" t="s">
        <v>6</v>
      </c>
      <c r="J31" s="21">
        <f t="shared" si="1"/>
        <v>2</v>
      </c>
      <c r="K31" s="28"/>
      <c r="L31" s="28"/>
    </row>
    <row r="32" spans="1:15" ht="30" x14ac:dyDescent="0.25">
      <c r="A32" s="39"/>
      <c r="B32" s="40" t="s">
        <v>147</v>
      </c>
      <c r="C32" s="17" t="s">
        <v>147</v>
      </c>
      <c r="D32" s="21" t="s">
        <v>181</v>
      </c>
      <c r="E32" s="21" t="s">
        <v>182</v>
      </c>
      <c r="F32" s="21" t="s">
        <v>240</v>
      </c>
      <c r="H32" s="21" t="s">
        <v>183</v>
      </c>
      <c r="I32" s="27" t="s">
        <v>5</v>
      </c>
      <c r="J32" s="21">
        <f t="shared" si="1"/>
        <v>1</v>
      </c>
      <c r="K32" s="13">
        <f>SUM(J32:J35)/(COUNTA(J32:J35) * 3)</f>
        <v>0.41666666666666669</v>
      </c>
      <c r="L32" s="28"/>
    </row>
    <row r="33" spans="1:15" ht="45" x14ac:dyDescent="0.25">
      <c r="A33" s="39"/>
      <c r="B33" s="40"/>
      <c r="C33" s="17" t="s">
        <v>281</v>
      </c>
      <c r="D33" s="21" t="s">
        <v>282</v>
      </c>
      <c r="E33" s="21" t="s">
        <v>283</v>
      </c>
      <c r="F33" s="21" t="s">
        <v>286</v>
      </c>
      <c r="G33" s="21" t="s">
        <v>284</v>
      </c>
      <c r="H33" s="21" t="s">
        <v>285</v>
      </c>
      <c r="I33" s="27" t="s">
        <v>6</v>
      </c>
      <c r="J33" s="21">
        <f t="shared" si="1"/>
        <v>2</v>
      </c>
      <c r="K33" s="13"/>
      <c r="L33" s="28"/>
      <c r="M33" s="21" t="s">
        <v>364</v>
      </c>
    </row>
    <row r="34" spans="1:15" ht="75" x14ac:dyDescent="0.25">
      <c r="A34" s="39"/>
      <c r="B34" s="40"/>
      <c r="C34" s="17" t="s">
        <v>344</v>
      </c>
      <c r="D34" s="21" t="s">
        <v>345</v>
      </c>
      <c r="E34" s="21" t="s">
        <v>263</v>
      </c>
      <c r="F34" s="21" t="s">
        <v>280</v>
      </c>
      <c r="G34" s="21" t="s">
        <v>264</v>
      </c>
      <c r="H34" s="21" t="s">
        <v>265</v>
      </c>
      <c r="I34" s="27" t="s">
        <v>6</v>
      </c>
      <c r="J34" s="21">
        <f t="shared" si="1"/>
        <v>2</v>
      </c>
      <c r="K34" s="13"/>
      <c r="L34" s="28"/>
      <c r="M34" s="21" t="s">
        <v>367</v>
      </c>
    </row>
    <row r="35" spans="1:15" ht="75" x14ac:dyDescent="0.25">
      <c r="A35" s="39"/>
      <c r="B35" s="40"/>
      <c r="C35" s="17" t="s">
        <v>255</v>
      </c>
      <c r="D35" s="21" t="s">
        <v>256</v>
      </c>
      <c r="E35" s="21" t="s">
        <v>257</v>
      </c>
      <c r="F35" s="21" t="s">
        <v>258</v>
      </c>
      <c r="G35" s="21" t="s">
        <v>259</v>
      </c>
      <c r="H35" s="21" t="s">
        <v>260</v>
      </c>
      <c r="I35" s="27" t="s">
        <v>4</v>
      </c>
      <c r="J35" s="21">
        <f t="shared" si="1"/>
        <v>0</v>
      </c>
      <c r="K35" s="13"/>
      <c r="L35" s="28"/>
      <c r="M35" s="21" t="s">
        <v>368</v>
      </c>
    </row>
    <row r="36" spans="1:15" ht="75" x14ac:dyDescent="0.25">
      <c r="A36" s="39"/>
      <c r="B36" s="40" t="s">
        <v>148</v>
      </c>
      <c r="C36" s="17" t="s">
        <v>184</v>
      </c>
      <c r="D36" s="21" t="s">
        <v>185</v>
      </c>
      <c r="E36" s="21" t="s">
        <v>191</v>
      </c>
      <c r="F36" s="21" t="s">
        <v>192</v>
      </c>
      <c r="H36" s="21" t="s">
        <v>193</v>
      </c>
      <c r="I36" s="27" t="s">
        <v>6</v>
      </c>
      <c r="J36" s="21">
        <f t="shared" si="1"/>
        <v>2</v>
      </c>
      <c r="K36" s="13">
        <f>SUM(J36:J38)/(COUNTA(J36:J38) * 3)</f>
        <v>0.55555555555555558</v>
      </c>
      <c r="L36" s="28"/>
      <c r="M36" s="21" t="s">
        <v>366</v>
      </c>
    </row>
    <row r="37" spans="1:15" ht="105" x14ac:dyDescent="0.25">
      <c r="A37" s="39"/>
      <c r="B37" s="40"/>
      <c r="C37" s="17" t="s">
        <v>266</v>
      </c>
      <c r="D37" s="21" t="s">
        <v>267</v>
      </c>
      <c r="E37" s="21" t="s">
        <v>268</v>
      </c>
      <c r="F37" s="21" t="s">
        <v>270</v>
      </c>
      <c r="G37" s="21" t="s">
        <v>269</v>
      </c>
      <c r="H37" s="21" t="s">
        <v>271</v>
      </c>
      <c r="I37" s="27" t="s">
        <v>6</v>
      </c>
      <c r="J37" s="21">
        <f t="shared" si="1"/>
        <v>2</v>
      </c>
      <c r="K37" s="13"/>
      <c r="L37" s="28"/>
      <c r="M37" s="21" t="s">
        <v>365</v>
      </c>
    </row>
    <row r="38" spans="1:15" ht="45" x14ac:dyDescent="0.25">
      <c r="A38" s="39"/>
      <c r="B38" s="40"/>
      <c r="C38" s="17" t="s">
        <v>186</v>
      </c>
      <c r="D38" s="21" t="s">
        <v>187</v>
      </c>
      <c r="E38" s="21" t="s">
        <v>190</v>
      </c>
      <c r="F38" s="21" t="s">
        <v>188</v>
      </c>
      <c r="G38" s="21" t="s">
        <v>194</v>
      </c>
      <c r="H38" s="21" t="s">
        <v>189</v>
      </c>
      <c r="I38" s="27" t="s">
        <v>5</v>
      </c>
      <c r="J38" s="21">
        <f t="shared" si="1"/>
        <v>1</v>
      </c>
      <c r="K38" s="28"/>
      <c r="L38" s="28"/>
    </row>
    <row r="39" spans="1:15" x14ac:dyDescent="0.25">
      <c r="A39" s="39"/>
      <c r="B39" s="41" t="s">
        <v>10</v>
      </c>
      <c r="C39" s="17" t="s">
        <v>11</v>
      </c>
      <c r="D39" s="21" t="s">
        <v>12</v>
      </c>
      <c r="E39" s="21" t="s">
        <v>13</v>
      </c>
      <c r="F39" s="21" t="s">
        <v>14</v>
      </c>
      <c r="G39" s="21" t="s">
        <v>15</v>
      </c>
      <c r="H39" s="21" t="s">
        <v>16</v>
      </c>
      <c r="I39" s="27" t="s">
        <v>7</v>
      </c>
      <c r="J39" s="21">
        <f t="shared" si="1"/>
        <v>3</v>
      </c>
      <c r="K39" s="13">
        <f>SUM(J39:J44)/(COUNTA(J39:J44) * 3)</f>
        <v>0.33333333333333331</v>
      </c>
      <c r="L39" s="13"/>
      <c r="M39" s="21" t="s">
        <v>403</v>
      </c>
      <c r="O39" s="19">
        <f>SUM(J39:J44)/(COUNTA(J39:J44) * 3)</f>
        <v>0.33333333333333331</v>
      </c>
    </row>
    <row r="40" spans="1:15" x14ac:dyDescent="0.25">
      <c r="A40" s="39"/>
      <c r="B40" s="41"/>
      <c r="C40" s="17" t="s">
        <v>17</v>
      </c>
      <c r="D40" s="21" t="s">
        <v>18</v>
      </c>
      <c r="E40" s="21" t="s">
        <v>13</v>
      </c>
      <c r="F40" s="21" t="s">
        <v>19</v>
      </c>
      <c r="G40" s="21" t="s">
        <v>20</v>
      </c>
      <c r="H40" s="21" t="s">
        <v>21</v>
      </c>
      <c r="I40" s="27" t="s">
        <v>4</v>
      </c>
      <c r="J40" s="21">
        <f t="shared" si="1"/>
        <v>0</v>
      </c>
      <c r="K40" s="28"/>
      <c r="L40" s="28"/>
      <c r="M40" s="21" t="s">
        <v>410</v>
      </c>
    </row>
    <row r="41" spans="1:15" x14ac:dyDescent="0.25">
      <c r="A41" s="39"/>
      <c r="B41" s="41"/>
      <c r="C41" s="17" t="s">
        <v>22</v>
      </c>
      <c r="D41" s="21" t="s">
        <v>23</v>
      </c>
      <c r="E41" s="21" t="s">
        <v>13</v>
      </c>
      <c r="F41" s="21" t="s">
        <v>24</v>
      </c>
      <c r="G41" s="21" t="s">
        <v>25</v>
      </c>
      <c r="H41" s="21" t="s">
        <v>26</v>
      </c>
      <c r="I41" s="27" t="s">
        <v>4</v>
      </c>
      <c r="J41" s="21">
        <f t="shared" si="1"/>
        <v>0</v>
      </c>
      <c r="K41" s="28"/>
      <c r="L41" s="28"/>
    </row>
    <row r="42" spans="1:15" x14ac:dyDescent="0.25">
      <c r="A42" s="39"/>
      <c r="B42" s="41"/>
      <c r="C42" s="17" t="s">
        <v>27</v>
      </c>
      <c r="D42" s="21" t="s">
        <v>28</v>
      </c>
      <c r="E42" s="21" t="s">
        <v>13</v>
      </c>
      <c r="F42" s="21" t="s">
        <v>29</v>
      </c>
      <c r="G42" s="21" t="s">
        <v>30</v>
      </c>
      <c r="H42" s="21" t="s">
        <v>31</v>
      </c>
      <c r="I42" s="27" t="s">
        <v>4</v>
      </c>
      <c r="J42" s="21">
        <f t="shared" si="1"/>
        <v>0</v>
      </c>
      <c r="K42" s="28"/>
      <c r="L42" s="28"/>
    </row>
    <row r="43" spans="1:15" x14ac:dyDescent="0.25">
      <c r="A43" s="39"/>
      <c r="B43" s="41"/>
      <c r="C43" s="17" t="s">
        <v>32</v>
      </c>
      <c r="D43" s="21" t="s">
        <v>33</v>
      </c>
      <c r="E43" s="21" t="s">
        <v>13</v>
      </c>
      <c r="F43" s="21" t="s">
        <v>34</v>
      </c>
      <c r="G43" s="21" t="s">
        <v>35</v>
      </c>
      <c r="H43" s="21" t="s">
        <v>36</v>
      </c>
      <c r="I43" s="27" t="s">
        <v>4</v>
      </c>
      <c r="J43" s="21">
        <f t="shared" si="1"/>
        <v>0</v>
      </c>
      <c r="K43" s="28"/>
      <c r="L43" s="28"/>
    </row>
    <row r="44" spans="1:15" x14ac:dyDescent="0.25">
      <c r="A44" s="39"/>
      <c r="B44" s="41"/>
      <c r="C44" s="17" t="s">
        <v>37</v>
      </c>
      <c r="D44" s="21" t="s">
        <v>38</v>
      </c>
      <c r="E44" s="21" t="s">
        <v>13</v>
      </c>
      <c r="F44" s="21" t="s">
        <v>39</v>
      </c>
      <c r="G44" s="21" t="s">
        <v>40</v>
      </c>
      <c r="H44" s="21" t="s">
        <v>41</v>
      </c>
      <c r="I44" s="27" t="s">
        <v>7</v>
      </c>
      <c r="J44" s="21">
        <f t="shared" si="1"/>
        <v>3</v>
      </c>
      <c r="K44" s="28"/>
      <c r="L44" s="28"/>
    </row>
    <row r="45" spans="1:15" x14ac:dyDescent="0.25">
      <c r="A45" s="39"/>
      <c r="B45" s="40" t="s">
        <v>81</v>
      </c>
      <c r="C45" s="17" t="s">
        <v>82</v>
      </c>
      <c r="D45" s="21" t="s">
        <v>47</v>
      </c>
      <c r="E45" s="21" t="s">
        <v>44</v>
      </c>
      <c r="F45" s="21" t="s">
        <v>48</v>
      </c>
      <c r="G45" s="21" t="s">
        <v>49</v>
      </c>
      <c r="H45" s="21" t="s">
        <v>50</v>
      </c>
      <c r="I45" s="47" t="s">
        <v>4</v>
      </c>
      <c r="J45" s="21">
        <f t="shared" si="1"/>
        <v>0</v>
      </c>
      <c r="K45" s="13">
        <f>SUM(J45:J57)/(COUNTA(J45:J57) * 3)</f>
        <v>0.28205128205128205</v>
      </c>
      <c r="L45" s="28"/>
      <c r="M45" s="21" t="s">
        <v>411</v>
      </c>
      <c r="O45" s="19"/>
    </row>
    <row r="46" spans="1:15" ht="30" x14ac:dyDescent="0.25">
      <c r="A46" s="39"/>
      <c r="B46" s="40"/>
      <c r="C46" s="17" t="s">
        <v>300</v>
      </c>
      <c r="D46" s="21" t="s">
        <v>301</v>
      </c>
      <c r="E46" s="21" t="s">
        <v>302</v>
      </c>
      <c r="F46" s="21" t="s">
        <v>305</v>
      </c>
      <c r="G46" s="21" t="s">
        <v>304</v>
      </c>
      <c r="H46" s="21" t="s">
        <v>303</v>
      </c>
      <c r="I46" s="27" t="s">
        <v>4</v>
      </c>
      <c r="J46" s="21">
        <f t="shared" ref="J46:J65" si="2">VLOOKUP(I46,SCORE,2, FALSE)</f>
        <v>0</v>
      </c>
      <c r="K46" s="13"/>
      <c r="L46" s="28"/>
      <c r="M46" s="21" t="s">
        <v>372</v>
      </c>
      <c r="O46" s="19"/>
    </row>
    <row r="47" spans="1:15" ht="60" x14ac:dyDescent="0.25">
      <c r="A47" s="39"/>
      <c r="B47" s="40"/>
      <c r="C47" s="17" t="s">
        <v>295</v>
      </c>
      <c r="D47" s="21" t="s">
        <v>296</v>
      </c>
      <c r="E47" s="21" t="s">
        <v>13</v>
      </c>
      <c r="F47" s="21" t="s">
        <v>297</v>
      </c>
      <c r="G47" s="21" t="s">
        <v>299</v>
      </c>
      <c r="H47" s="21" t="s">
        <v>298</v>
      </c>
      <c r="I47" s="27" t="s">
        <v>5</v>
      </c>
      <c r="J47" s="21">
        <f t="shared" si="2"/>
        <v>1</v>
      </c>
      <c r="K47" s="13"/>
      <c r="L47" s="28"/>
      <c r="M47" s="21" t="s">
        <v>371</v>
      </c>
      <c r="O47" s="19"/>
    </row>
    <row r="48" spans="1:15" ht="75" x14ac:dyDescent="0.25">
      <c r="A48" s="39"/>
      <c r="B48" s="40"/>
      <c r="C48" s="17" t="s">
        <v>393</v>
      </c>
      <c r="D48" s="21" t="s">
        <v>394</v>
      </c>
      <c r="E48" s="21" t="s">
        <v>395</v>
      </c>
      <c r="F48" s="21" t="s">
        <v>396</v>
      </c>
      <c r="G48" s="21" t="s">
        <v>397</v>
      </c>
      <c r="H48" s="21" t="s">
        <v>398</v>
      </c>
      <c r="I48" s="27" t="s">
        <v>4</v>
      </c>
      <c r="J48" s="21">
        <f>VLOOKUP(I48,SCORE,2, FALSE)</f>
        <v>0</v>
      </c>
      <c r="K48" s="13"/>
      <c r="L48" s="28"/>
      <c r="O48" s="19"/>
    </row>
    <row r="49" spans="1:15" ht="45" x14ac:dyDescent="0.25">
      <c r="A49" s="39"/>
      <c r="B49" s="40"/>
      <c r="C49" s="17" t="s">
        <v>261</v>
      </c>
      <c r="D49" s="21" t="s">
        <v>262</v>
      </c>
      <c r="E49" s="21" t="s">
        <v>263</v>
      </c>
      <c r="F49" s="21" t="s">
        <v>280</v>
      </c>
      <c r="G49" s="21" t="s">
        <v>264</v>
      </c>
      <c r="H49" s="21" t="s">
        <v>265</v>
      </c>
      <c r="I49" s="27" t="s">
        <v>5</v>
      </c>
      <c r="J49" s="21">
        <f t="shared" si="2"/>
        <v>1</v>
      </c>
      <c r="K49" s="13"/>
      <c r="L49" s="28"/>
      <c r="M49" s="21" t="s">
        <v>373</v>
      </c>
      <c r="O49" s="19"/>
    </row>
    <row r="50" spans="1:15" ht="45" x14ac:dyDescent="0.25">
      <c r="A50" s="39"/>
      <c r="B50" s="40"/>
      <c r="C50" s="17" t="s">
        <v>46</v>
      </c>
      <c r="D50" s="21" t="s">
        <v>195</v>
      </c>
      <c r="E50" s="21" t="s">
        <v>13</v>
      </c>
      <c r="F50" s="21" t="s">
        <v>196</v>
      </c>
      <c r="G50" s="21" t="s">
        <v>197</v>
      </c>
      <c r="H50" s="21" t="s">
        <v>198</v>
      </c>
      <c r="I50" s="27" t="s">
        <v>7</v>
      </c>
      <c r="J50" s="21">
        <f t="shared" si="2"/>
        <v>3</v>
      </c>
      <c r="K50" s="28"/>
      <c r="L50" s="28"/>
    </row>
    <row r="51" spans="1:15" x14ac:dyDescent="0.25">
      <c r="A51" s="39"/>
      <c r="B51" s="40"/>
      <c r="C51" s="17" t="s">
        <v>343</v>
      </c>
      <c r="D51" s="21" t="s">
        <v>51</v>
      </c>
      <c r="E51" s="21" t="s">
        <v>13</v>
      </c>
      <c r="F51" s="21" t="s">
        <v>52</v>
      </c>
      <c r="G51" s="21" t="s">
        <v>53</v>
      </c>
      <c r="H51" s="21" t="s">
        <v>54</v>
      </c>
      <c r="I51" s="27" t="s">
        <v>7</v>
      </c>
      <c r="J51" s="21">
        <f t="shared" si="2"/>
        <v>3</v>
      </c>
      <c r="L51" s="13"/>
    </row>
    <row r="52" spans="1:15" ht="30" x14ac:dyDescent="0.25">
      <c r="A52" s="39"/>
      <c r="B52" s="40"/>
      <c r="C52" s="17" t="s">
        <v>55</v>
      </c>
      <c r="D52" s="21" t="s">
        <v>56</v>
      </c>
      <c r="E52" s="21" t="s">
        <v>57</v>
      </c>
      <c r="F52" s="21" t="s">
        <v>58</v>
      </c>
      <c r="G52" s="21" t="s">
        <v>59</v>
      </c>
      <c r="H52" s="21" t="s">
        <v>241</v>
      </c>
      <c r="I52" s="27" t="s">
        <v>4</v>
      </c>
      <c r="J52" s="21">
        <f t="shared" si="2"/>
        <v>0</v>
      </c>
      <c r="K52" s="28"/>
      <c r="L52" s="28"/>
      <c r="M52" s="21" t="s">
        <v>13</v>
      </c>
    </row>
    <row r="53" spans="1:15" ht="30" x14ac:dyDescent="0.25">
      <c r="A53" s="39"/>
      <c r="B53" s="40"/>
      <c r="C53" s="17" t="s">
        <v>60</v>
      </c>
      <c r="D53" s="21" t="s">
        <v>61</v>
      </c>
      <c r="E53" s="21" t="s">
        <v>57</v>
      </c>
      <c r="F53" s="21" t="s">
        <v>62</v>
      </c>
      <c r="G53" s="21" t="s">
        <v>63</v>
      </c>
      <c r="H53" s="21" t="s">
        <v>64</v>
      </c>
      <c r="I53" s="47" t="s">
        <v>4</v>
      </c>
      <c r="J53" s="21">
        <f t="shared" si="2"/>
        <v>0</v>
      </c>
      <c r="K53" s="28"/>
      <c r="L53" s="28"/>
      <c r="M53" s="21" t="s">
        <v>13</v>
      </c>
    </row>
    <row r="54" spans="1:15" x14ac:dyDescent="0.25">
      <c r="A54" s="39"/>
      <c r="B54" s="40"/>
      <c r="C54" s="17" t="s">
        <v>65</v>
      </c>
      <c r="D54" s="21" t="s">
        <v>66</v>
      </c>
      <c r="E54" s="21" t="s">
        <v>57</v>
      </c>
      <c r="F54" s="21" t="s">
        <v>67</v>
      </c>
      <c r="G54" s="21" t="s">
        <v>68</v>
      </c>
      <c r="H54" s="21" t="s">
        <v>69</v>
      </c>
      <c r="I54" s="47" t="s">
        <v>4</v>
      </c>
      <c r="J54" s="21">
        <f t="shared" si="2"/>
        <v>0</v>
      </c>
      <c r="K54" s="28"/>
      <c r="L54" s="28"/>
      <c r="M54" s="21" t="s">
        <v>13</v>
      </c>
    </row>
    <row r="55" spans="1:15" ht="45" x14ac:dyDescent="0.25">
      <c r="A55" s="39"/>
      <c r="B55" s="40"/>
      <c r="C55" s="17" t="s">
        <v>106</v>
      </c>
      <c r="D55" s="21" t="s">
        <v>107</v>
      </c>
      <c r="E55" s="21" t="s">
        <v>13</v>
      </c>
      <c r="F55" s="21" t="s">
        <v>108</v>
      </c>
      <c r="G55" s="21" t="s">
        <v>109</v>
      </c>
      <c r="H55" s="21" t="s">
        <v>110</v>
      </c>
      <c r="I55" s="47" t="s">
        <v>6</v>
      </c>
      <c r="J55" s="21">
        <f t="shared" si="2"/>
        <v>2</v>
      </c>
      <c r="K55" s="28"/>
      <c r="L55" s="28"/>
    </row>
    <row r="56" spans="1:15" ht="30" x14ac:dyDescent="0.25">
      <c r="A56" s="39"/>
      <c r="B56" s="40"/>
      <c r="C56" s="17" t="s">
        <v>111</v>
      </c>
      <c r="D56" s="21" t="s">
        <v>112</v>
      </c>
      <c r="E56" s="21" t="s">
        <v>13</v>
      </c>
      <c r="F56" s="21" t="s">
        <v>113</v>
      </c>
      <c r="G56" s="21" t="s">
        <v>114</v>
      </c>
      <c r="H56" s="21" t="s">
        <v>115</v>
      </c>
      <c r="I56" s="47" t="s">
        <v>5</v>
      </c>
      <c r="J56" s="21">
        <f t="shared" si="2"/>
        <v>1</v>
      </c>
      <c r="K56" s="28"/>
      <c r="L56" s="28"/>
      <c r="M56" s="21" t="s">
        <v>374</v>
      </c>
    </row>
    <row r="57" spans="1:15" ht="60" x14ac:dyDescent="0.25">
      <c r="A57" s="39"/>
      <c r="B57" s="40"/>
      <c r="C57" s="17" t="s">
        <v>80</v>
      </c>
      <c r="D57" s="21" t="s">
        <v>379</v>
      </c>
      <c r="E57" s="21" t="s">
        <v>44</v>
      </c>
      <c r="F57" s="21" t="s">
        <v>89</v>
      </c>
      <c r="G57" s="21" t="s">
        <v>380</v>
      </c>
      <c r="H57" s="21" t="s">
        <v>381</v>
      </c>
      <c r="I57" s="47" t="s">
        <v>4</v>
      </c>
      <c r="J57" s="21">
        <f t="shared" si="2"/>
        <v>0</v>
      </c>
      <c r="K57" s="28"/>
      <c r="L57" s="28"/>
      <c r="M57" s="21" t="s">
        <v>382</v>
      </c>
    </row>
    <row r="58" spans="1:15" ht="30" x14ac:dyDescent="0.25">
      <c r="A58" s="39"/>
      <c r="B58" s="40" t="s">
        <v>134</v>
      </c>
      <c r="C58" s="17" t="s">
        <v>73</v>
      </c>
      <c r="D58" s="21" t="s">
        <v>135</v>
      </c>
      <c r="E58" s="21" t="s">
        <v>57</v>
      </c>
      <c r="F58" s="21" t="s">
        <v>136</v>
      </c>
      <c r="G58" s="21" t="s">
        <v>137</v>
      </c>
      <c r="H58" s="21" t="s">
        <v>204</v>
      </c>
      <c r="I58" s="47" t="s">
        <v>6</v>
      </c>
      <c r="J58" s="21">
        <f t="shared" si="2"/>
        <v>2</v>
      </c>
      <c r="K58" s="13">
        <f>SUM(J58:J61)/(COUNTA(J58:J61) * 3)</f>
        <v>0.16666666666666666</v>
      </c>
      <c r="L58" s="13"/>
      <c r="M58" s="21" t="s">
        <v>13</v>
      </c>
      <c r="O58" s="19">
        <f>SUM(J58:J61)/(COUNTA(J58:J61) * 3)</f>
        <v>0.16666666666666666</v>
      </c>
    </row>
    <row r="59" spans="1:15" ht="90" x14ac:dyDescent="0.25">
      <c r="A59" s="39"/>
      <c r="B59" s="40"/>
      <c r="C59" s="17" t="s">
        <v>290</v>
      </c>
      <c r="D59" s="21" t="s">
        <v>291</v>
      </c>
      <c r="E59" s="21" t="s">
        <v>292</v>
      </c>
      <c r="F59" s="21" t="s">
        <v>294</v>
      </c>
      <c r="H59" s="21" t="s">
        <v>293</v>
      </c>
      <c r="I59" s="47" t="s">
        <v>4</v>
      </c>
      <c r="J59" s="21">
        <f t="shared" si="2"/>
        <v>0</v>
      </c>
      <c r="K59" s="13"/>
      <c r="L59" s="13"/>
      <c r="M59" s="21" t="s">
        <v>370</v>
      </c>
      <c r="O59" s="19"/>
    </row>
    <row r="60" spans="1:15" ht="30" x14ac:dyDescent="0.25">
      <c r="A60" s="39"/>
      <c r="B60" s="40"/>
      <c r="C60" s="17" t="s">
        <v>287</v>
      </c>
      <c r="E60" s="21" t="s">
        <v>13</v>
      </c>
      <c r="F60" s="21" t="s">
        <v>288</v>
      </c>
      <c r="H60" s="21" t="s">
        <v>289</v>
      </c>
      <c r="I60" s="47" t="s">
        <v>4</v>
      </c>
      <c r="J60" s="21">
        <f t="shared" si="2"/>
        <v>0</v>
      </c>
      <c r="K60" s="13"/>
      <c r="L60" s="13"/>
      <c r="M60" s="21" t="s">
        <v>13</v>
      </c>
      <c r="O60" s="19"/>
    </row>
    <row r="61" spans="1:15" ht="105" x14ac:dyDescent="0.25">
      <c r="A61" s="39"/>
      <c r="B61" s="40"/>
      <c r="C61" s="17" t="s">
        <v>346</v>
      </c>
      <c r="D61" s="21" t="s">
        <v>199</v>
      </c>
      <c r="E61" s="21" t="s">
        <v>200</v>
      </c>
      <c r="F61" s="21" t="s">
        <v>201</v>
      </c>
      <c r="G61" s="21" t="s">
        <v>203</v>
      </c>
      <c r="H61" s="21" t="s">
        <v>202</v>
      </c>
      <c r="I61" s="47" t="s">
        <v>4</v>
      </c>
      <c r="J61" s="21">
        <f t="shared" si="2"/>
        <v>0</v>
      </c>
      <c r="K61" s="28"/>
      <c r="L61" s="28"/>
      <c r="M61" s="21" t="s">
        <v>369</v>
      </c>
    </row>
    <row r="62" spans="1:15" ht="75" x14ac:dyDescent="0.25">
      <c r="A62" s="39"/>
      <c r="B62" s="40" t="s">
        <v>207</v>
      </c>
      <c r="C62" s="17" t="s">
        <v>205</v>
      </c>
      <c r="D62" s="21" t="s">
        <v>206</v>
      </c>
      <c r="E62" s="21" t="s">
        <v>208</v>
      </c>
      <c r="F62" s="21" t="s">
        <v>210</v>
      </c>
      <c r="G62" s="21" t="s">
        <v>211</v>
      </c>
      <c r="H62" s="21" t="s">
        <v>209</v>
      </c>
      <c r="I62" s="47" t="s">
        <v>5</v>
      </c>
      <c r="J62" s="21">
        <f t="shared" si="2"/>
        <v>1</v>
      </c>
      <c r="K62" s="13">
        <f>SUM(J62:J65)/(COUNTA(J62:J65) * 3)</f>
        <v>0.58333333333333337</v>
      </c>
      <c r="L62" s="13"/>
      <c r="O62" s="19">
        <f>SUM(J62:J65)/(COUNTA(J62:J65) * 3)</f>
        <v>0.58333333333333337</v>
      </c>
    </row>
    <row r="63" spans="1:15" ht="105" x14ac:dyDescent="0.25">
      <c r="A63" s="39"/>
      <c r="B63" s="40"/>
      <c r="C63" s="17" t="s">
        <v>212</v>
      </c>
      <c r="D63" s="21" t="s">
        <v>213</v>
      </c>
      <c r="E63" s="21" t="s">
        <v>217</v>
      </c>
      <c r="F63" s="21" t="s">
        <v>218</v>
      </c>
      <c r="H63" s="21" t="s">
        <v>216</v>
      </c>
      <c r="I63" s="47" t="s">
        <v>7</v>
      </c>
      <c r="J63" s="21">
        <f t="shared" si="2"/>
        <v>3</v>
      </c>
      <c r="K63" s="28"/>
      <c r="L63" s="28"/>
    </row>
    <row r="64" spans="1:15" ht="45" x14ac:dyDescent="0.25">
      <c r="A64" s="39"/>
      <c r="B64" s="40"/>
      <c r="C64" s="17" t="s">
        <v>214</v>
      </c>
      <c r="D64" s="21" t="s">
        <v>215</v>
      </c>
      <c r="E64" s="21" t="s">
        <v>220</v>
      </c>
      <c r="F64" s="21" t="s">
        <v>222</v>
      </c>
      <c r="G64" s="21" t="s">
        <v>223</v>
      </c>
      <c r="H64" s="21" t="s">
        <v>221</v>
      </c>
      <c r="I64" s="47" t="s">
        <v>5</v>
      </c>
      <c r="J64" s="21">
        <f t="shared" si="2"/>
        <v>1</v>
      </c>
      <c r="K64" s="28"/>
      <c r="L64" s="28"/>
    </row>
    <row r="65" spans="1:13" ht="30" x14ac:dyDescent="0.25">
      <c r="A65" s="39"/>
      <c r="B65" s="40"/>
      <c r="C65" s="17" t="s">
        <v>219</v>
      </c>
      <c r="D65" s="21" t="s">
        <v>224</v>
      </c>
      <c r="E65" s="21" t="s">
        <v>225</v>
      </c>
      <c r="F65" s="21" t="s">
        <v>226</v>
      </c>
      <c r="G65" s="21" t="s">
        <v>227</v>
      </c>
      <c r="H65" s="21" t="s">
        <v>228</v>
      </c>
      <c r="I65" s="47" t="s">
        <v>6</v>
      </c>
      <c r="J65" s="21">
        <f t="shared" si="2"/>
        <v>2</v>
      </c>
      <c r="K65" s="28"/>
      <c r="L65" s="28"/>
    </row>
    <row r="66" spans="1:13" x14ac:dyDescent="0.25">
      <c r="A66" s="39"/>
      <c r="B66" s="29"/>
      <c r="I66" s="27"/>
      <c r="K66" s="28"/>
      <c r="L66" s="28"/>
    </row>
    <row r="67" spans="1:13" x14ac:dyDescent="0.25">
      <c r="A67" s="39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</row>
  </sheetData>
  <mergeCells count="16">
    <mergeCell ref="A5:A20"/>
    <mergeCell ref="B5:B16"/>
    <mergeCell ref="B17:B20"/>
    <mergeCell ref="A21:A24"/>
    <mergeCell ref="B21:B24"/>
    <mergeCell ref="B67:M67"/>
    <mergeCell ref="A25:A31"/>
    <mergeCell ref="B25:B31"/>
    <mergeCell ref="A32:A38"/>
    <mergeCell ref="B32:B35"/>
    <mergeCell ref="B36:B38"/>
    <mergeCell ref="A39:A67"/>
    <mergeCell ref="B39:B44"/>
    <mergeCell ref="B45:B57"/>
    <mergeCell ref="B58:B61"/>
    <mergeCell ref="B62:B65"/>
  </mergeCells>
  <conditionalFormatting sqref="B39">
    <cfRule type="expression" dxfId="83" priority="37" stopIfTrue="1">
      <formula>$K$39 &lt; 0.25</formula>
    </cfRule>
    <cfRule type="expression" dxfId="82" priority="38" stopIfTrue="1">
      <formula>$K$39 &lt; 0.5</formula>
    </cfRule>
    <cfRule type="expression" dxfId="81" priority="39" stopIfTrue="1">
      <formula>$K$39 &lt; 0.75</formula>
    </cfRule>
    <cfRule type="expression" dxfId="80" priority="40">
      <formula>$K$39 &gt;= 0.75</formula>
    </cfRule>
  </conditionalFormatting>
  <conditionalFormatting sqref="B21">
    <cfRule type="expression" dxfId="79" priority="33" stopIfTrue="1">
      <formula>$K$21 &lt; 0.25</formula>
    </cfRule>
    <cfRule type="expression" dxfId="78" priority="34" stopIfTrue="1">
      <formula>$K$21 &lt; 0.5</formula>
    </cfRule>
    <cfRule type="expression" dxfId="77" priority="35" stopIfTrue="1">
      <formula>$K$21 &lt; 0.75</formula>
    </cfRule>
    <cfRule type="expression" dxfId="76" priority="36">
      <formula>$K$21 &gt;= 0.75</formula>
    </cfRule>
  </conditionalFormatting>
  <conditionalFormatting sqref="B58:B60">
    <cfRule type="expression" dxfId="75" priority="29" stopIfTrue="1">
      <formula>$K$58 &lt; 0.25</formula>
    </cfRule>
    <cfRule type="expression" dxfId="74" priority="30" stopIfTrue="1">
      <formula>$K$58  &lt; 0.5</formula>
    </cfRule>
    <cfRule type="expression" dxfId="73" priority="31" stopIfTrue="1">
      <formula>$K$58 &lt; 0.75</formula>
    </cfRule>
    <cfRule type="expression" dxfId="72" priority="32">
      <formula>$K$58 &gt;= 0.75</formula>
    </cfRule>
  </conditionalFormatting>
  <conditionalFormatting sqref="B5">
    <cfRule type="expression" dxfId="71" priority="41" stopIfTrue="1">
      <formula>$K$5 &lt; 0.25</formula>
    </cfRule>
    <cfRule type="expression" dxfId="70" priority="42" stopIfTrue="1">
      <formula>$K$5 &lt; 0.5</formula>
    </cfRule>
    <cfRule type="expression" dxfId="69" priority="43" stopIfTrue="1">
      <formula>$K$5 &lt; 0.75</formula>
    </cfRule>
    <cfRule type="expression" dxfId="68" priority="44">
      <formula>$K$5 &gt;= 0.75</formula>
    </cfRule>
  </conditionalFormatting>
  <conditionalFormatting sqref="B62">
    <cfRule type="expression" dxfId="67" priority="25" stopIfTrue="1">
      <formula>$K$62 &lt; 0.25</formula>
    </cfRule>
    <cfRule type="expression" dxfId="66" priority="26" stopIfTrue="1">
      <formula>$K$62 &lt; 0.5</formula>
    </cfRule>
    <cfRule type="expression" dxfId="65" priority="27" stopIfTrue="1">
      <formula>$K$62 &lt; 0.75</formula>
    </cfRule>
    <cfRule type="expression" dxfId="64" priority="28">
      <formula>$K$62 &gt;= 0.75</formula>
    </cfRule>
  </conditionalFormatting>
  <conditionalFormatting sqref="B17">
    <cfRule type="expression" dxfId="63" priority="17" stopIfTrue="1">
      <formula>$K$17 &lt; 0.25</formula>
    </cfRule>
    <cfRule type="expression" dxfId="62" priority="18" stopIfTrue="1">
      <formula>$K$17 &lt; 0.5</formula>
    </cfRule>
    <cfRule type="expression" dxfId="61" priority="19" stopIfTrue="1">
      <formula>$K$17 &lt; 0.75</formula>
    </cfRule>
    <cfRule type="expression" dxfId="60" priority="20">
      <formula>$K$17 &gt;= 0.75</formula>
    </cfRule>
  </conditionalFormatting>
  <conditionalFormatting sqref="B25">
    <cfRule type="expression" dxfId="59" priority="13" stopIfTrue="1">
      <formula>$K$25 &lt; 0.25</formula>
    </cfRule>
    <cfRule type="expression" dxfId="58" priority="14" stopIfTrue="1">
      <formula>$K$25 &lt; 0.5</formula>
    </cfRule>
    <cfRule type="expression" dxfId="57" priority="15" stopIfTrue="1">
      <formula>$K$25 &lt; 0.75</formula>
    </cfRule>
    <cfRule type="expression" dxfId="56" priority="16">
      <formula>$K$25 &gt;= 0.75</formula>
    </cfRule>
  </conditionalFormatting>
  <conditionalFormatting sqref="B36:B37">
    <cfRule type="expression" dxfId="55" priority="9" stopIfTrue="1">
      <formula>$K$36&lt; 0.25</formula>
    </cfRule>
    <cfRule type="expression" dxfId="54" priority="10" stopIfTrue="1">
      <formula>$K$36&lt; 0.5</formula>
    </cfRule>
    <cfRule type="expression" dxfId="53" priority="11" stopIfTrue="1">
      <formula>$K$36&lt; 0.75</formula>
    </cfRule>
    <cfRule type="expression" dxfId="52" priority="12">
      <formula>$K$36&gt;= 0.75</formula>
    </cfRule>
  </conditionalFormatting>
  <conditionalFormatting sqref="B32">
    <cfRule type="expression" dxfId="51" priority="5" stopIfTrue="1">
      <formula>$K$32 &lt; 0.25</formula>
    </cfRule>
    <cfRule type="expression" dxfId="50" priority="6" stopIfTrue="1">
      <formula>$K$32 &lt; 0.5</formula>
    </cfRule>
    <cfRule type="expression" dxfId="49" priority="7" stopIfTrue="1">
      <formula>$K$32 &lt; 0.75</formula>
    </cfRule>
    <cfRule type="expression" dxfId="48" priority="8">
      <formula>$K$32 &gt;= 0.75</formula>
    </cfRule>
  </conditionalFormatting>
  <conditionalFormatting sqref="B45:B49">
    <cfRule type="expression" dxfId="47" priority="1" stopIfTrue="1">
      <formula>$K$45 &lt; 0.25</formula>
    </cfRule>
    <cfRule type="expression" dxfId="46" priority="2" stopIfTrue="1">
      <formula>$K$45 &lt; 0.5</formula>
    </cfRule>
    <cfRule type="expression" dxfId="45" priority="3" stopIfTrue="1">
      <formula>$K$45 &lt; 0.75</formula>
    </cfRule>
    <cfRule type="expression" dxfId="44" priority="4">
      <formula>$K$45 &gt;= 0.75</formula>
    </cfRule>
  </conditionalFormatting>
  <pageMargins left="0.7" right="0.7" top="0.75" bottom="0.75" header="0.3" footer="0.3"/>
  <pageSetup scale="63" fitToHeight="0" orientation="landscape" r:id="rId1"/>
  <headerFooter>
    <oddHeader>&amp;F</oddHead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54FF5355-7A7E-4B7D-B396-3A1D1FF42EC5}">
          <x14:formula1>
            <xm:f>Lookup!$B$1:$B$5</xm:f>
          </x14:formula1>
          <xm:sqref>I5:I66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5A3D-B300-42BE-9E3E-6D1A921F114C}">
  <dimension ref="A1:B26"/>
  <sheetViews>
    <sheetView topLeftCell="D1" workbookViewId="0">
      <selection activeCell="R26" sqref="R26"/>
    </sheetView>
  </sheetViews>
  <sheetFormatPr defaultRowHeight="15" x14ac:dyDescent="0.25"/>
  <cols>
    <col min="1" max="1" width="26.7109375" customWidth="1"/>
  </cols>
  <sheetData>
    <row r="1" spans="1:2" x14ac:dyDescent="0.25">
      <c r="A1" s="30" t="s">
        <v>1</v>
      </c>
      <c r="B1" s="30" t="s">
        <v>391</v>
      </c>
    </row>
    <row r="2" spans="1:2" x14ac:dyDescent="0.25">
      <c r="A2" t="str">
        <f>'QE PreState'!B5</f>
        <v>Quality Process</v>
      </c>
      <c r="B2">
        <f>'QE PreState'!K5</f>
        <v>0.72727272727272729</v>
      </c>
    </row>
    <row r="3" spans="1:2" x14ac:dyDescent="0.25">
      <c r="A3" t="str">
        <f>'QE PreState'!B17</f>
        <v>Defects</v>
      </c>
      <c r="B3">
        <f>'QE PreState'!K17</f>
        <v>1</v>
      </c>
    </row>
    <row r="4" spans="1:2" x14ac:dyDescent="0.25">
      <c r="A4" t="str">
        <f>'QE PreState'!B21</f>
        <v>Tooling</v>
      </c>
      <c r="B4">
        <f>'QE PreState'!K21</f>
        <v>0.75</v>
      </c>
    </row>
    <row r="5" spans="1:2" x14ac:dyDescent="0.25">
      <c r="A5" t="str">
        <f>'QE PreState'!B25</f>
        <v>QE People and Culture</v>
      </c>
      <c r="B5">
        <f>'QE PreState'!K25</f>
        <v>0.47619047619047616</v>
      </c>
    </row>
    <row r="6" spans="1:2" x14ac:dyDescent="0.25">
      <c r="A6" t="str">
        <f>'QE PreState'!B32</f>
        <v>Environments</v>
      </c>
      <c r="B6">
        <f>'QE PreState'!K32</f>
        <v>0.41666666666666669</v>
      </c>
    </row>
    <row r="7" spans="1:2" x14ac:dyDescent="0.25">
      <c r="A7" t="str">
        <f>'QE PreState'!B36</f>
        <v>Data</v>
      </c>
      <c r="B7">
        <f>'QE PreState'!K36</f>
        <v>0.55555555555555558</v>
      </c>
    </row>
    <row r="8" spans="1:2" x14ac:dyDescent="0.25">
      <c r="A8" t="str">
        <f>'QE PreState'!B39</f>
        <v>Source Control</v>
      </c>
      <c r="B8">
        <f>'QE PreState'!K39</f>
        <v>0.33333333333333331</v>
      </c>
    </row>
    <row r="9" spans="1:2" x14ac:dyDescent="0.25">
      <c r="A9" t="str">
        <f>'QE PreState'!B45</f>
        <v>QE Automation</v>
      </c>
      <c r="B9">
        <f>'QE PreState'!K45</f>
        <v>0.28205128205128205</v>
      </c>
    </row>
    <row r="10" spans="1:2" x14ac:dyDescent="0.25">
      <c r="A10" t="str">
        <f>'QE PreState'!B58</f>
        <v>Automation Reporting</v>
      </c>
      <c r="B10">
        <f>'QE PreState'!K58</f>
        <v>0.16666666666666666</v>
      </c>
    </row>
    <row r="11" spans="1:2" x14ac:dyDescent="0.25">
      <c r="A11" t="str">
        <f>'QE PreState'!B62</f>
        <v>Automation Code</v>
      </c>
      <c r="B11">
        <f>'QE PreState'!K62</f>
        <v>0.58333333333333337</v>
      </c>
    </row>
    <row r="16" spans="1:2" x14ac:dyDescent="0.25">
      <c r="A16" t="s">
        <v>1</v>
      </c>
      <c r="B16" t="s">
        <v>391</v>
      </c>
    </row>
    <row r="17" spans="1:2" x14ac:dyDescent="0.25">
      <c r="A17" t="s">
        <v>120</v>
      </c>
      <c r="B17" s="36">
        <v>0.39393939393939392</v>
      </c>
    </row>
    <row r="18" spans="1:2" x14ac:dyDescent="0.25">
      <c r="A18" t="s">
        <v>392</v>
      </c>
      <c r="B18" s="36">
        <v>8.3333333333333329E-2</v>
      </c>
    </row>
    <row r="19" spans="1:2" x14ac:dyDescent="0.25">
      <c r="A19" t="s">
        <v>42</v>
      </c>
      <c r="B19" s="36">
        <v>0.25</v>
      </c>
    </row>
    <row r="20" spans="1:2" x14ac:dyDescent="0.25">
      <c r="A20" t="s">
        <v>101</v>
      </c>
      <c r="B20" s="36">
        <v>0.47619047619047616</v>
      </c>
    </row>
    <row r="21" spans="1:2" x14ac:dyDescent="0.25">
      <c r="A21" t="s">
        <v>147</v>
      </c>
      <c r="B21" s="36">
        <v>0.41666666666666669</v>
      </c>
    </row>
    <row r="22" spans="1:2" x14ac:dyDescent="0.25">
      <c r="A22" t="s">
        <v>148</v>
      </c>
      <c r="B22" s="36">
        <v>0.66666666666666663</v>
      </c>
    </row>
    <row r="23" spans="1:2" x14ac:dyDescent="0.25">
      <c r="A23" t="s">
        <v>10</v>
      </c>
      <c r="B23" s="36">
        <v>0.33333333333333331</v>
      </c>
    </row>
    <row r="24" spans="1:2" x14ac:dyDescent="0.25">
      <c r="A24" t="s">
        <v>81</v>
      </c>
      <c r="B24" s="36">
        <v>0.35897435897435898</v>
      </c>
    </row>
    <row r="25" spans="1:2" x14ac:dyDescent="0.25">
      <c r="A25" t="s">
        <v>134</v>
      </c>
      <c r="B25" s="36">
        <v>0.16666666666666666</v>
      </c>
    </row>
    <row r="26" spans="1:2" x14ac:dyDescent="0.25">
      <c r="A26" t="s">
        <v>207</v>
      </c>
      <c r="B26" s="36">
        <v>0.66666666666666663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69"/>
  <sheetViews>
    <sheetView topLeftCell="D1" zoomScale="70" zoomScaleNormal="70" workbookViewId="0">
      <pane ySplit="3" topLeftCell="A36" activePane="bottomLeft" state="frozen"/>
      <selection pane="bottomLeft" activeCell="I67" sqref="I67"/>
    </sheetView>
  </sheetViews>
  <sheetFormatPr defaultColWidth="8.85546875" defaultRowHeight="15" x14ac:dyDescent="0.25"/>
  <cols>
    <col min="1" max="1" width="15.85546875" style="7" hidden="1" customWidth="1"/>
    <col min="2" max="2" width="16.42578125" style="7" customWidth="1"/>
    <col min="3" max="3" width="27.7109375" style="17" bestFit="1" customWidth="1"/>
    <col min="4" max="4" width="49.85546875" style="7" customWidth="1"/>
    <col min="5" max="5" width="20.28515625" style="7" bestFit="1" customWidth="1"/>
    <col min="6" max="6" width="19.28515625" style="7" bestFit="1" customWidth="1"/>
    <col min="7" max="7" width="33.42578125" style="7" bestFit="1" customWidth="1"/>
    <col min="8" max="8" width="24.28515625" style="7" customWidth="1"/>
    <col min="9" max="9" width="11.28515625" style="7" customWidth="1"/>
    <col min="10" max="10" width="8.85546875" style="7" customWidth="1"/>
    <col min="11" max="11" width="10" style="7" hidden="1" customWidth="1"/>
    <col min="12" max="12" width="12" style="7" hidden="1" customWidth="1"/>
    <col min="13" max="13" width="53.7109375" style="7" customWidth="1"/>
    <col min="14" max="14" width="8.85546875" style="21"/>
    <col min="15" max="15" width="12" style="7" bestFit="1" customWidth="1"/>
    <col min="16" max="16384" width="8.85546875" style="7"/>
  </cols>
  <sheetData>
    <row r="1" spans="1:15" ht="30.75" x14ac:dyDescent="0.3">
      <c r="A1" s="17" t="str">
        <f>Intro!A1</f>
        <v>DDCA Quality Matrix</v>
      </c>
      <c r="F1" s="18" t="s">
        <v>0</v>
      </c>
      <c r="G1" s="19">
        <f>SUM(J5:J69)</f>
        <v>61</v>
      </c>
      <c r="H1" s="19">
        <f>COUNTA(J5:J67) * 3</f>
        <v>186</v>
      </c>
      <c r="I1" s="20" t="s">
        <v>79</v>
      </c>
      <c r="J1" s="20">
        <f>G1/H1</f>
        <v>0.32795698924731181</v>
      </c>
      <c r="K1" s="20"/>
      <c r="L1" s="20"/>
    </row>
    <row r="3" spans="1:15" ht="27.6" customHeight="1" x14ac:dyDescent="0.25">
      <c r="A3" s="6" t="s">
        <v>119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0</v>
      </c>
      <c r="K3" s="6" t="s">
        <v>78</v>
      </c>
      <c r="L3" s="6" t="s">
        <v>83</v>
      </c>
      <c r="M3" s="6" t="s">
        <v>9</v>
      </c>
    </row>
    <row r="4" spans="1:15" ht="27.6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 ht="30" x14ac:dyDescent="0.25">
      <c r="A5" s="39"/>
      <c r="B5" s="42" t="s">
        <v>120</v>
      </c>
      <c r="C5" s="23" t="s">
        <v>313</v>
      </c>
      <c r="D5" s="14" t="s">
        <v>314</v>
      </c>
      <c r="E5" s="14" t="s">
        <v>13</v>
      </c>
      <c r="F5" s="14" t="s">
        <v>316</v>
      </c>
      <c r="G5" s="10" t="s">
        <v>318</v>
      </c>
      <c r="H5" s="14" t="s">
        <v>317</v>
      </c>
      <c r="I5" s="9" t="s">
        <v>7</v>
      </c>
      <c r="J5" s="7">
        <v>2</v>
      </c>
      <c r="K5" s="13">
        <f>SUM(J5:J16)/(COUNTA(J5:J16) * 3)</f>
        <v>0.42424242424242425</v>
      </c>
      <c r="N5" s="7"/>
      <c r="O5" s="19"/>
    </row>
    <row r="6" spans="1:15" ht="105" x14ac:dyDescent="0.25">
      <c r="A6" s="39"/>
      <c r="B6" s="42"/>
      <c r="C6" s="23" t="s">
        <v>85</v>
      </c>
      <c r="D6" s="14" t="s">
        <v>315</v>
      </c>
      <c r="E6" s="14" t="s">
        <v>13</v>
      </c>
      <c r="F6" s="14" t="s">
        <v>340</v>
      </c>
      <c r="G6" s="14" t="s">
        <v>99</v>
      </c>
      <c r="H6" s="14" t="s">
        <v>98</v>
      </c>
      <c r="I6" s="9" t="s">
        <v>6</v>
      </c>
      <c r="J6" s="7">
        <f>VLOOKUP(I6,SCORE,2, FALSE)</f>
        <v>2</v>
      </c>
      <c r="M6" s="7" t="s">
        <v>349</v>
      </c>
      <c r="N6" s="7"/>
    </row>
    <row r="7" spans="1:15" ht="60" x14ac:dyDescent="0.25">
      <c r="A7" s="39"/>
      <c r="B7" s="42"/>
      <c r="C7" s="23" t="s">
        <v>319</v>
      </c>
      <c r="D7" s="14" t="s">
        <v>320</v>
      </c>
      <c r="E7" s="14" t="s">
        <v>13</v>
      </c>
      <c r="F7" s="14" t="s">
        <v>321</v>
      </c>
      <c r="G7" s="14" t="s">
        <v>348</v>
      </c>
      <c r="H7" s="14" t="s">
        <v>322</v>
      </c>
      <c r="I7" s="9" t="s">
        <v>4</v>
      </c>
      <c r="J7" s="7">
        <f>VLOOKUP(I7,SCORE,2, FALSE)</f>
        <v>0</v>
      </c>
      <c r="M7" s="7" t="s">
        <v>383</v>
      </c>
      <c r="N7" s="7"/>
    </row>
    <row r="8" spans="1:15" x14ac:dyDescent="0.25">
      <c r="A8" s="39"/>
      <c r="B8" s="42"/>
      <c r="C8" s="17" t="s">
        <v>70</v>
      </c>
      <c r="D8" s="10" t="s">
        <v>140</v>
      </c>
      <c r="E8" s="7" t="s">
        <v>71</v>
      </c>
      <c r="F8" s="7" t="s">
        <v>45</v>
      </c>
      <c r="G8" s="7" t="s">
        <v>72</v>
      </c>
      <c r="H8" s="7" t="s">
        <v>323</v>
      </c>
      <c r="I8" s="9" t="s">
        <v>6</v>
      </c>
      <c r="J8" s="7">
        <f t="shared" ref="J8:J16" si="0">VLOOKUP(I8,SCORE,2, FALSE)</f>
        <v>2</v>
      </c>
      <c r="K8" s="13"/>
      <c r="L8" s="12"/>
      <c r="N8" s="7"/>
      <c r="O8" s="19"/>
    </row>
    <row r="9" spans="1:15" ht="60" x14ac:dyDescent="0.25">
      <c r="A9" s="39"/>
      <c r="B9" s="42"/>
      <c r="C9" s="17" t="s">
        <v>329</v>
      </c>
      <c r="D9" s="10" t="s">
        <v>141</v>
      </c>
      <c r="E9" s="10" t="s">
        <v>13</v>
      </c>
      <c r="F9" s="10" t="s">
        <v>142</v>
      </c>
      <c r="G9" s="10" t="s">
        <v>143</v>
      </c>
      <c r="H9" s="10" t="s">
        <v>144</v>
      </c>
      <c r="I9" s="9" t="s">
        <v>6</v>
      </c>
      <c r="J9" s="7">
        <f t="shared" si="0"/>
        <v>2</v>
      </c>
      <c r="K9" s="12"/>
      <c r="L9" s="12"/>
      <c r="M9" s="7" t="s">
        <v>347</v>
      </c>
      <c r="N9" s="7"/>
    </row>
    <row r="10" spans="1:15" x14ac:dyDescent="0.25">
      <c r="A10" s="39"/>
      <c r="B10" s="42"/>
      <c r="C10" s="17" t="s">
        <v>328</v>
      </c>
      <c r="D10" s="10" t="s">
        <v>121</v>
      </c>
      <c r="E10" s="10" t="s">
        <v>13</v>
      </c>
      <c r="F10" s="10" t="s">
        <v>122</v>
      </c>
      <c r="G10" s="10" t="s">
        <v>236</v>
      </c>
      <c r="H10" s="10" t="s">
        <v>237</v>
      </c>
      <c r="I10" s="9" t="s">
        <v>5</v>
      </c>
      <c r="J10" s="7">
        <f t="shared" si="0"/>
        <v>1</v>
      </c>
      <c r="L10" s="13"/>
      <c r="M10" s="7" t="s">
        <v>352</v>
      </c>
      <c r="N10" s="7"/>
    </row>
    <row r="11" spans="1:15" ht="90" x14ac:dyDescent="0.25">
      <c r="A11" s="39"/>
      <c r="B11" s="42"/>
      <c r="C11" s="17" t="s">
        <v>355</v>
      </c>
      <c r="D11" s="10" t="s">
        <v>353</v>
      </c>
      <c r="E11" s="10" t="s">
        <v>356</v>
      </c>
      <c r="F11" s="10" t="s">
        <v>321</v>
      </c>
      <c r="G11" s="10" t="s">
        <v>358</v>
      </c>
      <c r="H11" s="10" t="s">
        <v>357</v>
      </c>
      <c r="I11" s="9" t="s">
        <v>5</v>
      </c>
      <c r="J11" s="7">
        <f t="shared" si="0"/>
        <v>1</v>
      </c>
      <c r="L11" s="13"/>
      <c r="M11" s="7" t="s">
        <v>354</v>
      </c>
      <c r="N11" s="7"/>
    </row>
    <row r="12" spans="1:15" ht="75" x14ac:dyDescent="0.25">
      <c r="A12" s="39"/>
      <c r="B12" s="42"/>
      <c r="C12" s="17" t="s">
        <v>309</v>
      </c>
      <c r="D12" s="10" t="s">
        <v>154</v>
      </c>
      <c r="E12" s="10" t="s">
        <v>13</v>
      </c>
      <c r="F12" s="10" t="s">
        <v>310</v>
      </c>
      <c r="G12" s="10" t="s">
        <v>312</v>
      </c>
      <c r="H12" s="10" t="s">
        <v>311</v>
      </c>
      <c r="I12" s="9" t="s">
        <v>6</v>
      </c>
      <c r="J12" s="7">
        <f t="shared" si="0"/>
        <v>2</v>
      </c>
      <c r="K12" s="13"/>
      <c r="L12" s="13"/>
      <c r="M12" s="7" t="s">
        <v>384</v>
      </c>
      <c r="N12" s="7"/>
    </row>
    <row r="13" spans="1:15" ht="45" x14ac:dyDescent="0.25">
      <c r="A13" s="39"/>
      <c r="B13" s="42"/>
      <c r="C13" s="23" t="s">
        <v>324</v>
      </c>
      <c r="D13" s="14" t="s">
        <v>327</v>
      </c>
      <c r="E13" s="14"/>
      <c r="F13" s="14" t="s">
        <v>89</v>
      </c>
      <c r="G13" s="14" t="s">
        <v>385</v>
      </c>
      <c r="H13" s="14" t="s">
        <v>386</v>
      </c>
      <c r="I13" s="26" t="s">
        <v>5</v>
      </c>
      <c r="K13" s="13"/>
      <c r="L13" s="13"/>
      <c r="N13" s="7"/>
    </row>
    <row r="14" spans="1:15" ht="60" x14ac:dyDescent="0.25">
      <c r="A14" s="39"/>
      <c r="B14" s="42"/>
      <c r="C14" s="17" t="s">
        <v>330</v>
      </c>
      <c r="D14" s="10" t="s">
        <v>325</v>
      </c>
      <c r="E14" s="10" t="s">
        <v>272</v>
      </c>
      <c r="F14" s="10" t="s">
        <v>273</v>
      </c>
      <c r="G14" s="10" t="s">
        <v>274</v>
      </c>
      <c r="H14" s="10" t="s">
        <v>275</v>
      </c>
      <c r="I14" s="9" t="s">
        <v>5</v>
      </c>
      <c r="J14" s="7">
        <f t="shared" si="0"/>
        <v>1</v>
      </c>
      <c r="K14" s="13"/>
      <c r="L14" s="13"/>
      <c r="N14" s="7"/>
    </row>
    <row r="15" spans="1:15" ht="30" x14ac:dyDescent="0.25">
      <c r="A15" s="39"/>
      <c r="B15" s="42"/>
      <c r="C15" s="17" t="s">
        <v>331</v>
      </c>
      <c r="D15" s="10" t="s">
        <v>326</v>
      </c>
      <c r="E15" s="10" t="s">
        <v>276</v>
      </c>
      <c r="F15" s="10" t="s">
        <v>277</v>
      </c>
      <c r="G15" s="10" t="s">
        <v>278</v>
      </c>
      <c r="H15" s="10" t="s">
        <v>279</v>
      </c>
      <c r="I15" s="9" t="s">
        <v>4</v>
      </c>
      <c r="J15" s="7">
        <f t="shared" si="0"/>
        <v>0</v>
      </c>
      <c r="K15" s="13"/>
      <c r="L15" s="13"/>
      <c r="M15" s="7" t="s">
        <v>388</v>
      </c>
      <c r="N15" s="7"/>
    </row>
    <row r="16" spans="1:15" ht="45" x14ac:dyDescent="0.25">
      <c r="A16" s="39"/>
      <c r="B16" s="42"/>
      <c r="C16" s="17" t="s">
        <v>129</v>
      </c>
      <c r="D16" s="10" t="s">
        <v>125</v>
      </c>
      <c r="E16" s="10" t="s">
        <v>126</v>
      </c>
      <c r="F16" s="10" t="s">
        <v>127</v>
      </c>
      <c r="G16" s="10" t="s">
        <v>128</v>
      </c>
      <c r="H16" s="10" t="s">
        <v>145</v>
      </c>
      <c r="I16" s="9" t="s">
        <v>5</v>
      </c>
      <c r="J16" s="7">
        <f t="shared" si="0"/>
        <v>1</v>
      </c>
      <c r="K16" s="12"/>
      <c r="L16" s="12"/>
      <c r="M16" s="7" t="s">
        <v>387</v>
      </c>
      <c r="N16" s="7"/>
    </row>
    <row r="17" spans="1:15" ht="30" x14ac:dyDescent="0.25">
      <c r="A17" s="39"/>
      <c r="B17" s="42" t="s">
        <v>100</v>
      </c>
      <c r="C17" s="17" t="s">
        <v>73</v>
      </c>
      <c r="D17" s="7" t="s">
        <v>74</v>
      </c>
      <c r="E17" s="10" t="s">
        <v>151</v>
      </c>
      <c r="F17" s="10" t="s">
        <v>152</v>
      </c>
      <c r="G17" s="10" t="s">
        <v>76</v>
      </c>
      <c r="H17" s="10" t="s">
        <v>77</v>
      </c>
      <c r="I17" s="9" t="s">
        <v>375</v>
      </c>
      <c r="J17" s="7">
        <f t="shared" ref="J17:J18" si="1">VLOOKUP(I17,SCORE,2, FALSE)</f>
        <v>0</v>
      </c>
      <c r="K17" s="13">
        <f>SUM(J17:J19)/(COUNTA(J17:J19) * 3)</f>
        <v>0</v>
      </c>
      <c r="L17" s="12"/>
      <c r="N17" s="7"/>
      <c r="O17" s="19"/>
    </row>
    <row r="18" spans="1:15" ht="30" x14ac:dyDescent="0.25">
      <c r="A18" s="39"/>
      <c r="B18" s="42"/>
      <c r="C18" s="17" t="s">
        <v>117</v>
      </c>
      <c r="D18" s="10" t="s">
        <v>118</v>
      </c>
      <c r="E18" s="10" t="s">
        <v>57</v>
      </c>
      <c r="F18" s="10" t="s">
        <v>130</v>
      </c>
      <c r="G18" s="10" t="s">
        <v>131</v>
      </c>
      <c r="H18" s="10" t="s">
        <v>153</v>
      </c>
      <c r="I18" s="9" t="s">
        <v>375</v>
      </c>
      <c r="J18" s="7">
        <f t="shared" si="1"/>
        <v>0</v>
      </c>
      <c r="K18" s="12"/>
      <c r="L18" s="12"/>
      <c r="N18" s="7"/>
    </row>
    <row r="19" spans="1:15" ht="90" x14ac:dyDescent="0.25">
      <c r="A19" s="39"/>
      <c r="B19" s="42"/>
      <c r="C19" s="17" t="s">
        <v>149</v>
      </c>
      <c r="D19" s="10" t="s">
        <v>150</v>
      </c>
      <c r="E19" s="7" t="s">
        <v>13</v>
      </c>
      <c r="F19" s="10" t="s">
        <v>132</v>
      </c>
      <c r="G19" s="10" t="s">
        <v>133</v>
      </c>
      <c r="H19" s="10" t="s">
        <v>254</v>
      </c>
      <c r="I19" s="9" t="s">
        <v>375</v>
      </c>
      <c r="J19" s="7">
        <f>VLOOKUP(I19,SCORE,2, FALSE)</f>
        <v>0</v>
      </c>
      <c r="K19" s="13"/>
      <c r="L19" s="13"/>
      <c r="N19" s="7"/>
    </row>
    <row r="20" spans="1:15" ht="90" x14ac:dyDescent="0.25">
      <c r="A20" s="39"/>
      <c r="B20" s="42" t="s">
        <v>102</v>
      </c>
      <c r="C20" s="17" t="s">
        <v>332</v>
      </c>
      <c r="D20" s="10" t="s">
        <v>155</v>
      </c>
      <c r="E20" s="10" t="s">
        <v>156</v>
      </c>
      <c r="F20" s="10" t="s">
        <v>159</v>
      </c>
      <c r="G20" s="10" t="s">
        <v>161</v>
      </c>
      <c r="H20" s="10" t="s">
        <v>160</v>
      </c>
      <c r="I20" s="9" t="s">
        <v>4</v>
      </c>
      <c r="J20" s="7">
        <f>VLOOKUP(I20,SCORE,2, FALSE)</f>
        <v>0</v>
      </c>
      <c r="K20" s="13">
        <f>SUM(J20:J23)/(COUNTA(J20:J23) * 3)</f>
        <v>8.3333333333333329E-2</v>
      </c>
      <c r="L20" s="12"/>
      <c r="M20" s="7" t="s">
        <v>351</v>
      </c>
      <c r="N20" s="7"/>
      <c r="O20" s="19"/>
    </row>
    <row r="21" spans="1:15" ht="30" x14ac:dyDescent="0.25">
      <c r="A21" s="39"/>
      <c r="B21" s="42"/>
      <c r="C21" s="24" t="s">
        <v>335</v>
      </c>
      <c r="D21" s="10" t="s">
        <v>336</v>
      </c>
      <c r="E21" s="10" t="s">
        <v>44</v>
      </c>
      <c r="F21" s="10" t="s">
        <v>338</v>
      </c>
      <c r="G21" s="10" t="s">
        <v>339</v>
      </c>
      <c r="H21" s="10" t="s">
        <v>337</v>
      </c>
      <c r="I21" s="9" t="s">
        <v>4</v>
      </c>
      <c r="J21" s="7">
        <f>VLOOKUP(I21,SCORE,2, FALSE)</f>
        <v>0</v>
      </c>
      <c r="K21" s="12"/>
      <c r="L21" s="12"/>
      <c r="N21" s="7"/>
    </row>
    <row r="22" spans="1:15" ht="105" x14ac:dyDescent="0.25">
      <c r="A22" s="39"/>
      <c r="B22" s="42"/>
      <c r="C22" s="17" t="s">
        <v>157</v>
      </c>
      <c r="D22" s="10" t="s">
        <v>158</v>
      </c>
      <c r="E22" s="10" t="s">
        <v>164</v>
      </c>
      <c r="F22" s="10" t="s">
        <v>167</v>
      </c>
      <c r="G22" s="10" t="s">
        <v>166</v>
      </c>
      <c r="H22" s="10" t="s">
        <v>165</v>
      </c>
      <c r="I22" s="9" t="s">
        <v>4</v>
      </c>
      <c r="J22" s="7">
        <f>VLOOKUP(I22,SCORE,2, FALSE)</f>
        <v>0</v>
      </c>
      <c r="K22" s="13"/>
      <c r="L22" s="13"/>
      <c r="M22" s="7" t="s">
        <v>376</v>
      </c>
      <c r="N22" s="7"/>
    </row>
    <row r="23" spans="1:15" ht="105" x14ac:dyDescent="0.25">
      <c r="A23" s="39"/>
      <c r="B23" s="42"/>
      <c r="C23" s="17" t="s">
        <v>162</v>
      </c>
      <c r="D23" s="10" t="s">
        <v>163</v>
      </c>
      <c r="E23" s="10" t="s">
        <v>168</v>
      </c>
      <c r="F23" s="10" t="s">
        <v>333</v>
      </c>
      <c r="G23" s="10" t="s">
        <v>334</v>
      </c>
      <c r="H23" s="10" t="s">
        <v>169</v>
      </c>
      <c r="I23" s="9" t="s">
        <v>5</v>
      </c>
      <c r="J23" s="7">
        <f>VLOOKUP(I23,SCORE,2, FALSE)</f>
        <v>1</v>
      </c>
      <c r="K23" s="12"/>
      <c r="L23" s="12"/>
      <c r="M23" s="7" t="s">
        <v>350</v>
      </c>
      <c r="N23" s="7"/>
    </row>
    <row r="24" spans="1:15" ht="90" x14ac:dyDescent="0.25">
      <c r="A24" s="39"/>
      <c r="B24" s="42" t="s">
        <v>42</v>
      </c>
      <c r="C24" s="25" t="s">
        <v>84</v>
      </c>
      <c r="D24" s="11" t="s">
        <v>88</v>
      </c>
      <c r="E24" s="11" t="s">
        <v>13</v>
      </c>
      <c r="F24" s="11" t="s">
        <v>89</v>
      </c>
      <c r="G24" s="11" t="s">
        <v>90</v>
      </c>
      <c r="H24" s="11" t="s">
        <v>91</v>
      </c>
      <c r="I24" s="9" t="s">
        <v>5</v>
      </c>
      <c r="J24" s="7">
        <f t="shared" ref="J24" si="2">VLOOKUP(I24,SCORE,2, FALSE)</f>
        <v>1</v>
      </c>
      <c r="K24" s="13">
        <f>SUM(J24:J27)/(COUNTA(J24:J27) * 3)</f>
        <v>0.33333333333333331</v>
      </c>
      <c r="L24" s="13"/>
      <c r="M24" s="7" t="s">
        <v>377</v>
      </c>
      <c r="O24" s="19">
        <f>SUM(J24:J24)/(COUNTA(J24:J24) * 3)</f>
        <v>0.33333333333333331</v>
      </c>
    </row>
    <row r="25" spans="1:15" ht="30" x14ac:dyDescent="0.25">
      <c r="A25" s="39"/>
      <c r="B25" s="42"/>
      <c r="C25" s="25" t="s">
        <v>86</v>
      </c>
      <c r="D25" s="11" t="s">
        <v>92</v>
      </c>
      <c r="E25" s="11" t="s">
        <v>13</v>
      </c>
      <c r="F25" s="8" t="s">
        <v>43</v>
      </c>
      <c r="G25" s="8" t="s">
        <v>94</v>
      </c>
      <c r="H25" s="11" t="s">
        <v>93</v>
      </c>
      <c r="I25" s="9" t="s">
        <v>4</v>
      </c>
      <c r="J25" s="7">
        <f t="shared" ref="J25:J27" si="3">VLOOKUP(I25,SCORE,2, FALSE)</f>
        <v>0</v>
      </c>
      <c r="K25" s="13"/>
      <c r="L25" s="13"/>
      <c r="O25" s="19"/>
    </row>
    <row r="26" spans="1:15" ht="30" x14ac:dyDescent="0.25">
      <c r="A26" s="39"/>
      <c r="B26" s="42"/>
      <c r="C26" s="25" t="s">
        <v>104</v>
      </c>
      <c r="D26" s="11" t="s">
        <v>103</v>
      </c>
      <c r="E26" s="11" t="s">
        <v>13</v>
      </c>
      <c r="F26" s="11" t="s">
        <v>29</v>
      </c>
      <c r="G26" s="11" t="s">
        <v>170</v>
      </c>
      <c r="H26" s="11" t="s">
        <v>105</v>
      </c>
      <c r="I26" s="9" t="s">
        <v>5</v>
      </c>
      <c r="J26" s="7">
        <f t="shared" si="3"/>
        <v>1</v>
      </c>
      <c r="K26" s="13"/>
      <c r="L26" s="13"/>
      <c r="M26" s="7" t="s">
        <v>378</v>
      </c>
      <c r="O26" s="19"/>
    </row>
    <row r="27" spans="1:15" ht="45" x14ac:dyDescent="0.25">
      <c r="A27" s="39"/>
      <c r="B27" s="42"/>
      <c r="C27" s="25" t="s">
        <v>87</v>
      </c>
      <c r="D27" s="11" t="s">
        <v>95</v>
      </c>
      <c r="E27" s="11" t="s">
        <v>13</v>
      </c>
      <c r="F27" s="11" t="s">
        <v>96</v>
      </c>
      <c r="G27" s="11" t="s">
        <v>97</v>
      </c>
      <c r="H27" s="11" t="s">
        <v>171</v>
      </c>
      <c r="I27" s="9" t="s">
        <v>6</v>
      </c>
      <c r="J27" s="7">
        <f t="shared" si="3"/>
        <v>2</v>
      </c>
      <c r="K27" s="13"/>
      <c r="L27" s="13"/>
      <c r="M27" s="7" t="s">
        <v>359</v>
      </c>
      <c r="O27" s="19"/>
    </row>
    <row r="28" spans="1:15" ht="90" x14ac:dyDescent="0.25">
      <c r="A28" s="39"/>
      <c r="B28" s="42" t="s">
        <v>101</v>
      </c>
      <c r="C28" s="17" t="s">
        <v>116</v>
      </c>
      <c r="D28" s="10" t="s">
        <v>229</v>
      </c>
      <c r="E28" s="10" t="s">
        <v>172</v>
      </c>
      <c r="F28" s="10" t="s">
        <v>231</v>
      </c>
      <c r="G28" s="10" t="s">
        <v>360</v>
      </c>
      <c r="H28" s="10" t="s">
        <v>233</v>
      </c>
      <c r="I28" s="9" t="s">
        <v>375</v>
      </c>
      <c r="J28" s="7">
        <f t="shared" ref="J28:J33" si="4">VLOOKUP(I28,SCORE,2, FALSE)</f>
        <v>0</v>
      </c>
      <c r="K28" s="13">
        <f>SUM(J28:J34)/(COUNTA(J28:J34) * 3)</f>
        <v>0.19047619047619047</v>
      </c>
      <c r="L28" s="12"/>
      <c r="N28" s="7"/>
      <c r="O28" s="19"/>
    </row>
    <row r="29" spans="1:15" ht="45" x14ac:dyDescent="0.25">
      <c r="A29" s="39"/>
      <c r="B29" s="42"/>
      <c r="C29" s="17" t="s">
        <v>362</v>
      </c>
      <c r="D29" s="10" t="s">
        <v>230</v>
      </c>
      <c r="E29" s="21" t="s">
        <v>390</v>
      </c>
      <c r="F29" s="10" t="s">
        <v>173</v>
      </c>
      <c r="G29" s="10" t="s">
        <v>232</v>
      </c>
      <c r="H29" s="10" t="s">
        <v>238</v>
      </c>
      <c r="I29" s="9" t="s">
        <v>5</v>
      </c>
      <c r="J29" s="7">
        <f t="shared" si="4"/>
        <v>1</v>
      </c>
      <c r="K29" s="12"/>
      <c r="L29" s="12"/>
      <c r="M29" s="7" t="s">
        <v>361</v>
      </c>
      <c r="N29" s="7"/>
    </row>
    <row r="30" spans="1:15" ht="60" x14ac:dyDescent="0.25">
      <c r="A30" s="39"/>
      <c r="B30" s="42"/>
      <c r="C30" s="17" t="s">
        <v>123</v>
      </c>
      <c r="D30" s="10" t="s">
        <v>124</v>
      </c>
      <c r="E30" s="10" t="s">
        <v>138</v>
      </c>
      <c r="F30" s="10" t="s">
        <v>180</v>
      </c>
      <c r="G30" s="10" t="s">
        <v>179</v>
      </c>
      <c r="H30" s="10" t="s">
        <v>139</v>
      </c>
      <c r="I30" s="9" t="s">
        <v>375</v>
      </c>
      <c r="J30" s="7">
        <f>VLOOKUP(I30,SCORE,2, FALSE)</f>
        <v>0</v>
      </c>
      <c r="K30" s="13"/>
      <c r="L30" s="13"/>
      <c r="N30" s="7"/>
    </row>
    <row r="31" spans="1:15" ht="60" x14ac:dyDescent="0.25">
      <c r="A31" s="39"/>
      <c r="B31" s="42"/>
      <c r="C31" s="17" t="s">
        <v>146</v>
      </c>
      <c r="D31" s="10" t="s">
        <v>234</v>
      </c>
      <c r="E31" s="10" t="s">
        <v>174</v>
      </c>
      <c r="F31" s="10" t="s">
        <v>75</v>
      </c>
      <c r="G31" s="10" t="s">
        <v>175</v>
      </c>
      <c r="H31" s="10" t="s">
        <v>176</v>
      </c>
      <c r="I31" s="9" t="s">
        <v>375</v>
      </c>
      <c r="J31" s="7">
        <f t="shared" si="4"/>
        <v>0</v>
      </c>
      <c r="K31" s="13"/>
      <c r="L31" s="13"/>
      <c r="N31" s="7"/>
    </row>
    <row r="32" spans="1:15" ht="30" x14ac:dyDescent="0.25">
      <c r="A32" s="39"/>
      <c r="B32" s="42"/>
      <c r="C32" s="17" t="s">
        <v>242</v>
      </c>
      <c r="D32" s="10" t="s">
        <v>247</v>
      </c>
      <c r="E32" s="10" t="s">
        <v>243</v>
      </c>
      <c r="F32" s="10" t="s">
        <v>244</v>
      </c>
      <c r="G32" s="10" t="s">
        <v>245</v>
      </c>
      <c r="H32" s="10" t="s">
        <v>246</v>
      </c>
      <c r="I32" s="9" t="s">
        <v>375</v>
      </c>
      <c r="J32" s="7">
        <f t="shared" si="4"/>
        <v>0</v>
      </c>
      <c r="K32" s="13"/>
      <c r="L32" s="13"/>
      <c r="N32" s="7"/>
    </row>
    <row r="33" spans="1:15" ht="45" x14ac:dyDescent="0.25">
      <c r="A33" s="39"/>
      <c r="B33" s="42"/>
      <c r="C33" s="17" t="s">
        <v>249</v>
      </c>
      <c r="D33" s="10" t="s">
        <v>341</v>
      </c>
      <c r="E33" s="10" t="s">
        <v>250</v>
      </c>
      <c r="F33" s="10" t="s">
        <v>251</v>
      </c>
      <c r="G33" s="10" t="s">
        <v>252</v>
      </c>
      <c r="H33" s="10" t="s">
        <v>253</v>
      </c>
      <c r="I33" s="9" t="s">
        <v>4</v>
      </c>
      <c r="J33" s="7">
        <f t="shared" si="4"/>
        <v>0</v>
      </c>
      <c r="K33" s="13"/>
      <c r="L33" s="13"/>
      <c r="M33" s="7" t="s">
        <v>363</v>
      </c>
      <c r="N33" s="7"/>
    </row>
    <row r="34" spans="1:15" ht="45" x14ac:dyDescent="0.25">
      <c r="A34" s="39"/>
      <c r="B34" s="42"/>
      <c r="C34" s="17" t="s">
        <v>239</v>
      </c>
      <c r="D34" s="10" t="s">
        <v>235</v>
      </c>
      <c r="E34" s="10" t="s">
        <v>177</v>
      </c>
      <c r="F34" s="10" t="s">
        <v>342</v>
      </c>
      <c r="G34" s="10" t="s">
        <v>248</v>
      </c>
      <c r="H34" s="10" t="s">
        <v>178</v>
      </c>
      <c r="I34" s="9" t="s">
        <v>7</v>
      </c>
      <c r="J34" s="7">
        <f t="shared" ref="J34:J41" si="5">VLOOKUP(I34,SCORE,2, FALSE)</f>
        <v>3</v>
      </c>
      <c r="K34" s="12"/>
      <c r="L34" s="12"/>
      <c r="N34" s="7"/>
    </row>
    <row r="35" spans="1:15" ht="30" x14ac:dyDescent="0.25">
      <c r="A35" s="39"/>
      <c r="B35" s="42" t="s">
        <v>147</v>
      </c>
      <c r="C35" s="17" t="s">
        <v>147</v>
      </c>
      <c r="D35" s="10" t="s">
        <v>181</v>
      </c>
      <c r="E35" s="10" t="s">
        <v>182</v>
      </c>
      <c r="F35" s="10" t="s">
        <v>240</v>
      </c>
      <c r="H35" s="10" t="s">
        <v>183</v>
      </c>
      <c r="I35" s="9" t="s">
        <v>5</v>
      </c>
      <c r="J35" s="7">
        <f t="shared" si="5"/>
        <v>1</v>
      </c>
      <c r="K35" s="13">
        <f>SUM(J35:J38)/(COUNTA(J35:J38) * 3)</f>
        <v>0.41666666666666669</v>
      </c>
      <c r="L35" s="12"/>
      <c r="N35" s="7"/>
    </row>
    <row r="36" spans="1:15" ht="60" x14ac:dyDescent="0.25">
      <c r="A36" s="39"/>
      <c r="B36" s="42"/>
      <c r="C36" s="17" t="s">
        <v>281</v>
      </c>
      <c r="D36" s="10" t="s">
        <v>282</v>
      </c>
      <c r="E36" s="10" t="s">
        <v>283</v>
      </c>
      <c r="F36" s="10" t="s">
        <v>286</v>
      </c>
      <c r="G36" s="7" t="s">
        <v>284</v>
      </c>
      <c r="H36" s="10" t="s">
        <v>285</v>
      </c>
      <c r="I36" s="9" t="s">
        <v>6</v>
      </c>
      <c r="J36" s="7">
        <f t="shared" si="5"/>
        <v>2</v>
      </c>
      <c r="K36" s="13"/>
      <c r="L36" s="12"/>
      <c r="M36" s="7" t="s">
        <v>364</v>
      </c>
      <c r="N36" s="7"/>
    </row>
    <row r="37" spans="1:15" ht="90" x14ac:dyDescent="0.25">
      <c r="A37" s="39"/>
      <c r="B37" s="42"/>
      <c r="C37" s="17" t="s">
        <v>344</v>
      </c>
      <c r="D37" s="10" t="s">
        <v>345</v>
      </c>
      <c r="E37" s="10" t="s">
        <v>263</v>
      </c>
      <c r="F37" s="10" t="s">
        <v>280</v>
      </c>
      <c r="G37" s="7" t="s">
        <v>264</v>
      </c>
      <c r="H37" s="10" t="s">
        <v>265</v>
      </c>
      <c r="I37" s="9" t="s">
        <v>6</v>
      </c>
      <c r="J37" s="7">
        <f t="shared" si="5"/>
        <v>2</v>
      </c>
      <c r="K37" s="13"/>
      <c r="L37" s="12"/>
      <c r="M37" s="7" t="s">
        <v>367</v>
      </c>
      <c r="N37" s="7"/>
    </row>
    <row r="38" spans="1:15" ht="75" x14ac:dyDescent="0.25">
      <c r="A38" s="39"/>
      <c r="B38" s="42"/>
      <c r="C38" s="17" t="s">
        <v>255</v>
      </c>
      <c r="D38" s="10" t="s">
        <v>256</v>
      </c>
      <c r="E38" s="10" t="s">
        <v>257</v>
      </c>
      <c r="F38" s="10" t="s">
        <v>258</v>
      </c>
      <c r="G38" s="7" t="s">
        <v>259</v>
      </c>
      <c r="H38" s="10" t="s">
        <v>260</v>
      </c>
      <c r="I38" s="9" t="s">
        <v>4</v>
      </c>
      <c r="J38" s="7">
        <f t="shared" si="5"/>
        <v>0</v>
      </c>
      <c r="K38" s="13"/>
      <c r="L38" s="12"/>
      <c r="M38" s="7" t="s">
        <v>368</v>
      </c>
      <c r="N38" s="7"/>
    </row>
    <row r="39" spans="1:15" ht="75" x14ac:dyDescent="0.25">
      <c r="A39" s="39"/>
      <c r="B39" s="42" t="s">
        <v>148</v>
      </c>
      <c r="C39" s="17" t="s">
        <v>184</v>
      </c>
      <c r="D39" s="10" t="s">
        <v>185</v>
      </c>
      <c r="E39" s="10" t="s">
        <v>191</v>
      </c>
      <c r="F39" s="10" t="s">
        <v>192</v>
      </c>
      <c r="H39" s="10" t="s">
        <v>193</v>
      </c>
      <c r="I39" s="9" t="s">
        <v>7</v>
      </c>
      <c r="J39" s="7">
        <f t="shared" si="5"/>
        <v>3</v>
      </c>
      <c r="K39" s="13">
        <f>SUM(J39:J41)/(COUNTA(J39:J41) * 3)</f>
        <v>0.66666666666666663</v>
      </c>
      <c r="L39" s="12"/>
      <c r="M39" s="7" t="s">
        <v>366</v>
      </c>
      <c r="N39" s="7"/>
    </row>
    <row r="40" spans="1:15" ht="120" x14ac:dyDescent="0.25">
      <c r="A40" s="39"/>
      <c r="B40" s="42"/>
      <c r="C40" s="17" t="s">
        <v>266</v>
      </c>
      <c r="D40" s="10" t="s">
        <v>267</v>
      </c>
      <c r="E40" s="10" t="s">
        <v>268</v>
      </c>
      <c r="F40" s="10" t="s">
        <v>270</v>
      </c>
      <c r="G40" s="7" t="s">
        <v>269</v>
      </c>
      <c r="H40" s="10" t="s">
        <v>271</v>
      </c>
      <c r="I40" s="9" t="s">
        <v>6</v>
      </c>
      <c r="J40" s="7">
        <f t="shared" si="5"/>
        <v>2</v>
      </c>
      <c r="K40" s="13"/>
      <c r="L40" s="12"/>
      <c r="M40" s="7" t="s">
        <v>365</v>
      </c>
      <c r="N40" s="7"/>
    </row>
    <row r="41" spans="1:15" ht="45" x14ac:dyDescent="0.25">
      <c r="A41" s="39"/>
      <c r="B41" s="42"/>
      <c r="C41" s="17" t="s">
        <v>186</v>
      </c>
      <c r="D41" s="10" t="s">
        <v>187</v>
      </c>
      <c r="E41" s="10" t="s">
        <v>190</v>
      </c>
      <c r="F41" s="10" t="s">
        <v>188</v>
      </c>
      <c r="G41" s="10" t="s">
        <v>194</v>
      </c>
      <c r="H41" s="10" t="s">
        <v>189</v>
      </c>
      <c r="I41" s="9" t="s">
        <v>5</v>
      </c>
      <c r="J41" s="7">
        <f t="shared" si="5"/>
        <v>1</v>
      </c>
      <c r="K41" s="12"/>
      <c r="L41" s="12"/>
      <c r="N41" s="7"/>
    </row>
    <row r="42" spans="1:15" x14ac:dyDescent="0.25">
      <c r="A42" s="39"/>
      <c r="B42" s="43" t="s">
        <v>10</v>
      </c>
      <c r="C42" s="25" t="s">
        <v>11</v>
      </c>
      <c r="D42" s="8" t="s">
        <v>12</v>
      </c>
      <c r="E42" s="8" t="s">
        <v>13</v>
      </c>
      <c r="F42" s="8" t="s">
        <v>14</v>
      </c>
      <c r="G42" s="8" t="s">
        <v>15</v>
      </c>
      <c r="H42" s="8" t="s">
        <v>16</v>
      </c>
      <c r="I42" s="9" t="s">
        <v>7</v>
      </c>
      <c r="J42" s="7">
        <f t="shared" ref="J42:J47" si="6">VLOOKUP(I42,SCORE,2, FALSE)</f>
        <v>3</v>
      </c>
      <c r="K42" s="13">
        <f>SUM(J42:J47)/(COUNTA(J42:J47) * 3)</f>
        <v>0.33333333333333331</v>
      </c>
      <c r="L42" s="13"/>
      <c r="M42" s="10"/>
      <c r="O42" s="19">
        <f>SUM(J42:J47)/(COUNTA(J42:J47) * 3)</f>
        <v>0.33333333333333331</v>
      </c>
    </row>
    <row r="43" spans="1:15" x14ac:dyDescent="0.25">
      <c r="A43" s="39"/>
      <c r="B43" s="43"/>
      <c r="C43" s="25" t="s">
        <v>17</v>
      </c>
      <c r="D43" s="8" t="s">
        <v>18</v>
      </c>
      <c r="E43" s="8" t="s">
        <v>13</v>
      </c>
      <c r="F43" s="8" t="s">
        <v>19</v>
      </c>
      <c r="G43" s="8" t="s">
        <v>20</v>
      </c>
      <c r="H43" s="8" t="s">
        <v>21</v>
      </c>
      <c r="I43" s="9" t="s">
        <v>4</v>
      </c>
      <c r="J43" s="7">
        <f>VLOOKUP(I43,SCORE,2, FALSE)</f>
        <v>0</v>
      </c>
      <c r="K43" s="12"/>
      <c r="L43" s="12"/>
      <c r="M43" s="10"/>
    </row>
    <row r="44" spans="1:15" x14ac:dyDescent="0.25">
      <c r="A44" s="39"/>
      <c r="B44" s="43"/>
      <c r="C44" s="25" t="s">
        <v>22</v>
      </c>
      <c r="D44" s="8" t="s">
        <v>23</v>
      </c>
      <c r="E44" s="8" t="s">
        <v>13</v>
      </c>
      <c r="F44" s="8" t="s">
        <v>24</v>
      </c>
      <c r="G44" s="8" t="s">
        <v>25</v>
      </c>
      <c r="H44" s="8" t="s">
        <v>26</v>
      </c>
      <c r="I44" s="9" t="s">
        <v>4</v>
      </c>
      <c r="J44" s="7">
        <f t="shared" si="6"/>
        <v>0</v>
      </c>
      <c r="K44" s="12"/>
      <c r="L44" s="12"/>
      <c r="M44" s="10"/>
    </row>
    <row r="45" spans="1:15" x14ac:dyDescent="0.25">
      <c r="A45" s="39"/>
      <c r="B45" s="43"/>
      <c r="C45" s="25" t="s">
        <v>27</v>
      </c>
      <c r="D45" s="8" t="s">
        <v>28</v>
      </c>
      <c r="E45" s="8" t="s">
        <v>13</v>
      </c>
      <c r="F45" s="8" t="s">
        <v>29</v>
      </c>
      <c r="G45" s="8" t="s">
        <v>30</v>
      </c>
      <c r="H45" s="8" t="s">
        <v>31</v>
      </c>
      <c r="I45" s="9" t="s">
        <v>4</v>
      </c>
      <c r="J45" s="7">
        <f t="shared" si="6"/>
        <v>0</v>
      </c>
      <c r="K45" s="12"/>
      <c r="L45" s="12"/>
      <c r="M45" s="10"/>
    </row>
    <row r="46" spans="1:15" x14ac:dyDescent="0.25">
      <c r="A46" s="39"/>
      <c r="B46" s="43"/>
      <c r="C46" s="25" t="s">
        <v>32</v>
      </c>
      <c r="D46" s="8" t="s">
        <v>33</v>
      </c>
      <c r="E46" s="8" t="s">
        <v>13</v>
      </c>
      <c r="F46" s="11" t="s">
        <v>34</v>
      </c>
      <c r="G46" s="8" t="s">
        <v>35</v>
      </c>
      <c r="H46" s="8" t="s">
        <v>36</v>
      </c>
      <c r="I46" s="9" t="s">
        <v>4</v>
      </c>
      <c r="J46" s="7">
        <f t="shared" si="6"/>
        <v>0</v>
      </c>
      <c r="K46" s="12"/>
      <c r="L46" s="12"/>
      <c r="M46" s="10"/>
    </row>
    <row r="47" spans="1:15" x14ac:dyDescent="0.25">
      <c r="A47" s="39"/>
      <c r="B47" s="43"/>
      <c r="C47" s="25" t="s">
        <v>37</v>
      </c>
      <c r="D47" s="8" t="s">
        <v>38</v>
      </c>
      <c r="E47" s="8" t="s">
        <v>13</v>
      </c>
      <c r="F47" s="8" t="s">
        <v>39</v>
      </c>
      <c r="G47" s="8" t="s">
        <v>40</v>
      </c>
      <c r="H47" s="8" t="s">
        <v>41</v>
      </c>
      <c r="I47" s="9" t="s">
        <v>7</v>
      </c>
      <c r="J47" s="7">
        <f t="shared" si="6"/>
        <v>3</v>
      </c>
      <c r="K47" s="12"/>
      <c r="L47" s="12"/>
      <c r="M47" s="10"/>
    </row>
    <row r="48" spans="1:15" x14ac:dyDescent="0.25">
      <c r="A48" s="39"/>
      <c r="B48" s="44" t="s">
        <v>81</v>
      </c>
      <c r="C48" s="17" t="s">
        <v>82</v>
      </c>
      <c r="D48" s="7" t="s">
        <v>47</v>
      </c>
      <c r="E48" s="7" t="s">
        <v>44</v>
      </c>
      <c r="F48" s="7" t="s">
        <v>48</v>
      </c>
      <c r="G48" s="7" t="s">
        <v>49</v>
      </c>
      <c r="H48" s="7" t="s">
        <v>50</v>
      </c>
      <c r="I48" s="9" t="s">
        <v>4</v>
      </c>
      <c r="J48" s="7">
        <f t="shared" ref="J48:J52" si="7">VLOOKUP(I48,SCORE,2, FALSE)</f>
        <v>0</v>
      </c>
      <c r="K48" s="13">
        <f>SUM(J48:J59)/(COUNTA(J48:J59) * 3)</f>
        <v>0.3888888888888889</v>
      </c>
      <c r="L48" s="12"/>
      <c r="N48" s="7"/>
      <c r="O48" s="19"/>
    </row>
    <row r="49" spans="1:15" ht="30" x14ac:dyDescent="0.25">
      <c r="A49" s="39"/>
      <c r="B49" s="44"/>
      <c r="C49" s="17" t="s">
        <v>300</v>
      </c>
      <c r="D49" s="7" t="s">
        <v>301</v>
      </c>
      <c r="E49" s="7" t="s">
        <v>302</v>
      </c>
      <c r="F49" s="7" t="s">
        <v>305</v>
      </c>
      <c r="G49" s="7" t="s">
        <v>304</v>
      </c>
      <c r="H49" s="7" t="s">
        <v>303</v>
      </c>
      <c r="I49" s="9" t="s">
        <v>7</v>
      </c>
      <c r="J49" s="7">
        <f t="shared" si="7"/>
        <v>3</v>
      </c>
      <c r="K49" s="13"/>
      <c r="L49" s="12"/>
      <c r="M49" s="7" t="s">
        <v>372</v>
      </c>
      <c r="N49" s="7"/>
      <c r="O49" s="19"/>
    </row>
    <row r="50" spans="1:15" ht="60" x14ac:dyDescent="0.25">
      <c r="A50" s="39"/>
      <c r="B50" s="44"/>
      <c r="C50" s="17" t="s">
        <v>295</v>
      </c>
      <c r="D50" s="7" t="s">
        <v>296</v>
      </c>
      <c r="E50" s="7" t="s">
        <v>13</v>
      </c>
      <c r="F50" s="7" t="s">
        <v>297</v>
      </c>
      <c r="G50" s="7" t="s">
        <v>299</v>
      </c>
      <c r="H50" s="7" t="s">
        <v>298</v>
      </c>
      <c r="I50" s="9" t="s">
        <v>5</v>
      </c>
      <c r="J50" s="7">
        <f t="shared" si="7"/>
        <v>1</v>
      </c>
      <c r="K50" s="13"/>
      <c r="L50" s="12"/>
      <c r="M50" s="7" t="s">
        <v>371</v>
      </c>
      <c r="N50" s="7"/>
      <c r="O50" s="19"/>
    </row>
    <row r="51" spans="1:15" ht="45" x14ac:dyDescent="0.25">
      <c r="A51" s="39"/>
      <c r="B51" s="44"/>
      <c r="C51" s="17" t="s">
        <v>261</v>
      </c>
      <c r="D51" s="7" t="s">
        <v>262</v>
      </c>
      <c r="E51" s="7" t="s">
        <v>263</v>
      </c>
      <c r="F51" s="7" t="s">
        <v>280</v>
      </c>
      <c r="G51" s="7" t="s">
        <v>264</v>
      </c>
      <c r="H51" s="7" t="s">
        <v>265</v>
      </c>
      <c r="I51" s="9" t="s">
        <v>5</v>
      </c>
      <c r="J51" s="7">
        <f t="shared" si="7"/>
        <v>1</v>
      </c>
      <c r="K51" s="13"/>
      <c r="L51" s="12"/>
      <c r="M51" s="7" t="s">
        <v>373</v>
      </c>
      <c r="N51" s="7"/>
      <c r="O51" s="19"/>
    </row>
    <row r="52" spans="1:15" ht="45" x14ac:dyDescent="0.25">
      <c r="A52" s="39"/>
      <c r="B52" s="44"/>
      <c r="C52" s="17" t="s">
        <v>46</v>
      </c>
      <c r="D52" s="10" t="s">
        <v>195</v>
      </c>
      <c r="E52" s="10" t="s">
        <v>13</v>
      </c>
      <c r="F52" s="10" t="s">
        <v>196</v>
      </c>
      <c r="G52" s="10" t="s">
        <v>197</v>
      </c>
      <c r="H52" s="10" t="s">
        <v>198</v>
      </c>
      <c r="I52" s="9" t="s">
        <v>7</v>
      </c>
      <c r="J52" s="7">
        <f t="shared" si="7"/>
        <v>3</v>
      </c>
      <c r="K52" s="12"/>
      <c r="L52" s="12"/>
      <c r="N52" s="7"/>
    </row>
    <row r="53" spans="1:15" x14ac:dyDescent="0.25">
      <c r="A53" s="39"/>
      <c r="B53" s="44"/>
      <c r="C53" s="17" t="s">
        <v>343</v>
      </c>
      <c r="D53" s="7" t="s">
        <v>51</v>
      </c>
      <c r="E53" s="7" t="s">
        <v>13</v>
      </c>
      <c r="F53" s="7" t="s">
        <v>52</v>
      </c>
      <c r="G53" s="7" t="s">
        <v>53</v>
      </c>
      <c r="H53" s="7" t="s">
        <v>54</v>
      </c>
      <c r="I53" s="9" t="s">
        <v>7</v>
      </c>
      <c r="J53" s="7">
        <f>VLOOKUP(I53,SCORE,2, FALSE)</f>
        <v>3</v>
      </c>
      <c r="L53" s="13"/>
      <c r="N53" s="7"/>
    </row>
    <row r="54" spans="1:15" ht="30" x14ac:dyDescent="0.25">
      <c r="A54" s="39"/>
      <c r="B54" s="44"/>
      <c r="C54" s="17" t="s">
        <v>55</v>
      </c>
      <c r="D54" s="7" t="s">
        <v>56</v>
      </c>
      <c r="E54" s="7" t="s">
        <v>57</v>
      </c>
      <c r="F54" s="7" t="s">
        <v>58</v>
      </c>
      <c r="G54" s="10" t="s">
        <v>59</v>
      </c>
      <c r="H54" s="10" t="s">
        <v>241</v>
      </c>
      <c r="I54" s="9" t="s">
        <v>4</v>
      </c>
      <c r="J54" s="7">
        <f>VLOOKUP(I54,SCORE,2, FALSE)</f>
        <v>0</v>
      </c>
      <c r="K54" s="12"/>
      <c r="L54" s="12"/>
      <c r="M54" s="7" t="s">
        <v>13</v>
      </c>
      <c r="N54" s="7"/>
    </row>
    <row r="55" spans="1:15" ht="30" x14ac:dyDescent="0.25">
      <c r="A55" s="39"/>
      <c r="B55" s="44"/>
      <c r="C55" s="17" t="s">
        <v>60</v>
      </c>
      <c r="D55" s="7" t="s">
        <v>61</v>
      </c>
      <c r="E55" s="7" t="s">
        <v>57</v>
      </c>
      <c r="F55" s="7" t="s">
        <v>62</v>
      </c>
      <c r="G55" s="7" t="s">
        <v>63</v>
      </c>
      <c r="H55" s="7" t="s">
        <v>64</v>
      </c>
      <c r="I55" s="9" t="s">
        <v>4</v>
      </c>
      <c r="J55" s="7">
        <f>VLOOKUP(I55,SCORE,2, FALSE)</f>
        <v>0</v>
      </c>
      <c r="K55" s="12"/>
      <c r="L55" s="12"/>
      <c r="M55" s="7" t="s">
        <v>13</v>
      </c>
      <c r="N55" s="7"/>
    </row>
    <row r="56" spans="1:15" x14ac:dyDescent="0.25">
      <c r="A56" s="39"/>
      <c r="B56" s="44"/>
      <c r="C56" s="17" t="s">
        <v>65</v>
      </c>
      <c r="D56" s="7" t="s">
        <v>66</v>
      </c>
      <c r="E56" s="7" t="s">
        <v>57</v>
      </c>
      <c r="F56" s="7" t="s">
        <v>67</v>
      </c>
      <c r="G56" s="7" t="s">
        <v>68</v>
      </c>
      <c r="H56" s="7" t="s">
        <v>69</v>
      </c>
      <c r="I56" s="9" t="s">
        <v>4</v>
      </c>
      <c r="J56" s="7">
        <f>VLOOKUP(I56,SCORE,2, FALSE)</f>
        <v>0</v>
      </c>
      <c r="K56" s="12"/>
      <c r="L56" s="12"/>
      <c r="M56" s="7" t="s">
        <v>13</v>
      </c>
      <c r="N56" s="7"/>
    </row>
    <row r="57" spans="1:15" ht="45" x14ac:dyDescent="0.25">
      <c r="A57" s="39"/>
      <c r="B57" s="44"/>
      <c r="C57" s="17" t="s">
        <v>106</v>
      </c>
      <c r="D57" s="10" t="s">
        <v>107</v>
      </c>
      <c r="E57" s="10" t="s">
        <v>13</v>
      </c>
      <c r="F57" s="10" t="s">
        <v>108</v>
      </c>
      <c r="G57" s="10" t="s">
        <v>109</v>
      </c>
      <c r="H57" s="10" t="s">
        <v>110</v>
      </c>
      <c r="I57" s="9" t="s">
        <v>6</v>
      </c>
      <c r="J57" s="7">
        <f t="shared" ref="J57:J58" si="8">VLOOKUP(I57,SCORE,2, FALSE)</f>
        <v>2</v>
      </c>
      <c r="K57" s="12"/>
      <c r="L57" s="12"/>
      <c r="N57" s="7"/>
    </row>
    <row r="58" spans="1:15" ht="30" x14ac:dyDescent="0.25">
      <c r="A58" s="39"/>
      <c r="B58" s="44"/>
      <c r="C58" s="17" t="s">
        <v>111</v>
      </c>
      <c r="D58" s="10" t="s">
        <v>112</v>
      </c>
      <c r="E58" s="10" t="s">
        <v>13</v>
      </c>
      <c r="F58" s="10" t="s">
        <v>113</v>
      </c>
      <c r="G58" s="10" t="s">
        <v>114</v>
      </c>
      <c r="H58" s="10" t="s">
        <v>115</v>
      </c>
      <c r="I58" s="9" t="s">
        <v>5</v>
      </c>
      <c r="J58" s="7">
        <f t="shared" si="8"/>
        <v>1</v>
      </c>
      <c r="K58" s="12"/>
      <c r="L58" s="12"/>
      <c r="M58" s="7" t="s">
        <v>374</v>
      </c>
      <c r="N58" s="7"/>
    </row>
    <row r="59" spans="1:15" ht="60" x14ac:dyDescent="0.25">
      <c r="A59" s="39"/>
      <c r="B59" s="44"/>
      <c r="C59" s="17" t="s">
        <v>80</v>
      </c>
      <c r="D59" s="10" t="s">
        <v>379</v>
      </c>
      <c r="E59" s="7" t="s">
        <v>44</v>
      </c>
      <c r="F59" s="7" t="s">
        <v>89</v>
      </c>
      <c r="G59" s="7" t="s">
        <v>380</v>
      </c>
      <c r="H59" s="7" t="s">
        <v>381</v>
      </c>
      <c r="I59" s="9" t="s">
        <v>4</v>
      </c>
      <c r="J59" s="7">
        <f>VLOOKUP(I59,SCORE,2, FALSE)</f>
        <v>0</v>
      </c>
      <c r="K59" s="12"/>
      <c r="L59" s="12"/>
      <c r="M59" s="7" t="s">
        <v>382</v>
      </c>
      <c r="N59" s="7"/>
    </row>
    <row r="60" spans="1:15" ht="30" x14ac:dyDescent="0.25">
      <c r="A60" s="39"/>
      <c r="B60" s="44" t="s">
        <v>134</v>
      </c>
      <c r="C60" s="25" t="s">
        <v>73</v>
      </c>
      <c r="D60" s="11" t="s">
        <v>135</v>
      </c>
      <c r="E60" s="11" t="s">
        <v>57</v>
      </c>
      <c r="F60" s="11" t="s">
        <v>136</v>
      </c>
      <c r="G60" s="11" t="s">
        <v>137</v>
      </c>
      <c r="H60" s="11" t="s">
        <v>204</v>
      </c>
      <c r="I60" s="9" t="s">
        <v>6</v>
      </c>
      <c r="J60" s="7">
        <f t="shared" ref="J60:J62" si="9">VLOOKUP(I60,SCORE,2, FALSE)</f>
        <v>2</v>
      </c>
      <c r="K60" s="13">
        <f>SUM(J60:J63)/(COUNTA(J60:J63) * 3)</f>
        <v>0.16666666666666666</v>
      </c>
      <c r="L60" s="13"/>
      <c r="M60" s="10" t="s">
        <v>13</v>
      </c>
      <c r="O60" s="19">
        <f>SUM(J60:J63)/(COUNTA(J60:J63) * 3)</f>
        <v>0.16666666666666666</v>
      </c>
    </row>
    <row r="61" spans="1:15" ht="90" x14ac:dyDescent="0.25">
      <c r="A61" s="39"/>
      <c r="B61" s="44"/>
      <c r="C61" s="25" t="s">
        <v>290</v>
      </c>
      <c r="D61" s="11" t="s">
        <v>291</v>
      </c>
      <c r="E61" s="11" t="s">
        <v>292</v>
      </c>
      <c r="F61" s="11" t="s">
        <v>294</v>
      </c>
      <c r="G61" s="11"/>
      <c r="H61" s="11" t="s">
        <v>293</v>
      </c>
      <c r="I61" s="9" t="s">
        <v>4</v>
      </c>
      <c r="J61" s="7">
        <f t="shared" si="9"/>
        <v>0</v>
      </c>
      <c r="K61" s="13"/>
      <c r="L61" s="13"/>
      <c r="M61" s="10" t="s">
        <v>370</v>
      </c>
      <c r="O61" s="19"/>
    </row>
    <row r="62" spans="1:15" ht="30" x14ac:dyDescent="0.25">
      <c r="A62" s="39"/>
      <c r="B62" s="44"/>
      <c r="C62" s="25" t="s">
        <v>287</v>
      </c>
      <c r="D62" s="11"/>
      <c r="E62" s="11" t="s">
        <v>13</v>
      </c>
      <c r="F62" s="11" t="s">
        <v>288</v>
      </c>
      <c r="G62" s="11"/>
      <c r="H62" s="11" t="s">
        <v>289</v>
      </c>
      <c r="I62" s="9" t="s">
        <v>4</v>
      </c>
      <c r="J62" s="7">
        <f t="shared" si="9"/>
        <v>0</v>
      </c>
      <c r="K62" s="13"/>
      <c r="L62" s="13"/>
      <c r="M62" s="10" t="s">
        <v>13</v>
      </c>
      <c r="O62" s="19"/>
    </row>
    <row r="63" spans="1:15" ht="105" x14ac:dyDescent="0.25">
      <c r="A63" s="39"/>
      <c r="B63" s="44"/>
      <c r="C63" s="25" t="s">
        <v>346</v>
      </c>
      <c r="D63" s="11" t="s">
        <v>199</v>
      </c>
      <c r="E63" s="11" t="s">
        <v>200</v>
      </c>
      <c r="F63" s="11" t="s">
        <v>201</v>
      </c>
      <c r="G63" s="11" t="s">
        <v>203</v>
      </c>
      <c r="H63" s="11" t="s">
        <v>202</v>
      </c>
      <c r="I63" s="9" t="s">
        <v>4</v>
      </c>
      <c r="J63" s="7">
        <f>VLOOKUP(I63,SCORE,2, FALSE)</f>
        <v>0</v>
      </c>
      <c r="K63" s="12"/>
      <c r="L63" s="12"/>
      <c r="M63" s="10" t="s">
        <v>369</v>
      </c>
    </row>
    <row r="64" spans="1:15" ht="75" x14ac:dyDescent="0.25">
      <c r="A64" s="39"/>
      <c r="B64" s="42" t="s">
        <v>207</v>
      </c>
      <c r="C64" s="25" t="s">
        <v>205</v>
      </c>
      <c r="D64" s="11" t="s">
        <v>206</v>
      </c>
      <c r="E64" s="11" t="s">
        <v>208</v>
      </c>
      <c r="F64" s="11" t="s">
        <v>210</v>
      </c>
      <c r="G64" s="11" t="s">
        <v>211</v>
      </c>
      <c r="H64" s="11" t="s">
        <v>209</v>
      </c>
      <c r="I64" s="9" t="s">
        <v>5</v>
      </c>
      <c r="J64" s="7">
        <f t="shared" ref="J64" si="10">VLOOKUP(I64,SCORE,2, FALSE)</f>
        <v>1</v>
      </c>
      <c r="K64" s="13">
        <f>SUM(J64:J67)/(COUNTA(J64:J67) * 3)</f>
        <v>0.41666666666666669</v>
      </c>
      <c r="L64" s="13"/>
      <c r="M64" s="10"/>
      <c r="O64" s="19">
        <f>SUM(J64:J67)/(COUNTA(J64:J67) * 3)</f>
        <v>0.41666666666666669</v>
      </c>
    </row>
    <row r="65" spans="1:13" ht="105" x14ac:dyDescent="0.25">
      <c r="A65" s="39"/>
      <c r="B65" s="44"/>
      <c r="C65" s="25" t="s">
        <v>212</v>
      </c>
      <c r="D65" s="11" t="s">
        <v>213</v>
      </c>
      <c r="E65" s="11" t="s">
        <v>217</v>
      </c>
      <c r="F65" s="11" t="s">
        <v>218</v>
      </c>
      <c r="G65" s="8"/>
      <c r="H65" s="11" t="s">
        <v>216</v>
      </c>
      <c r="I65" s="9" t="s">
        <v>7</v>
      </c>
      <c r="J65" s="7">
        <f>VLOOKUP(I65,SCORE,2, FALSE)</f>
        <v>3</v>
      </c>
      <c r="K65" s="12"/>
      <c r="L65" s="12"/>
      <c r="M65" s="10"/>
    </row>
    <row r="66" spans="1:13" ht="45" x14ac:dyDescent="0.25">
      <c r="A66" s="39"/>
      <c r="B66" s="44"/>
      <c r="C66" s="25" t="s">
        <v>214</v>
      </c>
      <c r="D66" s="11" t="s">
        <v>215</v>
      </c>
      <c r="E66" s="11" t="s">
        <v>220</v>
      </c>
      <c r="F66" s="11" t="s">
        <v>222</v>
      </c>
      <c r="G66" s="11" t="s">
        <v>223</v>
      </c>
      <c r="H66" s="11" t="s">
        <v>221</v>
      </c>
      <c r="I66" s="9" t="s">
        <v>5</v>
      </c>
      <c r="J66" s="7">
        <f t="shared" ref="J66:J67" si="11">VLOOKUP(I66,SCORE,2, FALSE)</f>
        <v>1</v>
      </c>
      <c r="K66" s="12"/>
      <c r="L66" s="12"/>
      <c r="M66" s="10"/>
    </row>
    <row r="67" spans="1:13" ht="30" x14ac:dyDescent="0.25">
      <c r="A67" s="39"/>
      <c r="B67" s="44"/>
      <c r="C67" s="25" t="s">
        <v>219</v>
      </c>
      <c r="D67" s="11" t="s">
        <v>224</v>
      </c>
      <c r="E67" s="11" t="s">
        <v>225</v>
      </c>
      <c r="F67" s="11" t="s">
        <v>226</v>
      </c>
      <c r="G67" s="11" t="s">
        <v>227</v>
      </c>
      <c r="H67" s="11" t="s">
        <v>228</v>
      </c>
      <c r="I67" s="9" t="s">
        <v>4</v>
      </c>
      <c r="J67" s="7">
        <f t="shared" si="11"/>
        <v>0</v>
      </c>
      <c r="K67" s="12"/>
      <c r="L67" s="12"/>
      <c r="M67" s="10"/>
    </row>
    <row r="68" spans="1:13" x14ac:dyDescent="0.25">
      <c r="A68" s="39"/>
      <c r="B68" s="22"/>
      <c r="C68" s="25"/>
      <c r="D68" s="11"/>
      <c r="E68" s="11"/>
      <c r="F68" s="11"/>
      <c r="G68" s="11"/>
      <c r="H68" s="11"/>
      <c r="I68" s="9"/>
      <c r="K68" s="12"/>
      <c r="L68" s="12"/>
      <c r="M68" s="10"/>
    </row>
    <row r="69" spans="1:13" x14ac:dyDescent="0.25">
      <c r="A69" s="39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</row>
  </sheetData>
  <mergeCells count="17">
    <mergeCell ref="A35:A41"/>
    <mergeCell ref="B39:B41"/>
    <mergeCell ref="A42:A69"/>
    <mergeCell ref="B42:B47"/>
    <mergeCell ref="B48:B59"/>
    <mergeCell ref="B60:B63"/>
    <mergeCell ref="B64:B67"/>
    <mergeCell ref="B69:M69"/>
    <mergeCell ref="B35:B38"/>
    <mergeCell ref="A28:A34"/>
    <mergeCell ref="B28:B34"/>
    <mergeCell ref="A5:A23"/>
    <mergeCell ref="B17:B19"/>
    <mergeCell ref="B20:B23"/>
    <mergeCell ref="B5:B16"/>
    <mergeCell ref="A24:A27"/>
    <mergeCell ref="B24:B27"/>
  </mergeCells>
  <conditionalFormatting sqref="B42">
    <cfRule type="expression" dxfId="43" priority="65" stopIfTrue="1">
      <formula>$K$42 &lt; 0.25</formula>
    </cfRule>
    <cfRule type="expression" dxfId="42" priority="66" stopIfTrue="1">
      <formula>$K$42 &lt; 0.5</formula>
    </cfRule>
    <cfRule type="expression" dxfId="41" priority="67" stopIfTrue="1">
      <formula>$K$42 &lt; 0.75</formula>
    </cfRule>
    <cfRule type="expression" dxfId="40" priority="68">
      <formula>$K$42 &gt;= 0.75</formula>
    </cfRule>
  </conditionalFormatting>
  <conditionalFormatting sqref="B24">
    <cfRule type="expression" dxfId="39" priority="57" stopIfTrue="1">
      <formula>$K$24 &lt; 0.25</formula>
    </cfRule>
    <cfRule type="expression" dxfId="38" priority="58" stopIfTrue="1">
      <formula>$K$24 &lt; 0.5</formula>
    </cfRule>
    <cfRule type="expression" dxfId="37" priority="59" stopIfTrue="1">
      <formula>$K$24 &lt; 0.75</formula>
    </cfRule>
    <cfRule type="expression" dxfId="36" priority="60">
      <formula>$K$24 &gt;= 0.75</formula>
    </cfRule>
  </conditionalFormatting>
  <conditionalFormatting sqref="B60:B62">
    <cfRule type="expression" dxfId="35" priority="37" stopIfTrue="1">
      <formula>$K$60 &lt; 0.25</formula>
    </cfRule>
    <cfRule type="expression" dxfId="34" priority="38" stopIfTrue="1">
      <formula>$K$60  &lt; 0.5</formula>
    </cfRule>
    <cfRule type="expression" dxfId="33" priority="39" stopIfTrue="1">
      <formula>$K$60 &lt; 0.75</formula>
    </cfRule>
    <cfRule type="expression" dxfId="32" priority="40">
      <formula>$K$60 &gt;= 0.75</formula>
    </cfRule>
  </conditionalFormatting>
  <conditionalFormatting sqref="B5">
    <cfRule type="expression" dxfId="31" priority="69" stopIfTrue="1">
      <formula>$K$5 &lt; 0.25</formula>
    </cfRule>
    <cfRule type="expression" dxfId="30" priority="70" stopIfTrue="1">
      <formula>$K$5 &lt; 0.5</formula>
    </cfRule>
    <cfRule type="expression" dxfId="29" priority="71" stopIfTrue="1">
      <formula>$K$5 &lt; 0.75</formula>
    </cfRule>
    <cfRule type="expression" dxfId="28" priority="72">
      <formula>$K$5 &gt;= 0.75</formula>
    </cfRule>
  </conditionalFormatting>
  <conditionalFormatting sqref="B64">
    <cfRule type="expression" dxfId="27" priority="33" stopIfTrue="1">
      <formula>$K$64 &lt; 0.25</formula>
    </cfRule>
    <cfRule type="expression" dxfId="26" priority="34" stopIfTrue="1">
      <formula>$K$64 &lt; 0.5</formula>
    </cfRule>
    <cfRule type="expression" dxfId="25" priority="35" stopIfTrue="1">
      <formula>$K$64 &lt; 0.75</formula>
    </cfRule>
    <cfRule type="expression" dxfId="24" priority="36">
      <formula>$K$64 &gt;= 0.75</formula>
    </cfRule>
  </conditionalFormatting>
  <conditionalFormatting sqref="B17">
    <cfRule type="expression" dxfId="23" priority="25" stopIfTrue="1">
      <formula>$K$17 &lt; 0.25</formula>
    </cfRule>
    <cfRule type="expression" dxfId="22" priority="26" stopIfTrue="1">
      <formula>$K$17 &lt; 0.5</formula>
    </cfRule>
    <cfRule type="expression" dxfId="21" priority="27" stopIfTrue="1">
      <formula>$K$17 &lt; 0.75</formula>
    </cfRule>
    <cfRule type="expression" dxfId="20" priority="28">
      <formula>$K$17 &gt;= 0.75</formula>
    </cfRule>
  </conditionalFormatting>
  <conditionalFormatting sqref="B20">
    <cfRule type="expression" dxfId="19" priority="21" stopIfTrue="1">
      <formula>$K$20 &lt; 0.25</formula>
    </cfRule>
    <cfRule type="expression" dxfId="18" priority="22" stopIfTrue="1">
      <formula>$K$20 &lt; 0.5</formula>
    </cfRule>
    <cfRule type="expression" dxfId="17" priority="23" stopIfTrue="1">
      <formula>$K$20 &lt; 0.75</formula>
    </cfRule>
    <cfRule type="expression" dxfId="16" priority="24">
      <formula>$K$20 &gt;= 0.75</formula>
    </cfRule>
  </conditionalFormatting>
  <conditionalFormatting sqref="B28">
    <cfRule type="expression" dxfId="15" priority="17" stopIfTrue="1">
      <formula>$K$28 &lt; 0.25</formula>
    </cfRule>
    <cfRule type="expression" dxfId="14" priority="18" stopIfTrue="1">
      <formula>$K$28 &lt; 0.5</formula>
    </cfRule>
    <cfRule type="expression" dxfId="13" priority="19" stopIfTrue="1">
      <formula>$K$28 &lt; 0.75</formula>
    </cfRule>
    <cfRule type="expression" dxfId="12" priority="20">
      <formula>$K$28 &gt;= 0.75</formula>
    </cfRule>
  </conditionalFormatting>
  <conditionalFormatting sqref="B39:B40">
    <cfRule type="expression" dxfId="11" priority="13" stopIfTrue="1">
      <formula>$K$39&lt; 0.25</formula>
    </cfRule>
    <cfRule type="expression" dxfId="10" priority="14" stopIfTrue="1">
      <formula>$K$39&lt; 0.5</formula>
    </cfRule>
    <cfRule type="expression" dxfId="9" priority="15" stopIfTrue="1">
      <formula>$K$39&lt; 0.75</formula>
    </cfRule>
    <cfRule type="expression" dxfId="8" priority="16">
      <formula>$K$39&gt;= 0.75</formula>
    </cfRule>
  </conditionalFormatting>
  <conditionalFormatting sqref="B35">
    <cfRule type="expression" dxfId="7" priority="9" stopIfTrue="1">
      <formula>$K$35 &lt; 0.25</formula>
    </cfRule>
    <cfRule type="expression" dxfId="6" priority="10" stopIfTrue="1">
      <formula>$K$35 &lt; 0.5</formula>
    </cfRule>
    <cfRule type="expression" dxfId="5" priority="11" stopIfTrue="1">
      <formula>$K$35 &lt; 0.75</formula>
    </cfRule>
    <cfRule type="expression" dxfId="4" priority="12">
      <formula>$K$35 &gt;= 0.75</formula>
    </cfRule>
  </conditionalFormatting>
  <conditionalFormatting sqref="B48:B51">
    <cfRule type="expression" dxfId="3" priority="5" stopIfTrue="1">
      <formula>$K$48 &lt; 0.25</formula>
    </cfRule>
    <cfRule type="expression" dxfId="2" priority="6" stopIfTrue="1">
      <formula>$K$48 &lt; 0.5</formula>
    </cfRule>
    <cfRule type="expression" dxfId="1" priority="7" stopIfTrue="1">
      <formula>$K$48 &lt; 0.75</formula>
    </cfRule>
    <cfRule type="expression" dxfId="0" priority="8">
      <formula>$K$48 &gt;= 0.75</formula>
    </cfRule>
  </conditionalFormatting>
  <pageMargins left="0.7" right="0.7" top="0.75" bottom="0.75" header="0.3" footer="0.3"/>
  <pageSetup scale="63" fitToHeight="0" orientation="landscape" r:id="rId1"/>
  <headerFooter>
    <oddHeader>&amp;F</oddHead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500-000000000000}">
          <x14:formula1>
            <xm:f>Lookup!$B$1:$B$5</xm:f>
          </x14:formula1>
          <xm:sqref>I5:I68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CFBDAB27E8B34981B02F77D95C52F5" ma:contentTypeVersion="9" ma:contentTypeDescription="Create a new document." ma:contentTypeScope="" ma:versionID="37437e5fdf765847033ade4cd57fa86a">
  <xsd:schema xmlns:xsd="http://www.w3.org/2001/XMLSchema" xmlns:xs="http://www.w3.org/2001/XMLSchema" xmlns:p="http://schemas.microsoft.com/office/2006/metadata/properties" xmlns:ns2="1a832241-987a-4d79-9fcd-efb8bfe6011c" targetNamespace="http://schemas.microsoft.com/office/2006/metadata/properties" ma:root="true" ma:fieldsID="2513738a2e3eeb1ca376ca3df892c02b" ns2:_="">
    <xsd:import namespace="1a832241-987a-4d79-9fcd-efb8bfe601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832241-987a-4d79-9fcd-efb8bfe601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C436DC-1043-44B4-B2B1-062ADA8393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BD1A43-A5A1-4CD8-AEB1-E995A3DA77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832241-987a-4d79-9fcd-efb8bfe601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5D6DA9-DA9C-40FD-864E-7002926A1C0C}">
  <ds:schemaRefs>
    <ds:schemaRef ds:uri="http://purl.org/dc/terms/"/>
    <ds:schemaRef ds:uri="http://schemas.openxmlformats.org/package/2006/metadata/core-properties"/>
    <ds:schemaRef ds:uri="1a832241-987a-4d79-9fcd-efb8bfe6011c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Intro</vt:lpstr>
      <vt:lpstr>Lookup</vt:lpstr>
      <vt:lpstr>QE PreState</vt:lpstr>
      <vt:lpstr>Visual Prestate</vt:lpstr>
      <vt:lpstr>QE Back</vt:lpstr>
      <vt:lpstr>LEVELS</vt:lpstr>
      <vt:lpstr>SCORE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2019-10-01T20:35:23Z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0x010100CACFBDAB27E8B34981B02F77D95C52F5</vt:lpwstr>
  </property>
  <property fmtid="{D5CDD505-2E9C-101B-9397-08002B2CF9AE}" pid="3" name="AuthorIds_UIVersion_2048">
    <vt:lpwstr>86</vt:lpwstr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  <property fmtid="{D5CDD505-2E9C-101B-9397-08002B2CF9AE}" pid="8" name="AuthorIds_UIVersion_2560">
    <vt:lpwstr>86</vt:lpwstr>
  </property>
</Properties>
</file>