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Repos\system-dev-docs\water-fall\20_設計\"/>
    </mc:Choice>
  </mc:AlternateContent>
  <xr:revisionPtr revIDLastSave="0" documentId="13_ncr:1_{5BDA58F1-1EE4-48BE-8D5B-EF8B098F15E3}" xr6:coauthVersionLast="47" xr6:coauthVersionMax="47" xr10:uidLastSave="{00000000-0000-0000-0000-000000000000}"/>
  <bookViews>
    <workbookView xWindow="-120" yWindow="-120" windowWidth="29040" windowHeight="15720" tabRatio="802" activeTab="4" xr2:uid="{0DC5B350-E6BD-40E7-A503-9B8C093D5CE3}"/>
  </bookViews>
  <sheets>
    <sheet name="改訂履歴" sheetId="2" r:id="rId1"/>
    <sheet name="1_テーブル命名規則" sheetId="1" r:id="rId2"/>
    <sheet name="2_テーブル一覧" sheetId="6" r:id="rId3"/>
    <sheet name="3_論理ERD" sheetId="9" r:id="rId4"/>
    <sheet name="4_CRUDマトリックス" sheetId="8" r:id="rId5"/>
    <sheet name="5_テーブル定義" sheetId="3" r:id="rId6"/>
    <sheet name="6_物理ERD" sheetId="4" r:id="rId7"/>
    <sheet name="├素材" sheetId="5" r:id="rId8"/>
    <sheet name="定義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3" l="1"/>
  <c r="T18" i="3"/>
  <c r="S18" i="3"/>
  <c r="R18" i="3"/>
  <c r="Q18" i="3"/>
  <c r="O18" i="3"/>
  <c r="U21" i="3"/>
  <c r="T21" i="3"/>
  <c r="S21" i="3"/>
  <c r="R21" i="3"/>
  <c r="Q21" i="3"/>
  <c r="O21" i="3"/>
  <c r="U20" i="3"/>
  <c r="T20" i="3"/>
  <c r="S20" i="3"/>
  <c r="R20" i="3"/>
  <c r="Q20" i="3"/>
  <c r="O20" i="3"/>
  <c r="U19" i="3"/>
  <c r="T19" i="3"/>
  <c r="S19" i="3"/>
  <c r="R19" i="3"/>
  <c r="Q19" i="3"/>
  <c r="O19" i="3"/>
  <c r="U17" i="3"/>
  <c r="T17" i="3"/>
  <c r="S17" i="3"/>
  <c r="R17" i="3"/>
  <c r="Q17" i="3"/>
  <c r="O17" i="3"/>
  <c r="U16" i="3"/>
  <c r="T16" i="3"/>
  <c r="S16" i="3"/>
  <c r="R16" i="3"/>
  <c r="Q16" i="3"/>
  <c r="O16" i="3"/>
  <c r="D14" i="3"/>
  <c r="C14" i="3"/>
  <c r="O14" i="3" s="1"/>
  <c r="S10" i="3"/>
  <c r="U12" i="3"/>
  <c r="T12" i="3"/>
  <c r="S12" i="3"/>
  <c r="R12" i="3"/>
  <c r="Q12" i="3"/>
  <c r="U11" i="3"/>
  <c r="T11" i="3"/>
  <c r="S11" i="3"/>
  <c r="R11" i="3"/>
  <c r="Q11" i="3"/>
  <c r="U10" i="3"/>
  <c r="T10" i="3"/>
  <c r="R10" i="3"/>
  <c r="Q10" i="3"/>
  <c r="D6" i="3"/>
  <c r="C6" i="3"/>
  <c r="O12" i="3"/>
  <c r="O11" i="3"/>
  <c r="O10" i="3"/>
  <c r="U9" i="3"/>
  <c r="T9" i="3"/>
  <c r="S9" i="3"/>
  <c r="R9" i="3"/>
  <c r="Q9" i="3"/>
  <c r="O9" i="3"/>
  <c r="U8" i="3"/>
  <c r="T8" i="3"/>
  <c r="S8" i="3"/>
  <c r="R8" i="3"/>
  <c r="Q8" i="3"/>
  <c r="O8" i="3"/>
  <c r="O6" i="3" l="1"/>
</calcChain>
</file>

<file path=xl/sharedStrings.xml><?xml version="1.0" encoding="utf-8"?>
<sst xmlns="http://schemas.openxmlformats.org/spreadsheetml/2006/main" count="153" uniqueCount="97">
  <si>
    <t>Ver.</t>
    <phoneticPr fontId="1"/>
  </si>
  <si>
    <t>改訂日</t>
    <rPh sb="0" eb="3">
      <t>カイテイニチ</t>
    </rPh>
    <phoneticPr fontId="1"/>
  </si>
  <si>
    <t>改訂者</t>
    <rPh sb="0" eb="3">
      <t>カイテイシャ</t>
    </rPh>
    <phoneticPr fontId="1"/>
  </si>
  <si>
    <t>改訂箇所</t>
    <rPh sb="0" eb="4">
      <t>カイテイカショ</t>
    </rPh>
    <phoneticPr fontId="1"/>
  </si>
  <si>
    <t>改訂内容</t>
    <rPh sb="0" eb="4">
      <t>カイテイナイヨウ</t>
    </rPh>
    <phoneticPr fontId="1"/>
  </si>
  <si>
    <t>1.0</t>
    <phoneticPr fontId="1"/>
  </si>
  <si>
    <t>xxx</t>
    <phoneticPr fontId="1"/>
  </si>
  <si>
    <t>-</t>
    <phoneticPr fontId="1"/>
  </si>
  <si>
    <t>初版作成</t>
    <rPh sb="0" eb="2">
      <t>ショハン</t>
    </rPh>
    <rPh sb="2" eb="4">
      <t>サクセイ</t>
    </rPh>
    <phoneticPr fontId="1"/>
  </si>
  <si>
    <t>テーブル命名規則</t>
    <rPh sb="4" eb="6">
      <t>メイメイ</t>
    </rPh>
    <rPh sb="6" eb="8">
      <t>キソク</t>
    </rPh>
    <phoneticPr fontId="1"/>
  </si>
  <si>
    <t>大項目</t>
    <rPh sb="0" eb="3">
      <t>ダイコウモク</t>
    </rPh>
    <phoneticPr fontId="1"/>
  </si>
  <si>
    <t>項目</t>
    <rPh sb="0" eb="2">
      <t>コウモク</t>
    </rPh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</si>
  <si>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</si>
  <si>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</si>
  <si>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備考</t>
    <rPh sb="0" eb="2">
      <t>ビコウ</t>
    </rPh>
    <phoneticPr fontId="1"/>
  </si>
  <si>
    <t>テーブル</t>
    <phoneticPr fontId="1"/>
  </si>
  <si>
    <t>カラム</t>
    <phoneticPr fontId="1"/>
  </si>
  <si>
    <t>作成日</t>
    <rPh sb="0" eb="2">
      <t>サクセイ</t>
    </rPh>
    <rPh sb="2" eb="3">
      <t>ニチ</t>
    </rPh>
    <phoneticPr fontId="1"/>
  </si>
  <si>
    <t>更新日</t>
    <rPh sb="0" eb="2">
      <t>コウシン</t>
    </rPh>
    <rPh sb="2" eb="3">
      <t>ニチ</t>
    </rPh>
    <phoneticPr fontId="1"/>
  </si>
  <si>
    <t>No.</t>
    <phoneticPr fontId="1"/>
  </si>
  <si>
    <t>テーブル一覧</t>
    <rPh sb="4" eb="6">
      <t>イチラン</t>
    </rPh>
    <phoneticPr fontId="1"/>
  </si>
  <si>
    <t>物理名</t>
    <rPh sb="0" eb="3">
      <t>ブツリメイ</t>
    </rPh>
    <phoneticPr fontId="1"/>
  </si>
  <si>
    <t>説明</t>
    <rPh sb="0" eb="2">
      <t>セツメイ</t>
    </rPh>
    <phoneticPr fontId="1"/>
  </si>
  <si>
    <t>表記方法</t>
    <rPh sb="0" eb="2">
      <t>ヒョウキ</t>
    </rPh>
    <rPh sb="2" eb="4">
      <t>ホウホウ</t>
    </rPh>
    <phoneticPr fontId="1"/>
  </si>
  <si>
    <t>パスカルケース</t>
    <phoneticPr fontId="1"/>
  </si>
  <si>
    <t>User, WorkerInfo</t>
    <phoneticPr fontId="1"/>
  </si>
  <si>
    <t>createdAt</t>
    <phoneticPr fontId="1"/>
  </si>
  <si>
    <t>updatedAt</t>
    <phoneticPr fontId="1"/>
  </si>
  <si>
    <t>全てのテーブルに、レコード生成日時「createdAt」のカラム名を用意すること。</t>
    <rPh sb="0" eb="1">
      <t>スベ</t>
    </rPh>
    <rPh sb="13" eb="15">
      <t>セイセイ</t>
    </rPh>
    <rPh sb="15" eb="17">
      <t>ニチジ</t>
    </rPh>
    <rPh sb="32" eb="33">
      <t>メイ</t>
    </rPh>
    <rPh sb="34" eb="36">
      <t>ヨウイ</t>
    </rPh>
    <phoneticPr fontId="1"/>
  </si>
  <si>
    <t>全てのテーブルに、レコード更新日時「updatedAt」のカラム名を用意すること。</t>
    <rPh sb="0" eb="1">
      <t>スベ</t>
    </rPh>
    <rPh sb="13" eb="15">
      <t>コウシン</t>
    </rPh>
    <rPh sb="15" eb="17">
      <t>ニチジ</t>
    </rPh>
    <rPh sb="32" eb="33">
      <t>メイ</t>
    </rPh>
    <rPh sb="34" eb="36">
      <t>ヨウイ</t>
    </rPh>
    <phoneticPr fontId="1"/>
  </si>
  <si>
    <t>キャメルケース</t>
    <phoneticPr fontId="1"/>
  </si>
  <si>
    <t>taskName</t>
    <phoneticPr fontId="1"/>
  </si>
  <si>
    <t>ユーザー</t>
    <phoneticPr fontId="1"/>
  </si>
  <si>
    <t>タスク</t>
    <phoneticPr fontId="1"/>
  </si>
  <si>
    <t>User</t>
    <phoneticPr fontId="1"/>
  </si>
  <si>
    <t>Task</t>
    <phoneticPr fontId="1"/>
  </si>
  <si>
    <t>テーブル定義</t>
    <rPh sb="4" eb="6">
      <t>テイギ</t>
    </rPh>
    <phoneticPr fontId="1"/>
  </si>
  <si>
    <t>データベース</t>
    <phoneticPr fontId="1"/>
  </si>
  <si>
    <t>Mongo DB Atlas</t>
    <phoneticPr fontId="1"/>
  </si>
  <si>
    <t>↓ER図作成用</t>
    <rPh sb="3" eb="4">
      <t>ズ</t>
    </rPh>
    <rPh sb="4" eb="6">
      <t>サクセイ</t>
    </rPh>
    <rPh sb="6" eb="7">
      <t>ヨウ</t>
    </rPh>
    <phoneticPr fontId="4"/>
  </si>
  <si>
    <t>↓A5:SQLMk2用（Oracle）</t>
    <rPh sb="10" eb="11">
      <t>ヨウ</t>
    </rPh>
    <phoneticPr fontId="4"/>
  </si>
  <si>
    <t>論理名</t>
    <rPh sb="0" eb="3">
      <t>ロンリメイ</t>
    </rPh>
    <phoneticPr fontId="4"/>
  </si>
  <si>
    <t>物理名</t>
    <rPh sb="0" eb="3">
      <t>ブツリメイ</t>
    </rPh>
    <phoneticPr fontId="4"/>
  </si>
  <si>
    <t>データ型</t>
    <rPh sb="3" eb="4">
      <t>ガタ</t>
    </rPh>
    <phoneticPr fontId="4"/>
  </si>
  <si>
    <t>必須</t>
    <rPh sb="0" eb="2">
      <t>ヒッスウ</t>
    </rPh>
    <phoneticPr fontId="4"/>
  </si>
  <si>
    <t>主キー</t>
    <rPh sb="0" eb="1">
      <t>シュ</t>
    </rPh>
    <phoneticPr fontId="4"/>
  </si>
  <si>
    <t>デフォルト式</t>
    <rPh sb="5" eb="6">
      <t>シキ</t>
    </rPh>
    <phoneticPr fontId="4"/>
  </si>
  <si>
    <t>コメント</t>
    <phoneticPr fontId="4"/>
  </si>
  <si>
    <t>DDLオプション</t>
    <phoneticPr fontId="4"/>
  </si>
  <si>
    <t>色/表示設定</t>
    <rPh sb="0" eb="1">
      <t>イロ</t>
    </rPh>
    <rPh sb="2" eb="4">
      <t>ヒョウジ</t>
    </rPh>
    <rPh sb="4" eb="6">
      <t>セッテイ</t>
    </rPh>
    <phoneticPr fontId="4"/>
  </si>
  <si>
    <t>PK</t>
    <phoneticPr fontId="4"/>
  </si>
  <si>
    <t>NotNull</t>
    <phoneticPr fontId="4"/>
  </si>
  <si>
    <t>Type</t>
    <phoneticPr fontId="1"/>
  </si>
  <si>
    <t>Type</t>
    <phoneticPr fontId="4"/>
  </si>
  <si>
    <t>FK</t>
    <phoneticPr fontId="4"/>
  </si>
  <si>
    <t>Index</t>
    <phoneticPr fontId="4"/>
  </si>
  <si>
    <t>データ型（DB）</t>
    <rPh sb="3" eb="4">
      <t>カタ</t>
    </rPh>
    <phoneticPr fontId="4"/>
  </si>
  <si>
    <t>入力例</t>
    <rPh sb="0" eb="2">
      <t>ニュウリョク</t>
    </rPh>
    <rPh sb="2" eb="3">
      <t>レイ</t>
    </rPh>
    <phoneticPr fontId="4"/>
  </si>
  <si>
    <t>備考</t>
    <rPh sb="0" eb="2">
      <t>ビコウ</t>
    </rPh>
    <phoneticPr fontId="4"/>
  </si>
  <si>
    <t>string</t>
    <phoneticPr fontId="1"/>
  </si>
  <si>
    <t>ID</t>
    <phoneticPr fontId="1"/>
  </si>
  <si>
    <t>ユーザー名</t>
    <rPh sb="4" eb="5">
      <t>メイ</t>
    </rPh>
    <phoneticPr fontId="1"/>
  </si>
  <si>
    <t>パスワード</t>
    <phoneticPr fontId="1"/>
  </si>
  <si>
    <t>更新日時</t>
    <rPh sb="0" eb="2">
      <t>コウシン</t>
    </rPh>
    <rPh sb="2" eb="4">
      <t>ニチジ</t>
    </rPh>
    <phoneticPr fontId="1"/>
  </si>
  <si>
    <t>id</t>
    <phoneticPr fontId="1"/>
  </si>
  <si>
    <t>username</t>
    <phoneticPr fontId="1"/>
  </si>
  <si>
    <t>password</t>
    <phoneticPr fontId="1"/>
  </si>
  <si>
    <t>int</t>
    <phoneticPr fontId="1"/>
  </si>
  <si>
    <t>float</t>
    <phoneticPr fontId="1"/>
  </si>
  <si>
    <t>date</t>
    <phoneticPr fontId="1"/>
  </si>
  <si>
    <t>String</t>
    <phoneticPr fontId="1"/>
  </si>
  <si>
    <t>DateTime</t>
    <phoneticPr fontId="1"/>
  </si>
  <si>
    <t>生成日時</t>
    <rPh sb="0" eb="2">
      <t>セイセイ</t>
    </rPh>
    <rPh sb="2" eb="4">
      <t>ニチジ</t>
    </rPh>
    <phoneticPr fontId="1"/>
  </si>
  <si>
    <t>タスク名</t>
    <rPh sb="3" eb="4">
      <t>メイ</t>
    </rPh>
    <phoneticPr fontId="1"/>
  </si>
  <si>
    <t>Unique</t>
    <phoneticPr fontId="4"/>
  </si>
  <si>
    <t>ユーザーID</t>
    <phoneticPr fontId="1"/>
  </si>
  <si>
    <t>userId</t>
    <phoneticPr fontId="1"/>
  </si>
  <si>
    <t>User.id</t>
    <phoneticPr fontId="1"/>
  </si>
  <si>
    <t>CRUDマトリックス</t>
    <phoneticPr fontId="1"/>
  </si>
  <si>
    <t>エンティティ</t>
    <phoneticPr fontId="1"/>
  </si>
  <si>
    <t>ER図（物理）</t>
    <rPh sb="2" eb="3">
      <t>ズ</t>
    </rPh>
    <rPh sb="4" eb="6">
      <t>ブツリ</t>
    </rPh>
    <phoneticPr fontId="1"/>
  </si>
  <si>
    <t>ER図（論理）</t>
    <rPh sb="2" eb="3">
      <t>ズ</t>
    </rPh>
    <rPh sb="4" eb="6">
      <t>ロンリ</t>
    </rPh>
    <phoneticPr fontId="1"/>
  </si>
  <si>
    <t>ユーザー名の重複はNG</t>
    <rPh sb="4" eb="5">
      <t>メイ</t>
    </rPh>
    <rPh sb="6" eb="8">
      <t>ジュウフク</t>
    </rPh>
    <phoneticPr fontId="1"/>
  </si>
  <si>
    <t>論理名（エンティティ）</t>
    <rPh sb="0" eb="3">
      <t>ロンリメイ</t>
    </rPh>
    <phoneticPr fontId="1"/>
  </si>
  <si>
    <t>ワークセット</t>
    <phoneticPr fontId="1"/>
  </si>
  <si>
    <t>ユーザー登録</t>
    <rPh sb="4" eb="6">
      <t>トウロク</t>
    </rPh>
    <phoneticPr fontId="1"/>
  </si>
  <si>
    <t>タスク作成・変更・削除</t>
    <rPh sb="3" eb="5">
      <t>サクセイ</t>
    </rPh>
    <rPh sb="6" eb="8">
      <t>ヘンコウ</t>
    </rPh>
    <rPh sb="9" eb="11">
      <t>サクジョ</t>
    </rPh>
    <phoneticPr fontId="1"/>
  </si>
  <si>
    <t>W010</t>
  </si>
  <si>
    <t>W020</t>
  </si>
  <si>
    <t>C</t>
    <phoneticPr fontId="1"/>
  </si>
  <si>
    <t>R</t>
    <phoneticPr fontId="1"/>
  </si>
  <si>
    <t>C: Create</t>
    <phoneticPr fontId="1"/>
  </si>
  <si>
    <t>R: Read</t>
    <phoneticPr fontId="1"/>
  </si>
  <si>
    <t>U: Update</t>
    <phoneticPr fontId="1"/>
  </si>
  <si>
    <t>D: Delete</t>
    <phoneticPr fontId="1"/>
  </si>
  <si>
    <t>CRUD</t>
    <phoneticPr fontId="1"/>
  </si>
  <si>
    <t>※D（削除）のワークセットは用意しない</t>
    <rPh sb="3" eb="5">
      <t>サクジョ</t>
    </rPh>
    <rPh sb="14" eb="16">
      <t>ヨウイ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</si>
</sst>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Meiryo UI"/>
      <family val="2"/>
      <charset val="128"/>
      <scheme val="minor"/>
    </font>
    <font>
      <sz val="6"/>
      <name val="Meiryo UI"/>
      <family val="2"/>
      <charset val="128"/>
      <scheme val="minor"/>
    </font>
    <font>
      <sz val="11"/>
      <color theme="1"/>
      <name val="Meiryo UI"/>
      <family val="3"/>
      <charset val="128"/>
      <scheme val="minor"/>
    </font>
    <font>
      <u/>
      <sz val="14"/>
      <color theme="1"/>
      <name val="Meiryo UI"/>
      <family val="2"/>
      <charset val="128"/>
      <scheme val="minor"/>
    </font>
    <font>
      <sz val="6"/>
      <name val="Meiryo UI"/>
      <family val="2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4" xfId="0" applyBorder="1">
      <alignment vertical="center"/>
    </xf>
    <xf numFmtId="0" fontId="0" fillId="4" borderId="10" xfId="0" applyFill="1" applyBorder="1">
      <alignment vertical="center"/>
    </xf>
    <xf numFmtId="0" fontId="5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5" borderId="0" xfId="0" applyFill="1">
      <alignment vertical="center"/>
    </xf>
    <xf numFmtId="0" fontId="6" fillId="0" borderId="0" xfId="0" applyFont="1">
      <alignment vertical="center"/>
    </xf>
    <xf numFmtId="0" fontId="0" fillId="2" borderId="1" xfId="0" applyFill="1" applyBorder="1" applyAlignment="1">
      <alignment vertical="center" wrapText="1"/>
    </xf>
    <xf numFmtId="0" fontId="5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2" borderId="8" xfId="0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textRotation="90"/>
    </xf>
    <xf numFmtId="0" fontId="0" fillId="2" borderId="7" xfId="0" applyFill="1" applyBorder="1" applyAlignment="1"/>
    <xf numFmtId="0" fontId="0" fillId="2" borderId="6" xfId="0" applyFill="1" applyBorder="1" applyAlignment="1"/>
  </cellXfs>
  <cellStyles count="1">
    <cellStyle name="標準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89999084444715716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7</xdr:row>
      <xdr:rowOff>171451</xdr:rowOff>
    </xdr:from>
    <xdr:to>
      <xdr:col>11</xdr:col>
      <xdr:colOff>95250</xdr:colOff>
      <xdr:row>15</xdr:row>
      <xdr:rowOff>114301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6BDAC49-5F49-1BC8-C06F-60C64D84CA0D}"/>
            </a:ext>
          </a:extLst>
        </xdr:cNvPr>
        <xdr:cNvSpPr/>
      </xdr:nvSpPr>
      <xdr:spPr>
        <a:xfrm>
          <a:off x="781050" y="1619251"/>
          <a:ext cx="1933575" cy="15430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ユーザー</a:t>
          </a:r>
          <a:endParaRPr kumimoji="1" lang="en-US" altLang="ja-JP" sz="1100" b="1"/>
        </a:p>
        <a:p>
          <a:pPr algn="l"/>
          <a:r>
            <a:rPr kumimoji="1" lang="en-US" altLang="ja-JP" sz="1100" b="0"/>
            <a:t>---- 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</a:t>
          </a: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ユーザー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PK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ユーザー名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パスワード</a:t>
          </a:r>
          <a:endParaRPr kumimoji="1" lang="ja-JP" altLang="en-US" sz="1100" b="0"/>
        </a:p>
      </xdr:txBody>
    </xdr:sp>
    <xdr:clientData/>
  </xdr:twoCellAnchor>
  <xdr:twoCellAnchor>
    <xdr:from>
      <xdr:col>2</xdr:col>
      <xdr:colOff>123825</xdr:colOff>
      <xdr:row>2</xdr:row>
      <xdr:rowOff>185972</xdr:rowOff>
    </xdr:from>
    <xdr:to>
      <xdr:col>4</xdr:col>
      <xdr:colOff>210562</xdr:colOff>
      <xdr:row>2</xdr:row>
      <xdr:rowOff>185972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F522DBF9-1F40-4111-B241-F5ADC6A74B9D}"/>
            </a:ext>
          </a:extLst>
        </xdr:cNvPr>
        <xdr:cNvCxnSpPr/>
      </xdr:nvCxnSpPr>
      <xdr:spPr>
        <a:xfrm>
          <a:off x="600075" y="633647"/>
          <a:ext cx="562987" cy="0"/>
        </a:xfrm>
        <a:prstGeom prst="straightConnector1">
          <a:avLst/>
        </a:prstGeom>
        <a:ln w="28575">
          <a:solidFill>
            <a:schemeClr val="accent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115973</xdr:colOff>
      <xdr:row>2</xdr:row>
      <xdr:rowOff>19050</xdr:rowOff>
    </xdr:from>
    <xdr:to>
      <xdr:col>7</xdr:col>
      <xdr:colOff>169731</xdr:colOff>
      <xdr:row>3</xdr:row>
      <xdr:rowOff>124612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4301F51-9388-43AF-A000-BB05EB03E21D}"/>
            </a:ext>
          </a:extLst>
        </xdr:cNvPr>
        <xdr:cNvSpPr txBox="1"/>
      </xdr:nvSpPr>
      <xdr:spPr>
        <a:xfrm>
          <a:off x="1306598" y="466725"/>
          <a:ext cx="530008" cy="30558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no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</a:p>
      </xdr:txBody>
    </xdr:sp>
    <xdr:clientData/>
  </xdr:twoCellAnchor>
  <xdr:twoCellAnchor>
    <xdr:from>
      <xdr:col>9</xdr:col>
      <xdr:colOff>228600</xdr:colOff>
      <xdr:row>2</xdr:row>
      <xdr:rowOff>185972</xdr:rowOff>
    </xdr:from>
    <xdr:to>
      <xdr:col>12</xdr:col>
      <xdr:colOff>77212</xdr:colOff>
      <xdr:row>2</xdr:row>
      <xdr:rowOff>185972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BB036E31-F15F-4B08-863D-7E70B561909B}"/>
            </a:ext>
          </a:extLst>
        </xdr:cNvPr>
        <xdr:cNvCxnSpPr/>
      </xdr:nvCxnSpPr>
      <xdr:spPr>
        <a:xfrm>
          <a:off x="2371725" y="633647"/>
          <a:ext cx="562987" cy="0"/>
        </a:xfrm>
        <a:prstGeom prst="straightConnector1">
          <a:avLst/>
        </a:prstGeom>
        <a:ln w="28575">
          <a:headEnd type="none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201698</xdr:colOff>
      <xdr:row>2</xdr:row>
      <xdr:rowOff>19050</xdr:rowOff>
    </xdr:from>
    <xdr:to>
      <xdr:col>15</xdr:col>
      <xdr:colOff>34323</xdr:colOff>
      <xdr:row>3</xdr:row>
      <xdr:rowOff>124612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34F4338D-C21D-4F0F-91AC-3E70549110E4}"/>
            </a:ext>
          </a:extLst>
        </xdr:cNvPr>
        <xdr:cNvSpPr txBox="1"/>
      </xdr:nvSpPr>
      <xdr:spPr>
        <a:xfrm>
          <a:off x="3059198" y="466725"/>
          <a:ext cx="547000" cy="30558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no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twoCellAnchor>
  <xdr:twoCellAnchor>
    <xdr:from>
      <xdr:col>17</xdr:col>
      <xdr:colOff>180975</xdr:colOff>
      <xdr:row>11</xdr:row>
      <xdr:rowOff>76201</xdr:rowOff>
    </xdr:from>
    <xdr:to>
      <xdr:col>25</xdr:col>
      <xdr:colOff>209550</xdr:colOff>
      <xdr:row>19</xdr:row>
      <xdr:rowOff>19051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2869E4F-5540-AB30-C904-4365E63ED783}"/>
            </a:ext>
          </a:extLst>
        </xdr:cNvPr>
        <xdr:cNvSpPr/>
      </xdr:nvSpPr>
      <xdr:spPr>
        <a:xfrm>
          <a:off x="4229100" y="2324101"/>
          <a:ext cx="1933575" cy="15430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タスク</a:t>
          </a:r>
          <a:endParaRPr kumimoji="1" lang="en-US" altLang="ja-JP" sz="1100" b="1"/>
        </a:p>
        <a:p>
          <a:pPr algn="l"/>
          <a:r>
            <a:rPr kumimoji="1" lang="en-US" altLang="ja-JP" sz="1100" b="0"/>
            <a:t>---- 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---- ---- ---- ---- </a:t>
          </a: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タスク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タスク名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ユーザー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</a:p>
      </xdr:txBody>
    </xdr:sp>
    <xdr:clientData/>
  </xdr:twoCellAnchor>
  <xdr:twoCellAnchor>
    <xdr:from>
      <xdr:col>11</xdr:col>
      <xdr:colOff>95250</xdr:colOff>
      <xdr:row>11</xdr:row>
      <xdr:rowOff>142876</xdr:rowOff>
    </xdr:from>
    <xdr:to>
      <xdr:col>17</xdr:col>
      <xdr:colOff>180975</xdr:colOff>
      <xdr:row>15</xdr:row>
      <xdr:rowOff>47626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187365-9B8D-5A9B-E710-579D43E3293A}"/>
            </a:ext>
          </a:extLst>
        </xdr:cNvPr>
        <xdr:cNvCxnSpPr>
          <a:stCxn id="2" idx="3"/>
          <a:endCxn id="7" idx="1"/>
        </xdr:cNvCxnSpPr>
      </xdr:nvCxnSpPr>
      <xdr:spPr>
        <a:xfrm>
          <a:off x="2714625" y="2390776"/>
          <a:ext cx="1514475" cy="704850"/>
        </a:xfrm>
        <a:prstGeom prst="bentConnector3">
          <a:avLst>
            <a:gd name="adj1" fmla="val 50000"/>
          </a:avLst>
        </a:prstGeom>
        <a:ln w="28575">
          <a:headEnd type="none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104776</xdr:rowOff>
    </xdr:from>
    <xdr:to>
      <xdr:col>12</xdr:col>
      <xdr:colOff>371475</xdr:colOff>
      <xdr:row>6</xdr:row>
      <xdr:rowOff>38101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D23458A9-B762-42FD-949B-71007264E233}"/>
            </a:ext>
          </a:extLst>
        </xdr:cNvPr>
        <xdr:cNvSpPr/>
      </xdr:nvSpPr>
      <xdr:spPr>
        <a:xfrm>
          <a:off x="4038600" y="352426"/>
          <a:ext cx="4076700" cy="933450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7030A0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t"/>
        <a:lstStyle>
          <a:defPPr rtl="0">
            <a:defRPr lang="ja-JP"/>
          </a:defPPr>
          <a:lvl1pPr marL="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 b="1">
              <a:solidFill>
                <a:srgbClr val="7030A0"/>
              </a:solidFill>
            </a:rPr>
            <a:t>メモ</a:t>
          </a:r>
          <a:endParaRPr kumimoji="1" lang="en-US" altLang="ja-JP" sz="1200" b="1">
            <a:solidFill>
              <a:srgbClr val="7030A0"/>
            </a:solidFill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kumimoji="1" lang="en-US" altLang="ja-JP" sz="1200">
              <a:solidFill>
                <a:srgbClr val="7030A0"/>
              </a:solidFill>
            </a:rPr>
            <a:t>R</a:t>
          </a:r>
          <a:r>
            <a:rPr kumimoji="1" lang="ja-JP" altLang="en-US" sz="1200">
              <a:solidFill>
                <a:srgbClr val="7030A0"/>
              </a:solidFill>
            </a:rPr>
            <a:t>や</a:t>
          </a:r>
          <a:r>
            <a:rPr kumimoji="1" lang="en-US" altLang="ja-JP" sz="1200">
              <a:solidFill>
                <a:srgbClr val="7030A0"/>
              </a:solidFill>
            </a:rPr>
            <a:t>U</a:t>
          </a:r>
          <a:r>
            <a:rPr kumimoji="1" lang="ja-JP" altLang="en-US" sz="1200">
              <a:solidFill>
                <a:srgbClr val="7030A0"/>
              </a:solidFill>
            </a:rPr>
            <a:t>があるのに、</a:t>
          </a:r>
          <a:r>
            <a:rPr kumimoji="1" lang="en-US" altLang="ja-JP" sz="1200">
              <a:solidFill>
                <a:srgbClr val="7030A0"/>
              </a:solidFill>
            </a:rPr>
            <a:t>C</a:t>
          </a:r>
          <a:r>
            <a:rPr kumimoji="1" lang="ja-JP" altLang="en-US" sz="1200">
              <a:solidFill>
                <a:srgbClr val="7030A0"/>
              </a:solidFill>
            </a:rPr>
            <a:t>や</a:t>
          </a:r>
          <a:r>
            <a:rPr kumimoji="1" lang="en-US" altLang="ja-JP" sz="1200">
              <a:solidFill>
                <a:srgbClr val="7030A0"/>
              </a:solidFill>
            </a:rPr>
            <a:t>D</a:t>
          </a:r>
          <a:r>
            <a:rPr kumimoji="1" lang="ja-JP" altLang="en-US" sz="1200">
              <a:solidFill>
                <a:srgbClr val="7030A0"/>
              </a:solidFill>
            </a:rPr>
            <a:t>が無いのはワークセットに漏れが発生している可能性があるため、見直すこと。</a:t>
          </a:r>
          <a:endParaRPr kumimoji="1" lang="en-US" altLang="ja-JP" sz="1200">
            <a:solidFill>
              <a:srgbClr val="7030A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3</xdr:row>
      <xdr:rowOff>24047</xdr:rowOff>
    </xdr:from>
    <xdr:to>
      <xdr:col>4</xdr:col>
      <xdr:colOff>172462</xdr:colOff>
      <xdr:row>3</xdr:row>
      <xdr:rowOff>24047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07CE6C65-6A47-411E-8F4D-10D1FAA483C5}"/>
            </a:ext>
          </a:extLst>
        </xdr:cNvPr>
        <xdr:cNvCxnSpPr/>
      </xdr:nvCxnSpPr>
      <xdr:spPr>
        <a:xfrm>
          <a:off x="561975" y="671747"/>
          <a:ext cx="562987" cy="0"/>
        </a:xfrm>
        <a:prstGeom prst="straightConnector1">
          <a:avLst/>
        </a:prstGeom>
        <a:ln w="28575">
          <a:solidFill>
            <a:schemeClr val="accent1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77873</xdr:colOff>
      <xdr:row>2</xdr:row>
      <xdr:rowOff>57150</xdr:rowOff>
    </xdr:from>
    <xdr:to>
      <xdr:col>7</xdr:col>
      <xdr:colOff>131631</xdr:colOff>
      <xdr:row>3</xdr:row>
      <xdr:rowOff>162712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E1A0E6A8-F1CB-4FD2-BDB5-F92C00497B26}"/>
            </a:ext>
          </a:extLst>
        </xdr:cNvPr>
        <xdr:cNvSpPr txBox="1"/>
      </xdr:nvSpPr>
      <xdr:spPr>
        <a:xfrm>
          <a:off x="1268498" y="504825"/>
          <a:ext cx="530008" cy="30558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no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</a:p>
      </xdr:txBody>
    </xdr:sp>
    <xdr:clientData/>
  </xdr:twoCellAnchor>
  <xdr:twoCellAnchor>
    <xdr:from>
      <xdr:col>9</xdr:col>
      <xdr:colOff>190500</xdr:colOff>
      <xdr:row>3</xdr:row>
      <xdr:rowOff>24047</xdr:rowOff>
    </xdr:from>
    <xdr:to>
      <xdr:col>12</xdr:col>
      <xdr:colOff>39112</xdr:colOff>
      <xdr:row>3</xdr:row>
      <xdr:rowOff>24047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613DA226-E379-7BED-A37A-49424D930576}"/>
            </a:ext>
          </a:extLst>
        </xdr:cNvPr>
        <xdr:cNvCxnSpPr/>
      </xdr:nvCxnSpPr>
      <xdr:spPr>
        <a:xfrm>
          <a:off x="2333625" y="671747"/>
          <a:ext cx="562987" cy="0"/>
        </a:xfrm>
        <a:prstGeom prst="straightConnector1">
          <a:avLst/>
        </a:prstGeom>
        <a:ln w="28575">
          <a:headEnd type="none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163598</xdr:colOff>
      <xdr:row>2</xdr:row>
      <xdr:rowOff>57150</xdr:rowOff>
    </xdr:from>
    <xdr:to>
      <xdr:col>14</xdr:col>
      <xdr:colOff>234348</xdr:colOff>
      <xdr:row>3</xdr:row>
      <xdr:rowOff>162712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885FB39-BFF0-7CB2-34D2-B50DBF5879F6}"/>
            </a:ext>
          </a:extLst>
        </xdr:cNvPr>
        <xdr:cNvSpPr txBox="1"/>
      </xdr:nvSpPr>
      <xdr:spPr>
        <a:xfrm>
          <a:off x="3021098" y="504825"/>
          <a:ext cx="547000" cy="30558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no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161925</xdr:colOff>
          <xdr:row>6</xdr:row>
          <xdr:rowOff>152400</xdr:rowOff>
        </xdr:from>
        <xdr:to>
          <xdr:col>10</xdr:col>
          <xdr:colOff>133350</xdr:colOff>
          <xdr:row>13</xdr:row>
          <xdr:rowOff>161925</xdr:rowOff>
        </xdr:to>
        <xdr:pic>
          <xdr:nvPicPr>
            <xdr:cNvPr id="9" name="図 8">
              <a:extLst>
                <a:ext uri="{FF2B5EF4-FFF2-40B4-BE49-F238E27FC236}">
                  <a16:creationId xmlns:a16="http://schemas.microsoft.com/office/drawing/2014/main" id="{9FBFEA29-437B-F415-00A3-B719E221164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5_テーブル定義'!$O$6:$O$12" spid="_x0000_s514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76300" y="1400175"/>
              <a:ext cx="1638300" cy="14097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9</xdr:row>
          <xdr:rowOff>76200</xdr:rowOff>
        </xdr:from>
        <xdr:to>
          <xdr:col>21</xdr:col>
          <xdr:colOff>171450</xdr:colOff>
          <xdr:row>17</xdr:row>
          <xdr:rowOff>133350</xdr:rowOff>
        </xdr:to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B449E994-8B4B-0C1C-9CA5-3E615DB7AB3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5_テーブル定義'!$O$14:$O$21" spid="_x0000_s514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533775" y="1924050"/>
              <a:ext cx="1638300" cy="16573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10</xdr:col>
      <xdr:colOff>133350</xdr:colOff>
      <xdr:row>10</xdr:row>
      <xdr:rowOff>57150</xdr:rowOff>
    </xdr:from>
    <xdr:to>
      <xdr:col>14</xdr:col>
      <xdr:colOff>200025</xdr:colOff>
      <xdr:row>13</xdr:row>
      <xdr:rowOff>104775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293733C2-5CD8-80B1-DBDA-67CBE4A5BECD}"/>
            </a:ext>
          </a:extLst>
        </xdr:cNvPr>
        <xdr:cNvCxnSpPr>
          <a:stCxn id="9" idx="3"/>
          <a:endCxn id="10" idx="1"/>
        </xdr:cNvCxnSpPr>
      </xdr:nvCxnSpPr>
      <xdr:spPr>
        <a:xfrm>
          <a:off x="2514600" y="2105025"/>
          <a:ext cx="1019175" cy="647700"/>
        </a:xfrm>
        <a:prstGeom prst="bentConnector3">
          <a:avLst>
            <a:gd name="adj1" fmla="val 50000"/>
          </a:avLst>
        </a:prstGeom>
        <a:ln w="28575">
          <a:headEnd type="none" w="med" len="med"/>
          <a:tailEnd type="oval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CCF02D-EE40-4544-BC2C-3BE8271B2E30}" name="TableList_tbl" displayName="TableList_tbl" ref="B3:F5" totalsRowShown="0" headerRowDxfId="10" headerRowBorderDxfId="9" tableBorderDxfId="8" totalsRowBorderDxfId="7">
  <autoFilter ref="B3:F5" xr:uid="{60CCF02D-EE40-4544-BC2C-3BE8271B2E30}"/>
  <tableColumns count="5">
    <tableColumn id="1" xr3:uid="{07B6C384-0772-4320-817B-708978ABEACD}" name="No." dataDxfId="6"/>
    <tableColumn id="2" xr3:uid="{49935223-F3A4-46A5-9DDC-BDBD0FD82888}" name="論理名（エンティティ）" dataDxfId="5"/>
    <tableColumn id="3" xr3:uid="{A7835C18-BC8F-4B2F-A97E-3516F6581A54}" name="物理名" dataDxfId="4"/>
    <tableColumn id="4" xr3:uid="{F366FAD5-3892-4C32-BEBE-CBC4E5BA7F23}" name="説明" dataDxfId="3"/>
    <tableColumn id="5" xr3:uid="{B78BD5BD-609C-49D2-A6D6-944687C25CBA}" name="備考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Meiryo UI">
      <a:majorFont>
        <a:latin typeface="Meiryo UI"/>
        <a:ea typeface="Meiryo UI"/>
        <a:cs typeface=""/>
      </a:majorFont>
      <a:minorFont>
        <a:latin typeface="Meiryo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0602C-F2F9-4B9E-9C3C-AF9EC785E3B5}">
  <dimension ref="A1:E8"/>
  <sheetViews>
    <sheetView workbookViewId="0">
      <selection activeCell="B2" sqref="B2"/>
    </sheetView>
  </sheetViews>
  <sheetFormatPr defaultRowHeight="15.75" x14ac:dyDescent="0.25"/>
  <cols>
    <col min="1" max="1" width="7.5546875" customWidth="1"/>
    <col min="2" max="2" width="14.88671875" customWidth="1"/>
    <col min="4" max="5" width="36.77734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45480</v>
      </c>
      <c r="C2" s="4" t="s">
        <v>6</v>
      </c>
      <c r="D2" s="4" t="s">
        <v>7</v>
      </c>
      <c r="E2" s="4" t="s">
        <v>8</v>
      </c>
    </row>
    <row r="3" spans="1:5" x14ac:dyDescent="0.25">
      <c r="A3" s="2"/>
      <c r="B3" s="4"/>
      <c r="C3" s="4"/>
      <c r="D3" s="4"/>
      <c r="E3" s="4"/>
    </row>
    <row r="4" spans="1:5" x14ac:dyDescent="0.25">
      <c r="A4" s="2"/>
      <c r="B4" s="4"/>
      <c r="C4" s="4"/>
      <c r="D4" s="4"/>
      <c r="E4" s="4"/>
    </row>
    <row r="5" spans="1:5" x14ac:dyDescent="0.25">
      <c r="A5" s="2"/>
      <c r="B5" s="4"/>
      <c r="C5" s="4"/>
      <c r="D5" s="4"/>
      <c r="E5" s="4"/>
    </row>
    <row r="6" spans="1:5" x14ac:dyDescent="0.25">
      <c r="A6" s="2"/>
      <c r="B6" s="4"/>
      <c r="C6" s="4"/>
      <c r="D6" s="4"/>
      <c r="E6" s="4"/>
    </row>
    <row r="7" spans="1:5" x14ac:dyDescent="0.25">
      <c r="A7" s="2"/>
      <c r="B7" s="4"/>
      <c r="C7" s="4"/>
      <c r="D7" s="4"/>
      <c r="E7" s="4"/>
    </row>
    <row r="8" spans="1:5" x14ac:dyDescent="0.25">
      <c r="A8" s="2"/>
      <c r="B8" s="4"/>
      <c r="C8" s="4"/>
      <c r="D8" s="4"/>
      <c r="E8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B9338-5E15-408E-A32D-3E7D6BD18F4E}">
  <dimension ref="A1:G9"/>
  <sheetViews>
    <sheetView workbookViewId="0">
      <selection activeCell="D5" sqref="D5"/>
    </sheetView>
  </sheetViews>
  <sheetFormatPr defaultRowHeight="15.75" x14ac:dyDescent="0.25"/>
  <cols>
    <col min="1" max="1" width="2.77734375" customWidth="1"/>
    <col min="2" max="2" width="4.33203125" bestFit="1" customWidth="1"/>
    <col min="3" max="3" width="8.33203125" bestFit="1" customWidth="1"/>
    <col min="4" max="4" width="10" bestFit="1" customWidth="1"/>
    <col min="5" max="5" width="61" customWidth="1"/>
    <col min="6" max="6" width="15.109375" customWidth="1"/>
    <col min="7" max="7" width="17.5546875" customWidth="1"/>
  </cols>
  <sheetData>
    <row r="1" spans="1:7" ht="19.5" x14ac:dyDescent="0.25">
      <c r="A1" s="5" t="s">
        <v>9</v>
      </c>
    </row>
    <row r="3" spans="1:7" x14ac:dyDescent="0.25">
      <c r="B3" s="6" t="s">
        <v>19</v>
      </c>
      <c r="C3" s="6" t="s">
        <v>10</v>
      </c>
      <c r="D3" s="6" t="s">
        <v>11</v>
      </c>
      <c r="E3" s="6" t="s">
        <v>12</v>
      </c>
      <c r="F3" s="6" t="s">
        <v>13</v>
      </c>
      <c r="G3" s="6" t="s">
        <v>14</v>
      </c>
    </row>
    <row r="4" spans="1:7" x14ac:dyDescent="0.25">
      <c r="B4" s="7">
        <v>1</v>
      </c>
      <c r="C4" s="9" t="s">
        <v>15</v>
      </c>
      <c r="D4" s="7" t="s">
        <v>23</v>
      </c>
      <c r="E4" s="8" t="s">
        <v>24</v>
      </c>
      <c r="F4" s="7" t="s">
        <v>25</v>
      </c>
      <c r="G4" s="7"/>
    </row>
    <row r="5" spans="1:7" x14ac:dyDescent="0.25">
      <c r="B5" s="7">
        <v>2</v>
      </c>
      <c r="C5" s="10" t="s">
        <v>16</v>
      </c>
      <c r="D5" s="7" t="s">
        <v>23</v>
      </c>
      <c r="E5" s="7" t="s">
        <v>30</v>
      </c>
      <c r="F5" s="7" t="s">
        <v>31</v>
      </c>
      <c r="G5" s="7"/>
    </row>
    <row r="6" spans="1:7" x14ac:dyDescent="0.25">
      <c r="B6" s="7">
        <v>3</v>
      </c>
      <c r="C6" s="10" t="s">
        <v>16</v>
      </c>
      <c r="D6" s="7" t="s">
        <v>17</v>
      </c>
      <c r="E6" s="7" t="s">
        <v>28</v>
      </c>
      <c r="F6" s="7" t="s">
        <v>26</v>
      </c>
      <c r="G6" s="7"/>
    </row>
    <row r="7" spans="1:7" x14ac:dyDescent="0.25">
      <c r="B7" s="7">
        <v>4</v>
      </c>
      <c r="C7" s="10" t="s">
        <v>16</v>
      </c>
      <c r="D7" s="7" t="s">
        <v>18</v>
      </c>
      <c r="E7" s="7" t="s">
        <v>29</v>
      </c>
      <c r="F7" s="4" t="s">
        <v>27</v>
      </c>
      <c r="G7" s="7"/>
    </row>
    <row r="8" spans="1:7" x14ac:dyDescent="0.25">
      <c r="B8" s="7"/>
      <c r="C8" s="7"/>
      <c r="D8" s="7"/>
      <c r="E8" s="7"/>
      <c r="F8" s="7"/>
      <c r="G8" s="7"/>
    </row>
    <row r="9" spans="1:7" x14ac:dyDescent="0.25">
      <c r="B9" s="7"/>
      <c r="C9" s="7"/>
      <c r="D9" s="7"/>
      <c r="E9" s="7"/>
      <c r="F9" s="4"/>
      <c r="G9" s="4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76A3-901A-431B-B23E-A05218150F19}">
  <dimension ref="A1:F5"/>
  <sheetViews>
    <sheetView workbookViewId="0">
      <selection activeCell="C4" sqref="C4:C5"/>
    </sheetView>
  </sheetViews>
  <sheetFormatPr defaultRowHeight="15.75" x14ac:dyDescent="0.25"/>
  <cols>
    <col min="1" max="1" width="2.77734375" customWidth="1"/>
    <col min="2" max="2" width="5.44140625" customWidth="1"/>
    <col min="3" max="3" width="19" bestFit="1" customWidth="1"/>
    <col min="4" max="4" width="11.44140625" customWidth="1"/>
    <col min="5" max="6" width="13.21875" customWidth="1"/>
  </cols>
  <sheetData>
    <row r="1" spans="1:6" ht="19.5" x14ac:dyDescent="0.25">
      <c r="A1" s="5" t="s">
        <v>20</v>
      </c>
    </row>
    <row r="3" spans="1:6" x14ac:dyDescent="0.25">
      <c r="B3" s="12" t="s">
        <v>19</v>
      </c>
      <c r="C3" s="13" t="s">
        <v>83</v>
      </c>
      <c r="D3" s="13" t="s">
        <v>21</v>
      </c>
      <c r="E3" s="13" t="s">
        <v>22</v>
      </c>
      <c r="F3" s="14" t="s">
        <v>14</v>
      </c>
    </row>
    <row r="4" spans="1:6" x14ac:dyDescent="0.25">
      <c r="B4" s="19">
        <v>1</v>
      </c>
      <c r="C4" s="4" t="s">
        <v>32</v>
      </c>
      <c r="D4" s="4" t="s">
        <v>34</v>
      </c>
      <c r="E4" s="4"/>
      <c r="F4" s="11"/>
    </row>
    <row r="5" spans="1:6" x14ac:dyDescent="0.25">
      <c r="B5" s="17">
        <v>2</v>
      </c>
      <c r="C5" s="15" t="s">
        <v>33</v>
      </c>
      <c r="D5" s="15" t="s">
        <v>35</v>
      </c>
      <c r="E5" s="15"/>
      <c r="F5" s="16"/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E4D3-FD93-4931-8D9F-91242A3300F3}">
  <dimension ref="A1"/>
  <sheetViews>
    <sheetView workbookViewId="0"/>
  </sheetViews>
  <sheetFormatPr defaultColWidth="2.77734375" defaultRowHeight="15.75" x14ac:dyDescent="0.25"/>
  <cols>
    <col min="1" max="2" width="2.77734375" customWidth="1"/>
  </cols>
  <sheetData>
    <row r="1" spans="1:1" ht="19.5" x14ac:dyDescent="0.25">
      <c r="A1" s="5" t="s">
        <v>81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41D8-2602-4BB2-BE7B-7F0F21C02429}">
  <dimension ref="A1:I20"/>
  <sheetViews>
    <sheetView tabSelected="1" workbookViewId="0"/>
  </sheetViews>
  <sheetFormatPr defaultRowHeight="15.75" x14ac:dyDescent="0.25"/>
  <cols>
    <col min="1" max="2" width="2.77734375" customWidth="1"/>
    <col min="3" max="3" width="10.109375" customWidth="1"/>
    <col min="4" max="4" width="30.21875" bestFit="1" customWidth="1"/>
    <col min="5" max="6" width="6.21875" bestFit="1" customWidth="1"/>
  </cols>
  <sheetData>
    <row r="1" spans="1:9" ht="19.5" x14ac:dyDescent="0.25">
      <c r="A1" s="5" t="s">
        <v>78</v>
      </c>
    </row>
    <row r="3" spans="1:9" x14ac:dyDescent="0.25">
      <c r="C3" t="s">
        <v>91</v>
      </c>
    </row>
    <row r="4" spans="1:9" x14ac:dyDescent="0.25">
      <c r="C4" t="s">
        <v>92</v>
      </c>
    </row>
    <row r="5" spans="1:9" x14ac:dyDescent="0.25">
      <c r="C5" t="s">
        <v>93</v>
      </c>
    </row>
    <row r="6" spans="1:9" x14ac:dyDescent="0.25">
      <c r="C6" t="s">
        <v>94</v>
      </c>
    </row>
    <row r="8" spans="1:9" x14ac:dyDescent="0.25">
      <c r="C8" s="28"/>
      <c r="D8" s="29" t="s">
        <v>84</v>
      </c>
      <c r="E8" s="30" t="s">
        <v>87</v>
      </c>
      <c r="F8" s="30" t="s">
        <v>88</v>
      </c>
      <c r="G8" s="30"/>
      <c r="H8" s="30"/>
      <c r="I8" s="30"/>
    </row>
    <row r="9" spans="1:9" ht="111.75" customHeight="1" x14ac:dyDescent="0.25">
      <c r="C9" s="32" t="s">
        <v>79</v>
      </c>
      <c r="D9" s="33"/>
      <c r="E9" s="31" t="s">
        <v>85</v>
      </c>
      <c r="F9" s="31" t="s">
        <v>86</v>
      </c>
      <c r="G9" s="31"/>
      <c r="H9" s="31"/>
      <c r="I9" s="31"/>
    </row>
    <row r="10" spans="1:9" x14ac:dyDescent="0.25">
      <c r="C10" s="11" t="s">
        <v>32</v>
      </c>
      <c r="D10" s="19" t="s">
        <v>96</v>
      </c>
      <c r="E10" s="27" t="s">
        <v>89</v>
      </c>
      <c r="F10" s="27" t="s">
        <v>90</v>
      </c>
      <c r="G10" s="27"/>
      <c r="H10" s="27"/>
      <c r="I10" s="27"/>
    </row>
    <row r="11" spans="1:9" x14ac:dyDescent="0.25">
      <c r="C11" s="11" t="s">
        <v>33</v>
      </c>
      <c r="D11" s="19"/>
      <c r="E11" s="27"/>
      <c r="F11" s="27" t="s">
        <v>95</v>
      </c>
      <c r="G11" s="27"/>
      <c r="H11" s="27"/>
      <c r="I11" s="27"/>
    </row>
    <row r="12" spans="1:9" x14ac:dyDescent="0.25">
      <c r="C12" s="11"/>
      <c r="D12" s="19"/>
      <c r="E12" s="27"/>
      <c r="F12" s="27"/>
      <c r="G12" s="27"/>
      <c r="H12" s="27"/>
      <c r="I12" s="27"/>
    </row>
    <row r="13" spans="1:9" x14ac:dyDescent="0.25">
      <c r="C13" s="11"/>
      <c r="D13" s="19"/>
      <c r="E13" s="27"/>
      <c r="F13" s="27"/>
      <c r="G13" s="27"/>
      <c r="H13" s="27"/>
      <c r="I13" s="27"/>
    </row>
    <row r="14" spans="1:9" x14ac:dyDescent="0.25">
      <c r="C14" s="11"/>
      <c r="D14" s="19"/>
      <c r="E14" s="27"/>
      <c r="F14" s="27"/>
      <c r="G14" s="27"/>
      <c r="H14" s="27"/>
      <c r="I14" s="27"/>
    </row>
    <row r="15" spans="1:9" x14ac:dyDescent="0.25">
      <c r="C15" s="11"/>
      <c r="D15" s="19"/>
      <c r="E15" s="27"/>
      <c r="F15" s="27"/>
      <c r="G15" s="27"/>
      <c r="H15" s="27"/>
      <c r="I15" s="27"/>
    </row>
    <row r="16" spans="1:9" x14ac:dyDescent="0.25">
      <c r="C16" s="11"/>
      <c r="D16" s="19"/>
      <c r="E16" s="27"/>
      <c r="F16" s="27"/>
      <c r="G16" s="27"/>
      <c r="H16" s="27"/>
      <c r="I16" s="27"/>
    </row>
    <row r="17" spans="3:9" x14ac:dyDescent="0.25">
      <c r="C17" s="11"/>
      <c r="D17" s="19"/>
      <c r="E17" s="27"/>
      <c r="F17" s="27"/>
      <c r="G17" s="27"/>
      <c r="H17" s="27"/>
      <c r="I17" s="27"/>
    </row>
    <row r="18" spans="3:9" x14ac:dyDescent="0.25">
      <c r="C18" s="11"/>
      <c r="D18" s="19"/>
      <c r="E18" s="27"/>
      <c r="F18" s="27"/>
      <c r="G18" s="27"/>
      <c r="H18" s="27"/>
      <c r="I18" s="27"/>
    </row>
    <row r="19" spans="3:9" x14ac:dyDescent="0.25">
      <c r="C19" s="11"/>
      <c r="D19" s="19"/>
      <c r="E19" s="27"/>
      <c r="F19" s="27"/>
      <c r="G19" s="27"/>
      <c r="H19" s="27"/>
      <c r="I19" s="27"/>
    </row>
    <row r="20" spans="3:9" x14ac:dyDescent="0.25">
      <c r="C20" s="11"/>
      <c r="D20" s="19"/>
      <c r="E20" s="27"/>
      <c r="F20" s="27"/>
      <c r="G20" s="27"/>
      <c r="H20" s="27"/>
      <c r="I20" s="27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2E1B4-BD3A-4213-B2B9-7E0DD0265E66}">
  <dimension ref="A1:Y21"/>
  <sheetViews>
    <sheetView zoomScale="85" zoomScaleNormal="85" workbookViewId="0"/>
  </sheetViews>
  <sheetFormatPr defaultRowHeight="15.75" x14ac:dyDescent="0.25"/>
  <cols>
    <col min="1" max="2" width="2.77734375" customWidth="1"/>
    <col min="3" max="3" width="10.44140625" bestFit="1" customWidth="1"/>
    <col min="4" max="4" width="10.33203125" customWidth="1"/>
    <col min="5" max="5" width="3.88671875" bestFit="1" customWidth="1"/>
    <col min="11" max="11" width="20" bestFit="1" customWidth="1"/>
    <col min="13" max="13" width="16.33203125" bestFit="1" customWidth="1"/>
    <col min="14" max="14" width="2.77734375" customWidth="1"/>
    <col min="15" max="15" width="19" bestFit="1" customWidth="1"/>
    <col min="16" max="16" width="2.77734375" customWidth="1"/>
  </cols>
  <sheetData>
    <row r="1" spans="1:25" ht="19.5" x14ac:dyDescent="0.25">
      <c r="A1" s="5" t="s">
        <v>36</v>
      </c>
    </row>
    <row r="3" spans="1:25" x14ac:dyDescent="0.25">
      <c r="C3" s="18" t="s">
        <v>37</v>
      </c>
      <c r="D3" s="20" t="s">
        <v>38</v>
      </c>
      <c r="E3" s="20"/>
      <c r="F3" s="20"/>
    </row>
    <row r="4" spans="1:25" x14ac:dyDescent="0.25">
      <c r="O4" t="s">
        <v>39</v>
      </c>
      <c r="Q4" t="s">
        <v>40</v>
      </c>
    </row>
    <row r="6" spans="1:25" x14ac:dyDescent="0.25">
      <c r="B6" s="24">
        <v>1</v>
      </c>
      <c r="C6" s="24" t="str">
        <f>_xlfn.XLOOKUP(B6,TableList_tbl[No.],TableList_tbl[論理名（エンティティ）])</f>
        <v>ユーザー</v>
      </c>
      <c r="D6" s="24" t="str">
        <f>_xlfn.XLOOKUP(B6,TableList_tbl[No.],TableList_tbl[物理名])</f>
        <v>User</v>
      </c>
      <c r="O6" s="21" t="str">
        <f>"■"&amp;C6&amp;":"&amp;D6</f>
        <v>■ユーザー:User</v>
      </c>
    </row>
    <row r="7" spans="1:25" x14ac:dyDescent="0.25">
      <c r="C7" s="6" t="s">
        <v>41</v>
      </c>
      <c r="D7" s="6" t="s">
        <v>42</v>
      </c>
      <c r="E7" s="25" t="s">
        <v>50</v>
      </c>
      <c r="F7" s="6" t="s">
        <v>51</v>
      </c>
      <c r="G7" s="6" t="s">
        <v>53</v>
      </c>
      <c r="H7" s="6" t="s">
        <v>54</v>
      </c>
      <c r="I7" s="6" t="s">
        <v>74</v>
      </c>
      <c r="J7" s="6" t="s">
        <v>55</v>
      </c>
      <c r="K7" s="6" t="s">
        <v>56</v>
      </c>
      <c r="L7" s="6" t="s">
        <v>57</v>
      </c>
      <c r="M7" s="6" t="s">
        <v>58</v>
      </c>
      <c r="O7" s="26"/>
      <c r="Q7" t="s">
        <v>41</v>
      </c>
      <c r="R7" t="s">
        <v>42</v>
      </c>
      <c r="S7" t="s">
        <v>43</v>
      </c>
      <c r="T7" t="s">
        <v>44</v>
      </c>
      <c r="U7" t="s">
        <v>45</v>
      </c>
      <c r="V7" t="s">
        <v>46</v>
      </c>
      <c r="W7" t="s">
        <v>47</v>
      </c>
      <c r="X7" t="s">
        <v>48</v>
      </c>
      <c r="Y7" t="s">
        <v>49</v>
      </c>
    </row>
    <row r="8" spans="1:25" x14ac:dyDescent="0.25">
      <c r="C8" s="4" t="s">
        <v>60</v>
      </c>
      <c r="D8" s="4" t="s">
        <v>64</v>
      </c>
      <c r="E8" s="4">
        <v>1</v>
      </c>
      <c r="F8" s="4">
        <v>1</v>
      </c>
      <c r="G8" s="4" t="s">
        <v>59</v>
      </c>
      <c r="H8" s="4"/>
      <c r="I8" s="4"/>
      <c r="J8" s="4"/>
      <c r="K8" s="4" t="s">
        <v>70</v>
      </c>
      <c r="L8" s="22"/>
      <c r="M8" s="4"/>
      <c r="O8" s="26" t="str">
        <f t="shared" ref="O8:O9" si="0">IF(D8="","",C8&amp;":"&amp;D8&amp;IF(E8=1,"(PK)","")&amp;IF(H8=1,"(FK)",""))</f>
        <v>ID:id(PK)</v>
      </c>
      <c r="Q8" s="23" t="str">
        <f>C8</f>
        <v>ID</v>
      </c>
      <c r="R8" s="23" t="str">
        <f>D8</f>
        <v>id</v>
      </c>
      <c r="S8" s="23" t="str">
        <f>K8</f>
        <v>String</v>
      </c>
      <c r="T8" s="23" t="str">
        <f>IF(F8=1,"NOT NULL","")</f>
        <v>NOT NULL</v>
      </c>
      <c r="U8" s="23">
        <f>IF(E8="","",E8)</f>
        <v>1</v>
      </c>
      <c r="V8" s="23"/>
      <c r="W8" s="23"/>
      <c r="X8" s="23"/>
      <c r="Y8" s="23"/>
    </row>
    <row r="9" spans="1:25" x14ac:dyDescent="0.25">
      <c r="C9" s="4" t="s">
        <v>61</v>
      </c>
      <c r="D9" s="4" t="s">
        <v>65</v>
      </c>
      <c r="E9" s="4"/>
      <c r="F9" s="4">
        <v>1</v>
      </c>
      <c r="G9" s="4" t="s">
        <v>59</v>
      </c>
      <c r="H9" s="4"/>
      <c r="I9" s="4">
        <v>1</v>
      </c>
      <c r="J9" s="4"/>
      <c r="K9" s="4" t="s">
        <v>70</v>
      </c>
      <c r="L9" s="22"/>
      <c r="M9" s="4" t="s">
        <v>82</v>
      </c>
      <c r="O9" s="26" t="str">
        <f t="shared" si="0"/>
        <v>ユーザー名:username</v>
      </c>
      <c r="Q9" s="23" t="str">
        <f>C9</f>
        <v>ユーザー名</v>
      </c>
      <c r="R9" s="23" t="str">
        <f>D9</f>
        <v>username</v>
      </c>
      <c r="S9" s="23" t="str">
        <f>K9</f>
        <v>String</v>
      </c>
      <c r="T9" s="23" t="str">
        <f t="shared" ref="T9" si="1">IF(F9=1,"NOT NULL","")</f>
        <v>NOT NULL</v>
      </c>
      <c r="U9" s="23" t="str">
        <f t="shared" ref="U9" si="2">IF(E9="","",E9)</f>
        <v/>
      </c>
      <c r="V9" s="23"/>
      <c r="W9" s="23"/>
      <c r="X9" s="23"/>
      <c r="Y9" s="23"/>
    </row>
    <row r="10" spans="1:25" x14ac:dyDescent="0.25">
      <c r="C10" s="4" t="s">
        <v>62</v>
      </c>
      <c r="D10" s="4" t="s">
        <v>66</v>
      </c>
      <c r="E10" s="4"/>
      <c r="F10" s="4">
        <v>1</v>
      </c>
      <c r="G10" s="4" t="s">
        <v>59</v>
      </c>
      <c r="H10" s="4"/>
      <c r="I10" s="4"/>
      <c r="J10" s="4"/>
      <c r="K10" s="4" t="s">
        <v>70</v>
      </c>
      <c r="L10" s="22"/>
      <c r="M10" s="4"/>
      <c r="O10" s="26" t="str">
        <f>IF(D10="","",C10&amp;":"&amp;D10&amp;IF(E10=1,"(PK)","")&amp;IF(H10=1,"(FK)",""))</f>
        <v>パスワード:password</v>
      </c>
      <c r="Q10" s="23" t="str">
        <f t="shared" ref="Q10:Q12" si="3">C10</f>
        <v>パスワード</v>
      </c>
      <c r="R10" s="23" t="str">
        <f t="shared" ref="R10:R12" si="4">D10</f>
        <v>password</v>
      </c>
      <c r="S10" s="23" t="str">
        <f>K10</f>
        <v>String</v>
      </c>
      <c r="T10" s="23" t="str">
        <f t="shared" ref="T10:T12" si="5">IF(F10=1,"NOT NULL","")</f>
        <v>NOT NULL</v>
      </c>
      <c r="U10" s="23" t="str">
        <f t="shared" ref="U10:U12" si="6">IF(E10="","",E10)</f>
        <v/>
      </c>
      <c r="V10" s="23"/>
      <c r="W10" s="23"/>
      <c r="X10" s="23"/>
      <c r="Y10" s="23"/>
    </row>
    <row r="11" spans="1:25" x14ac:dyDescent="0.25">
      <c r="C11" s="4" t="s">
        <v>72</v>
      </c>
      <c r="D11" s="4" t="s">
        <v>26</v>
      </c>
      <c r="E11" s="4"/>
      <c r="F11" s="4">
        <v>1</v>
      </c>
      <c r="G11" s="4" t="s">
        <v>69</v>
      </c>
      <c r="H11" s="4"/>
      <c r="I11" s="4"/>
      <c r="J11" s="4"/>
      <c r="K11" s="4" t="s">
        <v>71</v>
      </c>
      <c r="L11" s="22"/>
      <c r="M11" s="4"/>
      <c r="O11" s="26" t="str">
        <f t="shared" ref="O11:O12" si="7">IF(D11="","",C11&amp;":"&amp;D11&amp;IF(E11=1,"(PK)","")&amp;IF(H11=1,"(FK)",""))</f>
        <v>生成日時:createdAt</v>
      </c>
      <c r="Q11" s="23" t="str">
        <f t="shared" si="3"/>
        <v>生成日時</v>
      </c>
      <c r="R11" s="23" t="str">
        <f t="shared" si="4"/>
        <v>createdAt</v>
      </c>
      <c r="S11" s="23" t="str">
        <f t="shared" ref="S11:S12" si="8">K11</f>
        <v>DateTime</v>
      </c>
      <c r="T11" s="23" t="str">
        <f t="shared" si="5"/>
        <v>NOT NULL</v>
      </c>
      <c r="U11" s="23" t="str">
        <f t="shared" si="6"/>
        <v/>
      </c>
      <c r="V11" s="23"/>
      <c r="W11" s="23"/>
      <c r="X11" s="23"/>
      <c r="Y11" s="23"/>
    </row>
    <row r="12" spans="1:25" x14ac:dyDescent="0.25">
      <c r="C12" s="4" t="s">
        <v>63</v>
      </c>
      <c r="D12" s="4" t="s">
        <v>27</v>
      </c>
      <c r="E12" s="4"/>
      <c r="F12" s="4">
        <v>1</v>
      </c>
      <c r="G12" s="4" t="s">
        <v>69</v>
      </c>
      <c r="H12" s="4"/>
      <c r="I12" s="4"/>
      <c r="J12" s="4"/>
      <c r="K12" s="4" t="s">
        <v>71</v>
      </c>
      <c r="L12" s="22"/>
      <c r="M12" s="4"/>
      <c r="O12" s="26" t="str">
        <f t="shared" si="7"/>
        <v>更新日時:updatedAt</v>
      </c>
      <c r="Q12" s="23" t="str">
        <f t="shared" si="3"/>
        <v>更新日時</v>
      </c>
      <c r="R12" s="23" t="str">
        <f t="shared" si="4"/>
        <v>updatedAt</v>
      </c>
      <c r="S12" s="23" t="str">
        <f t="shared" si="8"/>
        <v>DateTime</v>
      </c>
      <c r="T12" s="23" t="str">
        <f t="shared" si="5"/>
        <v>NOT NULL</v>
      </c>
      <c r="U12" s="23" t="str">
        <f t="shared" si="6"/>
        <v/>
      </c>
      <c r="V12" s="23"/>
      <c r="W12" s="23"/>
      <c r="X12" s="23"/>
      <c r="Y12" s="23"/>
    </row>
    <row r="14" spans="1:25" x14ac:dyDescent="0.25">
      <c r="B14" s="24">
        <v>2</v>
      </c>
      <c r="C14" s="24" t="str">
        <f>_xlfn.XLOOKUP(B14,TableList_tbl[No.],TableList_tbl[論理名（エンティティ）])</f>
        <v>タスク</v>
      </c>
      <c r="D14" s="24" t="str">
        <f>_xlfn.XLOOKUP(B14,TableList_tbl[No.],TableList_tbl[物理名])</f>
        <v>Task</v>
      </c>
      <c r="O14" s="21" t="str">
        <f>"■"&amp;C14&amp;":"&amp;D14</f>
        <v>■タスク:Task</v>
      </c>
    </row>
    <row r="15" spans="1:25" x14ac:dyDescent="0.25">
      <c r="C15" s="6" t="s">
        <v>41</v>
      </c>
      <c r="D15" s="6" t="s">
        <v>42</v>
      </c>
      <c r="E15" s="25" t="s">
        <v>50</v>
      </c>
      <c r="F15" s="6" t="s">
        <v>51</v>
      </c>
      <c r="G15" s="6" t="s">
        <v>53</v>
      </c>
      <c r="H15" s="6" t="s">
        <v>54</v>
      </c>
      <c r="I15" s="6" t="s">
        <v>74</v>
      </c>
      <c r="J15" s="6" t="s">
        <v>55</v>
      </c>
      <c r="K15" s="6" t="s">
        <v>56</v>
      </c>
      <c r="L15" s="6" t="s">
        <v>57</v>
      </c>
      <c r="M15" s="6" t="s">
        <v>58</v>
      </c>
      <c r="O15" s="26"/>
      <c r="Q15" t="s">
        <v>41</v>
      </c>
      <c r="R15" t="s">
        <v>42</v>
      </c>
      <c r="S15" t="s">
        <v>43</v>
      </c>
      <c r="T15" t="s">
        <v>44</v>
      </c>
      <c r="U15" t="s">
        <v>45</v>
      </c>
      <c r="V15" t="s">
        <v>46</v>
      </c>
      <c r="W15" t="s">
        <v>47</v>
      </c>
      <c r="X15" t="s">
        <v>48</v>
      </c>
      <c r="Y15" t="s">
        <v>49</v>
      </c>
    </row>
    <row r="16" spans="1:25" x14ac:dyDescent="0.25">
      <c r="C16" s="4" t="s">
        <v>60</v>
      </c>
      <c r="D16" s="4" t="s">
        <v>64</v>
      </c>
      <c r="E16" s="4">
        <v>1</v>
      </c>
      <c r="F16" s="4">
        <v>1</v>
      </c>
      <c r="G16" s="4" t="s">
        <v>59</v>
      </c>
      <c r="H16" s="4"/>
      <c r="I16" s="4"/>
      <c r="J16" s="4"/>
      <c r="K16" s="4" t="s">
        <v>70</v>
      </c>
      <c r="L16" s="22"/>
      <c r="M16" s="4"/>
      <c r="O16" s="26" t="str">
        <f t="shared" ref="O16:O17" si="9">IF(D16="","",C16&amp;":"&amp;D16&amp;IF(E16=1,"(PK)","")&amp;IF(H16=1,"(FK)",""))</f>
        <v>ID:id(PK)</v>
      </c>
      <c r="Q16" s="23" t="str">
        <f t="shared" ref="Q16:R18" si="10">C16</f>
        <v>ID</v>
      </c>
      <c r="R16" s="23" t="str">
        <f t="shared" si="10"/>
        <v>id</v>
      </c>
      <c r="S16" s="23" t="str">
        <f>K16</f>
        <v>String</v>
      </c>
      <c r="T16" s="23" t="str">
        <f>IF(F16=1,"NOT NULL","")</f>
        <v>NOT NULL</v>
      </c>
      <c r="U16" s="23">
        <f>IF(E16="","",E16)</f>
        <v>1</v>
      </c>
      <c r="V16" s="23"/>
      <c r="W16" s="23"/>
      <c r="X16" s="23"/>
      <c r="Y16" s="23"/>
    </row>
    <row r="17" spans="3:25" x14ac:dyDescent="0.25">
      <c r="C17" s="4" t="s">
        <v>73</v>
      </c>
      <c r="D17" s="4" t="s">
        <v>31</v>
      </c>
      <c r="E17" s="4"/>
      <c r="F17" s="4">
        <v>1</v>
      </c>
      <c r="G17" s="4" t="s">
        <v>59</v>
      </c>
      <c r="H17" s="4"/>
      <c r="I17" s="4"/>
      <c r="J17" s="4"/>
      <c r="K17" s="4" t="s">
        <v>70</v>
      </c>
      <c r="L17" s="22"/>
      <c r="M17" s="4"/>
      <c r="O17" s="26" t="str">
        <f t="shared" si="9"/>
        <v>タスク名:taskName</v>
      </c>
      <c r="Q17" s="23" t="str">
        <f t="shared" si="10"/>
        <v>タスク名</v>
      </c>
      <c r="R17" s="23" t="str">
        <f t="shared" si="10"/>
        <v>taskName</v>
      </c>
      <c r="S17" s="23" t="str">
        <f>K17</f>
        <v>String</v>
      </c>
      <c r="T17" s="23" t="str">
        <f t="shared" ref="T17:T21" si="11">IF(F17=1,"NOT NULL","")</f>
        <v>NOT NULL</v>
      </c>
      <c r="U17" s="23" t="str">
        <f t="shared" ref="U17:U21" si="12">IF(E17="","",E17)</f>
        <v/>
      </c>
      <c r="V17" s="23"/>
      <c r="W17" s="23"/>
      <c r="X17" s="23"/>
      <c r="Y17" s="23"/>
    </row>
    <row r="18" spans="3:25" x14ac:dyDescent="0.25">
      <c r="C18" s="4" t="s">
        <v>75</v>
      </c>
      <c r="D18" s="4" t="s">
        <v>76</v>
      </c>
      <c r="E18" s="4"/>
      <c r="F18" s="4">
        <v>1</v>
      </c>
      <c r="G18" s="4" t="s">
        <v>59</v>
      </c>
      <c r="H18" s="4">
        <v>1</v>
      </c>
      <c r="I18" s="4"/>
      <c r="J18" s="4"/>
      <c r="K18" s="4" t="s">
        <v>70</v>
      </c>
      <c r="L18" s="22"/>
      <c r="M18" s="4" t="s">
        <v>77</v>
      </c>
      <c r="O18" s="26" t="str">
        <f t="shared" ref="O18" si="13">IF(D18="","",C18&amp;":"&amp;D18&amp;IF(E18=1,"(PK)","")&amp;IF(H18=1,"(FK)",""))</f>
        <v>ユーザーID:userId(FK)</v>
      </c>
      <c r="Q18" s="23" t="str">
        <f t="shared" si="10"/>
        <v>ユーザーID</v>
      </c>
      <c r="R18" s="23" t="str">
        <f t="shared" si="10"/>
        <v>userId</v>
      </c>
      <c r="S18" s="23" t="str">
        <f>K18</f>
        <v>String</v>
      </c>
      <c r="T18" s="23" t="str">
        <f t="shared" ref="T18" si="14">IF(F18=1,"NOT NULL","")</f>
        <v>NOT NULL</v>
      </c>
      <c r="U18" s="23" t="str">
        <f t="shared" ref="U18" si="15">IF(E18="","",E18)</f>
        <v/>
      </c>
      <c r="V18" s="23"/>
      <c r="W18" s="23"/>
      <c r="X18" s="23"/>
      <c r="Y18" s="23"/>
    </row>
    <row r="19" spans="3:25" x14ac:dyDescent="0.25">
      <c r="C19" s="4" t="s">
        <v>72</v>
      </c>
      <c r="D19" s="4" t="s">
        <v>26</v>
      </c>
      <c r="E19" s="4"/>
      <c r="F19" s="4">
        <v>1</v>
      </c>
      <c r="G19" s="4" t="s">
        <v>69</v>
      </c>
      <c r="H19" s="4"/>
      <c r="I19" s="4"/>
      <c r="J19" s="4"/>
      <c r="K19" s="4" t="s">
        <v>71</v>
      </c>
      <c r="L19" s="22"/>
      <c r="M19" s="4"/>
      <c r="O19" s="26" t="str">
        <f>IF(D19="","",C19&amp;":"&amp;D19&amp;IF(E19=1,"(PK)","")&amp;IF(H19=1,"(FK)",""))</f>
        <v>生成日時:createdAt</v>
      </c>
      <c r="Q19" s="23" t="str">
        <f t="shared" ref="Q19:Q21" si="16">C19</f>
        <v>生成日時</v>
      </c>
      <c r="R19" s="23" t="str">
        <f t="shared" ref="R19:R21" si="17">D19</f>
        <v>createdAt</v>
      </c>
      <c r="S19" s="23" t="str">
        <f>K19</f>
        <v>DateTime</v>
      </c>
      <c r="T19" s="23" t="str">
        <f t="shared" si="11"/>
        <v>NOT NULL</v>
      </c>
      <c r="U19" s="23" t="str">
        <f t="shared" si="12"/>
        <v/>
      </c>
      <c r="V19" s="23"/>
      <c r="W19" s="23"/>
      <c r="X19" s="23"/>
      <c r="Y19" s="23"/>
    </row>
    <row r="20" spans="3:25" x14ac:dyDescent="0.25">
      <c r="C20" s="4" t="s">
        <v>63</v>
      </c>
      <c r="D20" s="4" t="s">
        <v>27</v>
      </c>
      <c r="E20" s="4"/>
      <c r="F20" s="4">
        <v>1</v>
      </c>
      <c r="G20" s="4" t="s">
        <v>69</v>
      </c>
      <c r="H20" s="4"/>
      <c r="I20" s="4"/>
      <c r="J20" s="4"/>
      <c r="K20" s="4" t="s">
        <v>71</v>
      </c>
      <c r="L20" s="22"/>
      <c r="M20" s="4"/>
      <c r="O20" s="26" t="str">
        <f t="shared" ref="O20:O21" si="18">IF(D20="","",C20&amp;":"&amp;D20&amp;IF(E20=1,"(PK)","")&amp;IF(H20=1,"(FK)",""))</f>
        <v>更新日時:updatedAt</v>
      </c>
      <c r="Q20" s="23" t="str">
        <f t="shared" si="16"/>
        <v>更新日時</v>
      </c>
      <c r="R20" s="23" t="str">
        <f t="shared" si="17"/>
        <v>updatedAt</v>
      </c>
      <c r="S20" s="23" t="str">
        <f t="shared" ref="S20:S21" si="19">K20</f>
        <v>DateTime</v>
      </c>
      <c r="T20" s="23" t="str">
        <f t="shared" si="11"/>
        <v>NOT NULL</v>
      </c>
      <c r="U20" s="23" t="str">
        <f t="shared" si="12"/>
        <v/>
      </c>
      <c r="V20" s="23"/>
      <c r="W20" s="23"/>
      <c r="X20" s="23"/>
      <c r="Y20" s="23"/>
    </row>
    <row r="21" spans="3:25" x14ac:dyDescent="0.25">
      <c r="C21" s="4"/>
      <c r="D21" s="4"/>
      <c r="E21" s="4"/>
      <c r="F21" s="4"/>
      <c r="G21" s="4"/>
      <c r="H21" s="4"/>
      <c r="I21" s="4"/>
      <c r="J21" s="4"/>
      <c r="K21" s="4"/>
      <c r="L21" s="22"/>
      <c r="M21" s="4"/>
      <c r="O21" s="26" t="str">
        <f t="shared" si="18"/>
        <v/>
      </c>
      <c r="Q21" s="23">
        <f t="shared" si="16"/>
        <v>0</v>
      </c>
      <c r="R21" s="23">
        <f t="shared" si="17"/>
        <v>0</v>
      </c>
      <c r="S21" s="23">
        <f t="shared" si="19"/>
        <v>0</v>
      </c>
      <c r="T21" s="23" t="str">
        <f t="shared" si="11"/>
        <v/>
      </c>
      <c r="U21" s="23" t="str">
        <f t="shared" si="12"/>
        <v/>
      </c>
      <c r="V21" s="23"/>
      <c r="W21" s="23"/>
      <c r="X21" s="23"/>
      <c r="Y21" s="23"/>
    </row>
  </sheetData>
  <phoneticPr fontId="1"/>
  <conditionalFormatting sqref="O8:O12">
    <cfRule type="containsText" dxfId="1" priority="2" operator="containsText" text="PK">
      <formula>NOT(ISERROR(SEARCH("PK",O8)))</formula>
    </cfRule>
  </conditionalFormatting>
  <conditionalFormatting sqref="O16:O21">
    <cfRule type="containsText" dxfId="0" priority="1" operator="containsText" text="PK">
      <formula>NOT(ISERROR(SEARCH("PK",O16)))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E3B7D-3955-41BD-8218-DE923F116162}">
  <dimension ref="A1"/>
  <sheetViews>
    <sheetView workbookViewId="0"/>
  </sheetViews>
  <sheetFormatPr defaultColWidth="2.77734375" defaultRowHeight="15.75" x14ac:dyDescent="0.25"/>
  <sheetData>
    <row r="1" spans="1:1" ht="19.5" x14ac:dyDescent="0.25">
      <c r="A1" s="5" t="s">
        <v>80</v>
      </c>
    </row>
  </sheetData>
  <phoneticPr fontId="1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5C451-AD26-4E9D-A1B0-3684745B24A9}">
  <sheetPr>
    <tabColor theme="0" tint="-0.499984740745262"/>
  </sheetPr>
  <dimension ref="A1"/>
  <sheetViews>
    <sheetView workbookViewId="0">
      <selection activeCell="H14" sqref="H14"/>
    </sheetView>
  </sheetViews>
  <sheetFormatPr defaultRowHeight="15.75" x14ac:dyDescent="0.2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44DE-D81A-4619-A8F8-BE95DC273696}">
  <dimension ref="A1:A5"/>
  <sheetViews>
    <sheetView workbookViewId="0">
      <selection activeCell="B10" sqref="B10"/>
    </sheetView>
  </sheetViews>
  <sheetFormatPr defaultRowHeight="15.75" x14ac:dyDescent="0.25"/>
  <sheetData>
    <row r="1" spans="1:1" x14ac:dyDescent="0.25">
      <c r="A1" s="24" t="s">
        <v>52</v>
      </c>
    </row>
    <row r="2" spans="1:1" x14ac:dyDescent="0.25">
      <c r="A2" s="4" t="s">
        <v>67</v>
      </c>
    </row>
    <row r="3" spans="1:1" x14ac:dyDescent="0.25">
      <c r="A3" s="4" t="s">
        <v>68</v>
      </c>
    </row>
    <row r="4" spans="1:1" x14ac:dyDescent="0.25">
      <c r="A4" s="4" t="s">
        <v>59</v>
      </c>
    </row>
    <row r="5" spans="1:1" x14ac:dyDescent="0.25">
      <c r="A5" s="4" t="s">
        <v>69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改訂履歴</vt:lpstr>
      <vt:lpstr>1_テーブル命名規則</vt:lpstr>
      <vt:lpstr>2_テーブル一覧</vt:lpstr>
      <vt:lpstr>3_論理ERD</vt:lpstr>
      <vt:lpstr>4_CRUDマトリックス</vt:lpstr>
      <vt:lpstr>5_テーブル定義</vt:lpstr>
      <vt:lpstr>6_物理ERD</vt:lpstr>
      <vt:lpstr>├素材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Atman</dc:creator>
  <cp:lastModifiedBy>Atman</cp:lastModifiedBy>
  <dcterms:created xsi:type="dcterms:W3CDTF">2024-07-07T07:26:16Z</dcterms:created>
  <dcterms:modified xsi:type="dcterms:W3CDTF">2024-07-07T09:11:01Z</dcterms:modified>
</cp:coreProperties>
</file>