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480" tabRatio="500"/>
  </bookViews>
  <sheets>
    <sheet name="a1-burtin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7" i="1" l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U36" i="1"/>
  <c r="V36" i="1"/>
  <c r="T36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U27" i="1"/>
  <c r="V27" i="1"/>
  <c r="T27" i="1"/>
  <c r="B27" i="1"/>
  <c r="C27" i="1"/>
  <c r="Q28" i="1"/>
  <c r="Q29" i="1"/>
  <c r="Q30" i="1"/>
  <c r="Q31" i="1"/>
  <c r="Q32" i="1"/>
  <c r="Q33" i="1"/>
  <c r="Q27" i="1"/>
  <c r="B28" i="1"/>
  <c r="F28" i="1"/>
  <c r="C28" i="1"/>
  <c r="G28" i="1"/>
  <c r="D28" i="1"/>
  <c r="H28" i="1"/>
  <c r="B29" i="1"/>
  <c r="F29" i="1"/>
  <c r="C29" i="1"/>
  <c r="G29" i="1"/>
  <c r="D29" i="1"/>
  <c r="H29" i="1"/>
  <c r="B30" i="1"/>
  <c r="F30" i="1"/>
  <c r="C30" i="1"/>
  <c r="G30" i="1"/>
  <c r="D30" i="1"/>
  <c r="H30" i="1"/>
  <c r="B31" i="1"/>
  <c r="F31" i="1"/>
  <c r="C31" i="1"/>
  <c r="G31" i="1"/>
  <c r="D31" i="1"/>
  <c r="H31" i="1"/>
  <c r="B32" i="1"/>
  <c r="F32" i="1"/>
  <c r="C32" i="1"/>
  <c r="G32" i="1"/>
  <c r="D32" i="1"/>
  <c r="H32" i="1"/>
  <c r="B33" i="1"/>
  <c r="F33" i="1"/>
  <c r="C33" i="1"/>
  <c r="G33" i="1"/>
  <c r="D33" i="1"/>
  <c r="H33" i="1"/>
  <c r="B34" i="1"/>
  <c r="F34" i="1"/>
  <c r="C34" i="1"/>
  <c r="G34" i="1"/>
  <c r="D34" i="1"/>
  <c r="H34" i="1"/>
  <c r="B35" i="1"/>
  <c r="F35" i="1"/>
  <c r="C35" i="1"/>
  <c r="G35" i="1"/>
  <c r="D35" i="1"/>
  <c r="H35" i="1"/>
  <c r="B36" i="1"/>
  <c r="F36" i="1"/>
  <c r="C36" i="1"/>
  <c r="G36" i="1"/>
  <c r="D36" i="1"/>
  <c r="H36" i="1"/>
  <c r="B37" i="1"/>
  <c r="F37" i="1"/>
  <c r="C37" i="1"/>
  <c r="G37" i="1"/>
  <c r="D37" i="1"/>
  <c r="H37" i="1"/>
  <c r="B38" i="1"/>
  <c r="F38" i="1"/>
  <c r="C38" i="1"/>
  <c r="G38" i="1"/>
  <c r="D38" i="1"/>
  <c r="H38" i="1"/>
  <c r="B39" i="1"/>
  <c r="F39" i="1"/>
  <c r="C39" i="1"/>
  <c r="G39" i="1"/>
  <c r="D39" i="1"/>
  <c r="H39" i="1"/>
  <c r="B40" i="1"/>
  <c r="F40" i="1"/>
  <c r="C40" i="1"/>
  <c r="G40" i="1"/>
  <c r="D40" i="1"/>
  <c r="H40" i="1"/>
  <c r="B41" i="1"/>
  <c r="F41" i="1"/>
  <c r="C41" i="1"/>
  <c r="G41" i="1"/>
  <c r="D41" i="1"/>
  <c r="H41" i="1"/>
  <c r="B42" i="1"/>
  <c r="F42" i="1"/>
  <c r="C42" i="1"/>
  <c r="G42" i="1"/>
  <c r="D42" i="1"/>
  <c r="H42" i="1"/>
  <c r="G27" i="1"/>
  <c r="D27" i="1"/>
  <c r="H27" i="1"/>
  <c r="F27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N15" i="1"/>
  <c r="N16" i="1"/>
  <c r="N17" i="1"/>
  <c r="N18" i="1"/>
  <c r="N19" i="1"/>
  <c r="N20" i="1"/>
  <c r="N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I14" i="1"/>
  <c r="J14" i="1"/>
  <c r="H14" i="1"/>
  <c r="B20" i="1"/>
  <c r="B19" i="1"/>
  <c r="N12" i="1"/>
  <c r="O12" i="1"/>
  <c r="P12" i="1"/>
  <c r="H12" i="1"/>
  <c r="I12" i="1"/>
  <c r="J12" i="1"/>
</calcChain>
</file>

<file path=xl/sharedStrings.xml><?xml version="1.0" encoding="utf-8"?>
<sst xmlns="http://schemas.openxmlformats.org/spreadsheetml/2006/main" count="154" uniqueCount="28">
  <si>
    <t xml:space="preserve">Bacteria </t>
  </si>
  <si>
    <t>Penicilin</t>
  </si>
  <si>
    <t xml:space="preserve">Streptomycin </t>
  </si>
  <si>
    <t>Neomycin</t>
  </si>
  <si>
    <t xml:space="preserve">Gram Staining </t>
  </si>
  <si>
    <t>Aerobacter aerogenes</t>
  </si>
  <si>
    <t>negative</t>
  </si>
  <si>
    <t>Brucella abortus</t>
  </si>
  <si>
    <t>Brucella anthracis</t>
  </si>
  <si>
    <t>positive</t>
  </si>
  <si>
    <t>Diplococcus pneumoniae</t>
  </si>
  <si>
    <t>Escherichia coli</t>
  </si>
  <si>
    <t>Klebsiella pneumoniae</t>
  </si>
  <si>
    <t>Mycobacterium tuberculosis</t>
  </si>
  <si>
    <t>Proteus vulgaris</t>
  </si>
  <si>
    <t xml:space="preserve">Pseudomonas aeruginosa </t>
  </si>
  <si>
    <t xml:space="preserve">Salmonella (Eberthella) typhosa </t>
  </si>
  <si>
    <t xml:space="preserve">Salmonella schottmuelleri </t>
  </si>
  <si>
    <t xml:space="preserve">Staphylococcus albus </t>
  </si>
  <si>
    <t xml:space="preserve">Staphylococcus aureus </t>
  </si>
  <si>
    <t xml:space="preserve">Streptococcus fecalis </t>
  </si>
  <si>
    <t xml:space="preserve">Streptococcus hemolyticus </t>
  </si>
  <si>
    <t>Streptococcus viridans</t>
  </si>
  <si>
    <t>Avg</t>
  </si>
  <si>
    <t>Std dev</t>
  </si>
  <si>
    <t>Min</t>
  </si>
  <si>
    <t>Max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</si>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</sst>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'a1-burtin.csv'!$L$26</c:f>
              <c:strCache>
                <c:ptCount val="1"/>
                <c:pt idx="0">
                  <c:v>Penicilin</c:v>
                </c:pt>
              </c:strCache>
            </c:strRef>
          </c:tx>
          <c:marker>
            <c:symbol val="none"/>
          </c:marker>
          <c:cat>
            <c:strRef>
              <c:f>'a1-burtin.csv'!$K$27:$K$33</c:f>
              <c:strCache>
                <c:ptCount val="7"/>
                <c:pt idx="0">
                  <c:v>Brucella anthracis</c:v>
                </c:pt>
                <c:pt idx="1">
                  <c:v>Diplococcus pneumoniae</c:v>
                </c:pt>
                <c:pt idx="2">
                  <c:v>Staphylococcus albus </c:v>
                </c:pt>
                <c:pt idx="3">
                  <c:v>Staphylococcus aureus </c:v>
                </c:pt>
                <c:pt idx="4">
                  <c:v>Streptococcus fecalis </c:v>
                </c:pt>
                <c:pt idx="5">
                  <c:v>Streptococcus hemolyticus </c:v>
                </c:pt>
                <c:pt idx="6">
                  <c:v>Streptococcus viridans</c:v>
                </c:pt>
              </c:strCache>
            </c:strRef>
          </c:cat>
          <c:val>
            <c:numRef>
              <c:f>'a1-burtin.csv'!$L$27:$L$33</c:f>
              <c:numCache>
                <c:formatCode>General</c:formatCode>
                <c:ptCount val="7"/>
                <c:pt idx="0">
                  <c:v>7.0</c:v>
                </c:pt>
                <c:pt idx="1">
                  <c:v>6.30102999566398</c:v>
                </c:pt>
                <c:pt idx="2">
                  <c:v>6.154901959985743</c:v>
                </c:pt>
                <c:pt idx="3">
                  <c:v>5.522878745280337</c:v>
                </c:pt>
                <c:pt idx="4">
                  <c:v>4.0</c:v>
                </c:pt>
                <c:pt idx="5">
                  <c:v>7.0</c:v>
                </c:pt>
                <c:pt idx="6">
                  <c:v>6.30102999566398</c:v>
                </c:pt>
              </c:numCache>
            </c:numRef>
          </c:val>
        </c:ser>
        <c:ser>
          <c:idx val="1"/>
          <c:order val="1"/>
          <c:tx>
            <c:strRef>
              <c:f>'a1-burtin.csv'!$M$26</c:f>
              <c:strCache>
                <c:ptCount val="1"/>
                <c:pt idx="0">
                  <c:v>Streptomycin </c:v>
                </c:pt>
              </c:strCache>
            </c:strRef>
          </c:tx>
          <c:marker>
            <c:symbol val="none"/>
          </c:marker>
          <c:cat>
            <c:strRef>
              <c:f>'a1-burtin.csv'!$K$27:$K$33</c:f>
              <c:strCache>
                <c:ptCount val="7"/>
                <c:pt idx="0">
                  <c:v>Brucella anthracis</c:v>
                </c:pt>
                <c:pt idx="1">
                  <c:v>Diplococcus pneumoniae</c:v>
                </c:pt>
                <c:pt idx="2">
                  <c:v>Staphylococcus albus </c:v>
                </c:pt>
                <c:pt idx="3">
                  <c:v>Staphylococcus aureus </c:v>
                </c:pt>
                <c:pt idx="4">
                  <c:v>Streptococcus fecalis </c:v>
                </c:pt>
                <c:pt idx="5">
                  <c:v>Streptococcus hemolyticus </c:v>
                </c:pt>
                <c:pt idx="6">
                  <c:v>Streptococcus viridans</c:v>
                </c:pt>
              </c:strCache>
            </c:strRef>
          </c:cat>
          <c:val>
            <c:numRef>
              <c:f>'a1-burtin.csv'!$M$27:$M$33</c:f>
              <c:numCache>
                <c:formatCode>General</c:formatCode>
                <c:ptCount val="7"/>
                <c:pt idx="0">
                  <c:v>6.0</c:v>
                </c:pt>
                <c:pt idx="1">
                  <c:v>2.958607314841775</c:v>
                </c:pt>
                <c:pt idx="2">
                  <c:v>5.0</c:v>
                </c:pt>
                <c:pt idx="3">
                  <c:v>5.522878745280337</c:v>
                </c:pt>
                <c:pt idx="4">
                  <c:v>4.0</c:v>
                </c:pt>
                <c:pt idx="5">
                  <c:v>2.853871964321762</c:v>
                </c:pt>
                <c:pt idx="6">
                  <c:v>3.0</c:v>
                </c:pt>
              </c:numCache>
            </c:numRef>
          </c:val>
        </c:ser>
        <c:ser>
          <c:idx val="2"/>
          <c:order val="2"/>
          <c:tx>
            <c:strRef>
              <c:f>'a1-burtin.csv'!$N$26</c:f>
              <c:strCache>
                <c:ptCount val="1"/>
                <c:pt idx="0">
                  <c:v>Neomycin</c:v>
                </c:pt>
              </c:strCache>
            </c:strRef>
          </c:tx>
          <c:marker>
            <c:symbol val="none"/>
          </c:marker>
          <c:cat>
            <c:strRef>
              <c:f>'a1-burtin.csv'!$K$27:$K$33</c:f>
              <c:strCache>
                <c:ptCount val="7"/>
                <c:pt idx="0">
                  <c:v>Brucella anthracis</c:v>
                </c:pt>
                <c:pt idx="1">
                  <c:v>Diplococcus pneumoniae</c:v>
                </c:pt>
                <c:pt idx="2">
                  <c:v>Staphylococcus albus </c:v>
                </c:pt>
                <c:pt idx="3">
                  <c:v>Staphylococcus aureus </c:v>
                </c:pt>
                <c:pt idx="4">
                  <c:v>Streptococcus fecalis </c:v>
                </c:pt>
                <c:pt idx="5">
                  <c:v>Streptococcus hemolyticus </c:v>
                </c:pt>
                <c:pt idx="6">
                  <c:v>Streptococcus viridans</c:v>
                </c:pt>
              </c:strCache>
            </c:strRef>
          </c:cat>
          <c:val>
            <c:numRef>
              <c:f>'a1-burtin.csv'!$N$27:$N$33</c:f>
              <c:numCache>
                <c:formatCode>General</c:formatCode>
                <c:ptCount val="7"/>
                <c:pt idx="0">
                  <c:v>6.154901959985743</c:v>
                </c:pt>
                <c:pt idx="1">
                  <c:v>3.0</c:v>
                </c:pt>
                <c:pt idx="2">
                  <c:v>7.0</c:v>
                </c:pt>
                <c:pt idx="3">
                  <c:v>7.0</c:v>
                </c:pt>
                <c:pt idx="4">
                  <c:v>5.0</c:v>
                </c:pt>
                <c:pt idx="5">
                  <c:v>3.0</c:v>
                </c:pt>
                <c:pt idx="6">
                  <c:v>2.397940008672037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13448"/>
        <c:axId val="-2146541240"/>
      </c:radarChart>
      <c:catAx>
        <c:axId val="-21467134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46541240"/>
        <c:crosses val="autoZero"/>
        <c:auto val="1"/>
        <c:lblAlgn val="ctr"/>
        <c:lblOffset val="100"/>
        <c:noMultiLvlLbl val="0"/>
      </c:catAx>
      <c:valAx>
        <c:axId val="-214654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13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'a1-burtin.csv'!$L$35</c:f>
              <c:strCache>
                <c:ptCount val="1"/>
                <c:pt idx="0">
                  <c:v>Penicilin</c:v>
                </c:pt>
              </c:strCache>
            </c:strRef>
          </c:tx>
          <c:marker>
            <c:symbol val="none"/>
          </c:marker>
          <c:cat>
            <c:strRef>
              <c:f>'a1-burtin.csv'!$K$36:$K$44</c:f>
              <c:strCache>
                <c:ptCount val="9"/>
                <c:pt idx="0">
                  <c:v>Aerobacter aerogenes</c:v>
                </c:pt>
                <c:pt idx="1">
                  <c:v>Brucella abortus</c:v>
                </c:pt>
                <c:pt idx="2">
                  <c:v>Escherichia coli</c:v>
                </c:pt>
                <c:pt idx="3">
                  <c:v>Klebsiella pneumoniae</c:v>
                </c:pt>
                <c:pt idx="4">
                  <c:v>Mycobacterium tuberculosis</c:v>
                </c:pt>
                <c:pt idx="5">
                  <c:v>Proteus vulgaris</c:v>
                </c:pt>
                <c:pt idx="6">
                  <c:v>Pseudomonas aeruginosa </c:v>
                </c:pt>
                <c:pt idx="7">
                  <c:v>Salmonella (Eberthella) typhosa </c:v>
                </c:pt>
                <c:pt idx="8">
                  <c:v>Salmonella schottmuelleri </c:v>
                </c:pt>
              </c:strCache>
            </c:strRef>
          </c:cat>
          <c:val>
            <c:numRef>
              <c:f>'a1-burtin.csv'!$L$36:$L$44</c:f>
              <c:numCache>
                <c:formatCode>General</c:formatCode>
                <c:ptCount val="9"/>
                <c:pt idx="0">
                  <c:v>1.060480747381381</c:v>
                </c:pt>
                <c:pt idx="1">
                  <c:v>4.0</c:v>
                </c:pt>
                <c:pt idx="2">
                  <c:v>2.0</c:v>
                </c:pt>
                <c:pt idx="3">
                  <c:v>1.070581074285707</c:v>
                </c:pt>
                <c:pt idx="4">
                  <c:v>1.096910013008056</c:v>
                </c:pt>
                <c:pt idx="5">
                  <c:v>3.522878745280337</c:v>
                </c:pt>
                <c:pt idx="6">
                  <c:v>1.070581074285707</c:v>
                </c:pt>
                <c:pt idx="7">
                  <c:v>4.0</c:v>
                </c:pt>
                <c:pt idx="8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'a1-burtin.csv'!$M$35</c:f>
              <c:strCache>
                <c:ptCount val="1"/>
                <c:pt idx="0">
                  <c:v>Streptomycin </c:v>
                </c:pt>
              </c:strCache>
            </c:strRef>
          </c:tx>
          <c:marker>
            <c:symbol val="none"/>
          </c:marker>
          <c:cat>
            <c:strRef>
              <c:f>'a1-burtin.csv'!$K$36:$K$44</c:f>
              <c:strCache>
                <c:ptCount val="9"/>
                <c:pt idx="0">
                  <c:v>Aerobacter aerogenes</c:v>
                </c:pt>
                <c:pt idx="1">
                  <c:v>Brucella abortus</c:v>
                </c:pt>
                <c:pt idx="2">
                  <c:v>Escherichia coli</c:v>
                </c:pt>
                <c:pt idx="3">
                  <c:v>Klebsiella pneumoniae</c:v>
                </c:pt>
                <c:pt idx="4">
                  <c:v>Mycobacterium tuberculosis</c:v>
                </c:pt>
                <c:pt idx="5">
                  <c:v>Proteus vulgaris</c:v>
                </c:pt>
                <c:pt idx="6">
                  <c:v>Pseudomonas aeruginosa </c:v>
                </c:pt>
                <c:pt idx="7">
                  <c:v>Salmonella (Eberthella) typhosa </c:v>
                </c:pt>
                <c:pt idx="8">
                  <c:v>Salmonella schottmuelleri </c:v>
                </c:pt>
              </c:strCache>
            </c:strRef>
          </c:cat>
          <c:val>
            <c:numRef>
              <c:f>'a1-burtin.csv'!$M$36:$M$44</c:f>
              <c:numCache>
                <c:formatCode>General</c:formatCode>
                <c:ptCount val="9"/>
                <c:pt idx="0">
                  <c:v>4.0</c:v>
                </c:pt>
                <c:pt idx="1">
                  <c:v>3.698970004336019</c:v>
                </c:pt>
                <c:pt idx="2">
                  <c:v>4.397940008672037</c:v>
                </c:pt>
                <c:pt idx="3">
                  <c:v>3.920818753952375</c:v>
                </c:pt>
                <c:pt idx="4">
                  <c:v>3.301029995663981</c:v>
                </c:pt>
                <c:pt idx="5">
                  <c:v>5.0</c:v>
                </c:pt>
                <c:pt idx="6">
                  <c:v>3.698970004336019</c:v>
                </c:pt>
                <c:pt idx="7">
                  <c:v>4.397940008672037</c:v>
                </c:pt>
                <c:pt idx="8">
                  <c:v>4.096910013008056</c:v>
                </c:pt>
              </c:numCache>
            </c:numRef>
          </c:val>
        </c:ser>
        <c:ser>
          <c:idx val="2"/>
          <c:order val="2"/>
          <c:tx>
            <c:strRef>
              <c:f>'a1-burtin.csv'!$N$35</c:f>
              <c:strCache>
                <c:ptCount val="1"/>
                <c:pt idx="0">
                  <c:v>Neomycin</c:v>
                </c:pt>
              </c:strCache>
            </c:strRef>
          </c:tx>
          <c:marker>
            <c:symbol val="none"/>
          </c:marker>
          <c:cat>
            <c:strRef>
              <c:f>'a1-burtin.csv'!$K$36:$K$44</c:f>
              <c:strCache>
                <c:ptCount val="9"/>
                <c:pt idx="0">
                  <c:v>Aerobacter aerogenes</c:v>
                </c:pt>
                <c:pt idx="1">
                  <c:v>Brucella abortus</c:v>
                </c:pt>
                <c:pt idx="2">
                  <c:v>Escherichia coli</c:v>
                </c:pt>
                <c:pt idx="3">
                  <c:v>Klebsiella pneumoniae</c:v>
                </c:pt>
                <c:pt idx="4">
                  <c:v>Mycobacterium tuberculosis</c:v>
                </c:pt>
                <c:pt idx="5">
                  <c:v>Proteus vulgaris</c:v>
                </c:pt>
                <c:pt idx="6">
                  <c:v>Pseudomonas aeruginosa </c:v>
                </c:pt>
                <c:pt idx="7">
                  <c:v>Salmonella (Eberthella) typhosa </c:v>
                </c:pt>
                <c:pt idx="8">
                  <c:v>Salmonella schottmuelleri </c:v>
                </c:pt>
              </c:strCache>
            </c:strRef>
          </c:cat>
          <c:val>
            <c:numRef>
              <c:f>'a1-burtin.csv'!$N$36:$N$44</c:f>
              <c:numCache>
                <c:formatCode>General</c:formatCode>
                <c:ptCount val="9"/>
                <c:pt idx="0">
                  <c:v>3.795880017344075</c:v>
                </c:pt>
                <c:pt idx="1">
                  <c:v>5.698970004336019</c:v>
                </c:pt>
                <c:pt idx="2">
                  <c:v>5.0</c:v>
                </c:pt>
                <c:pt idx="3">
                  <c:v>4.0</c:v>
                </c:pt>
                <c:pt idx="4">
                  <c:v>3.698970004336019</c:v>
                </c:pt>
                <c:pt idx="5">
                  <c:v>5.0</c:v>
                </c:pt>
                <c:pt idx="6">
                  <c:v>4.397940008672037</c:v>
                </c:pt>
                <c:pt idx="7">
                  <c:v>6.096910013008056</c:v>
                </c:pt>
                <c:pt idx="8">
                  <c:v>5.045757490560674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27176"/>
        <c:axId val="-2146549976"/>
      </c:radarChart>
      <c:catAx>
        <c:axId val="-21466271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46549976"/>
        <c:crosses val="autoZero"/>
        <c:auto val="1"/>
        <c:lblAlgn val="ctr"/>
        <c:lblOffset val="100"/>
        <c:noMultiLvlLbl val="0"/>
      </c:catAx>
      <c:valAx>
        <c:axId val="-21465499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4662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45</xdr:row>
      <xdr:rowOff>107950</xdr:rowOff>
    </xdr:from>
    <xdr:to>
      <xdr:col>12</xdr:col>
      <xdr:colOff>622300</xdr:colOff>
      <xdr:row>69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45</xdr:row>
      <xdr:rowOff>114300</xdr:rowOff>
    </xdr:from>
    <xdr:to>
      <xdr:col>21</xdr:col>
      <xdr:colOff>76200</xdr:colOff>
      <xdr:row>69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showRuler="0" topLeftCell="E19" workbookViewId="0">
      <selection activeCell="W42" sqref="W42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>
      <c r="A2" t="s">
        <v>5</v>
      </c>
      <c r="B2">
        <v>870</v>
      </c>
      <c r="C2">
        <v>1</v>
      </c>
      <c r="D2">
        <v>1.6</v>
      </c>
      <c r="E2" t="s">
        <v>6</v>
      </c>
      <c r="G2" t="s">
        <v>5</v>
      </c>
      <c r="H2">
        <v>870</v>
      </c>
      <c r="I2">
        <v>1</v>
      </c>
      <c r="J2">
        <v>1.6</v>
      </c>
      <c r="K2" t="s">
        <v>6</v>
      </c>
      <c r="M2" t="s">
        <v>8</v>
      </c>
      <c r="N2">
        <v>1E-3</v>
      </c>
      <c r="O2">
        <v>0.01</v>
      </c>
      <c r="P2">
        <v>7.0000000000000001E-3</v>
      </c>
      <c r="Q2" t="s">
        <v>9</v>
      </c>
    </row>
    <row r="3" spans="1:17">
      <c r="A3" t="s">
        <v>7</v>
      </c>
      <c r="B3">
        <v>1</v>
      </c>
      <c r="C3">
        <v>2</v>
      </c>
      <c r="D3">
        <v>0.02</v>
      </c>
      <c r="E3" t="s">
        <v>6</v>
      </c>
      <c r="G3" t="s">
        <v>7</v>
      </c>
      <c r="H3">
        <v>1</v>
      </c>
      <c r="I3">
        <v>2</v>
      </c>
      <c r="J3">
        <v>0.02</v>
      </c>
      <c r="K3" t="s">
        <v>6</v>
      </c>
      <c r="M3" t="s">
        <v>10</v>
      </c>
      <c r="N3">
        <v>5.0000000000000001E-3</v>
      </c>
      <c r="O3">
        <v>11</v>
      </c>
      <c r="P3">
        <v>10</v>
      </c>
      <c r="Q3" t="s">
        <v>9</v>
      </c>
    </row>
    <row r="4" spans="1:17">
      <c r="A4" t="s">
        <v>8</v>
      </c>
      <c r="B4">
        <v>1E-3</v>
      </c>
      <c r="C4">
        <v>0.01</v>
      </c>
      <c r="D4">
        <v>7.0000000000000001E-3</v>
      </c>
      <c r="E4" t="s">
        <v>9</v>
      </c>
      <c r="G4" t="s">
        <v>11</v>
      </c>
      <c r="H4">
        <v>100</v>
      </c>
      <c r="I4">
        <v>0.4</v>
      </c>
      <c r="J4">
        <v>0.1</v>
      </c>
      <c r="K4" t="s">
        <v>6</v>
      </c>
      <c r="M4" t="s">
        <v>18</v>
      </c>
      <c r="N4">
        <v>7.0000000000000001E-3</v>
      </c>
      <c r="O4">
        <v>0.1</v>
      </c>
      <c r="P4">
        <v>1E-3</v>
      </c>
      <c r="Q4" t="s">
        <v>9</v>
      </c>
    </row>
    <row r="5" spans="1:17">
      <c r="A5" t="s">
        <v>10</v>
      </c>
      <c r="B5">
        <v>5.0000000000000001E-3</v>
      </c>
      <c r="C5">
        <v>11</v>
      </c>
      <c r="D5">
        <v>10</v>
      </c>
      <c r="E5" t="s">
        <v>9</v>
      </c>
      <c r="G5" t="s">
        <v>12</v>
      </c>
      <c r="H5">
        <v>850</v>
      </c>
      <c r="I5">
        <v>1.2</v>
      </c>
      <c r="J5">
        <v>1</v>
      </c>
      <c r="K5" t="s">
        <v>6</v>
      </c>
      <c r="M5" t="s">
        <v>19</v>
      </c>
      <c r="N5">
        <v>0.03</v>
      </c>
      <c r="O5">
        <v>0.03</v>
      </c>
      <c r="P5">
        <v>1E-3</v>
      </c>
      <c r="Q5" t="s">
        <v>9</v>
      </c>
    </row>
    <row r="6" spans="1:17">
      <c r="A6" t="s">
        <v>11</v>
      </c>
      <c r="B6">
        <v>100</v>
      </c>
      <c r="C6">
        <v>0.4</v>
      </c>
      <c r="D6">
        <v>0.1</v>
      </c>
      <c r="E6" t="s">
        <v>6</v>
      </c>
      <c r="G6" t="s">
        <v>13</v>
      </c>
      <c r="H6">
        <v>800</v>
      </c>
      <c r="I6">
        <v>5</v>
      </c>
      <c r="J6">
        <v>2</v>
      </c>
      <c r="K6" t="s">
        <v>6</v>
      </c>
      <c r="M6" t="s">
        <v>20</v>
      </c>
      <c r="N6">
        <v>1</v>
      </c>
      <c r="O6">
        <v>1</v>
      </c>
      <c r="P6">
        <v>0.1</v>
      </c>
      <c r="Q6" t="s">
        <v>9</v>
      </c>
    </row>
    <row r="7" spans="1:17">
      <c r="A7" t="s">
        <v>12</v>
      </c>
      <c r="B7">
        <v>850</v>
      </c>
      <c r="C7">
        <v>1.2</v>
      </c>
      <c r="D7">
        <v>1</v>
      </c>
      <c r="E7" t="s">
        <v>6</v>
      </c>
      <c r="G7" t="s">
        <v>14</v>
      </c>
      <c r="H7">
        <v>3</v>
      </c>
      <c r="I7">
        <v>0.1</v>
      </c>
      <c r="J7">
        <v>0.1</v>
      </c>
      <c r="K7" t="s">
        <v>6</v>
      </c>
      <c r="M7" t="s">
        <v>21</v>
      </c>
      <c r="N7">
        <v>1E-3</v>
      </c>
      <c r="O7">
        <v>14</v>
      </c>
      <c r="P7">
        <v>10</v>
      </c>
      <c r="Q7" t="s">
        <v>9</v>
      </c>
    </row>
    <row r="8" spans="1:17">
      <c r="A8" t="s">
        <v>13</v>
      </c>
      <c r="B8">
        <v>800</v>
      </c>
      <c r="C8">
        <v>5</v>
      </c>
      <c r="D8">
        <v>2</v>
      </c>
      <c r="E8" t="s">
        <v>6</v>
      </c>
      <c r="G8" t="s">
        <v>15</v>
      </c>
      <c r="H8">
        <v>850</v>
      </c>
      <c r="I8">
        <v>2</v>
      </c>
      <c r="J8">
        <v>0.4</v>
      </c>
      <c r="K8" t="s">
        <v>6</v>
      </c>
      <c r="M8" t="s">
        <v>22</v>
      </c>
      <c r="N8">
        <v>5.0000000000000001E-3</v>
      </c>
      <c r="O8">
        <v>10</v>
      </c>
      <c r="P8">
        <v>40</v>
      </c>
      <c r="Q8" t="s">
        <v>9</v>
      </c>
    </row>
    <row r="9" spans="1:17">
      <c r="A9" t="s">
        <v>14</v>
      </c>
      <c r="B9">
        <v>3</v>
      </c>
      <c r="C9">
        <v>0.1</v>
      </c>
      <c r="D9">
        <v>0.1</v>
      </c>
      <c r="E9" t="s">
        <v>6</v>
      </c>
      <c r="G9" t="s">
        <v>16</v>
      </c>
      <c r="H9">
        <v>1</v>
      </c>
      <c r="I9">
        <v>0.4</v>
      </c>
      <c r="J9">
        <v>8.0000000000000002E-3</v>
      </c>
      <c r="K9" t="s">
        <v>6</v>
      </c>
    </row>
    <row r="10" spans="1:17">
      <c r="A10" t="s">
        <v>15</v>
      </c>
      <c r="B10">
        <v>850</v>
      </c>
      <c r="C10">
        <v>2</v>
      </c>
      <c r="D10">
        <v>0.4</v>
      </c>
      <c r="E10" t="s">
        <v>6</v>
      </c>
      <c r="G10" t="s">
        <v>17</v>
      </c>
      <c r="H10">
        <v>10</v>
      </c>
      <c r="I10">
        <v>0.8</v>
      </c>
      <c r="J10">
        <v>0.09</v>
      </c>
      <c r="K10" t="s">
        <v>6</v>
      </c>
    </row>
    <row r="11" spans="1:17">
      <c r="A11" t="s">
        <v>16</v>
      </c>
      <c r="B11">
        <v>1</v>
      </c>
      <c r="C11">
        <v>0.4</v>
      </c>
      <c r="D11">
        <v>8.0000000000000002E-3</v>
      </c>
      <c r="E11" t="s">
        <v>6</v>
      </c>
    </row>
    <row r="12" spans="1:17">
      <c r="A12" t="s">
        <v>17</v>
      </c>
      <c r="B12">
        <v>10</v>
      </c>
      <c r="C12">
        <v>0.8</v>
      </c>
      <c r="D12">
        <v>0.09</v>
      </c>
      <c r="E12" t="s">
        <v>6</v>
      </c>
      <c r="H12">
        <f t="shared" ref="H12:I12" si="0">AVERAGE(H2:H10)</f>
        <v>387.22222222222223</v>
      </c>
      <c r="I12">
        <f t="shared" si="0"/>
        <v>1.4333333333333333</v>
      </c>
      <c r="J12">
        <f>AVERAGE(J2:J10)</f>
        <v>0.59088888888888891</v>
      </c>
      <c r="N12">
        <f t="shared" ref="N12:O12" si="1">AVERAGE(N2:N8)</f>
        <v>0.14985714285714283</v>
      </c>
      <c r="O12">
        <f t="shared" si="1"/>
        <v>5.1628571428571428</v>
      </c>
      <c r="P12">
        <f>AVERAGE(P2:P8)</f>
        <v>8.5869999999999997</v>
      </c>
    </row>
    <row r="13" spans="1:17">
      <c r="A13" t="s">
        <v>18</v>
      </c>
      <c r="B13">
        <v>7.0000000000000001E-3</v>
      </c>
      <c r="C13">
        <v>0.1</v>
      </c>
      <c r="D13">
        <v>1E-3</v>
      </c>
      <c r="E13" t="s">
        <v>9</v>
      </c>
    </row>
    <row r="14" spans="1:17">
      <c r="A14" t="s">
        <v>19</v>
      </c>
      <c r="B14">
        <v>0.03</v>
      </c>
      <c r="C14">
        <v>0.03</v>
      </c>
      <c r="D14">
        <v>1E-3</v>
      </c>
      <c r="E14" t="s">
        <v>9</v>
      </c>
      <c r="H14" s="1">
        <f>(H2-0.001)/(10-0.001)</f>
        <v>87.008600860086005</v>
      </c>
      <c r="I14" s="1">
        <f t="shared" ref="I14:J14" si="2">(I2-0.001)/(10-0.001)</f>
        <v>9.9909990999099904E-2</v>
      </c>
      <c r="J14" s="1">
        <f t="shared" si="2"/>
        <v>0.15991599159915992</v>
      </c>
      <c r="N14">
        <f>(N2-0.001)/(10-0.001)</f>
        <v>0</v>
      </c>
      <c r="O14">
        <f t="shared" ref="O14:P14" si="3">(O2-0.001)/(10-0.001)</f>
        <v>9.0009000900090016E-4</v>
      </c>
      <c r="P14">
        <f t="shared" si="3"/>
        <v>6.000600060006E-4</v>
      </c>
    </row>
    <row r="15" spans="1:17">
      <c r="A15" t="s">
        <v>20</v>
      </c>
      <c r="B15">
        <v>1</v>
      </c>
      <c r="C15">
        <v>1</v>
      </c>
      <c r="D15">
        <v>0.1</v>
      </c>
      <c r="E15" t="s">
        <v>9</v>
      </c>
      <c r="H15" s="1">
        <f t="shared" ref="H15:J15" si="4">(H3-0.001)/(10-0.001)</f>
        <v>9.9909990999099904E-2</v>
      </c>
      <c r="I15" s="1">
        <f t="shared" si="4"/>
        <v>0.19991999199919991</v>
      </c>
      <c r="J15" s="1">
        <f t="shared" si="4"/>
        <v>1.9001900190019E-3</v>
      </c>
      <c r="N15">
        <f t="shared" ref="N15:P20" si="5">(N3-0.001)/(10-0.001)</f>
        <v>4.0004000400040005E-4</v>
      </c>
      <c r="O15">
        <f t="shared" si="5"/>
        <v>1.1000100010000999</v>
      </c>
      <c r="P15">
        <f t="shared" si="5"/>
        <v>1</v>
      </c>
    </row>
    <row r="16" spans="1:17">
      <c r="A16" t="s">
        <v>21</v>
      </c>
      <c r="B16">
        <v>1E-3</v>
      </c>
      <c r="C16">
        <v>14</v>
      </c>
      <c r="D16">
        <v>10</v>
      </c>
      <c r="E16" t="s">
        <v>9</v>
      </c>
      <c r="H16" s="1">
        <f t="shared" ref="H16:J16" si="6">(H4-0.001)/(10-0.001)</f>
        <v>10.000900090008999</v>
      </c>
      <c r="I16" s="1">
        <f t="shared" si="6"/>
        <v>3.9903990399039906E-2</v>
      </c>
      <c r="J16" s="1">
        <f t="shared" si="6"/>
        <v>9.9009900990099011E-3</v>
      </c>
      <c r="N16">
        <f t="shared" si="5"/>
        <v>6.000600060006E-4</v>
      </c>
      <c r="O16">
        <f t="shared" si="5"/>
        <v>9.9009900990099011E-3</v>
      </c>
      <c r="P16">
        <f t="shared" si="5"/>
        <v>0</v>
      </c>
    </row>
    <row r="17" spans="1:22">
      <c r="A17" t="s">
        <v>22</v>
      </c>
      <c r="B17">
        <v>5.0000000000000001E-3</v>
      </c>
      <c r="C17">
        <v>10</v>
      </c>
      <c r="D17">
        <v>40</v>
      </c>
      <c r="E17" t="s">
        <v>9</v>
      </c>
      <c r="H17" s="1">
        <f t="shared" ref="H17:J17" si="7">(H5-0.001)/(10-0.001)</f>
        <v>85.008400840084008</v>
      </c>
      <c r="I17" s="1">
        <f t="shared" si="7"/>
        <v>0.11991199119911991</v>
      </c>
      <c r="J17" s="1">
        <f t="shared" si="7"/>
        <v>9.9909990999099904E-2</v>
      </c>
      <c r="N17">
        <f t="shared" si="5"/>
        <v>2.9002900290028997E-3</v>
      </c>
      <c r="O17">
        <f t="shared" si="5"/>
        <v>2.9002900290028997E-3</v>
      </c>
      <c r="P17">
        <f t="shared" si="5"/>
        <v>0</v>
      </c>
    </row>
    <row r="18" spans="1:22">
      <c r="H18" s="1">
        <f t="shared" ref="H18:J18" si="8">(H6-0.001)/(10-0.001)</f>
        <v>80.007900790079006</v>
      </c>
      <c r="I18" s="1">
        <f t="shared" si="8"/>
        <v>0.49994999499949988</v>
      </c>
      <c r="J18" s="1">
        <f t="shared" si="8"/>
        <v>0.19991999199919991</v>
      </c>
      <c r="N18">
        <f t="shared" si="5"/>
        <v>9.9909990999099904E-2</v>
      </c>
      <c r="O18">
        <f t="shared" si="5"/>
        <v>9.9909990999099904E-2</v>
      </c>
      <c r="P18">
        <f t="shared" si="5"/>
        <v>9.9009900990099011E-3</v>
      </c>
    </row>
    <row r="19" spans="1:22">
      <c r="A19" t="s">
        <v>23</v>
      </c>
      <c r="B19">
        <f>AVERAGE(B2:D17)</f>
        <v>75.010750000000016</v>
      </c>
      <c r="H19" s="1">
        <f t="shared" ref="H19:J19" si="9">(H7-0.001)/(10-0.001)</f>
        <v>0.2999299929992999</v>
      </c>
      <c r="I19" s="1">
        <f t="shared" si="9"/>
        <v>9.9009900990099011E-3</v>
      </c>
      <c r="J19" s="1">
        <f t="shared" si="9"/>
        <v>9.9009900990099011E-3</v>
      </c>
      <c r="N19">
        <f t="shared" si="5"/>
        <v>0</v>
      </c>
      <c r="O19">
        <f t="shared" si="5"/>
        <v>1.4000400040004</v>
      </c>
      <c r="P19">
        <f t="shared" si="5"/>
        <v>1</v>
      </c>
    </row>
    <row r="20" spans="1:22">
      <c r="A20" t="s">
        <v>24</v>
      </c>
      <c r="B20">
        <f>STDEV(B2:D17)</f>
        <v>234.48434938786647</v>
      </c>
      <c r="H20" s="1">
        <f t="shared" ref="H20:J20" si="10">(H8-0.001)/(10-0.001)</f>
        <v>85.008400840084008</v>
      </c>
      <c r="I20" s="1">
        <f t="shared" si="10"/>
        <v>0.19991999199919991</v>
      </c>
      <c r="J20" s="1">
        <f t="shared" si="10"/>
        <v>3.9903990399039906E-2</v>
      </c>
      <c r="N20">
        <f t="shared" si="5"/>
        <v>4.0004000400040005E-4</v>
      </c>
      <c r="O20">
        <f t="shared" si="5"/>
        <v>1</v>
      </c>
      <c r="P20">
        <f t="shared" si="5"/>
        <v>4.0003000300030003</v>
      </c>
    </row>
    <row r="21" spans="1:22">
      <c r="H21" s="1">
        <f t="shared" ref="H21:J21" si="11">(H9-0.001)/(10-0.001)</f>
        <v>9.9909990999099904E-2</v>
      </c>
      <c r="I21" s="1">
        <f t="shared" si="11"/>
        <v>3.9903990399039906E-2</v>
      </c>
      <c r="J21" s="1">
        <f t="shared" si="11"/>
        <v>7.0007000700070005E-4</v>
      </c>
    </row>
    <row r="22" spans="1:22">
      <c r="H22" s="1">
        <f t="shared" ref="H22:J22" si="12">(H10-0.001)/(10-0.001)</f>
        <v>1</v>
      </c>
      <c r="I22" s="1">
        <f t="shared" si="12"/>
        <v>7.9907990799079912E-2</v>
      </c>
      <c r="J22" s="1">
        <f t="shared" si="12"/>
        <v>8.9008900890089008E-3</v>
      </c>
    </row>
    <row r="24" spans="1:22">
      <c r="C24" t="s">
        <v>25</v>
      </c>
      <c r="D24">
        <v>1E-3</v>
      </c>
    </row>
    <row r="25" spans="1:22">
      <c r="C25" t="s">
        <v>26</v>
      </c>
      <c r="D25">
        <v>10</v>
      </c>
    </row>
    <row r="26" spans="1:22">
      <c r="B26" t="s">
        <v>1</v>
      </c>
      <c r="C26" t="s">
        <v>2</v>
      </c>
      <c r="D26" t="s">
        <v>3</v>
      </c>
      <c r="J26" t="s">
        <v>9</v>
      </c>
      <c r="L26" t="s">
        <v>1</v>
      </c>
      <c r="M26" t="s">
        <v>2</v>
      </c>
      <c r="N26" t="s">
        <v>3</v>
      </c>
      <c r="T26" t="s">
        <v>1</v>
      </c>
      <c r="U26" t="s">
        <v>2</v>
      </c>
      <c r="V26" t="s">
        <v>3</v>
      </c>
    </row>
    <row r="27" spans="1:22">
      <c r="A27" t="s">
        <v>5</v>
      </c>
      <c r="B27">
        <f>LOG10(B2)</f>
        <v>2.9395192526186187</v>
      </c>
      <c r="C27">
        <f t="shared" ref="C27:D27" si="13">LOG10(C2)</f>
        <v>0</v>
      </c>
      <c r="D27">
        <f t="shared" si="13"/>
        <v>0.20411998265592479</v>
      </c>
      <c r="F27">
        <f>-1*(-4+B27)</f>
        <v>1.0604807473813813</v>
      </c>
      <c r="G27">
        <f t="shared" ref="G27:H27" si="14">-1*(-4+C27)</f>
        <v>4</v>
      </c>
      <c r="H27">
        <f t="shared" si="14"/>
        <v>3.795880017344075</v>
      </c>
      <c r="I27" t="s">
        <v>6</v>
      </c>
      <c r="K27" t="s">
        <v>8</v>
      </c>
      <c r="L27">
        <v>7</v>
      </c>
      <c r="M27">
        <v>6</v>
      </c>
      <c r="N27">
        <v>6.1549019599857431</v>
      </c>
      <c r="P27">
        <v>1E-3</v>
      </c>
      <c r="Q27">
        <f>-1*(-4+LOG(P27))</f>
        <v>7</v>
      </c>
      <c r="S27" t="s">
        <v>8</v>
      </c>
      <c r="T27">
        <f>L27/7</f>
        <v>1</v>
      </c>
      <c r="U27">
        <f t="shared" ref="U27:V27" si="15">M27/7</f>
        <v>0.8571428571428571</v>
      </c>
      <c r="V27">
        <f t="shared" si="15"/>
        <v>0.87927170856939185</v>
      </c>
    </row>
    <row r="28" spans="1:22">
      <c r="A28" t="s">
        <v>7</v>
      </c>
      <c r="B28">
        <f t="shared" ref="B28:D28" si="16">LOG10(B3)</f>
        <v>0</v>
      </c>
      <c r="C28">
        <f t="shared" si="16"/>
        <v>0.3010299956639812</v>
      </c>
      <c r="D28">
        <f t="shared" si="16"/>
        <v>-1.6989700043360187</v>
      </c>
      <c r="F28">
        <f t="shared" ref="F28:F42" si="17">-1*(-4+B28)</f>
        <v>4</v>
      </c>
      <c r="G28">
        <f t="shared" ref="G28:G42" si="18">-1*(-4+C28)</f>
        <v>3.6989700043360187</v>
      </c>
      <c r="H28">
        <f t="shared" ref="H28:H42" si="19">-1*(-4+D28)</f>
        <v>5.6989700043360187</v>
      </c>
      <c r="I28" t="s">
        <v>6</v>
      </c>
      <c r="K28" t="s">
        <v>10</v>
      </c>
      <c r="L28">
        <v>6.3010299956639813</v>
      </c>
      <c r="M28">
        <v>2.9586073148417746</v>
      </c>
      <c r="N28">
        <v>3</v>
      </c>
      <c r="P28">
        <v>0.01</v>
      </c>
      <c r="Q28">
        <f t="shared" ref="Q28:Q33" si="20">-1*(-4+LOG(P28))</f>
        <v>6</v>
      </c>
      <c r="S28" t="s">
        <v>10</v>
      </c>
      <c r="T28">
        <f t="shared" ref="T28:T33" si="21">L28/7</f>
        <v>0.90014714223771164</v>
      </c>
      <c r="U28">
        <f t="shared" ref="U28:U33" si="22">M28/7</f>
        <v>0.42265818783453923</v>
      </c>
      <c r="V28">
        <f t="shared" ref="V28:V33" si="23">N28/7</f>
        <v>0.42857142857142855</v>
      </c>
    </row>
    <row r="29" spans="1:22">
      <c r="A29" t="s">
        <v>8</v>
      </c>
      <c r="B29">
        <f t="shared" ref="B29:D29" si="24">LOG10(B4)</f>
        <v>-3</v>
      </c>
      <c r="C29">
        <f t="shared" si="24"/>
        <v>-2</v>
      </c>
      <c r="D29">
        <f t="shared" si="24"/>
        <v>-2.1549019599857431</v>
      </c>
      <c r="F29">
        <f t="shared" si="17"/>
        <v>7</v>
      </c>
      <c r="G29">
        <f t="shared" si="18"/>
        <v>6</v>
      </c>
      <c r="H29">
        <f t="shared" si="19"/>
        <v>6.1549019599857431</v>
      </c>
      <c r="I29" t="s">
        <v>9</v>
      </c>
      <c r="K29" t="s">
        <v>18</v>
      </c>
      <c r="L29">
        <v>6.1549019599857431</v>
      </c>
      <c r="M29">
        <v>5</v>
      </c>
      <c r="N29">
        <v>7</v>
      </c>
      <c r="P29">
        <v>0.1</v>
      </c>
      <c r="Q29">
        <f t="shared" si="20"/>
        <v>5</v>
      </c>
      <c r="S29" t="s">
        <v>18</v>
      </c>
      <c r="T29">
        <f t="shared" si="21"/>
        <v>0.87927170856939185</v>
      </c>
      <c r="U29">
        <f t="shared" si="22"/>
        <v>0.7142857142857143</v>
      </c>
      <c r="V29">
        <f t="shared" si="23"/>
        <v>1</v>
      </c>
    </row>
    <row r="30" spans="1:22">
      <c r="A30" t="s">
        <v>10</v>
      </c>
      <c r="B30">
        <f t="shared" ref="B30:D30" si="25">LOG10(B5)</f>
        <v>-2.3010299956639813</v>
      </c>
      <c r="C30">
        <f t="shared" si="25"/>
        <v>1.0413926851582251</v>
      </c>
      <c r="D30">
        <f t="shared" si="25"/>
        <v>1</v>
      </c>
      <c r="F30">
        <f t="shared" si="17"/>
        <v>6.3010299956639813</v>
      </c>
      <c r="G30">
        <f t="shared" si="18"/>
        <v>2.9586073148417746</v>
      </c>
      <c r="H30">
        <f t="shared" si="19"/>
        <v>3</v>
      </c>
      <c r="I30" t="s">
        <v>9</v>
      </c>
      <c r="K30" t="s">
        <v>19</v>
      </c>
      <c r="L30">
        <v>5.5228787452803374</v>
      </c>
      <c r="M30">
        <v>5.5228787452803374</v>
      </c>
      <c r="N30">
        <v>7</v>
      </c>
      <c r="P30">
        <v>1</v>
      </c>
      <c r="Q30">
        <f t="shared" si="20"/>
        <v>4</v>
      </c>
      <c r="S30" t="s">
        <v>19</v>
      </c>
      <c r="T30">
        <f t="shared" si="21"/>
        <v>0.78898267789719101</v>
      </c>
      <c r="U30">
        <f t="shared" si="22"/>
        <v>0.78898267789719101</v>
      </c>
      <c r="V30">
        <f t="shared" si="23"/>
        <v>1</v>
      </c>
    </row>
    <row r="31" spans="1:22">
      <c r="A31" t="s">
        <v>11</v>
      </c>
      <c r="B31">
        <f t="shared" ref="B31:D31" si="26">LOG10(B6)</f>
        <v>2</v>
      </c>
      <c r="C31">
        <f t="shared" si="26"/>
        <v>-0.3979400086720376</v>
      </c>
      <c r="D31">
        <f t="shared" si="26"/>
        <v>-1</v>
      </c>
      <c r="F31">
        <f t="shared" si="17"/>
        <v>2</v>
      </c>
      <c r="G31">
        <f t="shared" si="18"/>
        <v>4.3979400086720375</v>
      </c>
      <c r="H31">
        <f t="shared" si="19"/>
        <v>5</v>
      </c>
      <c r="I31" t="s">
        <v>6</v>
      </c>
      <c r="K31" t="s">
        <v>20</v>
      </c>
      <c r="L31">
        <v>4</v>
      </c>
      <c r="M31">
        <v>4</v>
      </c>
      <c r="N31">
        <v>5</v>
      </c>
      <c r="P31">
        <v>10</v>
      </c>
      <c r="Q31">
        <f t="shared" si="20"/>
        <v>3</v>
      </c>
      <c r="S31" t="s">
        <v>20</v>
      </c>
      <c r="T31">
        <f t="shared" si="21"/>
        <v>0.5714285714285714</v>
      </c>
      <c r="U31">
        <f t="shared" si="22"/>
        <v>0.5714285714285714</v>
      </c>
      <c r="V31">
        <f t="shared" si="23"/>
        <v>0.7142857142857143</v>
      </c>
    </row>
    <row r="32" spans="1:22">
      <c r="A32" t="s">
        <v>12</v>
      </c>
      <c r="B32">
        <f t="shared" ref="B32:D32" si="27">LOG10(B7)</f>
        <v>2.9294189257142929</v>
      </c>
      <c r="C32">
        <f t="shared" si="27"/>
        <v>7.9181246047624818E-2</v>
      </c>
      <c r="D32">
        <f t="shared" si="27"/>
        <v>0</v>
      </c>
      <c r="F32">
        <f t="shared" si="17"/>
        <v>1.0705810742857071</v>
      </c>
      <c r="G32">
        <f t="shared" si="18"/>
        <v>3.9208187539523753</v>
      </c>
      <c r="H32">
        <f t="shared" si="19"/>
        <v>4</v>
      </c>
      <c r="I32" t="s">
        <v>6</v>
      </c>
      <c r="K32" t="s">
        <v>21</v>
      </c>
      <c r="L32">
        <v>7</v>
      </c>
      <c r="M32">
        <v>2.8538719643217618</v>
      </c>
      <c r="N32">
        <v>3</v>
      </c>
      <c r="P32">
        <v>100</v>
      </c>
      <c r="Q32">
        <f t="shared" si="20"/>
        <v>2</v>
      </c>
      <c r="S32" t="s">
        <v>21</v>
      </c>
      <c r="T32">
        <f t="shared" si="21"/>
        <v>1</v>
      </c>
      <c r="U32">
        <f t="shared" si="22"/>
        <v>0.40769599490310882</v>
      </c>
      <c r="V32">
        <f t="shared" si="23"/>
        <v>0.42857142857142855</v>
      </c>
    </row>
    <row r="33" spans="1:22">
      <c r="A33" t="s">
        <v>13</v>
      </c>
      <c r="B33">
        <f t="shared" ref="B33:D33" si="28">LOG10(B8)</f>
        <v>2.9030899869919438</v>
      </c>
      <c r="C33">
        <f t="shared" si="28"/>
        <v>0.69897000433601886</v>
      </c>
      <c r="D33">
        <f t="shared" si="28"/>
        <v>0.3010299956639812</v>
      </c>
      <c r="F33">
        <f t="shared" si="17"/>
        <v>1.0969100130080562</v>
      </c>
      <c r="G33">
        <f t="shared" si="18"/>
        <v>3.3010299956639813</v>
      </c>
      <c r="H33">
        <f t="shared" si="19"/>
        <v>3.6989700043360187</v>
      </c>
      <c r="I33" t="s">
        <v>6</v>
      </c>
      <c r="K33" t="s">
        <v>22</v>
      </c>
      <c r="L33">
        <v>6.3010299956639813</v>
      </c>
      <c r="M33">
        <v>3</v>
      </c>
      <c r="N33">
        <v>2.3979400086720375</v>
      </c>
      <c r="P33">
        <v>1000</v>
      </c>
      <c r="Q33">
        <f t="shared" si="20"/>
        <v>1</v>
      </c>
      <c r="S33" t="s">
        <v>22</v>
      </c>
      <c r="T33">
        <f t="shared" si="21"/>
        <v>0.90014714223771164</v>
      </c>
      <c r="U33">
        <f t="shared" si="22"/>
        <v>0.42857142857142855</v>
      </c>
      <c r="V33">
        <f t="shared" si="23"/>
        <v>0.34256285838171963</v>
      </c>
    </row>
    <row r="34" spans="1:22">
      <c r="A34" t="s">
        <v>14</v>
      </c>
      <c r="B34">
        <f t="shared" ref="B34:D34" si="29">LOG10(B9)</f>
        <v>0.47712125471966244</v>
      </c>
      <c r="C34">
        <f t="shared" si="29"/>
        <v>-1</v>
      </c>
      <c r="D34">
        <f t="shared" si="29"/>
        <v>-1</v>
      </c>
      <c r="F34">
        <f t="shared" si="17"/>
        <v>3.5228787452803374</v>
      </c>
      <c r="G34">
        <f t="shared" si="18"/>
        <v>5</v>
      </c>
      <c r="H34">
        <f t="shared" si="19"/>
        <v>5</v>
      </c>
      <c r="I34" t="s">
        <v>6</v>
      </c>
    </row>
    <row r="35" spans="1:22">
      <c r="A35" t="s">
        <v>15</v>
      </c>
      <c r="B35">
        <f t="shared" ref="B35:D35" si="30">LOG10(B10)</f>
        <v>2.9294189257142929</v>
      </c>
      <c r="C35">
        <f t="shared" si="30"/>
        <v>0.3010299956639812</v>
      </c>
      <c r="D35">
        <f t="shared" si="30"/>
        <v>-0.3979400086720376</v>
      </c>
      <c r="F35">
        <f t="shared" si="17"/>
        <v>1.0705810742857071</v>
      </c>
      <c r="G35">
        <f t="shared" si="18"/>
        <v>3.6989700043360187</v>
      </c>
      <c r="H35">
        <f t="shared" si="19"/>
        <v>4.3979400086720375</v>
      </c>
      <c r="I35" t="s">
        <v>6</v>
      </c>
      <c r="J35" t="s">
        <v>27</v>
      </c>
      <c r="L35" t="s">
        <v>1</v>
      </c>
      <c r="M35" t="s">
        <v>2</v>
      </c>
      <c r="N35" t="s">
        <v>3</v>
      </c>
      <c r="T35" t="s">
        <v>1</v>
      </c>
      <c r="U35" t="s">
        <v>2</v>
      </c>
      <c r="V35" t="s">
        <v>3</v>
      </c>
    </row>
    <row r="36" spans="1:22">
      <c r="A36" t="s">
        <v>16</v>
      </c>
      <c r="B36">
        <f t="shared" ref="B36:D36" si="31">LOG10(B11)</f>
        <v>0</v>
      </c>
      <c r="C36">
        <f t="shared" si="31"/>
        <v>-0.3979400086720376</v>
      </c>
      <c r="D36">
        <f t="shared" si="31"/>
        <v>-2.0969100130080562</v>
      </c>
      <c r="F36">
        <f t="shared" si="17"/>
        <v>4</v>
      </c>
      <c r="G36">
        <f t="shared" si="18"/>
        <v>4.3979400086720375</v>
      </c>
      <c r="H36">
        <f t="shared" si="19"/>
        <v>6.0969100130080562</v>
      </c>
      <c r="I36" t="s">
        <v>6</v>
      </c>
      <c r="K36" t="s">
        <v>5</v>
      </c>
      <c r="L36">
        <v>1.0604807473813813</v>
      </c>
      <c r="M36">
        <v>4</v>
      </c>
      <c r="N36">
        <v>3.795880017344075</v>
      </c>
      <c r="S36" t="s">
        <v>5</v>
      </c>
      <c r="T36">
        <f>L36/7</f>
        <v>0.15149724962591163</v>
      </c>
      <c r="U36">
        <f t="shared" ref="U36:V36" si="32">M36/7</f>
        <v>0.5714285714285714</v>
      </c>
      <c r="V36">
        <f t="shared" si="32"/>
        <v>0.54226857390629646</v>
      </c>
    </row>
    <row r="37" spans="1:22">
      <c r="A37" t="s">
        <v>17</v>
      </c>
      <c r="B37">
        <f t="shared" ref="B37:D37" si="33">LOG10(B12)</f>
        <v>1</v>
      </c>
      <c r="C37">
        <f t="shared" si="33"/>
        <v>-9.6910013008056392E-2</v>
      </c>
      <c r="D37">
        <f t="shared" si="33"/>
        <v>-1.0457574905606752</v>
      </c>
      <c r="F37">
        <f t="shared" si="17"/>
        <v>3</v>
      </c>
      <c r="G37">
        <f t="shared" si="18"/>
        <v>4.0969100130080562</v>
      </c>
      <c r="H37">
        <f t="shared" si="19"/>
        <v>5.0457574905606748</v>
      </c>
      <c r="I37" t="s">
        <v>6</v>
      </c>
      <c r="K37" t="s">
        <v>7</v>
      </c>
      <c r="L37">
        <v>4</v>
      </c>
      <c r="M37">
        <v>3.6989700043360187</v>
      </c>
      <c r="N37">
        <v>5.6989700043360187</v>
      </c>
      <c r="S37" t="s">
        <v>7</v>
      </c>
      <c r="T37">
        <f t="shared" ref="T37:T44" si="34">L37/7</f>
        <v>0.5714285714285714</v>
      </c>
      <c r="U37">
        <f t="shared" ref="U37:U44" si="35">M37/7</f>
        <v>0.52842428633371696</v>
      </c>
      <c r="V37">
        <f t="shared" ref="V37:V44" si="36">N37/7</f>
        <v>0.81413857204800266</v>
      </c>
    </row>
    <row r="38" spans="1:22">
      <c r="A38" t="s">
        <v>18</v>
      </c>
      <c r="B38">
        <f t="shared" ref="B38:D38" si="37">LOG10(B13)</f>
        <v>-2.1549019599857431</v>
      </c>
      <c r="C38">
        <f t="shared" si="37"/>
        <v>-1</v>
      </c>
      <c r="D38">
        <f t="shared" si="37"/>
        <v>-3</v>
      </c>
      <c r="F38">
        <f t="shared" si="17"/>
        <v>6.1549019599857431</v>
      </c>
      <c r="G38">
        <f t="shared" si="18"/>
        <v>5</v>
      </c>
      <c r="H38">
        <f t="shared" si="19"/>
        <v>7</v>
      </c>
      <c r="I38" t="s">
        <v>9</v>
      </c>
      <c r="K38" t="s">
        <v>11</v>
      </c>
      <c r="L38">
        <v>2</v>
      </c>
      <c r="M38">
        <v>4.3979400086720375</v>
      </c>
      <c r="N38">
        <v>5</v>
      </c>
      <c r="S38" t="s">
        <v>11</v>
      </c>
      <c r="T38">
        <f t="shared" si="34"/>
        <v>0.2857142857142857</v>
      </c>
      <c r="U38">
        <f t="shared" si="35"/>
        <v>0.62827714409600532</v>
      </c>
      <c r="V38">
        <f t="shared" si="36"/>
        <v>0.7142857142857143</v>
      </c>
    </row>
    <row r="39" spans="1:22">
      <c r="A39" t="s">
        <v>19</v>
      </c>
      <c r="B39">
        <f t="shared" ref="B39:D39" si="38">LOG10(B14)</f>
        <v>-1.5228787452803376</v>
      </c>
      <c r="C39">
        <f t="shared" si="38"/>
        <v>-1.5228787452803376</v>
      </c>
      <c r="D39">
        <f t="shared" si="38"/>
        <v>-3</v>
      </c>
      <c r="F39">
        <f t="shared" si="17"/>
        <v>5.5228787452803374</v>
      </c>
      <c r="G39">
        <f t="shared" si="18"/>
        <v>5.5228787452803374</v>
      </c>
      <c r="H39">
        <f t="shared" si="19"/>
        <v>7</v>
      </c>
      <c r="I39" t="s">
        <v>9</v>
      </c>
      <c r="K39" t="s">
        <v>12</v>
      </c>
      <c r="L39">
        <v>1.0705810742857071</v>
      </c>
      <c r="M39">
        <v>3.9208187539523753</v>
      </c>
      <c r="N39">
        <v>4</v>
      </c>
      <c r="S39" t="s">
        <v>12</v>
      </c>
      <c r="T39">
        <f t="shared" si="34"/>
        <v>0.15294015346938675</v>
      </c>
      <c r="U39">
        <f t="shared" si="35"/>
        <v>0.56011696485033935</v>
      </c>
      <c r="V39">
        <f t="shared" si="36"/>
        <v>0.5714285714285714</v>
      </c>
    </row>
    <row r="40" spans="1:22">
      <c r="A40" t="s">
        <v>20</v>
      </c>
      <c r="B40">
        <f t="shared" ref="B40:D40" si="39">LOG10(B15)</f>
        <v>0</v>
      </c>
      <c r="C40">
        <f t="shared" si="39"/>
        <v>0</v>
      </c>
      <c r="D40">
        <f t="shared" si="39"/>
        <v>-1</v>
      </c>
      <c r="F40">
        <f t="shared" si="17"/>
        <v>4</v>
      </c>
      <c r="G40">
        <f t="shared" si="18"/>
        <v>4</v>
      </c>
      <c r="H40">
        <f t="shared" si="19"/>
        <v>5</v>
      </c>
      <c r="I40" t="s">
        <v>9</v>
      </c>
      <c r="K40" t="s">
        <v>13</v>
      </c>
      <c r="L40">
        <v>1.0969100130080562</v>
      </c>
      <c r="M40">
        <v>3.3010299956639813</v>
      </c>
      <c r="N40">
        <v>3.6989700043360187</v>
      </c>
      <c r="S40" t="s">
        <v>13</v>
      </c>
      <c r="T40">
        <f t="shared" si="34"/>
        <v>0.15670143042972232</v>
      </c>
      <c r="U40">
        <f t="shared" si="35"/>
        <v>0.47157571366628304</v>
      </c>
      <c r="V40">
        <f t="shared" si="36"/>
        <v>0.52842428633371696</v>
      </c>
    </row>
    <row r="41" spans="1:22">
      <c r="A41" t="s">
        <v>21</v>
      </c>
      <c r="B41">
        <f t="shared" ref="B41:D41" si="40">LOG10(B16)</f>
        <v>-3</v>
      </c>
      <c r="C41">
        <f t="shared" si="40"/>
        <v>1.146128035678238</v>
      </c>
      <c r="D41">
        <f t="shared" si="40"/>
        <v>1</v>
      </c>
      <c r="F41">
        <f t="shared" si="17"/>
        <v>7</v>
      </c>
      <c r="G41">
        <f t="shared" si="18"/>
        <v>2.8538719643217618</v>
      </c>
      <c r="H41">
        <f t="shared" si="19"/>
        <v>3</v>
      </c>
      <c r="I41" t="s">
        <v>9</v>
      </c>
      <c r="K41" t="s">
        <v>14</v>
      </c>
      <c r="L41">
        <v>3.5228787452803374</v>
      </c>
      <c r="M41">
        <v>5</v>
      </c>
      <c r="N41">
        <v>5</v>
      </c>
      <c r="S41" t="s">
        <v>14</v>
      </c>
      <c r="T41">
        <f t="shared" si="34"/>
        <v>0.50326839218290531</v>
      </c>
      <c r="U41">
        <f t="shared" si="35"/>
        <v>0.7142857142857143</v>
      </c>
      <c r="V41">
        <f t="shared" si="36"/>
        <v>0.7142857142857143</v>
      </c>
    </row>
    <row r="42" spans="1:22">
      <c r="A42" t="s">
        <v>22</v>
      </c>
      <c r="B42">
        <f t="shared" ref="B42:D42" si="41">LOG10(B17)</f>
        <v>-2.3010299956639813</v>
      </c>
      <c r="C42">
        <f t="shared" si="41"/>
        <v>1</v>
      </c>
      <c r="D42">
        <f t="shared" si="41"/>
        <v>1.6020599913279623</v>
      </c>
      <c r="F42">
        <f t="shared" si="17"/>
        <v>6.3010299956639813</v>
      </c>
      <c r="G42">
        <f t="shared" si="18"/>
        <v>3</v>
      </c>
      <c r="H42">
        <f t="shared" si="19"/>
        <v>2.3979400086720375</v>
      </c>
      <c r="I42" t="s">
        <v>9</v>
      </c>
      <c r="K42" t="s">
        <v>15</v>
      </c>
      <c r="L42">
        <v>1.0705810742857071</v>
      </c>
      <c r="M42">
        <v>3.6989700043360187</v>
      </c>
      <c r="N42">
        <v>4.3979400086720375</v>
      </c>
      <c r="S42" t="s">
        <v>15</v>
      </c>
      <c r="T42">
        <f t="shared" si="34"/>
        <v>0.15294015346938675</v>
      </c>
      <c r="U42">
        <f t="shared" si="35"/>
        <v>0.52842428633371696</v>
      </c>
      <c r="V42">
        <f t="shared" si="36"/>
        <v>0.62827714409600532</v>
      </c>
    </row>
    <row r="43" spans="1:22">
      <c r="K43" t="s">
        <v>16</v>
      </c>
      <c r="L43">
        <v>4</v>
      </c>
      <c r="M43">
        <v>4.3979400086720375</v>
      </c>
      <c r="N43">
        <v>6.0969100130080562</v>
      </c>
      <c r="S43" t="s">
        <v>16</v>
      </c>
      <c r="T43">
        <f t="shared" si="34"/>
        <v>0.5714285714285714</v>
      </c>
      <c r="U43">
        <f t="shared" si="35"/>
        <v>0.62827714409600532</v>
      </c>
      <c r="V43">
        <f t="shared" si="36"/>
        <v>0.87098714471543659</v>
      </c>
    </row>
    <row r="44" spans="1:22">
      <c r="K44" t="s">
        <v>17</v>
      </c>
      <c r="L44">
        <v>3</v>
      </c>
      <c r="M44">
        <v>4.0969100130080562</v>
      </c>
      <c r="N44">
        <v>5.0457574905606748</v>
      </c>
      <c r="S44" t="s">
        <v>17</v>
      </c>
      <c r="T44">
        <f t="shared" si="34"/>
        <v>0.42857142857142855</v>
      </c>
      <c r="U44">
        <f t="shared" si="35"/>
        <v>0.58527285900115089</v>
      </c>
      <c r="V44">
        <f t="shared" si="36"/>
        <v>0.72082249865152492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a1-burtin.csv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Aniket</cp:lastModifiedBy>
  <dcterms:created xsi:type="dcterms:W3CDTF">2014-01-10T20:13:36Z</dcterms:created>
  <dcterms:modified xsi:type="dcterms:W3CDTF">2014-01-12T06:27:13Z</dcterms:modified>
</cp:coreProperties>
</file>