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\Documents\siberia_data\dg_fluxes\"/>
    </mc:Choice>
  </mc:AlternateContent>
  <bookViews>
    <workbookView xWindow="0" yWindow="0" windowWidth="20490" windowHeight="7155"/>
  </bookViews>
  <sheets>
    <sheet name="average_fluxes" sheetId="1" r:id="rId1"/>
    <sheet name="read_me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F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E35" i="1"/>
  <c r="D35" i="1"/>
  <c r="C35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D23" i="1"/>
  <c r="E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</calcChain>
</file>

<file path=xl/sharedStrings.xml><?xml version="1.0" encoding="utf-8"?>
<sst xmlns="http://schemas.openxmlformats.org/spreadsheetml/2006/main" count="120" uniqueCount="68">
  <si>
    <t>062615_LBR2</t>
  </si>
  <si>
    <t>plot</t>
  </si>
  <si>
    <t>umol.h2o</t>
  </si>
  <si>
    <t>vpd</t>
  </si>
  <si>
    <t>par</t>
  </si>
  <si>
    <t>stddev</t>
  </si>
  <si>
    <t>062615_LBR1</t>
  </si>
  <si>
    <t>062615_LDR</t>
  </si>
  <si>
    <t>062615_MDF4</t>
  </si>
  <si>
    <t>062715_DAV</t>
  </si>
  <si>
    <t>062715_HDF1</t>
  </si>
  <si>
    <t>062715_HDR</t>
  </si>
  <si>
    <t>062715_MDF1</t>
  </si>
  <si>
    <t>062715_MDF2</t>
  </si>
  <si>
    <t>070315_HDF1</t>
  </si>
  <si>
    <t>070415_LDF2</t>
  </si>
  <si>
    <t>070415_LDF3</t>
  </si>
  <si>
    <t>070415_MDF1</t>
  </si>
  <si>
    <t>070415_MDF4</t>
  </si>
  <si>
    <t>070515_MDF2</t>
  </si>
  <si>
    <t>070815_DAV</t>
  </si>
  <si>
    <t>070815_HDR1</t>
  </si>
  <si>
    <t>070815_HDR2</t>
  </si>
  <si>
    <t>070815_LBR</t>
  </si>
  <si>
    <t>070815_LDF2</t>
  </si>
  <si>
    <t>070815_MDF2</t>
  </si>
  <si>
    <t>071415_DAV</t>
  </si>
  <si>
    <t>071415_HDR2</t>
  </si>
  <si>
    <t>071415_MDF2</t>
  </si>
  <si>
    <t>072215_DAV</t>
  </si>
  <si>
    <t>072215_HDF1</t>
  </si>
  <si>
    <t>072215_HDR</t>
  </si>
  <si>
    <t>072215_MDF2</t>
  </si>
  <si>
    <t>072215_MDF4</t>
  </si>
  <si>
    <t>072315_LBR</t>
  </si>
  <si>
    <t>072315_LDF2</t>
  </si>
  <si>
    <t>072315_LDF3</t>
  </si>
  <si>
    <t>072315_MDF1</t>
  </si>
  <si>
    <t>072815_LBR</t>
  </si>
  <si>
    <t>072815_LDF2</t>
  </si>
  <si>
    <t>072815_MDF1</t>
  </si>
  <si>
    <t>072915_DAV</t>
  </si>
  <si>
    <t>072915_HDF1</t>
  </si>
  <si>
    <t>072915_HDR</t>
  </si>
  <si>
    <t>072915_MDF2</t>
  </si>
  <si>
    <t>080315_DAV</t>
  </si>
  <si>
    <t>080315_HBR</t>
  </si>
  <si>
    <t>080515_HDF1</t>
  </si>
  <si>
    <t>080515_MDF2</t>
  </si>
  <si>
    <t>080515_MDF4</t>
  </si>
  <si>
    <t>072016_DAV</t>
  </si>
  <si>
    <t>072315_DAV</t>
  </si>
  <si>
    <t>071516_DAV</t>
  </si>
  <si>
    <t>density</t>
  </si>
  <si>
    <t>l</t>
  </si>
  <si>
    <t>m</t>
  </si>
  <si>
    <t>h</t>
  </si>
  <si>
    <t xml:space="preserve">density </t>
  </si>
  <si>
    <t>high, medium, or low</t>
  </si>
  <si>
    <t xml:space="preserve">h2o flux in micromoles, averaged over site per day </t>
  </si>
  <si>
    <t>"date" +  "site"</t>
  </si>
  <si>
    <t>standard deviation of average of fluxes</t>
  </si>
  <si>
    <t>precip</t>
  </si>
  <si>
    <t>precip.last2</t>
  </si>
  <si>
    <t xml:space="preserve">vapor pressure deficit </t>
  </si>
  <si>
    <t>photosynthetically active radiation</t>
  </si>
  <si>
    <t>precipitation in last day in mm</t>
  </si>
  <si>
    <t xml:space="preserve">precipitation in last 2 days in 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</si>
</sst>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_fluxes_2015_16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fluxes_2015_16"/>
    </sheetNames>
    <sheetDataSet>
      <sheetData sheetId="0">
        <row r="2">
          <cell r="R2">
            <v>5291.412413</v>
          </cell>
          <cell r="S2">
            <v>1.1938849929999999</v>
          </cell>
          <cell r="T2">
            <v>1105</v>
          </cell>
        </row>
        <row r="3">
          <cell r="R3">
            <v>721.77512100000001</v>
          </cell>
          <cell r="S3">
            <v>0.860273595</v>
          </cell>
          <cell r="T3">
            <v>168.5</v>
          </cell>
        </row>
        <row r="4">
          <cell r="R4">
            <v>780.33397579999996</v>
          </cell>
          <cell r="S4">
            <v>0.860273595</v>
          </cell>
          <cell r="T4">
            <v>168.5</v>
          </cell>
        </row>
        <row r="5">
          <cell r="R5">
            <v>415.08714609999998</v>
          </cell>
          <cell r="S5">
            <v>0.860273595</v>
          </cell>
          <cell r="T5">
            <v>168.5</v>
          </cell>
        </row>
        <row r="6">
          <cell r="R6">
            <v>1099.0974080000001</v>
          </cell>
          <cell r="S6">
            <v>0.860273595</v>
          </cell>
          <cell r="T6">
            <v>168.5</v>
          </cell>
        </row>
        <row r="7">
          <cell r="R7">
            <v>680.11775369999998</v>
          </cell>
          <cell r="S7">
            <v>0.84884597799999995</v>
          </cell>
          <cell r="T7">
            <v>175.8</v>
          </cell>
        </row>
        <row r="8">
          <cell r="R8">
            <v>403.03446100000002</v>
          </cell>
          <cell r="S8">
            <v>0.84884597799999995</v>
          </cell>
          <cell r="T8">
            <v>175.8</v>
          </cell>
        </row>
        <row r="9">
          <cell r="R9">
            <v>291.58920189999998</v>
          </cell>
          <cell r="S9">
            <v>0.83748092900000004</v>
          </cell>
          <cell r="T9">
            <v>183.1</v>
          </cell>
        </row>
        <row r="10">
          <cell r="R10">
            <v>2260.7108109999999</v>
          </cell>
          <cell r="S10">
            <v>0.92002731900000001</v>
          </cell>
          <cell r="T10">
            <v>607.9</v>
          </cell>
        </row>
        <row r="11">
          <cell r="R11">
            <v>228.0395513</v>
          </cell>
          <cell r="S11">
            <v>1.0157969520000001</v>
          </cell>
          <cell r="T11">
            <v>928.3</v>
          </cell>
        </row>
        <row r="12">
          <cell r="R12">
            <v>683.87974659999998</v>
          </cell>
          <cell r="S12">
            <v>0.81035098900000002</v>
          </cell>
          <cell r="T12">
            <v>234.4</v>
          </cell>
        </row>
        <row r="13">
          <cell r="R13">
            <v>343.2938211</v>
          </cell>
          <cell r="S13">
            <v>0.81035098900000002</v>
          </cell>
          <cell r="T13">
            <v>234.4</v>
          </cell>
        </row>
        <row r="14">
          <cell r="R14">
            <v>1793.877105</v>
          </cell>
          <cell r="S14">
            <v>0.83117776700000001</v>
          </cell>
          <cell r="T14">
            <v>287.5</v>
          </cell>
        </row>
        <row r="15">
          <cell r="R15">
            <v>2427.2875570000001</v>
          </cell>
          <cell r="S15">
            <v>0.83117776700000001</v>
          </cell>
          <cell r="T15">
            <v>287.5</v>
          </cell>
        </row>
        <row r="16">
          <cell r="R16">
            <v>993.85571319999997</v>
          </cell>
          <cell r="S16">
            <v>2.115915765</v>
          </cell>
          <cell r="T16">
            <v>543.70000000000005</v>
          </cell>
        </row>
        <row r="17">
          <cell r="R17">
            <v>2129.6329310000001</v>
          </cell>
          <cell r="S17">
            <v>2.115915765</v>
          </cell>
          <cell r="T17">
            <v>543.70000000000005</v>
          </cell>
        </row>
        <row r="18">
          <cell r="R18">
            <v>376.34182090000002</v>
          </cell>
          <cell r="S18">
            <v>2.115915765</v>
          </cell>
          <cell r="T18">
            <v>543.70000000000005</v>
          </cell>
        </row>
        <row r="19">
          <cell r="R19">
            <v>2494.391517</v>
          </cell>
          <cell r="S19">
            <v>1.847649149</v>
          </cell>
          <cell r="T19">
            <v>567.6</v>
          </cell>
        </row>
        <row r="20">
          <cell r="R20">
            <v>2158.4675980000002</v>
          </cell>
          <cell r="S20">
            <v>1.847649149</v>
          </cell>
          <cell r="T20">
            <v>567.6</v>
          </cell>
        </row>
        <row r="21">
          <cell r="R21">
            <v>190.38421299999999</v>
          </cell>
          <cell r="S21">
            <v>1.6095879740000001</v>
          </cell>
          <cell r="T21">
            <v>591.4</v>
          </cell>
        </row>
        <row r="22">
          <cell r="R22">
            <v>1637.382394</v>
          </cell>
          <cell r="S22">
            <v>2.4020245579999999</v>
          </cell>
          <cell r="T22">
            <v>230.2</v>
          </cell>
        </row>
        <row r="23">
          <cell r="R23">
            <v>2465.3769109999998</v>
          </cell>
          <cell r="S23">
            <v>2.4020245579999999</v>
          </cell>
          <cell r="T23">
            <v>230.2</v>
          </cell>
        </row>
        <row r="24">
          <cell r="R24">
            <v>1512.7605020000001</v>
          </cell>
          <cell r="S24">
            <v>2.2841828739999999</v>
          </cell>
          <cell r="T24">
            <v>492.6</v>
          </cell>
        </row>
        <row r="25">
          <cell r="R25">
            <v>2612.9952579999999</v>
          </cell>
          <cell r="S25">
            <v>2.2841828739999999</v>
          </cell>
          <cell r="T25">
            <v>492.6</v>
          </cell>
        </row>
        <row r="26">
          <cell r="R26">
            <v>455.14519780000001</v>
          </cell>
          <cell r="S26">
            <v>2.3424700700000001</v>
          </cell>
          <cell r="T26">
            <v>361.4</v>
          </cell>
        </row>
        <row r="27">
          <cell r="R27">
            <v>1942.881539</v>
          </cell>
          <cell r="S27">
            <v>2.3424700700000001</v>
          </cell>
          <cell r="T27">
            <v>361.4</v>
          </cell>
        </row>
        <row r="28">
          <cell r="R28">
            <v>1367.86654</v>
          </cell>
          <cell r="S28">
            <v>2.3534491480000002</v>
          </cell>
          <cell r="T28">
            <v>633.5</v>
          </cell>
        </row>
        <row r="29">
          <cell r="R29">
            <v>335.37286189999998</v>
          </cell>
          <cell r="S29">
            <v>2.4147639989999998</v>
          </cell>
          <cell r="T29">
            <v>535.54999999999995</v>
          </cell>
        </row>
        <row r="30">
          <cell r="R30">
            <v>3434.3135950000001</v>
          </cell>
          <cell r="S30">
            <v>2.477490623</v>
          </cell>
          <cell r="T30">
            <v>437.6</v>
          </cell>
        </row>
        <row r="31">
          <cell r="R31">
            <v>1553.0175039999999</v>
          </cell>
          <cell r="S31">
            <v>2.3534491480000002</v>
          </cell>
          <cell r="T31">
            <v>633.5</v>
          </cell>
        </row>
        <row r="32">
          <cell r="R32">
            <v>564.08452169999998</v>
          </cell>
          <cell r="S32">
            <v>2.3534491480000002</v>
          </cell>
          <cell r="T32">
            <v>633.5</v>
          </cell>
        </row>
        <row r="33">
          <cell r="R33">
            <v>2278.2561150000001</v>
          </cell>
          <cell r="S33">
            <v>2.3534491480000002</v>
          </cell>
          <cell r="T33">
            <v>633.5</v>
          </cell>
        </row>
        <row r="34">
          <cell r="R34">
            <v>451.28568439999998</v>
          </cell>
          <cell r="S34">
            <v>2.3534491480000002</v>
          </cell>
          <cell r="T34">
            <v>633.5</v>
          </cell>
        </row>
        <row r="35">
          <cell r="R35">
            <v>2664.8722849999999</v>
          </cell>
          <cell r="S35">
            <v>2.3534491480000002</v>
          </cell>
          <cell r="T35">
            <v>633.5</v>
          </cell>
        </row>
        <row r="36">
          <cell r="R36">
            <v>316.26677139999998</v>
          </cell>
          <cell r="S36">
            <v>2.4721358169999998</v>
          </cell>
          <cell r="T36">
            <v>535.54999999999995</v>
          </cell>
        </row>
        <row r="37">
          <cell r="R37">
            <v>2900.0359539999999</v>
          </cell>
          <cell r="S37">
            <v>2.4721358169999998</v>
          </cell>
          <cell r="T37">
            <v>535.54999999999995</v>
          </cell>
        </row>
        <row r="38">
          <cell r="R38">
            <v>904.78276800000003</v>
          </cell>
          <cell r="S38">
            <v>2.2819798260000002</v>
          </cell>
          <cell r="T38">
            <v>179.45</v>
          </cell>
        </row>
        <row r="39">
          <cell r="R39">
            <v>1765.1884150000001</v>
          </cell>
          <cell r="S39">
            <v>2.2151421579999999</v>
          </cell>
          <cell r="T39">
            <v>250.9</v>
          </cell>
        </row>
        <row r="40">
          <cell r="R40">
            <v>327.67430469999999</v>
          </cell>
          <cell r="S40">
            <v>2.2151421579999999</v>
          </cell>
          <cell r="T40">
            <v>250.9</v>
          </cell>
        </row>
        <row r="41">
          <cell r="R41">
            <v>2420.3170030000001</v>
          </cell>
          <cell r="S41">
            <v>2.2561044149999998</v>
          </cell>
          <cell r="T41">
            <v>124.5</v>
          </cell>
        </row>
        <row r="42">
          <cell r="R42">
            <v>778.20403069999998</v>
          </cell>
          <cell r="S42">
            <v>2.2561044149999998</v>
          </cell>
          <cell r="T42">
            <v>124.5</v>
          </cell>
        </row>
        <row r="43">
          <cell r="R43">
            <v>948.44041249999998</v>
          </cell>
          <cell r="S43">
            <v>2.2561044149999998</v>
          </cell>
          <cell r="T43">
            <v>124.5</v>
          </cell>
        </row>
        <row r="44">
          <cell r="R44">
            <v>307.57179250000002</v>
          </cell>
          <cell r="S44">
            <v>2.2561044149999998</v>
          </cell>
          <cell r="T44">
            <v>124.5</v>
          </cell>
        </row>
        <row r="45">
          <cell r="R45">
            <v>1622.255081</v>
          </cell>
          <cell r="S45">
            <v>2.2561044149999998</v>
          </cell>
          <cell r="T45">
            <v>124.5</v>
          </cell>
        </row>
        <row r="46">
          <cell r="R46">
            <v>693.74304729999994</v>
          </cell>
          <cell r="S46">
            <v>2.2355739529999998</v>
          </cell>
          <cell r="T46">
            <v>187.7</v>
          </cell>
        </row>
        <row r="47">
          <cell r="R47">
            <v>1734.741282</v>
          </cell>
          <cell r="S47">
            <v>2.2355739529999998</v>
          </cell>
          <cell r="T47">
            <v>187.7</v>
          </cell>
        </row>
        <row r="48">
          <cell r="R48">
            <v>2334.828352</v>
          </cell>
          <cell r="S48">
            <v>2.4094600329999998</v>
          </cell>
          <cell r="T48">
            <v>483.4</v>
          </cell>
        </row>
        <row r="49">
          <cell r="R49">
            <v>266.73180400000001</v>
          </cell>
          <cell r="S49">
            <v>2.3281439669999999</v>
          </cell>
          <cell r="T49">
            <v>470.6</v>
          </cell>
        </row>
        <row r="50">
          <cell r="R50">
            <v>238.12364980000001</v>
          </cell>
          <cell r="S50">
            <v>2.4094600329999998</v>
          </cell>
          <cell r="T50">
            <v>483.4</v>
          </cell>
        </row>
        <row r="51">
          <cell r="R51">
            <v>1538.5897070000001</v>
          </cell>
          <cell r="S51">
            <v>2.4094600329999998</v>
          </cell>
          <cell r="T51">
            <v>483.4</v>
          </cell>
        </row>
        <row r="52">
          <cell r="R52">
            <v>242.9447112</v>
          </cell>
          <cell r="S52">
            <v>2.4094600329999998</v>
          </cell>
          <cell r="T52">
            <v>483.4</v>
          </cell>
        </row>
        <row r="53">
          <cell r="R53">
            <v>1548.3669769999999</v>
          </cell>
          <cell r="S53">
            <v>2.4094600329999998</v>
          </cell>
          <cell r="T53">
            <v>483.4</v>
          </cell>
        </row>
        <row r="54">
          <cell r="R54">
            <v>265.7866717</v>
          </cell>
          <cell r="S54">
            <v>2.368609551</v>
          </cell>
          <cell r="T54">
            <v>477</v>
          </cell>
        </row>
        <row r="55">
          <cell r="R55">
            <v>2185.7877789999998</v>
          </cell>
          <cell r="S55">
            <v>2.368609551</v>
          </cell>
          <cell r="T55">
            <v>477</v>
          </cell>
        </row>
        <row r="56">
          <cell r="R56">
            <v>2852.1277150000001</v>
          </cell>
          <cell r="S56">
            <v>2.3281439669999999</v>
          </cell>
          <cell r="T56">
            <v>470.6</v>
          </cell>
        </row>
        <row r="57">
          <cell r="R57">
            <v>1612.4373350000001</v>
          </cell>
          <cell r="S57">
            <v>2.4094600329999998</v>
          </cell>
          <cell r="T57">
            <v>483.4</v>
          </cell>
        </row>
        <row r="58">
          <cell r="R58">
            <v>650.4631253</v>
          </cell>
          <cell r="S58">
            <v>2.4381629650000001</v>
          </cell>
          <cell r="T58">
            <v>362.5</v>
          </cell>
        </row>
        <row r="59">
          <cell r="R59">
            <v>533.23397550000004</v>
          </cell>
          <cell r="S59">
            <v>2.392167073</v>
          </cell>
          <cell r="T59">
            <v>367.1</v>
          </cell>
        </row>
        <row r="60">
          <cell r="R60">
            <v>2450.6454450000001</v>
          </cell>
          <cell r="S60">
            <v>2.346767034</v>
          </cell>
          <cell r="T60">
            <v>371.7</v>
          </cell>
        </row>
        <row r="61">
          <cell r="R61">
            <v>576.58376339999995</v>
          </cell>
          <cell r="S61">
            <v>2.4062386440000001</v>
          </cell>
          <cell r="T61">
            <v>524.54999999999995</v>
          </cell>
        </row>
        <row r="62">
          <cell r="R62">
            <v>1049.704191</v>
          </cell>
          <cell r="S62">
            <v>2.4381629650000001</v>
          </cell>
          <cell r="T62">
            <v>362.5</v>
          </cell>
        </row>
        <row r="63">
          <cell r="R63">
            <v>1926.636861</v>
          </cell>
          <cell r="S63">
            <v>2.4381629650000001</v>
          </cell>
          <cell r="T63">
            <v>362.5</v>
          </cell>
        </row>
        <row r="65">
          <cell r="R65">
            <v>651.91428110000004</v>
          </cell>
          <cell r="S65">
            <v>2.2008256039999998</v>
          </cell>
          <cell r="T65">
            <v>1221.3</v>
          </cell>
        </row>
        <row r="66">
          <cell r="R66">
            <v>2624.3615009999999</v>
          </cell>
          <cell r="S66">
            <v>2.2514626529999999</v>
          </cell>
          <cell r="T66">
            <v>1252.4000000000001</v>
          </cell>
        </row>
        <row r="67">
          <cell r="R67">
            <v>2357.8972979999999</v>
          </cell>
          <cell r="S67">
            <v>2.2514626529999999</v>
          </cell>
          <cell r="T67">
            <v>1252.4000000000001</v>
          </cell>
        </row>
        <row r="68">
          <cell r="R68">
            <v>1051.502281</v>
          </cell>
          <cell r="S68">
            <v>2.4794528929999999</v>
          </cell>
          <cell r="T68">
            <v>1305.5</v>
          </cell>
        </row>
        <row r="69">
          <cell r="R69">
            <v>2749.5015509999998</v>
          </cell>
          <cell r="S69">
            <v>2.9890649269999998</v>
          </cell>
          <cell r="T69">
            <v>1029.0999999999999</v>
          </cell>
        </row>
        <row r="70">
          <cell r="R70">
            <v>3036.5568239999998</v>
          </cell>
          <cell r="S70">
            <v>3.0243524989999999</v>
          </cell>
          <cell r="T70">
            <v>1055.6500000000001</v>
          </cell>
        </row>
        <row r="71">
          <cell r="R71">
            <v>3612.5441310000001</v>
          </cell>
          <cell r="S71">
            <v>3.0243524989999999</v>
          </cell>
          <cell r="T71">
            <v>1055.6500000000001</v>
          </cell>
        </row>
        <row r="72">
          <cell r="R72">
            <v>8623.4549569999999</v>
          </cell>
          <cell r="S72">
            <v>3.059640071</v>
          </cell>
          <cell r="T72">
            <v>1082.2</v>
          </cell>
        </row>
        <row r="73">
          <cell r="R73">
            <v>3106.354507</v>
          </cell>
          <cell r="S73">
            <v>3.059640071</v>
          </cell>
          <cell r="T73">
            <v>1082.2</v>
          </cell>
        </row>
        <row r="74">
          <cell r="R74">
            <v>778.85637670000006</v>
          </cell>
          <cell r="S74">
            <v>3.059640071</v>
          </cell>
          <cell r="T74">
            <v>1082.2</v>
          </cell>
        </row>
        <row r="75">
          <cell r="R75">
            <v>2472.0088369999999</v>
          </cell>
          <cell r="S75">
            <v>3.059640071</v>
          </cell>
          <cell r="T75">
            <v>1082.2</v>
          </cell>
        </row>
        <row r="76">
          <cell r="R76">
            <v>342.37507260000001</v>
          </cell>
          <cell r="S76">
            <v>3.059640071</v>
          </cell>
          <cell r="T76">
            <v>1082.2</v>
          </cell>
        </row>
        <row r="77">
          <cell r="R77">
            <v>1986.7463909999999</v>
          </cell>
          <cell r="S77">
            <v>3.1127664560000001</v>
          </cell>
          <cell r="T77">
            <v>1039.1500000000001</v>
          </cell>
        </row>
        <row r="78">
          <cell r="R78">
            <v>3459.4295200000001</v>
          </cell>
          <cell r="S78">
            <v>3.014644374</v>
          </cell>
          <cell r="T78">
            <v>565.79999999999995</v>
          </cell>
        </row>
        <row r="79">
          <cell r="R79">
            <v>1996.4398060000001</v>
          </cell>
          <cell r="S79">
            <v>3.014644374</v>
          </cell>
          <cell r="T79">
            <v>565.79999999999995</v>
          </cell>
        </row>
        <row r="80">
          <cell r="R80">
            <v>2241.6785220000002</v>
          </cell>
          <cell r="S80">
            <v>3.014644374</v>
          </cell>
          <cell r="T80">
            <v>565.79999999999995</v>
          </cell>
        </row>
        <row r="81">
          <cell r="R81">
            <v>2929.9104130000001</v>
          </cell>
          <cell r="S81">
            <v>3.0104689659999999</v>
          </cell>
          <cell r="T81">
            <v>797.45</v>
          </cell>
        </row>
        <row r="82">
          <cell r="R82">
            <v>972.52851090000001</v>
          </cell>
          <cell r="S82">
            <v>3.1246462020000001</v>
          </cell>
          <cell r="T82">
            <v>655.5</v>
          </cell>
        </row>
        <row r="83">
          <cell r="R83">
            <v>2953.6327569999999</v>
          </cell>
          <cell r="S83">
            <v>3.0630013740000002</v>
          </cell>
          <cell r="T83">
            <v>305.8</v>
          </cell>
        </row>
        <row r="84">
          <cell r="R84">
            <v>175.8881873</v>
          </cell>
          <cell r="S84">
            <v>3.0630013740000002</v>
          </cell>
          <cell r="T84">
            <v>305.8</v>
          </cell>
        </row>
        <row r="85">
          <cell r="R85">
            <v>396.66395770000003</v>
          </cell>
          <cell r="S85">
            <v>3.1246462020000001</v>
          </cell>
          <cell r="T85">
            <v>655.5</v>
          </cell>
        </row>
        <row r="86">
          <cell r="R86">
            <v>2197.8777620000001</v>
          </cell>
          <cell r="S86">
            <v>3.1246462020000001</v>
          </cell>
          <cell r="T86">
            <v>655.5</v>
          </cell>
        </row>
        <row r="87">
          <cell r="R87">
            <v>146.74868720000001</v>
          </cell>
          <cell r="S87">
            <v>3.1246462020000001</v>
          </cell>
          <cell r="T87">
            <v>655.5</v>
          </cell>
        </row>
        <row r="88">
          <cell r="R88">
            <v>2547.3039600000002</v>
          </cell>
          <cell r="S88">
            <v>3.0936877749999998</v>
          </cell>
          <cell r="T88">
            <v>480.65</v>
          </cell>
        </row>
        <row r="89">
          <cell r="R89">
            <v>909.46402209999997</v>
          </cell>
          <cell r="S89">
            <v>3.0670583300000001</v>
          </cell>
          <cell r="T89">
            <v>480.65</v>
          </cell>
        </row>
        <row r="90">
          <cell r="R90">
            <v>2768.7063109999999</v>
          </cell>
          <cell r="S90">
            <v>3.0021470419999998</v>
          </cell>
          <cell r="T90">
            <v>1322.95</v>
          </cell>
        </row>
        <row r="91">
          <cell r="R91">
            <v>800.24422630000004</v>
          </cell>
          <cell r="S91">
            <v>3.0021470419999998</v>
          </cell>
          <cell r="T91">
            <v>1322.95</v>
          </cell>
        </row>
        <row r="92">
          <cell r="R92">
            <v>2200.8283310000002</v>
          </cell>
          <cell r="S92">
            <v>2.988912279</v>
          </cell>
          <cell r="T92">
            <v>1331.2</v>
          </cell>
        </row>
        <row r="93">
          <cell r="R93">
            <v>2238.8284319999998</v>
          </cell>
          <cell r="S93">
            <v>2.988912279</v>
          </cell>
          <cell r="T93">
            <v>1331.2</v>
          </cell>
        </row>
        <row r="94">
          <cell r="R94">
            <v>1396.828432</v>
          </cell>
          <cell r="S94">
            <v>2.988912279</v>
          </cell>
          <cell r="T94">
            <v>1331.2</v>
          </cell>
        </row>
        <row r="95">
          <cell r="R95">
            <v>1795.0064110000001</v>
          </cell>
          <cell r="S95">
            <v>1.305137582</v>
          </cell>
          <cell r="T95">
            <v>313.10000000000002</v>
          </cell>
        </row>
        <row r="96">
          <cell r="R96">
            <v>1111.9006429999999</v>
          </cell>
          <cell r="S96">
            <v>1.305137582</v>
          </cell>
          <cell r="T96">
            <v>313.10000000000002</v>
          </cell>
        </row>
        <row r="97">
          <cell r="R97">
            <v>615.82484139999997</v>
          </cell>
          <cell r="S97">
            <v>1.2920633340000001</v>
          </cell>
          <cell r="T97">
            <v>363.45</v>
          </cell>
        </row>
        <row r="98">
          <cell r="R98">
            <v>2600.233037</v>
          </cell>
          <cell r="S98">
            <v>1.2055230640000001</v>
          </cell>
          <cell r="T98">
            <v>878.9</v>
          </cell>
        </row>
        <row r="99">
          <cell r="R99">
            <v>1946.2892320000001</v>
          </cell>
          <cell r="S99">
            <v>1.2868966260000001</v>
          </cell>
          <cell r="T99">
            <v>413.8</v>
          </cell>
        </row>
        <row r="100">
          <cell r="R100">
            <v>1752.430059</v>
          </cell>
          <cell r="S100">
            <v>1.2868966260000001</v>
          </cell>
          <cell r="T100">
            <v>413.8</v>
          </cell>
        </row>
        <row r="101">
          <cell r="R101">
            <v>51.196869659999997</v>
          </cell>
          <cell r="S101">
            <v>1.2459881749999999</v>
          </cell>
          <cell r="T101">
            <v>645.95000000000005</v>
          </cell>
        </row>
        <row r="102">
          <cell r="R102">
            <v>383.005336</v>
          </cell>
          <cell r="S102">
            <v>0.225929821</v>
          </cell>
          <cell r="T102">
            <v>111.7</v>
          </cell>
        </row>
        <row r="103">
          <cell r="R103">
            <v>491.76231200000001</v>
          </cell>
          <cell r="S103">
            <v>0.225929821</v>
          </cell>
          <cell r="T103">
            <v>111.7</v>
          </cell>
        </row>
        <row r="104">
          <cell r="R104">
            <v>189.91545160000001</v>
          </cell>
          <cell r="S104">
            <v>0.24386348199999999</v>
          </cell>
          <cell r="T104">
            <v>166.6</v>
          </cell>
        </row>
        <row r="105">
          <cell r="R105">
            <v>453.71294879999999</v>
          </cell>
          <cell r="S105">
            <v>0.234782565</v>
          </cell>
          <cell r="T105">
            <v>139.15</v>
          </cell>
        </row>
        <row r="107">
          <cell r="R107">
            <v>917.20892749999996</v>
          </cell>
          <cell r="S107">
            <v>0.346759119</v>
          </cell>
          <cell r="T107">
            <v>206.9</v>
          </cell>
        </row>
        <row r="108">
          <cell r="R108">
            <v>228.9135086</v>
          </cell>
          <cell r="S108">
            <v>0.34096281099999998</v>
          </cell>
          <cell r="T108">
            <v>182.2</v>
          </cell>
        </row>
        <row r="109">
          <cell r="R109">
            <v>689.81579910000005</v>
          </cell>
          <cell r="S109">
            <v>0.335252257</v>
          </cell>
          <cell r="T109">
            <v>157.5</v>
          </cell>
        </row>
        <row r="110">
          <cell r="R110">
            <v>551.21018560000005</v>
          </cell>
          <cell r="S110">
            <v>0.335252257</v>
          </cell>
          <cell r="T110">
            <v>157.5</v>
          </cell>
        </row>
        <row r="111">
          <cell r="R111">
            <v>218.2709021</v>
          </cell>
          <cell r="S111">
            <v>0.15655437</v>
          </cell>
          <cell r="T111">
            <v>80.599999999999994</v>
          </cell>
        </row>
        <row r="112">
          <cell r="R112">
            <v>161.536846</v>
          </cell>
          <cell r="S112">
            <v>0.139858697</v>
          </cell>
          <cell r="T112">
            <v>54.9</v>
          </cell>
        </row>
        <row r="113">
          <cell r="R113">
            <v>185.92803910000001</v>
          </cell>
          <cell r="S113">
            <v>0.139858697</v>
          </cell>
          <cell r="T113">
            <v>54.9</v>
          </cell>
        </row>
        <row r="114">
          <cell r="R114">
            <v>176.4979031</v>
          </cell>
          <cell r="S114">
            <v>0.13377410200000001</v>
          </cell>
          <cell r="T114">
            <v>40.299999999999997</v>
          </cell>
        </row>
        <row r="115">
          <cell r="R115">
            <v>204.79407990000001</v>
          </cell>
          <cell r="S115">
            <v>0.13377410200000001</v>
          </cell>
          <cell r="T115">
            <v>40.299999999999997</v>
          </cell>
        </row>
        <row r="116">
          <cell r="R116">
            <v>97.895002500000004</v>
          </cell>
          <cell r="S116">
            <v>0.122510623</v>
          </cell>
          <cell r="T116">
            <v>16.5</v>
          </cell>
        </row>
        <row r="117">
          <cell r="R117">
            <v>510.95817260000001</v>
          </cell>
          <cell r="S117">
            <v>0.122510623</v>
          </cell>
          <cell r="T117">
            <v>16.5</v>
          </cell>
        </row>
        <row r="118">
          <cell r="R118">
            <v>117.2721605</v>
          </cell>
          <cell r="S118">
            <v>0.12689019400000001</v>
          </cell>
          <cell r="T118">
            <v>11.9</v>
          </cell>
        </row>
        <row r="119">
          <cell r="R119">
            <v>364.06084290000001</v>
          </cell>
          <cell r="S119">
            <v>0.13120173199999999</v>
          </cell>
          <cell r="T119">
            <v>7.3</v>
          </cell>
        </row>
        <row r="120">
          <cell r="R120">
            <v>222.11077850000001</v>
          </cell>
          <cell r="S120">
            <v>0.13008565999999999</v>
          </cell>
          <cell r="T120">
            <v>29.3</v>
          </cell>
        </row>
        <row r="121">
          <cell r="R121">
            <v>485.74566170000003</v>
          </cell>
          <cell r="S121">
            <v>0.12626610999999999</v>
          </cell>
          <cell r="T121">
            <v>22.9</v>
          </cell>
        </row>
        <row r="122">
          <cell r="R122">
            <v>308.23496840000001</v>
          </cell>
          <cell r="S122">
            <v>0.122510623</v>
          </cell>
          <cell r="T122">
            <v>16.5</v>
          </cell>
        </row>
        <row r="123">
          <cell r="R123">
            <v>110.3702954</v>
          </cell>
          <cell r="S123">
            <v>0.165962674</v>
          </cell>
          <cell r="T123">
            <v>390</v>
          </cell>
        </row>
        <row r="124">
          <cell r="R124">
            <v>77.758712880000004</v>
          </cell>
          <cell r="S124">
            <v>0.165962674</v>
          </cell>
          <cell r="T124">
            <v>390</v>
          </cell>
        </row>
        <row r="125">
          <cell r="R125">
            <v>179.8680329</v>
          </cell>
          <cell r="S125">
            <v>0.14925502299999999</v>
          </cell>
          <cell r="T125">
            <v>441.3</v>
          </cell>
        </row>
        <row r="126">
          <cell r="R126">
            <v>365.54757840000002</v>
          </cell>
          <cell r="S126">
            <v>0.14925502299999999</v>
          </cell>
          <cell r="T126">
            <v>441.3</v>
          </cell>
        </row>
        <row r="127">
          <cell r="R127">
            <v>278.51929669999998</v>
          </cell>
          <cell r="S127">
            <v>0.14925502299999999</v>
          </cell>
          <cell r="T127">
            <v>441.3</v>
          </cell>
        </row>
        <row r="128">
          <cell r="R128">
            <v>1253.675015</v>
          </cell>
          <cell r="S128">
            <v>1.6973876800000001</v>
          </cell>
          <cell r="T128">
            <v>194.1</v>
          </cell>
        </row>
        <row r="129">
          <cell r="R129">
            <v>265.91209070000002</v>
          </cell>
          <cell r="S129">
            <v>1.688655164</v>
          </cell>
          <cell r="T129">
            <v>234.4</v>
          </cell>
        </row>
        <row r="130">
          <cell r="R130">
            <v>1688.0571299999999</v>
          </cell>
          <cell r="S130">
            <v>1.693084145</v>
          </cell>
          <cell r="T130">
            <v>214.25</v>
          </cell>
        </row>
        <row r="131">
          <cell r="R131">
            <v>775.49043270000004</v>
          </cell>
          <cell r="S131">
            <v>1.6973876800000001</v>
          </cell>
          <cell r="T131">
            <v>194.1</v>
          </cell>
        </row>
        <row r="132">
          <cell r="R132">
            <v>168.97997050000001</v>
          </cell>
          <cell r="S132">
            <v>2.0201199910000001</v>
          </cell>
          <cell r="T132">
            <v>276.5</v>
          </cell>
        </row>
        <row r="133">
          <cell r="R133">
            <v>699.54538600000001</v>
          </cell>
          <cell r="S133">
            <v>1.8617807639999999</v>
          </cell>
          <cell r="T133">
            <v>551.1</v>
          </cell>
        </row>
        <row r="134">
          <cell r="R134">
            <v>1039.2931160000001</v>
          </cell>
          <cell r="S134">
            <v>1.8617807639999999</v>
          </cell>
          <cell r="T134">
            <v>551.1</v>
          </cell>
        </row>
        <row r="135">
          <cell r="R135">
            <v>547.80908599999998</v>
          </cell>
          <cell r="S135">
            <v>1.9396702770000001</v>
          </cell>
          <cell r="T135">
            <v>413.8</v>
          </cell>
        </row>
        <row r="136">
          <cell r="R136">
            <v>205.47821329999999</v>
          </cell>
          <cell r="S136">
            <v>1.855622689</v>
          </cell>
          <cell r="T136">
            <v>900.9</v>
          </cell>
        </row>
        <row r="137">
          <cell r="R137">
            <v>1770.3620189999999</v>
          </cell>
          <cell r="S137">
            <v>1.855622689</v>
          </cell>
          <cell r="T137">
            <v>900.9</v>
          </cell>
        </row>
        <row r="138">
          <cell r="R138">
            <v>1695.0919019999999</v>
          </cell>
          <cell r="S138">
            <v>1.855622689</v>
          </cell>
          <cell r="T138">
            <v>900.9</v>
          </cell>
        </row>
        <row r="139">
          <cell r="R139">
            <v>1408.2301339999999</v>
          </cell>
          <cell r="S139">
            <v>1.805003361</v>
          </cell>
          <cell r="T139">
            <v>687.55</v>
          </cell>
        </row>
        <row r="140">
          <cell r="R140">
            <v>1750.2915390000001</v>
          </cell>
          <cell r="S140">
            <v>1.755307153</v>
          </cell>
          <cell r="T140">
            <v>474.2</v>
          </cell>
        </row>
        <row r="141">
          <cell r="R141">
            <v>710.86433339999996</v>
          </cell>
          <cell r="S141">
            <v>0.19269345299999999</v>
          </cell>
          <cell r="T141">
            <v>43.9</v>
          </cell>
        </row>
        <row r="142">
          <cell r="R142">
            <v>856.87996729999998</v>
          </cell>
          <cell r="S142">
            <v>0.19269345299999999</v>
          </cell>
          <cell r="T142">
            <v>42</v>
          </cell>
        </row>
        <row r="143">
          <cell r="R143">
            <v>1208.973962</v>
          </cell>
          <cell r="S143">
            <v>0.22386952299999999</v>
          </cell>
          <cell r="T143">
            <v>65</v>
          </cell>
        </row>
        <row r="144">
          <cell r="R144">
            <v>193.17683289999999</v>
          </cell>
          <cell r="S144">
            <v>0.19269345299999999</v>
          </cell>
          <cell r="T144">
            <v>43.9</v>
          </cell>
        </row>
        <row r="145">
          <cell r="R145">
            <v>339.90439880000002</v>
          </cell>
          <cell r="S145">
            <v>0.155093271</v>
          </cell>
          <cell r="T145">
            <v>38.5</v>
          </cell>
        </row>
        <row r="146">
          <cell r="R146">
            <v>146.04526480000001</v>
          </cell>
          <cell r="S146">
            <v>0.155093271</v>
          </cell>
          <cell r="T146">
            <v>38.5</v>
          </cell>
        </row>
        <row r="147">
          <cell r="R147">
            <v>488.66761409999998</v>
          </cell>
          <cell r="S147">
            <v>0.15067941000000001</v>
          </cell>
          <cell r="T147">
            <v>28.4</v>
          </cell>
        </row>
        <row r="148">
          <cell r="R148">
            <v>1293.883259</v>
          </cell>
          <cell r="S148">
            <v>0.17124629299999999</v>
          </cell>
          <cell r="T148">
            <v>100.75</v>
          </cell>
        </row>
        <row r="149">
          <cell r="R149">
            <v>1439.9133859999999</v>
          </cell>
          <cell r="S149">
            <v>0.136233838</v>
          </cell>
          <cell r="T149">
            <v>115.4</v>
          </cell>
        </row>
        <row r="150">
          <cell r="R150">
            <v>1254.300487</v>
          </cell>
          <cell r="S150">
            <v>0.136233838</v>
          </cell>
          <cell r="T150">
            <v>115.4</v>
          </cell>
        </row>
        <row r="151">
          <cell r="R151">
            <v>392.89637820000002</v>
          </cell>
          <cell r="S151">
            <v>0.136233838</v>
          </cell>
          <cell r="T151">
            <v>115.4</v>
          </cell>
        </row>
        <row r="152">
          <cell r="R152">
            <v>1440.1018300000001</v>
          </cell>
          <cell r="S152">
            <v>0.136233838</v>
          </cell>
          <cell r="T152">
            <v>115.4</v>
          </cell>
        </row>
        <row r="153">
          <cell r="R153">
            <v>275.94209260000002</v>
          </cell>
          <cell r="S153">
            <v>0.19248404</v>
          </cell>
          <cell r="T153">
            <v>69.599999999999994</v>
          </cell>
        </row>
        <row r="154">
          <cell r="R154">
            <v>943.30731969999999</v>
          </cell>
          <cell r="S154">
            <v>0.203239315</v>
          </cell>
          <cell r="T154">
            <v>56.8</v>
          </cell>
        </row>
        <row r="155">
          <cell r="R155">
            <v>602.10198549999996</v>
          </cell>
          <cell r="S155">
            <v>0.203239315</v>
          </cell>
          <cell r="T155">
            <v>56.8</v>
          </cell>
        </row>
        <row r="156">
          <cell r="R156">
            <v>337.60673609999998</v>
          </cell>
          <cell r="S156">
            <v>0.18194865199999999</v>
          </cell>
          <cell r="T156">
            <v>28.4</v>
          </cell>
        </row>
        <row r="157">
          <cell r="R157">
            <v>96.655458550000006</v>
          </cell>
          <cell r="S157">
            <v>0.16798064300000001</v>
          </cell>
          <cell r="T157">
            <v>22</v>
          </cell>
        </row>
        <row r="158">
          <cell r="R158">
            <v>185.0980529</v>
          </cell>
          <cell r="S158">
            <v>0.16798064300000001</v>
          </cell>
          <cell r="T158">
            <v>22</v>
          </cell>
        </row>
        <row r="159">
          <cell r="R159">
            <v>307.56666910000001</v>
          </cell>
          <cell r="S159">
            <v>0.68701593999999999</v>
          </cell>
          <cell r="T159">
            <v>938.4</v>
          </cell>
        </row>
        <row r="160">
          <cell r="R160">
            <v>106.4009885</v>
          </cell>
          <cell r="S160">
            <v>0.75160309300000006</v>
          </cell>
          <cell r="T160">
            <v>761.7</v>
          </cell>
        </row>
        <row r="161">
          <cell r="R161">
            <v>154.46439950000001</v>
          </cell>
          <cell r="S161">
            <v>0.69346688599999995</v>
          </cell>
          <cell r="T161">
            <v>726.05</v>
          </cell>
        </row>
        <row r="162">
          <cell r="R162">
            <v>122.68063669999999</v>
          </cell>
          <cell r="S162">
            <v>0.69346688599999995</v>
          </cell>
          <cell r="T162">
            <v>726.05</v>
          </cell>
        </row>
        <row r="163">
          <cell r="R163">
            <v>355.05001900000002</v>
          </cell>
          <cell r="S163">
            <v>0.71255313099999995</v>
          </cell>
          <cell r="T163">
            <v>734.3</v>
          </cell>
        </row>
        <row r="164">
          <cell r="R164">
            <v>165.80107559999999</v>
          </cell>
          <cell r="S164">
            <v>0.68498176799999999</v>
          </cell>
          <cell r="T164">
            <v>690.3</v>
          </cell>
        </row>
        <row r="165">
          <cell r="R165">
            <v>244.8312109</v>
          </cell>
          <cell r="S165">
            <v>0.68498176799999999</v>
          </cell>
          <cell r="T165">
            <v>690.3</v>
          </cell>
        </row>
        <row r="166">
          <cell r="R166">
            <v>270.74197370000002</v>
          </cell>
          <cell r="S166">
            <v>0.68498176799999999</v>
          </cell>
          <cell r="T166">
            <v>690.3</v>
          </cell>
        </row>
        <row r="168">
          <cell r="R168">
            <v>286.34066209999997</v>
          </cell>
        </row>
        <row r="169">
          <cell r="R169">
            <v>171.80305709999999</v>
          </cell>
        </row>
        <row r="170">
          <cell r="R170">
            <v>93.792090529999996</v>
          </cell>
          <cell r="S170">
            <v>0.344804797</v>
          </cell>
          <cell r="T170">
            <v>794.7</v>
          </cell>
        </row>
        <row r="171">
          <cell r="R171">
            <v>149.70028389999999</v>
          </cell>
          <cell r="S171">
            <v>0.344804797</v>
          </cell>
          <cell r="T171">
            <v>794.7</v>
          </cell>
        </row>
        <row r="172">
          <cell r="R172">
            <v>258.47526219999997</v>
          </cell>
          <cell r="S172">
            <v>0.54223995599999997</v>
          </cell>
          <cell r="T172">
            <v>695.8</v>
          </cell>
        </row>
        <row r="173">
          <cell r="R173">
            <v>292.9713332</v>
          </cell>
          <cell r="S173">
            <v>0.47264105899999997</v>
          </cell>
          <cell r="T173">
            <v>820.3</v>
          </cell>
        </row>
        <row r="174">
          <cell r="R174">
            <v>156.03297330000001</v>
          </cell>
          <cell r="S174">
            <v>0.47264105899999997</v>
          </cell>
          <cell r="T174">
            <v>820.3</v>
          </cell>
        </row>
        <row r="175">
          <cell r="R175">
            <v>125.75303030000001</v>
          </cell>
          <cell r="S175">
            <v>0.47264105899999997</v>
          </cell>
          <cell r="T175">
            <v>820.3</v>
          </cell>
        </row>
        <row r="176">
          <cell r="R176">
            <v>298.06293770000002</v>
          </cell>
          <cell r="S176">
            <v>0.50985007000000004</v>
          </cell>
          <cell r="T176">
            <v>758.05</v>
          </cell>
        </row>
        <row r="177">
          <cell r="R177">
            <v>584.98012100000005</v>
          </cell>
          <cell r="S177">
            <v>7.9990803999999999E-2</v>
          </cell>
          <cell r="T177">
            <v>13.75</v>
          </cell>
        </row>
        <row r="178">
          <cell r="R178">
            <v>343.61112109999999</v>
          </cell>
          <cell r="S178">
            <v>8.8849265999999996E-2</v>
          </cell>
          <cell r="T178">
            <v>18.3</v>
          </cell>
        </row>
        <row r="179">
          <cell r="R179">
            <v>646.63263310000002</v>
          </cell>
          <cell r="S179">
            <v>8.8849265999999996E-2</v>
          </cell>
          <cell r="T179">
            <v>18.3</v>
          </cell>
        </row>
        <row r="180">
          <cell r="R180">
            <v>1084.2407310000001</v>
          </cell>
          <cell r="S180">
            <v>8.8849265999999996E-2</v>
          </cell>
          <cell r="T180">
            <v>18.3</v>
          </cell>
        </row>
        <row r="181">
          <cell r="R181">
            <v>219.816012</v>
          </cell>
          <cell r="S181">
            <v>0.28069058299999999</v>
          </cell>
          <cell r="T181">
            <v>42.1</v>
          </cell>
        </row>
        <row r="182">
          <cell r="R182">
            <v>718.12723960000005</v>
          </cell>
          <cell r="S182">
            <v>0.22538852100000001</v>
          </cell>
          <cell r="T182">
            <v>18.3</v>
          </cell>
        </row>
        <row r="183">
          <cell r="R183">
            <v>129.90875249999999</v>
          </cell>
          <cell r="S183">
            <v>0.25344341100000001</v>
          </cell>
          <cell r="T183">
            <v>30.2</v>
          </cell>
        </row>
        <row r="184">
          <cell r="R184">
            <v>1025.3931339999999</v>
          </cell>
          <cell r="S184">
            <v>0.25344341100000001</v>
          </cell>
          <cell r="T184">
            <v>30.2</v>
          </cell>
        </row>
        <row r="185">
          <cell r="R185">
            <v>826.63006680000001</v>
          </cell>
          <cell r="S185">
            <v>0.22538852100000001</v>
          </cell>
          <cell r="T185">
            <v>18.3</v>
          </cell>
        </row>
        <row r="186">
          <cell r="R186">
            <v>995.71989189999999</v>
          </cell>
          <cell r="S186">
            <v>0.22538852100000001</v>
          </cell>
          <cell r="T186">
            <v>18.3</v>
          </cell>
        </row>
        <row r="187">
          <cell r="R187">
            <v>574.57276760000002</v>
          </cell>
          <cell r="S187">
            <v>0.36011836400000002</v>
          </cell>
          <cell r="T187">
            <v>115.4</v>
          </cell>
        </row>
        <row r="188">
          <cell r="R188">
            <v>153.2139924</v>
          </cell>
          <cell r="S188">
            <v>0.41345491200000001</v>
          </cell>
          <cell r="T188">
            <v>128.19999999999999</v>
          </cell>
        </row>
        <row r="189">
          <cell r="R189">
            <v>375.49781159999998</v>
          </cell>
          <cell r="S189">
            <v>0.15851215799999999</v>
          </cell>
          <cell r="T189">
            <v>3.7</v>
          </cell>
        </row>
        <row r="190">
          <cell r="R190">
            <v>639.34126920000006</v>
          </cell>
          <cell r="S190">
            <v>0.13711830999999999</v>
          </cell>
          <cell r="T190">
            <v>1.8</v>
          </cell>
        </row>
        <row r="191">
          <cell r="R191">
            <v>576.87080909999997</v>
          </cell>
          <cell r="S191">
            <v>0.15851215799999999</v>
          </cell>
          <cell r="T191">
            <v>3.7</v>
          </cell>
        </row>
        <row r="192">
          <cell r="R192">
            <v>651.92398709999998</v>
          </cell>
          <cell r="S192">
            <v>0.14774955300000001</v>
          </cell>
          <cell r="T192">
            <v>2.75</v>
          </cell>
        </row>
        <row r="193">
          <cell r="R193">
            <v>668.16249189999996</v>
          </cell>
          <cell r="S193">
            <v>0.13711830999999999</v>
          </cell>
          <cell r="T193">
            <v>1.8</v>
          </cell>
        </row>
        <row r="194">
          <cell r="R194">
            <v>109.2568989</v>
          </cell>
          <cell r="S194">
            <v>0.13711830999999999</v>
          </cell>
          <cell r="T194">
            <v>1.8</v>
          </cell>
        </row>
        <row r="195">
          <cell r="R195">
            <v>587.53540129999999</v>
          </cell>
          <cell r="S195">
            <v>0.27709470899999999</v>
          </cell>
          <cell r="T195">
            <v>194.1</v>
          </cell>
        </row>
        <row r="196">
          <cell r="R196">
            <v>410.91835939999999</v>
          </cell>
          <cell r="S196">
            <v>0.285808379</v>
          </cell>
          <cell r="T196">
            <v>219.9</v>
          </cell>
        </row>
        <row r="197">
          <cell r="R197">
            <v>2062.3768030000001</v>
          </cell>
          <cell r="S197">
            <v>0.285808379</v>
          </cell>
          <cell r="T197">
            <v>219.9</v>
          </cell>
        </row>
        <row r="198">
          <cell r="R198">
            <v>227.07905690000001</v>
          </cell>
          <cell r="S198">
            <v>0.285808379</v>
          </cell>
          <cell r="T198">
            <v>219.9</v>
          </cell>
        </row>
        <row r="199">
          <cell r="R199">
            <v>832.95148219999999</v>
          </cell>
          <cell r="S199">
            <v>0.281451544</v>
          </cell>
          <cell r="T199">
            <v>207</v>
          </cell>
        </row>
        <row r="200">
          <cell r="R200">
            <v>1683.0206470000001</v>
          </cell>
          <cell r="S200">
            <v>0.27709470899999999</v>
          </cell>
          <cell r="T200">
            <v>194.1</v>
          </cell>
        </row>
        <row r="201">
          <cell r="R201">
            <v>444.53314549999999</v>
          </cell>
          <cell r="S201">
            <v>0.122597995</v>
          </cell>
          <cell r="T201">
            <v>23.8</v>
          </cell>
        </row>
        <row r="202">
          <cell r="R202">
            <v>1406.403405</v>
          </cell>
          <cell r="S202">
            <v>0.122597995</v>
          </cell>
          <cell r="T202">
            <v>23.8</v>
          </cell>
        </row>
        <row r="203">
          <cell r="R203">
            <v>90.005201650000004</v>
          </cell>
          <cell r="S203">
            <v>0.122597995</v>
          </cell>
          <cell r="T203">
            <v>23.8</v>
          </cell>
        </row>
        <row r="204">
          <cell r="R204">
            <v>2193.8477950000001</v>
          </cell>
          <cell r="S204">
            <v>0.11279375699999999</v>
          </cell>
          <cell r="T204">
            <v>20</v>
          </cell>
        </row>
        <row r="205">
          <cell r="R205">
            <v>342.5474274</v>
          </cell>
          <cell r="S205">
            <v>0.139845305</v>
          </cell>
        </row>
        <row r="206">
          <cell r="R206">
            <v>1250.2467939999999</v>
          </cell>
          <cell r="S206">
            <v>0.14212965899999999</v>
          </cell>
        </row>
        <row r="207">
          <cell r="R207">
            <v>116.298743</v>
          </cell>
          <cell r="S207">
            <v>0.139845305</v>
          </cell>
        </row>
        <row r="208">
          <cell r="R208">
            <v>202.48872209999999</v>
          </cell>
          <cell r="S208">
            <v>0.139845305</v>
          </cell>
        </row>
        <row r="209">
          <cell r="R209">
            <v>2090.6359830000001</v>
          </cell>
          <cell r="S209">
            <v>0.139845305</v>
          </cell>
        </row>
        <row r="210">
          <cell r="R210">
            <v>435.95512830000001</v>
          </cell>
          <cell r="S210">
            <v>0.68472038800000001</v>
          </cell>
          <cell r="T210">
            <v>42.1</v>
          </cell>
        </row>
        <row r="211">
          <cell r="R211">
            <v>923.49198709999996</v>
          </cell>
          <cell r="S211">
            <v>0.67438064200000003</v>
          </cell>
          <cell r="T211">
            <v>34.799999999999997</v>
          </cell>
        </row>
        <row r="212">
          <cell r="R212">
            <v>922.86651689999997</v>
          </cell>
          <cell r="S212">
            <v>0.61917394100000001</v>
          </cell>
          <cell r="T212">
            <v>27.5</v>
          </cell>
        </row>
        <row r="213">
          <cell r="R213">
            <v>1638.5940350000001</v>
          </cell>
          <cell r="S213">
            <v>0.61917394100000001</v>
          </cell>
          <cell r="T213">
            <v>27.5</v>
          </cell>
        </row>
        <row r="214">
          <cell r="R214">
            <v>1649.743125</v>
          </cell>
          <cell r="S214">
            <v>0.79969530600000005</v>
          </cell>
          <cell r="T214">
            <v>82.35</v>
          </cell>
        </row>
        <row r="215">
          <cell r="R215">
            <v>1369.7620260000001</v>
          </cell>
          <cell r="S215">
            <v>0.85461796300000004</v>
          </cell>
          <cell r="T215">
            <v>97</v>
          </cell>
        </row>
        <row r="216">
          <cell r="R216">
            <v>1707.4843049999999</v>
          </cell>
          <cell r="S216">
            <v>0.85461796300000004</v>
          </cell>
          <cell r="T216">
            <v>97</v>
          </cell>
        </row>
        <row r="217">
          <cell r="R217">
            <v>1391.179005</v>
          </cell>
          <cell r="S217">
            <v>0.85461796300000004</v>
          </cell>
          <cell r="T217">
            <v>97</v>
          </cell>
        </row>
        <row r="218">
          <cell r="R218">
            <v>175.76980259999999</v>
          </cell>
          <cell r="S218">
            <v>0.58451998199999999</v>
          </cell>
          <cell r="T218">
            <v>25.6</v>
          </cell>
        </row>
        <row r="219">
          <cell r="R219">
            <v>155.72177730000001</v>
          </cell>
          <cell r="S219">
            <v>0.58451998199999999</v>
          </cell>
          <cell r="T219">
            <v>25.6</v>
          </cell>
        </row>
        <row r="220">
          <cell r="R220">
            <v>411.11913420000002</v>
          </cell>
          <cell r="S220">
            <v>0.60164000299999998</v>
          </cell>
          <cell r="T220">
            <v>40.299999999999997</v>
          </cell>
        </row>
        <row r="221">
          <cell r="R221">
            <v>995.1253332</v>
          </cell>
          <cell r="S221">
            <v>0.60164000299999998</v>
          </cell>
          <cell r="T221">
            <v>40.299999999999997</v>
          </cell>
        </row>
        <row r="222">
          <cell r="R222">
            <v>1023.225732</v>
          </cell>
          <cell r="S222">
            <v>0.59302876900000001</v>
          </cell>
          <cell r="T222">
            <v>32.950000000000003</v>
          </cell>
        </row>
        <row r="297">
          <cell r="R297">
            <v>3153.24</v>
          </cell>
          <cell r="S297">
            <v>0.34697471600000002</v>
          </cell>
          <cell r="T297">
            <v>92.333333330000002</v>
          </cell>
        </row>
        <row r="298">
          <cell r="R298">
            <v>2284.5300000000002</v>
          </cell>
          <cell r="S298">
            <v>0.34449962200000001</v>
          </cell>
          <cell r="T298">
            <v>190</v>
          </cell>
        </row>
        <row r="299">
          <cell r="R299">
            <v>5116.2700000000004</v>
          </cell>
          <cell r="T299">
            <v>728</v>
          </cell>
        </row>
        <row r="300">
          <cell r="R300">
            <v>4243.28</v>
          </cell>
          <cell r="S300">
            <v>0.25658689099999998</v>
          </cell>
          <cell r="T300">
            <v>137</v>
          </cell>
        </row>
        <row r="301">
          <cell r="R301">
            <v>4855.99</v>
          </cell>
          <cell r="S301">
            <v>1.3228198920000001</v>
          </cell>
          <cell r="T301">
            <v>505.5</v>
          </cell>
        </row>
        <row r="302">
          <cell r="R302">
            <v>4802.09</v>
          </cell>
          <cell r="T302">
            <v>259.33333329999999</v>
          </cell>
        </row>
        <row r="303">
          <cell r="R303">
            <v>1892.23</v>
          </cell>
          <cell r="T303">
            <v>605.5</v>
          </cell>
        </row>
        <row r="304">
          <cell r="R304">
            <v>3393.73</v>
          </cell>
          <cell r="T304">
            <v>307.66666670000001</v>
          </cell>
        </row>
        <row r="305">
          <cell r="R305">
            <v>2257.35</v>
          </cell>
          <cell r="S305">
            <v>0.54119541699999996</v>
          </cell>
          <cell r="T305">
            <v>84</v>
          </cell>
        </row>
        <row r="306">
          <cell r="R306">
            <v>1976.7</v>
          </cell>
          <cell r="S306">
            <v>0.54119541699999996</v>
          </cell>
          <cell r="T306">
            <v>84</v>
          </cell>
        </row>
        <row r="307">
          <cell r="R307">
            <v>2652.22</v>
          </cell>
          <cell r="S307">
            <v>1.359101012</v>
          </cell>
        </row>
        <row r="308">
          <cell r="R308">
            <v>2480.9499999999998</v>
          </cell>
          <cell r="S308">
            <v>1.36220907</v>
          </cell>
          <cell r="T308">
            <v>51.5</v>
          </cell>
        </row>
        <row r="309">
          <cell r="R309">
            <v>2712.71</v>
          </cell>
          <cell r="T309">
            <v>239</v>
          </cell>
        </row>
        <row r="310">
          <cell r="R310">
            <v>2514.46</v>
          </cell>
          <cell r="T310">
            <v>88.5</v>
          </cell>
        </row>
        <row r="311">
          <cell r="R311">
            <v>1609.21</v>
          </cell>
          <cell r="T311">
            <v>93</v>
          </cell>
        </row>
        <row r="312">
          <cell r="R312">
            <v>3037.27</v>
          </cell>
          <cell r="S312">
            <v>1.36220907</v>
          </cell>
          <cell r="T312">
            <v>237.5</v>
          </cell>
        </row>
        <row r="313">
          <cell r="R313">
            <v>3177.45</v>
          </cell>
          <cell r="T313">
            <v>81.333333330000002</v>
          </cell>
        </row>
        <row r="314">
          <cell r="R314">
            <v>1964.41</v>
          </cell>
          <cell r="S314">
            <v>0.54119541699999996</v>
          </cell>
          <cell r="T314">
            <v>84</v>
          </cell>
        </row>
        <row r="315">
          <cell r="R315">
            <v>2202.25</v>
          </cell>
          <cell r="S315">
            <v>0.60713871900000005</v>
          </cell>
          <cell r="T315">
            <v>88.5</v>
          </cell>
        </row>
        <row r="316">
          <cell r="R316">
            <v>4701.47</v>
          </cell>
          <cell r="S316">
            <v>1.3606692540000001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K8" sqref="K8"/>
    </sheetView>
  </sheetViews>
  <sheetFormatPr defaultRowHeight="15" x14ac:dyDescent="0.25"/>
  <cols>
    <col min="1" max="1" width="13.140625" bestFit="1" customWidth="1"/>
    <col min="2" max="2" width="13.140625" customWidth="1"/>
    <col min="3" max="3" width="12" bestFit="1" customWidth="1"/>
  </cols>
  <sheetData>
    <row r="1" spans="1:8" x14ac:dyDescent="0.25">
      <c r="A1" t="s">
        <v>1</v>
      </c>
      <c r="B1" t="s">
        <v>53</v>
      </c>
      <c r="C1" t="s">
        <v>2</v>
      </c>
      <c r="D1" t="s">
        <v>5</v>
      </c>
      <c r="E1" t="s">
        <v>3</v>
      </c>
      <c r="F1" t="s">
        <v>4</v>
      </c>
      <c r="G1" t="s">
        <v>62</v>
      </c>
      <c r="H1" t="s">
        <v>63</v>
      </c>
    </row>
    <row r="2" spans="1:8" x14ac:dyDescent="0.25">
      <c r="A2" t="s">
        <v>0</v>
      </c>
      <c r="B2" t="s">
        <v>54</v>
      </c>
      <c r="C2">
        <f>AVERAGE([1]all_fluxes_2015_16!$R$3:$R$9)</f>
        <v>627.29072392857142</v>
      </c>
      <c r="D2">
        <f>_xlfn.STDEV.P([1]all_fluxes_2015_16!$R$3:$R$9)</f>
        <v>257.94753681445599</v>
      </c>
      <c r="E2">
        <f>AVERAGE([1]all_fluxes_2015_16!$S$3:$S$9)</f>
        <v>0.85375246642857139</v>
      </c>
      <c r="F2">
        <f>AVERAGE([1]all_fluxes_2015_16!$T$3:$T$9)</f>
        <v>172.67142857142855</v>
      </c>
      <c r="G2">
        <v>0</v>
      </c>
      <c r="H2">
        <v>0</v>
      </c>
    </row>
    <row r="3" spans="1:8" x14ac:dyDescent="0.25">
      <c r="A3" t="s">
        <v>6</v>
      </c>
      <c r="B3" t="s">
        <v>54</v>
      </c>
      <c r="C3">
        <f>AVERAGE([1]all_fluxes_2015_16!$R$2,[1]all_fluxes_2015_16!$R$10,[1]all_fluxes_2015_16!$R$11)</f>
        <v>2593.3875917666669</v>
      </c>
      <c r="D3">
        <f>_xlfn.STDEV.P([1]all_fluxes_2015_16!$R$2,[1]all_fluxes_2015_16!$R$10,[1]all_fluxes_2015_16!$R$11)</f>
        <v>2080.4553290879962</v>
      </c>
      <c r="E3">
        <f>AVERAGE([1]all_fluxes_2015_16!$S$2,[1]all_fluxes_2015_16!$S$10,[1]all_fluxes_2015_16!$S$11)</f>
        <v>1.0432364213333334</v>
      </c>
      <c r="F3">
        <f>AVERAGE([1]all_fluxes_2015_16!$T$2,[1]all_fluxes_2015_16!$T$10,[1]all_fluxes_2015_16!$T$11)</f>
        <v>880.4</v>
      </c>
      <c r="G3">
        <v>0</v>
      </c>
      <c r="H3">
        <v>0</v>
      </c>
    </row>
    <row r="4" spans="1:8" x14ac:dyDescent="0.25">
      <c r="A4" t="s">
        <v>7</v>
      </c>
      <c r="B4" t="s">
        <v>54</v>
      </c>
      <c r="C4">
        <f>AVERAGE([1]all_fluxes_2015_16!$R$12:$R$15)</f>
        <v>1312.0845574250002</v>
      </c>
      <c r="D4">
        <f>_xlfn.STDEV.P([1]all_fluxes_2015_16!$R$12:$R$15)</f>
        <v>838.00336578869053</v>
      </c>
      <c r="E4">
        <f>AVERAGE([1]all_fluxes_2015_16!$S$12:$S$15)</f>
        <v>0.82076437800000002</v>
      </c>
      <c r="F4">
        <f>AVERAGE([1]all_fluxes_2015_16!$T$12:$T$15)</f>
        <v>260.95</v>
      </c>
      <c r="G4">
        <v>0</v>
      </c>
      <c r="H4">
        <v>0</v>
      </c>
    </row>
    <row r="5" spans="1:8" x14ac:dyDescent="0.25">
      <c r="A5" t="s">
        <v>8</v>
      </c>
      <c r="B5" t="s">
        <v>55</v>
      </c>
      <c r="C5">
        <f>AVERAGE([1]all_fluxes_2015_16!$R$16:$R$21)</f>
        <v>1390.51229885</v>
      </c>
      <c r="D5">
        <f>_xlfn.STDEV.P([1]all_fluxes_2015_16!$R$16:$R$21)</f>
        <v>911.11558051624002</v>
      </c>
      <c r="E5">
        <f>AVERAGE([1]all_fluxes_2015_16!$S$16:$S$21)</f>
        <v>1.9421055945000001</v>
      </c>
      <c r="F5">
        <f>AVERAGE([1]all_fluxes_2015_16!$T$16:$T$21)</f>
        <v>559.61666666666667</v>
      </c>
      <c r="G5">
        <v>0</v>
      </c>
      <c r="H5">
        <v>3</v>
      </c>
    </row>
    <row r="6" spans="1:8" x14ac:dyDescent="0.25">
      <c r="A6" t="s">
        <v>9</v>
      </c>
      <c r="B6" t="s">
        <v>56</v>
      </c>
      <c r="C6">
        <f>AVERAGE([1]all_fluxes_2015_16!$R$22:$R$27)</f>
        <v>1771.0903003000001</v>
      </c>
      <c r="D6">
        <f>_xlfn.STDEV.P([1]all_fluxes_2015_16!$R$22:$R$27)</f>
        <v>711.41568802187066</v>
      </c>
      <c r="E6">
        <f>AVERAGE([1]all_fluxes_2015_16!$S$22:$S$27)</f>
        <v>2.3428925006666668</v>
      </c>
      <c r="F6">
        <f>AVERAGE([1]all_fluxes_2015_16!$T$22:$T$27)</f>
        <v>361.40000000000003</v>
      </c>
      <c r="G6">
        <v>0.02</v>
      </c>
      <c r="H6">
        <v>0.03</v>
      </c>
    </row>
    <row r="7" spans="1:8" x14ac:dyDescent="0.25">
      <c r="A7" t="s">
        <v>10</v>
      </c>
      <c r="B7" t="s">
        <v>56</v>
      </c>
      <c r="C7">
        <f>AVERAGE([1]all_fluxes_2015_16!$R$28:$R$37)</f>
        <v>1586.5371832400001</v>
      </c>
      <c r="D7">
        <f>_xlfn.STDEV.P([1]all_fluxes_2015_16!$R$28:$R$37)</f>
        <v>1110.98979603316</v>
      </c>
      <c r="E7">
        <f>AVERAGE([1]all_fluxes_2015_16!$S$28:$S$37)</f>
        <v>2.3957221144000003</v>
      </c>
      <c r="F7">
        <f>AVERAGE([1]all_fluxes_2015_16!$T$28:$T$37)</f>
        <v>584.52499999999998</v>
      </c>
      <c r="G7">
        <v>0.02</v>
      </c>
      <c r="H7">
        <v>0.03</v>
      </c>
    </row>
    <row r="8" spans="1:8" x14ac:dyDescent="0.25">
      <c r="A8" t="s">
        <v>11</v>
      </c>
      <c r="B8" t="s">
        <v>56</v>
      </c>
      <c r="C8">
        <f>AVERAGE([1]all_fluxes_2015_16!$R$38:$R$47)</f>
        <v>1150.2918136699998</v>
      </c>
      <c r="D8">
        <f>_xlfn.STDEV.P([1]all_fluxes_2015_16!$R$38:$R$47)</f>
        <v>662.58385829374674</v>
      </c>
      <c r="E8">
        <f>AVERAGE([1]all_fluxes_2015_16!$S$38:$S$47)</f>
        <v>2.2463934122999998</v>
      </c>
      <c r="F8">
        <f>AVERAGE([1]all_fluxes_2015_16!$T$38:$T$47)</f>
        <v>167.91500000000002</v>
      </c>
      <c r="G8">
        <v>0.02</v>
      </c>
      <c r="H8">
        <v>0.03</v>
      </c>
    </row>
    <row r="9" spans="1:8" x14ac:dyDescent="0.25">
      <c r="A9" t="s">
        <v>12</v>
      </c>
      <c r="B9" t="s">
        <v>55</v>
      </c>
      <c r="C9">
        <f>AVERAGE([1]all_fluxes_2015_16!$R$48:$R$57)</f>
        <v>1308.5724701700001</v>
      </c>
      <c r="D9">
        <f>_xlfn.STDEV.P([1]all_fluxes_2015_16!$R$48:$R$57)</f>
        <v>941.3963676686194</v>
      </c>
      <c r="E9">
        <f>AVERAGE([1]all_fluxes_2015_16!$S$48:$S$57)</f>
        <v>2.3850267233999998</v>
      </c>
      <c r="F9">
        <f>AVERAGE([1]all_fluxes_2015_16!$T$48:$T$57)</f>
        <v>479.56000000000006</v>
      </c>
      <c r="G9">
        <v>0</v>
      </c>
      <c r="H9">
        <v>0</v>
      </c>
    </row>
    <row r="10" spans="1:8" x14ac:dyDescent="0.25">
      <c r="A10" t="s">
        <v>13</v>
      </c>
      <c r="B10" t="s">
        <v>55</v>
      </c>
      <c r="C10">
        <f>AVERAGE([1]all_fluxes_2015_16!$R$58:$R$63)</f>
        <v>1197.8778935333332</v>
      </c>
      <c r="D10">
        <f>_xlfn.STDEV.P([1]all_fluxes_2015_16!$R$58:$R$63)</f>
        <v>735.96789775891932</v>
      </c>
      <c r="E10">
        <f>AVERAGE([1]all_fluxes_2015_16!$S$58:$S$63)</f>
        <v>2.4099436076666669</v>
      </c>
      <c r="F10">
        <f>AVERAGE([1]all_fluxes_2015_16!$T$58:$T$63)</f>
        <v>391.80833333333334</v>
      </c>
      <c r="G10">
        <v>0</v>
      </c>
      <c r="H10">
        <v>0</v>
      </c>
    </row>
    <row r="11" spans="1:8" x14ac:dyDescent="0.25">
      <c r="A11" t="s">
        <v>14</v>
      </c>
      <c r="B11" t="s">
        <v>56</v>
      </c>
      <c r="C11">
        <v>979.97900000000004</v>
      </c>
      <c r="D11">
        <v>0</v>
      </c>
      <c r="E11">
        <v>2.1829999999999998</v>
      </c>
      <c r="F11">
        <v>233.4</v>
      </c>
      <c r="G11">
        <v>4</v>
      </c>
      <c r="H11">
        <v>5</v>
      </c>
    </row>
    <row r="12" spans="1:8" x14ac:dyDescent="0.25">
      <c r="A12" t="s">
        <v>15</v>
      </c>
      <c r="B12" t="s">
        <v>54</v>
      </c>
      <c r="C12">
        <f>AVERAGE([1]all_fluxes_2015_16!$R$65:$R$68)</f>
        <v>1671.4188402749999</v>
      </c>
      <c r="D12">
        <f>_xlfn.STDEV.P([1]all_fluxes_2015_16!$R$65:$R$68)</f>
        <v>837.11386235566863</v>
      </c>
      <c r="E12">
        <f>AVERAGE([1]all_fluxes_2015_16!$S$65:$S$68)</f>
        <v>2.2958009507499999</v>
      </c>
      <c r="F12">
        <f>AVERAGE([1]all_fluxes_2015_16!$T$65:$T$68)</f>
        <v>1257.9000000000001</v>
      </c>
      <c r="G12">
        <v>1</v>
      </c>
      <c r="H12">
        <v>1</v>
      </c>
    </row>
    <row r="13" spans="1:8" x14ac:dyDescent="0.25">
      <c r="A13" t="s">
        <v>16</v>
      </c>
      <c r="B13" t="s">
        <v>54</v>
      </c>
      <c r="C13">
        <f>AVERAGE([1]all_fluxes_2015_16!$R$69:$R$81)</f>
        <v>2871.9889929461538</v>
      </c>
      <c r="D13">
        <f>_xlfn.STDEV.P([1]all_fluxes_2015_16!$R$69:$R$81)</f>
        <v>1900.6254809267439</v>
      </c>
      <c r="E13">
        <f>AVERAGE([1]all_fluxes_2015_16!$S$69:$S$81)</f>
        <v>3.038702986461538</v>
      </c>
      <c r="F13">
        <f>AVERAGE([1]all_fluxes_2015_16!$T$69:$T$81)</f>
        <v>929.64615384615365</v>
      </c>
      <c r="G13">
        <v>0.21</v>
      </c>
      <c r="H13">
        <v>1.21</v>
      </c>
    </row>
    <row r="14" spans="1:8" x14ac:dyDescent="0.25">
      <c r="A14" t="s">
        <v>17</v>
      </c>
      <c r="B14" t="s">
        <v>55</v>
      </c>
      <c r="C14">
        <f>AVERAGE([1]all_fluxes_2015_16!$R$82:$R$89)</f>
        <v>1287.513480525</v>
      </c>
      <c r="D14">
        <f>_xlfn.STDEV.P([1]all_fluxes_2015_16!$R$82:$R$89)</f>
        <v>1046.6967996543308</v>
      </c>
      <c r="E14">
        <f>AVERAGE([1]all_fluxes_2015_16!$S$82:$S$89)</f>
        <v>3.0981667076250003</v>
      </c>
      <c r="F14">
        <f>AVERAGE([1]all_fluxes_2015_16!$T$82:$T$89)</f>
        <v>524.36249999999995</v>
      </c>
      <c r="G14">
        <v>0.21</v>
      </c>
      <c r="H14">
        <v>1.21</v>
      </c>
    </row>
    <row r="15" spans="1:8" x14ac:dyDescent="0.25">
      <c r="A15" t="s">
        <v>18</v>
      </c>
      <c r="B15" t="s">
        <v>55</v>
      </c>
      <c r="C15">
        <f>AVERAGE([1]all_fluxes_2015_16!$R$90:$R$94)</f>
        <v>1881.08714646</v>
      </c>
      <c r="D15">
        <f>_xlfn.STDEV.P([1]all_fluxes_2015_16!$R$90:$R$94)</f>
        <v>695.81735452918815</v>
      </c>
      <c r="E15">
        <f>AVERAGE([1]all_fluxes_2015_16!$S$90:$S$94)</f>
        <v>2.9942061842000003</v>
      </c>
      <c r="F15">
        <f>AVERAGE([1]all_fluxes_2015_16!$T$90:$T$94)</f>
        <v>1327.9</v>
      </c>
      <c r="G15">
        <v>0.21</v>
      </c>
      <c r="H15">
        <v>1.21</v>
      </c>
    </row>
    <row r="16" spans="1:8" x14ac:dyDescent="0.25">
      <c r="A16" t="s">
        <v>19</v>
      </c>
      <c r="B16" t="s">
        <v>55</v>
      </c>
      <c r="C16">
        <f>AVERAGE([1]all_fluxes_2015_16!$R$95:$R$101)</f>
        <v>1410.411584722857</v>
      </c>
      <c r="D16">
        <f>_xlfn.STDEV.P([1]all_fluxes_2015_16!$R$95:$R$101)</f>
        <v>804.95530265725938</v>
      </c>
      <c r="E16">
        <f>AVERAGE([1]all_fluxes_2015_16!$S$95:$S$101)</f>
        <v>1.2753775698571428</v>
      </c>
      <c r="F16">
        <f>AVERAGE([1]all_fluxes_2015_16!$T$95:$T$101)</f>
        <v>477.44285714285718</v>
      </c>
      <c r="G16">
        <v>2</v>
      </c>
      <c r="H16">
        <v>2.0099999999999998</v>
      </c>
    </row>
    <row r="17" spans="1:8" x14ac:dyDescent="0.25">
      <c r="A17" t="s">
        <v>20</v>
      </c>
      <c r="B17" t="s">
        <v>56</v>
      </c>
      <c r="C17">
        <f>AVERAGE([1]all_fluxes_2015_16!$R$102:$R$105)</f>
        <v>379.59901210000004</v>
      </c>
      <c r="D17">
        <f>_xlfn.STDEV.P([1]all_fluxes_2015_16!$R$102:$R$105)</f>
        <v>116.2593411559882</v>
      </c>
      <c r="E17">
        <f>AVERAGE([1]all_fluxes_2015_16!$S$102:$S$105)</f>
        <v>0.23262642225000002</v>
      </c>
      <c r="F17">
        <f>AVERAGE([1]all_fluxes_2015_16!$T$102:$T$105)</f>
        <v>132.28749999999999</v>
      </c>
      <c r="G17">
        <v>0.31</v>
      </c>
      <c r="H17">
        <v>0.32</v>
      </c>
    </row>
    <row r="18" spans="1:8" x14ac:dyDescent="0.25">
      <c r="A18" t="s">
        <v>21</v>
      </c>
      <c r="B18" t="s">
        <v>56</v>
      </c>
      <c r="C18">
        <v>312.08999999999997</v>
      </c>
      <c r="D18">
        <v>0</v>
      </c>
      <c r="E18">
        <v>0.20605999999999999</v>
      </c>
      <c r="F18">
        <v>148.30000000000001</v>
      </c>
      <c r="G18">
        <v>0.31</v>
      </c>
      <c r="H18">
        <v>0.32</v>
      </c>
    </row>
    <row r="19" spans="1:8" x14ac:dyDescent="0.25">
      <c r="A19" t="s">
        <v>22</v>
      </c>
      <c r="B19" t="s">
        <v>56</v>
      </c>
      <c r="C19">
        <f>AVERAGE([1]all_fluxes_2015_16!$R$107:$R$110)</f>
        <v>596.78710520000004</v>
      </c>
      <c r="D19">
        <f>_xlfn.STDEV.P([1]all_fluxes_2015_16!$R$107:$R$110)</f>
        <v>249.36555534517834</v>
      </c>
      <c r="E19">
        <f>AVERAGE([1]all_fluxes_2015_16!$S$107:$S$110)</f>
        <v>0.33955661100000001</v>
      </c>
      <c r="F19">
        <f>AVERAGE([1]all_fluxes_2015_16!$T$107:$T$110)</f>
        <v>176.02500000000001</v>
      </c>
      <c r="G19">
        <v>0.31</v>
      </c>
      <c r="H19">
        <v>0.32</v>
      </c>
    </row>
    <row r="20" spans="1:8" x14ac:dyDescent="0.25">
      <c r="A20" t="s">
        <v>23</v>
      </c>
      <c r="B20" t="s">
        <v>54</v>
      </c>
      <c r="C20">
        <f>AVERAGE([1]all_fluxes_2015_16!$R$111:$R$113)</f>
        <v>188.57859573333334</v>
      </c>
      <c r="D20">
        <f>_xlfn.STDEV.P([1]all_fluxes_2015_16!$R$111:$R$113)</f>
        <v>23.237288542905659</v>
      </c>
      <c r="E20">
        <f>AVERAGE([1]all_fluxes_2015_16!$S$111:$S$113)</f>
        <v>0.14542392133333334</v>
      </c>
      <c r="F20">
        <f>AVERAGE([1]all_fluxes_2015_16!$T$111:$T$113)</f>
        <v>63.466666666666669</v>
      </c>
      <c r="G20">
        <v>0.41</v>
      </c>
      <c r="H20">
        <v>8.41</v>
      </c>
    </row>
    <row r="21" spans="1:8" x14ac:dyDescent="0.25">
      <c r="A21" t="s">
        <v>24</v>
      </c>
      <c r="B21" t="s">
        <v>54</v>
      </c>
      <c r="C21">
        <f>AVERAGE([1]all_fluxes_2015_16!$R$114:$R$122)</f>
        <v>276.39661890000002</v>
      </c>
      <c r="D21">
        <f>_xlfn.STDEV.P([1]all_fluxes_2015_16!$R$114:$R$122)</f>
        <v>142.50999600808373</v>
      </c>
      <c r="E21">
        <f>AVERAGE([1]all_fluxes_2015_16!$S$114:$S$122)</f>
        <v>0.12772486322222221</v>
      </c>
      <c r="F21">
        <f>AVERAGE([1]all_fluxes_2015_16!$T$114:$T$122)</f>
        <v>22.388888888888893</v>
      </c>
      <c r="G21">
        <v>0.41</v>
      </c>
      <c r="H21">
        <v>8.41</v>
      </c>
    </row>
    <row r="22" spans="1:8" x14ac:dyDescent="0.25">
      <c r="A22" t="s">
        <v>25</v>
      </c>
      <c r="B22" t="s">
        <v>55</v>
      </c>
      <c r="C22">
        <f>AVERAGE([1]all_fluxes_2015_16!$R$123:$R$127)</f>
        <v>202.41278325600001</v>
      </c>
      <c r="D22">
        <f>_xlfn.STDEV.P([1]all_fluxes_2015_16!$R$123:$R$127)</f>
        <v>106.6994708289761</v>
      </c>
      <c r="E22">
        <f>AVERAGE([1]all_fluxes_2015_16!$S$123:$S$127)</f>
        <v>0.15593808340000001</v>
      </c>
      <c r="F22">
        <f>AVERAGE([1]all_fluxes_2015_16!$T$123:$T$127)</f>
        <v>420.78000000000003</v>
      </c>
      <c r="G22">
        <v>0</v>
      </c>
      <c r="H22">
        <v>0</v>
      </c>
    </row>
    <row r="23" spans="1:8" x14ac:dyDescent="0.25">
      <c r="A23" t="s">
        <v>26</v>
      </c>
      <c r="B23" t="s">
        <v>56</v>
      </c>
      <c r="C23">
        <f>AVERAGE([1]all_fluxes_2015_16!$R$128:$R$131)</f>
        <v>995.78366709999989</v>
      </c>
      <c r="D23">
        <f>_xlfn.STDEV.P([1]all_fluxes_2015_16!$R$128:$R$131)</f>
        <v>530.79942584658841</v>
      </c>
      <c r="E23">
        <f>AVERAGE([1]all_fluxes_2015_16!$S$128:$S$131)</f>
        <v>1.6941286672500002</v>
      </c>
      <c r="F23">
        <f>AVERAGE([1]all_fluxes_2015_16!$T$128:$T$131)</f>
        <v>209.21250000000001</v>
      </c>
      <c r="G23">
        <v>0</v>
      </c>
      <c r="H23">
        <v>0</v>
      </c>
    </row>
    <row r="24" spans="1:8" x14ac:dyDescent="0.25">
      <c r="A24" t="s">
        <v>27</v>
      </c>
      <c r="B24" t="s">
        <v>56</v>
      </c>
      <c r="C24">
        <f>AVERAGE([1]all_fluxes_2015_16!$R$132:$R$135)</f>
        <v>613.90688962500008</v>
      </c>
      <c r="D24">
        <f>_xlfn.STDEV.P([1]all_fluxes_2015_16!$R$132:$R$135)</f>
        <v>312.49651064333773</v>
      </c>
      <c r="E24">
        <f>AVERAGE([1]all_fluxes_2015_16!$S$132:$S$135)</f>
        <v>1.920837949</v>
      </c>
      <c r="F24">
        <f>AVERAGE([1]all_fluxes_2015_16!$T$132:$T$135)</f>
        <v>448.125</v>
      </c>
      <c r="G24">
        <v>0</v>
      </c>
      <c r="H24">
        <v>0</v>
      </c>
    </row>
    <row r="25" spans="1:8" x14ac:dyDescent="0.25">
      <c r="A25" t="s">
        <v>28</v>
      </c>
      <c r="B25" t="s">
        <v>55</v>
      </c>
      <c r="C25">
        <f>AVERAGE([1]all_fluxes_2015_16!$R$136:$R$140)</f>
        <v>1365.89076146</v>
      </c>
      <c r="D25">
        <f>_xlfn.STDEV.P([1]all_fluxes_2015_16!$R$136:$R$140)</f>
        <v>594.65691810933242</v>
      </c>
      <c r="E25">
        <f>AVERAGE([1]all_fluxes_2015_16!$S$136:$S$140)</f>
        <v>1.8254357161999999</v>
      </c>
      <c r="F25">
        <f>AVERAGE([1]all_fluxes_2015_16!$T$136:$T$140)</f>
        <v>772.89</v>
      </c>
      <c r="G25">
        <v>0</v>
      </c>
      <c r="H25">
        <v>0</v>
      </c>
    </row>
    <row r="26" spans="1:8" x14ac:dyDescent="0.25">
      <c r="A26" t="s">
        <v>29</v>
      </c>
      <c r="B26" t="s">
        <v>56</v>
      </c>
      <c r="C26">
        <f>AVERAGE([1]all_fluxes_2015_16!$R$141:$R$144)</f>
        <v>742.47377390000008</v>
      </c>
      <c r="D26">
        <f>_xlfn.STDEV.P([1]all_fluxes_2015_16!$R$141:$R$144)</f>
        <v>365.18402508402988</v>
      </c>
      <c r="E26">
        <f>AVERAGE([1]all_fluxes_2015_16!$S$141:$S$144)</f>
        <v>0.20048747049999999</v>
      </c>
      <c r="F26">
        <f>AVERAGE([1]all_fluxes_2015_16!$T$141:$T$144)</f>
        <v>48.7</v>
      </c>
      <c r="G26">
        <v>0</v>
      </c>
      <c r="H26">
        <v>0</v>
      </c>
    </row>
    <row r="27" spans="1:8" x14ac:dyDescent="0.25">
      <c r="A27" t="s">
        <v>30</v>
      </c>
      <c r="B27" t="s">
        <v>56</v>
      </c>
      <c r="C27">
        <f>AVERAGE([1]all_fluxes_2015_16!$R$145:$R$147)</f>
        <v>324.8724259</v>
      </c>
      <c r="D27">
        <f>_xlfn.STDEV.P([1]all_fluxes_2015_16!$R$145:$R$147)</f>
        <v>140.2782680173294</v>
      </c>
      <c r="E27">
        <f>AVERAGE([1]all_fluxes_2015_16!$S$145:$S$147)</f>
        <v>0.15362198400000002</v>
      </c>
      <c r="F27">
        <f>AVERAGE([1]all_fluxes_2015_16!$T$145:$T$147)</f>
        <v>35.133333333333333</v>
      </c>
      <c r="G27">
        <v>0</v>
      </c>
      <c r="H27">
        <v>0</v>
      </c>
    </row>
    <row r="28" spans="1:8" x14ac:dyDescent="0.25">
      <c r="A28" t="s">
        <v>31</v>
      </c>
      <c r="B28" t="s">
        <v>56</v>
      </c>
      <c r="C28">
        <f>AVERAGE([1]all_fluxes_2015_16!$R$148:$R$152)</f>
        <v>1164.2190680399999</v>
      </c>
      <c r="D28">
        <f>_xlfn.STDEV.P([1]all_fluxes_2015_16!$R$148:$R$152)</f>
        <v>392.93378872865588</v>
      </c>
      <c r="E28">
        <f>AVERAGE([1]all_fluxes_2015_16!$S$148:$S$152)</f>
        <v>0.143236329</v>
      </c>
      <c r="F28">
        <f>AVERAGE([1]all_fluxes_2015_16!$T$148:$T$152)</f>
        <v>112.47</v>
      </c>
      <c r="G28">
        <v>0.02</v>
      </c>
      <c r="H28">
        <v>0.03</v>
      </c>
    </row>
    <row r="29" spans="1:8" x14ac:dyDescent="0.25">
      <c r="A29" t="s">
        <v>32</v>
      </c>
      <c r="B29" t="s">
        <v>55</v>
      </c>
      <c r="C29">
        <f>AVERAGE([1]all_fluxes_2015_16!$R$153:$R$155)</f>
        <v>607.11713259999999</v>
      </c>
      <c r="D29">
        <f>_xlfn.STDEV.P([1]all_fluxes_2015_16!$R$153:$R$155)</f>
        <v>272.47379123001241</v>
      </c>
      <c r="E29">
        <f>AVERAGE([1]all_fluxes_2015_16!$S$153:$S$154,[1]all_fluxes_2015_16!$S$155)</f>
        <v>0.19965422333333335</v>
      </c>
      <c r="F29">
        <f>AVERAGE([1]all_fluxes_2015_16!$T$153:$T$155)</f>
        <v>61.066666666666663</v>
      </c>
      <c r="G29">
        <v>0.02</v>
      </c>
      <c r="H29">
        <v>0.03</v>
      </c>
    </row>
    <row r="30" spans="1:8" x14ac:dyDescent="0.25">
      <c r="A30" t="s">
        <v>33</v>
      </c>
      <c r="B30" t="s">
        <v>55</v>
      </c>
      <c r="C30">
        <f>AVERAGE([1]all_fluxes_2015_16!$R$156:$R$158)</f>
        <v>206.45341584999997</v>
      </c>
      <c r="D30">
        <f>_xlfn.STDEV.P([1]all_fluxes_2015_16!$R$156:$R$158)</f>
        <v>99.520243110933549</v>
      </c>
      <c r="E30">
        <f>AVERAGE([1]all_fluxes_2015_16!$S$156:$S$158)</f>
        <v>0.17263664600000003</v>
      </c>
      <c r="F30">
        <f>AVERAGE([1]all_fluxes_2015_16!$T$156:$T$158)</f>
        <v>24.133333333333336</v>
      </c>
      <c r="G30">
        <v>11</v>
      </c>
      <c r="H30">
        <v>15</v>
      </c>
    </row>
    <row r="31" spans="1:8" x14ac:dyDescent="0.25">
      <c r="A31" t="s">
        <v>34</v>
      </c>
      <c r="B31" t="s">
        <v>54</v>
      </c>
      <c r="C31">
        <f>AVERAGE([1]all_fluxes_2015_16!$R$159:$R$160)</f>
        <v>206.9838288</v>
      </c>
      <c r="D31">
        <f>_xlfn.STDEV.P([1]all_fluxes_2015_16!$R$159:$R$160)</f>
        <v>100.58284029999999</v>
      </c>
      <c r="E31">
        <f>AVERAGE([1]all_fluxes_2015_16!$S$159:$S$160)</f>
        <v>0.71930951650000008</v>
      </c>
      <c r="F31">
        <f>AVERAGE([1]all_fluxes_2015_16!$T$159:$T$160)</f>
        <v>850.05</v>
      </c>
      <c r="G31">
        <v>0.01</v>
      </c>
      <c r="H31">
        <v>3.02</v>
      </c>
    </row>
    <row r="32" spans="1:8" x14ac:dyDescent="0.25">
      <c r="A32" t="s">
        <v>35</v>
      </c>
      <c r="B32" t="s">
        <v>54</v>
      </c>
      <c r="C32">
        <f>AVERAGE([1]all_fluxes_2015_16!$R$161:$R$163)</f>
        <v>210.7316850666667</v>
      </c>
      <c r="D32">
        <f>_xlfn.STDEV.P([1]all_fluxes_2015_16!$R$161:$R$163)</f>
        <v>102.87010588245576</v>
      </c>
      <c r="E32">
        <f>AVERAGE([1]all_fluxes_2015_16!$S$161:$S$163)</f>
        <v>0.69982896766666658</v>
      </c>
      <c r="F32">
        <f>AVERAGE([1]all_fluxes_2015_16!$T$161:$T$163)</f>
        <v>728.79999999999984</v>
      </c>
      <c r="G32">
        <v>0.21</v>
      </c>
      <c r="H32">
        <v>1.21</v>
      </c>
    </row>
    <row r="33" spans="1:8" x14ac:dyDescent="0.25">
      <c r="A33" t="s">
        <v>36</v>
      </c>
      <c r="B33" t="s">
        <v>54</v>
      </c>
      <c r="C33">
        <f>AVERAGE([1]all_fluxes_2015_16!$R$164:$R$166)</f>
        <v>227.1247534</v>
      </c>
      <c r="D33">
        <f>_xlfn.STDEV.P([1]all_fluxes_2015_16!$R$164:$R$166)</f>
        <v>44.633970630810879</v>
      </c>
      <c r="E33">
        <f>AVERAGE([1]all_fluxes_2015_16!$S$164:$S$166)</f>
        <v>0.68498176799999999</v>
      </c>
      <c r="F33">
        <f>AVERAGE([1]all_fluxes_2015_16!$T$164:$T$166)</f>
        <v>690.29999999999984</v>
      </c>
      <c r="G33">
        <v>0.21</v>
      </c>
      <c r="H33">
        <v>1.21</v>
      </c>
    </row>
    <row r="34" spans="1:8" x14ac:dyDescent="0.25">
      <c r="A34" t="s">
        <v>37</v>
      </c>
      <c r="B34" t="s">
        <v>55</v>
      </c>
      <c r="C34">
        <v>170.45150000000001</v>
      </c>
      <c r="D34">
        <v>0</v>
      </c>
      <c r="E34">
        <v>0.52936000000000005</v>
      </c>
      <c r="F34">
        <v>388.2</v>
      </c>
      <c r="G34">
        <v>0.21</v>
      </c>
      <c r="H34">
        <v>1.21</v>
      </c>
    </row>
    <row r="35" spans="1:8" x14ac:dyDescent="0.25">
      <c r="A35" t="s">
        <v>38</v>
      </c>
      <c r="B35" t="s">
        <v>54</v>
      </c>
      <c r="C35">
        <f>AVERAGE([1]all_fluxes_2015_16!$R$168:$R$169)</f>
        <v>229.07185959999998</v>
      </c>
      <c r="D35">
        <f>_xlfn.STDEV.P([1]all_fluxes_2015_16!$R$168:$R$169)</f>
        <v>57.268802499999929</v>
      </c>
      <c r="E35">
        <f>AVERAGE([1]all_fluxes_2015_16!$S$170:$S$171)</f>
        <v>0.344804797</v>
      </c>
      <c r="F35">
        <v>794.7</v>
      </c>
      <c r="G35">
        <v>2</v>
      </c>
      <c r="H35">
        <v>2.0099999999999998</v>
      </c>
    </row>
    <row r="36" spans="1:8" x14ac:dyDescent="0.25">
      <c r="A36" t="s">
        <v>39</v>
      </c>
      <c r="B36" t="s">
        <v>54</v>
      </c>
      <c r="C36">
        <f>AVERAGE([1]all_fluxes_2015_16!$R$170:$R$176)</f>
        <v>196.39827301857142</v>
      </c>
      <c r="D36">
        <f>_xlfn.STDEV.P([1]all_fluxes_2015_16!$R$170:$R$176)</f>
        <v>78.234492937356123</v>
      </c>
      <c r="E36">
        <f>AVERAGE([1]all_fluxes_2015_16!$S$170:$S$176)</f>
        <v>0.45137468528571428</v>
      </c>
      <c r="F36">
        <f>AVERAGE([1]all_fluxes_2015_16!$T$170:$T$176)</f>
        <v>786.30714285714294</v>
      </c>
      <c r="G36">
        <v>0.01</v>
      </c>
      <c r="H36">
        <v>0.31</v>
      </c>
    </row>
    <row r="37" spans="1:8" x14ac:dyDescent="0.25">
      <c r="A37" t="s">
        <v>40</v>
      </c>
      <c r="B37" t="s">
        <v>55</v>
      </c>
      <c r="C37">
        <f>AVERAGE([1]all_fluxes_2015_16!$R$177:$R$180)</f>
        <v>664.86615155000004</v>
      </c>
      <c r="D37">
        <f>_xlfn.STDEV.P([1]all_fluxes_2015_16!$R$177:$R$180)</f>
        <v>267.29855571551309</v>
      </c>
      <c r="E37">
        <f>AVERAGE([1]all_fluxes_2015_16!$S$177:$S$180)</f>
        <v>8.6634650499999993E-2</v>
      </c>
      <c r="F37">
        <f>AVERAGE([1]all_fluxes_2015_16!$T$177:$T$180)</f>
        <v>17.162499999999998</v>
      </c>
      <c r="G37">
        <v>0.01</v>
      </c>
      <c r="H37">
        <v>0.31</v>
      </c>
    </row>
    <row r="38" spans="1:8" x14ac:dyDescent="0.25">
      <c r="A38" t="s">
        <v>41</v>
      </c>
      <c r="B38" t="s">
        <v>56</v>
      </c>
      <c r="C38">
        <f>AVERAGE([1]all_fluxes_2015_16!$R$181:$R$186)</f>
        <v>652.59918279999999</v>
      </c>
      <c r="D38">
        <f>_xlfn.STDEV.P([1]all_fluxes_2015_16!$R$181:$R$186)</f>
        <v>353.97607846041922</v>
      </c>
      <c r="E38">
        <f>AVERAGE([1]all_fluxes_2015_16!$S$181:$S$187)</f>
        <v>0.2605516188571429</v>
      </c>
      <c r="F38">
        <f>AVERAGE([1]all_fluxes_2015_16!$T$181:$T$186)</f>
        <v>26.233333333333338</v>
      </c>
      <c r="G38">
        <v>0</v>
      </c>
      <c r="H38">
        <v>0</v>
      </c>
    </row>
    <row r="39" spans="1:8" x14ac:dyDescent="0.25">
      <c r="A39" t="s">
        <v>42</v>
      </c>
      <c r="B39" t="s">
        <v>56</v>
      </c>
      <c r="C39">
        <f>AVERAGE([1]all_fluxes_2015_16!$R$187:$R$188)</f>
        <v>363.89337999999998</v>
      </c>
      <c r="D39">
        <f>_xlfn.STDEV.P([1]all_fluxes_2015_16!$R$187:$R$188)</f>
        <v>210.67938760000007</v>
      </c>
      <c r="E39">
        <f>AVERAGE([1]all_fluxes_2015_16!$S$187:$S$188)</f>
        <v>0.38678663800000002</v>
      </c>
      <c r="F39">
        <f>AVERAGE([1]all_fluxes_2015_16!$T$187:$T$188)</f>
        <v>121.8</v>
      </c>
      <c r="G39">
        <v>0</v>
      </c>
      <c r="H39">
        <v>0</v>
      </c>
    </row>
    <row r="40" spans="1:8" x14ac:dyDescent="0.25">
      <c r="A40" t="s">
        <v>43</v>
      </c>
      <c r="B40" t="s">
        <v>56</v>
      </c>
      <c r="C40">
        <f>AVERAGE([1]all_fluxes_2015_16!$R$189:$R$194)</f>
        <v>503.50887796666672</v>
      </c>
      <c r="D40">
        <f>_xlfn.STDEV.P([1]all_fluxes_2015_16!$R$189:$R$194)</f>
        <v>201.98668469252195</v>
      </c>
      <c r="E40">
        <f>AVERAGE([1]all_fluxes_2015_16!$S$189:$S$194)</f>
        <v>0.1460214665</v>
      </c>
      <c r="F40">
        <f>AVERAGE([1]all_fluxes_2015_16!$T$189:$T$194)</f>
        <v>2.5916666666666668</v>
      </c>
      <c r="G40">
        <v>0</v>
      </c>
      <c r="H40">
        <v>0</v>
      </c>
    </row>
    <row r="41" spans="1:8" x14ac:dyDescent="0.25">
      <c r="A41" t="s">
        <v>44</v>
      </c>
      <c r="B41" t="s">
        <v>55</v>
      </c>
      <c r="C41">
        <f>AVERAGE([1]all_fluxes_2015_16!$R$195:$R$200)</f>
        <v>967.31362496666679</v>
      </c>
      <c r="D41">
        <f>_xlfn.STDEV.P([1]all_fluxes_2015_16!$R$195:$R$200)</f>
        <v>674.68603774377789</v>
      </c>
      <c r="E41">
        <f>AVERAGE([1]all_fluxes_2015_16!$S$195:$S$200)</f>
        <v>0.28217768316666664</v>
      </c>
      <c r="F41">
        <f>AVERAGE([1]all_fluxes_2015_16!$T$195:$T$200)</f>
        <v>209.14999999999998</v>
      </c>
      <c r="G41">
        <v>0</v>
      </c>
      <c r="H41">
        <v>0</v>
      </c>
    </row>
    <row r="42" spans="1:8" x14ac:dyDescent="0.25">
      <c r="A42" t="s">
        <v>45</v>
      </c>
      <c r="B42" t="s">
        <v>56</v>
      </c>
      <c r="C42">
        <f>AVERAGE([1]all_fluxes_2015_16!$R$201:$R$204)</f>
        <v>1033.6973867874999</v>
      </c>
      <c r="D42">
        <f>_xlfn.STDEV.P([1]all_fluxes_2015_16!$R$201:$R$204)</f>
        <v>825.00427107817347</v>
      </c>
      <c r="E42">
        <f>AVERAGE([1]all_fluxes_2015_16!$S$201:$S$204)</f>
        <v>0.1201469355</v>
      </c>
      <c r="F42">
        <f>AVERAGE([1]all_fluxes_2015_16!$T$201:$T$204)</f>
        <v>22.85</v>
      </c>
      <c r="G42">
        <v>0</v>
      </c>
      <c r="H42">
        <v>0</v>
      </c>
    </row>
    <row r="43" spans="1:8" x14ac:dyDescent="0.25">
      <c r="A43" t="s">
        <v>46</v>
      </c>
      <c r="B43" t="s">
        <v>56</v>
      </c>
      <c r="C43">
        <f>AVERAGE([1]all_fluxes_2015_16!$R$205:$R$209)</f>
        <v>800.44353389999992</v>
      </c>
      <c r="D43">
        <f>_xlfn.STDEV.P([1]all_fluxes_2015_16!$R$205:$R$209)</f>
        <v>761.86513566765643</v>
      </c>
      <c r="E43">
        <f>AVERAGE([1]all_fluxes_2015_16!$S$205:$S$209)</f>
        <v>0.14030217580000001</v>
      </c>
      <c r="F43">
        <f>AVERAGE([1]all_fluxes_2015_16!$S$205:$S$209)</f>
        <v>0.14030217580000001</v>
      </c>
      <c r="G43">
        <v>0</v>
      </c>
      <c r="H43">
        <v>0</v>
      </c>
    </row>
    <row r="44" spans="1:8" x14ac:dyDescent="0.25">
      <c r="A44" t="s">
        <v>47</v>
      </c>
      <c r="B44" t="s">
        <v>56</v>
      </c>
      <c r="C44">
        <f>AVERAGE([1]all_fluxes_2015_16!$R$210:$R$213)</f>
        <v>980.22691682499999</v>
      </c>
      <c r="D44">
        <f>_xlfn.STDEV.P([1]all_fluxes_2015_16!$R$210:$R$213)</f>
        <v>429.0070249450215</v>
      </c>
      <c r="E44">
        <f>AVERAGE([1]all_fluxes_2015_16!$S$210:$S$213)</f>
        <v>0.6493622280000001</v>
      </c>
      <c r="F44">
        <f>AVERAGE([1]all_fluxes_2015_16!$T$210:$T$213)</f>
        <v>32.975000000000001</v>
      </c>
      <c r="G44">
        <v>0.02</v>
      </c>
      <c r="H44">
        <v>0.03</v>
      </c>
    </row>
    <row r="45" spans="1:8" x14ac:dyDescent="0.25">
      <c r="A45" t="s">
        <v>48</v>
      </c>
      <c r="B45" t="s">
        <v>55</v>
      </c>
      <c r="C45">
        <f>AVERAGE([1]all_fluxes_2015_16!$R$214:$R$217)</f>
        <v>1529.5421152500001</v>
      </c>
      <c r="D45">
        <f>_xlfn.STDEV.P([1]all_fluxes_2015_16!$R$214:$R$217)</f>
        <v>150.65335445712466</v>
      </c>
      <c r="E45">
        <f>AVERAGE([1]all_fluxes_2015_16!$S$214:$S$217)</f>
        <v>0.84088729875000001</v>
      </c>
      <c r="F45">
        <f>AVERAGE([1]all_fluxes_2015_16!$T$214:$T$217)</f>
        <v>93.337500000000006</v>
      </c>
      <c r="G45">
        <v>0</v>
      </c>
      <c r="H45">
        <v>0</v>
      </c>
    </row>
    <row r="46" spans="1:8" x14ac:dyDescent="0.25">
      <c r="A46" t="s">
        <v>49</v>
      </c>
      <c r="B46" t="s">
        <v>55</v>
      </c>
      <c r="C46">
        <f>AVERAGE([1]all_fluxes_2015_16!$R$218:$R$222)</f>
        <v>552.19235585999991</v>
      </c>
      <c r="D46">
        <f>_xlfn.STDEV.P([1]all_fluxes_2015_16!$R$218:$R$222)</f>
        <v>383.8871125706446</v>
      </c>
      <c r="E46">
        <f>AVERAGE([1]all_fluxes_2015_16!$S$218:$S$222)</f>
        <v>0.59306974779999999</v>
      </c>
      <c r="F46">
        <f>AVERAGE([1]all_fluxes_2015_16!$T$218:$T$222)</f>
        <v>32.950000000000003</v>
      </c>
      <c r="G46">
        <v>0.21</v>
      </c>
      <c r="H46">
        <v>1.21</v>
      </c>
    </row>
    <row r="47" spans="1:8" x14ac:dyDescent="0.25">
      <c r="A47" t="s">
        <v>52</v>
      </c>
      <c r="B47" t="s">
        <v>56</v>
      </c>
      <c r="C47">
        <f>AVERAGE([1]all_fluxes_2015_16!$R$297,[1]all_fluxes_2015_16!$R$299,[1]all_fluxes_2015_16!$R$302,[1]all_fluxes_2015_16!$R$304,[1]all_fluxes_2015_16!$R$309,[1]all_fluxes_2015_16!$R$313)</f>
        <v>3725.9150000000004</v>
      </c>
      <c r="D47">
        <f>_xlfn.STDEV.P([1]all_fluxes_2015_16!$R$297,[1]all_fluxes_2015_16!$R$299,[1]all_fluxes_2015_16!$R$302,[1]all_fluxes_2015_16!$R$304,[1]all_fluxes_2015_16!$R$309,[1]all_fluxes_2015_16!$R$313)</f>
        <v>899.71675309047407</v>
      </c>
      <c r="E47">
        <f>AVERAGE([1]all_fluxes_2015_16!$S$297)</f>
        <v>0.34697471600000002</v>
      </c>
      <c r="F47">
        <f>AVERAGE([1]all_fluxes_2015_16!$T$297,[1]all_fluxes_2015_16!$T$299,[1]all_fluxes_2015_16!$T$302,[1]all_fluxes_2015_16!$T$304,[1]all_fluxes_2015_16!$T$309,[1]all_fluxes_2015_16!$T$313)</f>
        <v>284.61111110999997</v>
      </c>
      <c r="G47">
        <v>0.21</v>
      </c>
      <c r="H47">
        <v>1.21</v>
      </c>
    </row>
    <row r="48" spans="1:8" x14ac:dyDescent="0.25">
      <c r="A48" t="s">
        <v>50</v>
      </c>
      <c r="B48" t="s">
        <v>56</v>
      </c>
      <c r="C48">
        <f>AVERAGE([1]all_fluxes_2015_16!$R$298,[1]all_fluxes_2015_16!$R$300,[1]all_fluxes_2015_16!$R$305,[1]all_fluxes_2015_16!$R$306,[1]all_fluxes_2015_16!$R$310,[1]all_fluxes_2015_16!$R$311,[1]all_fluxes_2015_16!$R$314,[1]all_fluxes_2015_16!$R$315)</f>
        <v>2381.5237499999998</v>
      </c>
      <c r="D48">
        <f>_xlfn.STDEV.P([1]all_fluxes_2015_16!$R$298,[1]all_fluxes_2015_16!$R$300,[1]all_fluxes_2015_16!$R$305,[1]all_fluxes_2015_16!$R$306,[1]all_fluxes_2015_16!$R$310,[1]all_fluxes_2015_16!$R$311,[1]all_fluxes_2015_16!$R$314,[1]all_fluxes_2015_16!$R$315)</f>
        <v>747.92287733992941</v>
      </c>
      <c r="E48">
        <f>AVERAGE([1]all_fluxes_2015_16!$S$298,[1]all_fluxes_2015_16!$S$300,[1]all_fluxes_2015_16!$S$305,[1]all_fluxes_2015_16!$S$306,[1]all_fluxes_2015_16!$S$314,[1]all_fluxes_2015_16!$S$315)</f>
        <v>0.47196858050000001</v>
      </c>
      <c r="F48">
        <f>AVERAGE([1]all_fluxes_2015_16!$T$298,[1]all_fluxes_2015_16!$T$300,[1]all_fluxes_2015_16!$T$305,[1]all_fluxes_2015_16!$T$306,[1]all_fluxes_2015_16!$T$310,[1]all_fluxes_2015_16!$T$311,[1]all_fluxes_2015_16!$T$314,[1]all_fluxes_2015_16!$T$315)</f>
        <v>106.125</v>
      </c>
      <c r="G48">
        <v>0.21</v>
      </c>
      <c r="H48">
        <v>1.21</v>
      </c>
    </row>
    <row r="49" spans="1:8" x14ac:dyDescent="0.25">
      <c r="A49" t="s">
        <v>51</v>
      </c>
      <c r="B49" t="s">
        <v>56</v>
      </c>
      <c r="C49">
        <f>AVERAGE([1]all_fluxes_2015_16!$R$301,[1]all_fluxes_2015_16!$R$303,[1]all_fluxes_2015_16!$R$307,[1]all_fluxes_2015_16!$R$308,[1]all_fluxes_2015_16!$R$312,[1]all_fluxes_2015_16!$R$316)</f>
        <v>3270.021666666667</v>
      </c>
      <c r="D49">
        <f>_xlfn.STDEV.P([1]all_fluxes_2015_16!$R$301,[1]all_fluxes_2015_16!$R$303,[1]all_fluxes_2015_16!$R$307,[1]all_fluxes_2015_16!$R$308,[1]all_fluxes_2015_16!$R$312,[1]all_fluxes_2015_16!$R$316)</f>
        <v>1119.608271888233</v>
      </c>
      <c r="E49">
        <f>AVERAGE([1]all_fluxes_2015_16!$S$301,[1]all_fluxes_2015_16!$S$307,[1]all_fluxes_2015_16!$S$308,[1]all_fluxes_2015_16!$S$312,[1]all_fluxes_2015_16!$S$316)</f>
        <v>1.3534016596000003</v>
      </c>
      <c r="F49">
        <f>AVERAGE([1]all_fluxes_2015_16!$S$316,[1]all_fluxes_2015_16!$T$312,[1]all_fluxes_2015_16!$T$308,[1]all_fluxes_2015_16!$T$303,[1]all_fluxes_2015_16!$T$301)</f>
        <v>280.2721338508</v>
      </c>
      <c r="G49">
        <v>0.01</v>
      </c>
      <c r="H49">
        <v>0.31</v>
      </c>
    </row>
    <row r="50" spans="1:8" x14ac:dyDescent="0.25">
      <c r="G50">
        <v>0.31</v>
      </c>
      <c r="H50">
        <v>0.32</v>
      </c>
    </row>
    <row r="51" spans="1:8" x14ac:dyDescent="0.25">
      <c r="G51">
        <v>0</v>
      </c>
      <c r="H51">
        <v>0</v>
      </c>
    </row>
    <row r="52" spans="1:8" x14ac:dyDescent="0.25">
      <c r="G52">
        <v>0</v>
      </c>
      <c r="H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3" sqref="B13"/>
    </sheetView>
  </sheetViews>
  <sheetFormatPr defaultRowHeight="15" x14ac:dyDescent="0.25"/>
  <cols>
    <col min="1" max="1" width="18.140625" bestFit="1" customWidth="1"/>
    <col min="2" max="2" width="90" bestFit="1" customWidth="1"/>
  </cols>
  <sheetData>
    <row r="1" spans="1:2" x14ac:dyDescent="0.25">
      <c r="A1" t="s">
        <v>1</v>
      </c>
      <c r="B1" t="s">
        <v>60</v>
      </c>
    </row>
    <row r="3" spans="1:2" x14ac:dyDescent="0.25">
      <c r="A3" t="s">
        <v>57</v>
      </c>
      <c r="B3" t="s">
        <v>58</v>
      </c>
    </row>
    <row r="4" spans="1:2" x14ac:dyDescent="0.25">
      <c r="A4" t="s">
        <v>2</v>
      </c>
      <c r="B4" t="s">
        <v>59</v>
      </c>
    </row>
    <row r="5" spans="1:2" x14ac:dyDescent="0.25">
      <c r="A5" t="s">
        <v>5</v>
      </c>
      <c r="B5" t="s">
        <v>61</v>
      </c>
    </row>
    <row r="6" spans="1:2" x14ac:dyDescent="0.25">
      <c r="A6" t="s">
        <v>3</v>
      </c>
      <c r="B6" t="s">
        <v>64</v>
      </c>
    </row>
    <row r="7" spans="1:2" x14ac:dyDescent="0.25">
      <c r="A7" t="s">
        <v>4</v>
      </c>
      <c r="B7" t="s">
        <v>65</v>
      </c>
    </row>
    <row r="8" spans="1:2" x14ac:dyDescent="0.25">
      <c r="A8" t="s">
        <v>62</v>
      </c>
      <c r="B8" t="s">
        <v>66</v>
      </c>
    </row>
    <row r="9" spans="1:2" x14ac:dyDescent="0.25">
      <c r="A9" t="s">
        <v>63</v>
      </c>
      <c r="B9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average_fluxes</vt:lpstr>
      <vt:lpstr>read_me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2017-11-30T19:26:25Z</dcterms:created>
  <dcterms:modified xsi:type="dcterms:W3CDTF">2018-02-06T22:01:58Z</dcterms:modified>
</cp:coreProperties>
</file>