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E07F6F1B-7FDB-4048-9B27-788165F8C45D}" xr6:coauthVersionLast="47" xr6:coauthVersionMax="47" xr10:uidLastSave="{00000000-0000-0000-0000-000000000000}"/>
  <bookViews>
    <workbookView xWindow="-120" yWindow="-120" windowWidth="29040" windowHeight="16440" activeTab="3" xr2:uid="{00000000-000D-0000-FFFF-FFFF00000000}"/>
  </bookViews>
  <sheets>
    <sheet name="0. Pre-inspection" sheetId="1" r:id="rId1"/>
    <sheet name="1. First contact" sheetId="2" r:id="rId2"/>
    <sheet name="2. V-I sensing and discharge" sheetId="3" r:id="rId3"/>
    <sheet name="3. Switching (half-bridge)" sheetId="7" r:id="rId4"/>
    <sheet name="4. Discharge HV" sheetId="5" r:id="rId5"/>
    <sheet name="Test conclusion" sheetId="8" r:id="rId6"/>
  </sheets>
  <calcPr calcId="191029"/>
</workbook>
</file>

<file path=xl/calcChain.xml><?xml version="1.0" encoding="utf-8"?>
<calcChain xmlns="http://schemas.openxmlformats.org/spreadsheetml/2006/main">
  <c r="M30" i="1" l="1"/>
  <c r="M33" i="1"/>
  <c r="M27" i="1"/>
  <c r="M24" i="1"/>
  <c r="M21" i="1"/>
  <c r="L30" i="1"/>
  <c r="L33" i="1"/>
  <c r="L27" i="1"/>
  <c r="L24" i="1"/>
  <c r="L21" i="1"/>
  <c r="K30" i="1"/>
  <c r="K33" i="1"/>
  <c r="K27" i="1"/>
  <c r="K24" i="1"/>
  <c r="K21" i="1"/>
  <c r="K3" i="1" l="1"/>
  <c r="L3" i="1"/>
  <c r="J3" i="1"/>
  <c r="M3" i="1" l="1"/>
  <c r="L4" i="1" s="1"/>
</calcChain>
</file>

<file path=xl/sharedStrings.xml><?xml version="1.0" encoding="utf-8"?>
<sst xmlns="http://schemas.openxmlformats.org/spreadsheetml/2006/main" count="248" uniqueCount="173">
  <si>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</si>
  <si>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</si>
  <si>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</si>
  <si>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</si>
  <si>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</si>
  <si>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</si>
  <si>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</si>
  <si>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</si>
  <si>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</si>
  <si>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</si>
  <si>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</si>
  <si>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</si>
  <si>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</si>
  <si>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</si>
  <si>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</si>
  <si>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</si>
  <si>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</si>
  <si>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</si>
  <si>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</si>
  <si>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</si>
  <si>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</si>
  <si>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</si>
  <si>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</si>
  <si>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</si>
  <si>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</si>
  <si>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</si>
  <si>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</si>
  <si>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</si>
  <si>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</si>
  <si>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</si>
  <si>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</si>
  <si>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</si>
  <si>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</si>
  <si>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</si>
  <si>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</si>
  <si>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</si>
  <si>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</si>
  <si>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</si>
  <si>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</si>
  <si>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</si>
  <si>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</si>
  <si>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</si>
  <si>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</si>
  <si>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</si>
  <si>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</si>
  <si>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</si>
  <si>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</si>
  <si>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</si>
  <si>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</si>
  <si>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</si>
  <si>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</si>
  <si>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</si>
  <si>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</si>
  <si>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</si>
  <si>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</si>
  <si>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</si>
  <si>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</si>
  <si>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</si>
  <si>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</si>
  <si>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</si>
  <si>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</si>
  <si>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</si>
  <si>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</si>
  <si>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</si>
  <si>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</si>
  <si>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</si>
  <si>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</si>
  <si>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</si>
  <si>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</si>
  <si>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</si>
  <si>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</si>
  <si>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</si>
  <si>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</si>
  <si>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</si>
  <si>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</si>
  <si>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</si>
  <si>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</si>
  <si>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</si>
  <si>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</si>
  <si>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</si>
  <si>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</si>
  <si>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</si>
  <si>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</si>
  <si>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</si>
  <si>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</si>
  <si>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</si>
  <si>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</si>
  <si>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</si>
  <si>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</si>
  <si>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</si>
  <si>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</si>
  <si>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</si>
  <si>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</si>
  <si>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</si>
  <si>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</si>
  <si>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</si>
  <si>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</si>
  <si>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</si>
  <si>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</si>
  <si>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</si>
  <si>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</si>
  <si>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</si>
  <si>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</si>
  <si>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</si>
  <si>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</si>
  <si>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</si>
  <si>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</si>
  <si>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</si>
  <si>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</si>
  <si>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</si>
  <si>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</si>
  <si>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</si>
  <si>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</si>
  <si>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</si>
  <si>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</si>
  <si>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</si>
  <si>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</si>
  <si>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</si>
  <si>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TS+ - TS- is 60V 4.5s after removing voltage.</t>
  </si>
  <si>
    <t>Same as before, C1..C10, scope, multimeter, power supply</t>
  </si>
  <si>
    <t>Active discharge</t>
  </si>
  <si>
    <t>600V (electrical)</t>
  </si>
  <si>
    <t xml:space="preserve"> Connect SC_END to 20V, then apply 600V. between TS+ and TS-. Disconnect the voltage and capture the voltage transient between TS+ and TS-. Capture the temperature of Rdis.</t>
  </si>
  <si>
    <t>Same as before</t>
  </si>
  <si>
    <t>TS+ - TS- under 60V before 8min after removing voltage.</t>
  </si>
  <si>
    <t>Measurements of voltage transients and resistor temperatures ensure safe and effective high voltage discharge.</t>
  </si>
  <si>
    <t>Populate C1..C10 (or only C1..C5, 100uF of total capacitance). Without supplying the board from the LV side, apply 600V. between TS+ and TS-. Disconnect the voltage and capture the voltage transient between TS+ and TS-. Capture the temperature of the discharge resistors and MOSFET.</t>
  </si>
  <si>
    <t>WARNING</t>
  </si>
  <si>
    <t>The goal of these tests is to ensure basic functionality, compatibility and consistent operation of the subcircuits in the power stage of the inverter. The performance is not evaluated.</t>
  </si>
  <si>
    <t>1. First contact</t>
  </si>
  <si>
    <t>2. V-I sensing and discharge</t>
  </si>
  <si>
    <t>0. Pre-inspection</t>
  </si>
  <si>
    <t>Overall summary</t>
  </si>
  <si>
    <t>Percentage passed</t>
  </si>
  <si>
    <t>Sheet summary</t>
  </si>
  <si>
    <t>TOTAL</t>
  </si>
  <si>
    <t>MCU setup</t>
  </si>
  <si>
    <t>PWM configuration</t>
  </si>
  <si>
    <t>Set up a dev. board with a complementary PWM output with adjustable dead-time, frequency and duty cycle.</t>
  </si>
  <si>
    <t>Set up an ADC with 3 input channels, for DC voltage, output current and module temperature.</t>
  </si>
  <si>
    <t>Dev. board</t>
  </si>
  <si>
    <t>600V (thermal) and voltage withstand</t>
  </si>
  <si>
    <t>Without supplying the board from the LV side, apply 600V. between TS+ and TS-. Leave it for some minutes, then capture the temperature of the discharge resistors (including Rdis)  and MOSFET. Check for any arc or sign of dielectric breakdown within the board.</t>
  </si>
  <si>
    <t>Discharge resistors and MOSFET do not exceed 120 degC, no arcing or breakdown</t>
  </si>
  <si>
    <t>Testbench</t>
  </si>
  <si>
    <t>Open loop</t>
  </si>
  <si>
    <t>Software</t>
  </si>
  <si>
    <t>Disconnect the load from the converter, and generate a constant 10kHz, 30% duty, 100ns DT, complementary (top P, bot N) PWM signal to drive the half bridge. Capture Vgs on both MOSFETs and Vout. Compare with simulations.</t>
  </si>
  <si>
    <t>Connect the load to the converter, and generate a constant 10kHz, 30% duty, 100ns DT, complementary (top P, bot N) PWM signal to drive the half bridge. Capture Vgs on both MOSFETs and Vout. Compare with simulations.</t>
  </si>
  <si>
    <t>Vgs values within datasheet specification, no excessive ringing // Vout,RMS = 12V // Iout,RMS = 0A</t>
  </si>
  <si>
    <t>Testbench setup</t>
  </si>
  <si>
    <t>RL load, 12V</t>
  </si>
  <si>
    <t>-</t>
  </si>
  <si>
    <t>Switching (half-bridge)</t>
  </si>
  <si>
    <t>Write a code that implements the attached control loop. Add a temperature cut-off and read the emergency stop state to disable the PWM output.</t>
  </si>
  <si>
    <t>The gate driving and switching characteristics of the power modules is evaluated using a single module and an RL load, effectively testing the converter with a buck topology.</t>
  </si>
  <si>
    <t>Analog acquisition</t>
  </si>
  <si>
    <t>The goal is to ensure physical integrity and quality of the test unit before testing and assembly. This assessment helps identify potential issues early in the testing process.</t>
  </si>
  <si>
    <t>These tests are designed to acquire precise readings and validate them against previous simulations. The discharge circuit is tested before testing the high voltage measurement, but its thermal performance is not assessed.</t>
  </si>
  <si>
    <t>3. Switching (half-bridge)</t>
  </si>
  <si>
    <t>4. Discharge HV</t>
  </si>
  <si>
    <t>Tests with red text imply danger (high voltage, high temperature...)</t>
  </si>
  <si>
    <t>Overall functionality of a subystem</t>
  </si>
  <si>
    <t>Subystem</t>
  </si>
  <si>
    <t>Subsystems tested together</t>
  </si>
  <si>
    <t>Set up a testbench following the attached schematic. Tie SC_END to an emergency stop. Heatsink the module so it can dissipate at least 5W.</t>
  </si>
  <si>
    <t>Closed current loop</t>
  </si>
  <si>
    <t>No load, 12V</t>
  </si>
  <si>
    <t xml:space="preserve">Same as before, power supply, current and voltage probes, scope, multimeter, 1mH, 10A inductance, 7R, 300W resistor </t>
  </si>
  <si>
    <r>
      <t>Vgs values within datasheet specification, no excessive ringing // Vout,RMS = 12V // Iout,RMS = 1.7A (1.3A</t>
    </r>
    <r>
      <rPr>
        <b/>
        <sz val="11"/>
        <color theme="1"/>
        <rFont val="Rajdhani"/>
      </rPr>
      <t>..</t>
    </r>
    <r>
      <rPr>
        <sz val="11"/>
        <color theme="1"/>
        <rFont val="Rajdhani"/>
      </rPr>
      <t>2.15A)</t>
    </r>
  </si>
  <si>
    <t>Connect the load to the converter, enable the current PI controller and set it up for 5A. Capture Vgs on both MOSFETs and Vout. Compare with simulations.</t>
  </si>
  <si>
    <t>RL load, 5A</t>
  </si>
  <si>
    <t>Vgs values within datasheet specification, no excessive ringing // Vout,RMS = 35V // Iout,RMS = 5A (4.75A..5.2A)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</si>
</sst>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1"/>
      <color theme="1"/>
      <name val="Rajdhani"/>
    </font>
    <font>
      <b/>
      <sz val="10"/>
      <color theme="1" tint="0.499984740745262"/>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2" fillId="0" borderId="0" applyFont="0" applyFill="0" applyBorder="0" applyAlignment="0" applyProtection="0"/>
  </cellStyleXfs>
  <cellXfs count="114">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11" fontId="1" fillId="0" borderId="0" xfId="0" applyNumberFormat="1" applyFont="1" applyAlignment="1">
      <alignment vertical="center"/>
    </xf>
    <xf numFmtId="0" fontId="1" fillId="0" borderId="23" xfId="0" applyFont="1" applyBorder="1" applyAlignment="1">
      <alignment vertical="center"/>
    </xf>
    <xf numFmtId="0" fontId="7" fillId="0" borderId="11" xfId="0" applyFont="1" applyBorder="1" applyAlignment="1">
      <alignment horizontal="center"/>
    </xf>
    <xf numFmtId="0" fontId="7" fillId="0" borderId="0" xfId="0" applyFont="1" applyAlignment="1">
      <alignment horizontal="center"/>
    </xf>
    <xf numFmtId="0" fontId="7" fillId="0" borderId="19" xfId="0" applyFont="1" applyBorder="1" applyAlignment="1">
      <alignment horizont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9" fillId="0" borderId="11" xfId="0" applyFont="1" applyBorder="1" applyAlignment="1">
      <alignment horizontal="center"/>
    </xf>
    <xf numFmtId="0" fontId="9" fillId="0" borderId="0" xfId="0" applyFont="1" applyAlignment="1">
      <alignment horizontal="center"/>
    </xf>
    <xf numFmtId="0" fontId="9"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7" fillId="0" borderId="12" xfId="0" applyFont="1" applyBorder="1" applyAlignment="1">
      <alignment horizontal="left" vertical="top" wrapText="1"/>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1" fillId="0" borderId="16"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11" fillId="0" borderId="11"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26" fillId="0" borderId="8" xfId="0" applyFont="1" applyBorder="1" applyAlignment="1">
      <alignment horizontal="center"/>
    </xf>
    <xf numFmtId="0" fontId="26" fillId="0" borderId="9" xfId="0" applyFont="1" applyBorder="1" applyAlignment="1">
      <alignment horizontal="center"/>
    </xf>
    <xf numFmtId="0" fontId="26" fillId="0" borderId="10" xfId="0" applyFont="1" applyBorder="1" applyAlignment="1">
      <alignment horizont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7" fillId="0" borderId="0" xfId="0" applyFont="1"/>
    <xf numFmtId="0" fontId="9" fillId="0" borderId="0" xfId="0" applyFont="1"/>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cellXfs>
  <cellStyles count="2">
    <cellStyle name="Normal" xfId="0" builtinId="0"/>
    <cellStyle name="Percent" xfId="1" builtinId="5"/>
  </cellStyles>
  <dxfs count="15">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50984</xdr:colOff>
      <xdr:row>8</xdr:row>
      <xdr:rowOff>154954</xdr:rowOff>
    </xdr:from>
    <xdr:to>
      <xdr:col>1</xdr:col>
      <xdr:colOff>2117911</xdr:colOff>
      <xdr:row>19</xdr:row>
      <xdr:rowOff>116676</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50984" y="2609042"/>
          <a:ext cx="3041839" cy="2303752"/>
        </a:xfrm>
        <a:prstGeom prst="rect">
          <a:avLst/>
        </a:prstGeom>
      </xdr:spPr>
    </xdr:pic>
    <xdr:clientData/>
  </xdr:twoCellAnchor>
  <xdr:twoCellAnchor editAs="oneCell">
    <xdr:from>
      <xdr:col>0</xdr:col>
      <xdr:colOff>30254</xdr:colOff>
      <xdr:row>21</xdr:row>
      <xdr:rowOff>47625</xdr:rowOff>
    </xdr:from>
    <xdr:to>
      <xdr:col>1</xdr:col>
      <xdr:colOff>2084293</xdr:colOff>
      <xdr:row>31</xdr:row>
      <xdr:rowOff>194458</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4" y="5269566"/>
          <a:ext cx="3028951" cy="2275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4</xdr:col>
      <xdr:colOff>2991971</xdr:colOff>
      <xdr:row>9</xdr:row>
      <xdr:rowOff>1794496</xdr:rowOff>
    </xdr:to>
    <xdr:pic>
      <xdr:nvPicPr>
        <xdr:cNvPr id="2" name="Picture 1">
          <a:extLst>
            <a:ext uri="{FF2B5EF4-FFF2-40B4-BE49-F238E27FC236}">
              <a16:creationId xmlns:a16="http://schemas.microsoft.com/office/drawing/2014/main" id="{BDFBAA24-FBFC-0367-57A2-2E865911FEF0}"/>
            </a:ext>
          </a:extLst>
        </xdr:cNvPr>
        <xdr:cNvPicPr>
          <a:picLocks noChangeAspect="1"/>
        </xdr:cNvPicPr>
      </xdr:nvPicPr>
      <xdr:blipFill>
        <a:blip xmlns:r="http://schemas.openxmlformats.org/officeDocument/2006/relationships" r:embed="rId1"/>
        <a:stretch>
          <a:fillRect/>
        </a:stretch>
      </xdr:blipFill>
      <xdr:spPr>
        <a:xfrm>
          <a:off x="7608794" y="2554941"/>
          <a:ext cx="2991971" cy="1794496"/>
        </a:xfrm>
        <a:prstGeom prst="rect">
          <a:avLst/>
        </a:prstGeom>
      </xdr:spPr>
    </xdr:pic>
    <xdr:clientData/>
  </xdr:twoCellAnchor>
  <xdr:twoCellAnchor editAs="oneCell">
    <xdr:from>
      <xdr:col>4</xdr:col>
      <xdr:colOff>1</xdr:colOff>
      <xdr:row>10</xdr:row>
      <xdr:rowOff>0</xdr:rowOff>
    </xdr:from>
    <xdr:to>
      <xdr:col>4</xdr:col>
      <xdr:colOff>2319619</xdr:colOff>
      <xdr:row>11</xdr:row>
      <xdr:rowOff>17213</xdr:rowOff>
    </xdr:to>
    <xdr:pic>
      <xdr:nvPicPr>
        <xdr:cNvPr id="4" name="Picture 3">
          <a:extLst>
            <a:ext uri="{FF2B5EF4-FFF2-40B4-BE49-F238E27FC236}">
              <a16:creationId xmlns:a16="http://schemas.microsoft.com/office/drawing/2014/main" id="{81A91AE7-BB90-9159-DC35-95BC95F46E23}"/>
            </a:ext>
          </a:extLst>
        </xdr:cNvPr>
        <xdr:cNvPicPr>
          <a:picLocks noChangeAspect="1"/>
        </xdr:cNvPicPr>
      </xdr:nvPicPr>
      <xdr:blipFill>
        <a:blip xmlns:r="http://schemas.openxmlformats.org/officeDocument/2006/relationships" r:embed="rId2"/>
        <a:stretch>
          <a:fillRect/>
        </a:stretch>
      </xdr:blipFill>
      <xdr:spPr>
        <a:xfrm>
          <a:off x="7608795" y="4381500"/>
          <a:ext cx="2319618" cy="94730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zoomScale="85" zoomScaleNormal="85" workbookViewId="0">
      <selection activeCell="A9" sqref="A9:D20"/>
    </sheetView>
  </sheetViews>
  <sheetFormatPr defaultColWidth="12.5703125" defaultRowHeight="15.75" customHeight="1" x14ac:dyDescent="0.4"/>
  <cols>
    <col min="1" max="1" width="14.570312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7" width="14.42578125" style="11" bestFit="1" customWidth="1"/>
    <col min="8" max="8" width="15.28515625" style="11" customWidth="1"/>
    <col min="9" max="9" width="22" style="11" customWidth="1"/>
    <col min="10" max="13" width="22.5703125" style="11" customWidth="1"/>
    <col min="14" max="16384" width="12.5703125" style="11"/>
  </cols>
  <sheetData>
    <row r="1" spans="1:25" ht="15.75" customHeight="1" x14ac:dyDescent="0.4">
      <c r="A1" s="107" t="s">
        <v>64</v>
      </c>
      <c r="B1" s="107"/>
      <c r="C1" s="107"/>
      <c r="D1" s="107"/>
      <c r="E1" s="107"/>
      <c r="F1" s="107"/>
      <c r="G1" s="107"/>
      <c r="H1" s="107"/>
      <c r="J1" s="72" t="s">
        <v>132</v>
      </c>
      <c r="K1" s="73"/>
      <c r="L1" s="73"/>
      <c r="M1" s="74"/>
    </row>
    <row r="2" spans="1:25" ht="37.5" customHeight="1" x14ac:dyDescent="0.4">
      <c r="A2" s="107"/>
      <c r="B2" s="107"/>
      <c r="C2" s="107"/>
      <c r="D2" s="107"/>
      <c r="E2" s="107"/>
      <c r="F2" s="107"/>
      <c r="G2" s="107"/>
      <c r="H2" s="107"/>
      <c r="J2" s="34" t="s">
        <v>16</v>
      </c>
      <c r="K2" s="35" t="s">
        <v>17</v>
      </c>
      <c r="L2" s="36" t="s">
        <v>18</v>
      </c>
      <c r="M2" s="37" t="s">
        <v>135</v>
      </c>
      <c r="N2" s="10"/>
      <c r="O2" s="10"/>
      <c r="P2" s="10"/>
      <c r="Q2" s="10"/>
      <c r="R2" s="10"/>
      <c r="S2" s="10"/>
      <c r="T2" s="10"/>
      <c r="U2" s="10"/>
      <c r="V2" s="10"/>
      <c r="W2" s="10"/>
      <c r="X2" s="10"/>
      <c r="Y2" s="10"/>
    </row>
    <row r="3" spans="1:25" ht="37.5" customHeight="1" x14ac:dyDescent="0.7">
      <c r="A3" s="107"/>
      <c r="B3" s="107"/>
      <c r="C3" s="107"/>
      <c r="D3" s="107"/>
      <c r="E3" s="107"/>
      <c r="F3" s="107"/>
      <c r="G3" s="107"/>
      <c r="H3" s="107"/>
      <c r="J3" s="25">
        <f>SUM(K21:K1048576)</f>
        <v>0</v>
      </c>
      <c r="K3" s="25">
        <f>SUM(L21:L1048576)</f>
        <v>0</v>
      </c>
      <c r="L3" s="25">
        <f>SUM(M21:M1048576)</f>
        <v>34</v>
      </c>
      <c r="M3" s="25">
        <f>SUM(J3:L3)</f>
        <v>34</v>
      </c>
      <c r="N3" s="10"/>
      <c r="O3" s="10"/>
      <c r="P3" s="10"/>
      <c r="Q3" s="10"/>
      <c r="R3" s="10"/>
      <c r="S3" s="10"/>
      <c r="T3" s="10"/>
      <c r="U3" s="10"/>
      <c r="V3" s="10"/>
      <c r="W3" s="10"/>
      <c r="X3" s="10"/>
      <c r="Y3" s="10"/>
    </row>
    <row r="4" spans="1:25" ht="15.75" customHeight="1" x14ac:dyDescent="0.4">
      <c r="A4" s="107"/>
      <c r="B4" s="107"/>
      <c r="C4" s="107"/>
      <c r="D4" s="107"/>
      <c r="E4" s="107"/>
      <c r="F4" s="107"/>
      <c r="G4" s="107"/>
      <c r="H4" s="107"/>
      <c r="J4" s="68" t="s">
        <v>133</v>
      </c>
      <c r="K4" s="69"/>
      <c r="L4" s="60">
        <f>J3/M3</f>
        <v>0</v>
      </c>
      <c r="M4" s="61"/>
      <c r="N4" s="10"/>
      <c r="O4" s="10"/>
      <c r="P4" s="10"/>
      <c r="Q4" s="10"/>
      <c r="R4" s="10"/>
      <c r="S4" s="10"/>
      <c r="T4" s="10"/>
      <c r="U4" s="10"/>
      <c r="V4" s="10"/>
      <c r="W4" s="10"/>
      <c r="X4" s="10"/>
      <c r="Y4" s="10"/>
    </row>
    <row r="5" spans="1:25" ht="15.75" customHeight="1" x14ac:dyDescent="0.4">
      <c r="A5" s="107"/>
      <c r="B5" s="107"/>
      <c r="C5" s="107"/>
      <c r="D5" s="107"/>
      <c r="E5" s="107"/>
      <c r="F5" s="107"/>
      <c r="G5" s="107"/>
      <c r="H5" s="107"/>
      <c r="J5" s="70"/>
      <c r="K5" s="71"/>
      <c r="L5" s="62"/>
      <c r="M5" s="63"/>
      <c r="N5" s="10"/>
      <c r="O5" s="10"/>
      <c r="P5" s="10"/>
      <c r="Q5" s="10"/>
      <c r="R5" s="10"/>
      <c r="S5" s="10"/>
      <c r="T5" s="10"/>
      <c r="U5" s="10"/>
      <c r="V5" s="10"/>
      <c r="W5" s="10"/>
      <c r="X5" s="10"/>
      <c r="Y5" s="10"/>
    </row>
    <row r="6" spans="1:25" ht="36" customHeight="1" x14ac:dyDescent="0.4">
      <c r="A6" s="108" t="s">
        <v>157</v>
      </c>
      <c r="B6" s="108"/>
      <c r="C6" s="108"/>
      <c r="D6" s="108"/>
      <c r="E6" s="108"/>
      <c r="F6" s="108"/>
      <c r="G6" s="108"/>
      <c r="H6" s="108"/>
      <c r="J6" s="105" t="s">
        <v>107</v>
      </c>
      <c r="K6" s="106"/>
      <c r="L6" s="103" t="s">
        <v>114</v>
      </c>
      <c r="M6" s="104"/>
      <c r="N6" s="10"/>
      <c r="O6" s="10"/>
      <c r="P6" s="10"/>
      <c r="Q6" s="10"/>
      <c r="R6" s="10"/>
      <c r="S6" s="10"/>
      <c r="T6" s="10"/>
      <c r="U6" s="10"/>
      <c r="V6" s="10"/>
      <c r="W6" s="10"/>
      <c r="X6" s="10"/>
      <c r="Y6" s="10"/>
    </row>
    <row r="7" spans="1:25" ht="16.5" customHeight="1" x14ac:dyDescent="0.4">
      <c r="A7" s="1" t="s">
        <v>0</v>
      </c>
      <c r="B7" s="12" t="s">
        <v>65</v>
      </c>
      <c r="C7" s="1" t="s">
        <v>1</v>
      </c>
      <c r="D7" s="12"/>
      <c r="E7" s="1" t="s">
        <v>66</v>
      </c>
      <c r="F7" s="12"/>
      <c r="G7" s="1" t="s">
        <v>2</v>
      </c>
      <c r="H7" s="12" t="s">
        <v>12</v>
      </c>
      <c r="J7" s="26"/>
      <c r="K7" s="27" t="s">
        <v>64</v>
      </c>
      <c r="L7" s="41" t="s">
        <v>112</v>
      </c>
      <c r="M7" s="42"/>
      <c r="N7" s="10"/>
      <c r="O7" s="10"/>
      <c r="P7" s="10"/>
      <c r="Q7" s="10"/>
      <c r="R7" s="10"/>
      <c r="S7" s="10"/>
      <c r="T7" s="10"/>
      <c r="U7" s="10"/>
      <c r="V7" s="10"/>
      <c r="W7" s="10"/>
      <c r="X7" s="10"/>
      <c r="Y7" s="10"/>
    </row>
    <row r="8" spans="1:25" ht="16.5" customHeight="1" x14ac:dyDescent="0.4">
      <c r="A8" s="56" t="s">
        <v>3</v>
      </c>
      <c r="B8" s="57"/>
      <c r="C8" s="57"/>
      <c r="D8" s="58"/>
      <c r="E8" s="56" t="s">
        <v>19</v>
      </c>
      <c r="F8" s="57"/>
      <c r="G8" s="57"/>
      <c r="H8" s="58"/>
      <c r="J8" s="28"/>
      <c r="K8" s="27" t="s">
        <v>108</v>
      </c>
      <c r="L8" s="41" t="s">
        <v>113</v>
      </c>
      <c r="M8" s="42"/>
      <c r="N8" s="10"/>
      <c r="O8" s="10"/>
      <c r="P8" s="10"/>
      <c r="Q8" s="10"/>
      <c r="R8" s="10"/>
      <c r="S8" s="10"/>
      <c r="T8" s="10"/>
      <c r="U8" s="10"/>
      <c r="V8" s="10"/>
      <c r="W8" s="10"/>
      <c r="X8" s="10"/>
      <c r="Y8" s="10"/>
    </row>
    <row r="9" spans="1:25" ht="16.5" customHeight="1" x14ac:dyDescent="0.4">
      <c r="A9" s="109"/>
      <c r="B9" s="110"/>
      <c r="C9" s="110"/>
      <c r="D9" s="110"/>
      <c r="E9" s="51" t="s">
        <v>62</v>
      </c>
      <c r="F9" s="53"/>
      <c r="G9" s="53"/>
      <c r="H9" s="48" t="s">
        <v>18</v>
      </c>
      <c r="I9" s="10"/>
      <c r="J9" s="29"/>
      <c r="K9" s="27" t="s">
        <v>163</v>
      </c>
      <c r="L9" s="41" t="s">
        <v>162</v>
      </c>
      <c r="M9" s="42"/>
      <c r="N9" s="10"/>
      <c r="O9" s="10"/>
      <c r="P9" s="10"/>
      <c r="Q9" s="10"/>
      <c r="R9" s="10"/>
      <c r="S9" s="10"/>
      <c r="T9" s="10"/>
      <c r="U9" s="10"/>
      <c r="V9" s="10"/>
      <c r="W9" s="10"/>
      <c r="X9" s="10"/>
      <c r="Y9" s="10"/>
    </row>
    <row r="10" spans="1:25" ht="16.5" customHeight="1" x14ac:dyDescent="0.4">
      <c r="A10" s="110"/>
      <c r="B10" s="110"/>
      <c r="C10" s="110"/>
      <c r="D10" s="110"/>
      <c r="E10" s="52"/>
      <c r="F10" s="54"/>
      <c r="G10" s="54"/>
      <c r="H10" s="49"/>
      <c r="I10" s="10"/>
      <c r="J10" s="30"/>
      <c r="K10" s="27" t="s">
        <v>109</v>
      </c>
      <c r="L10" s="41" t="s">
        <v>164</v>
      </c>
      <c r="M10" s="42"/>
      <c r="N10" s="27"/>
      <c r="O10" s="10"/>
      <c r="P10" s="10"/>
      <c r="Q10" s="10"/>
      <c r="R10" s="10"/>
      <c r="S10" s="10"/>
      <c r="T10" s="10"/>
      <c r="U10" s="10"/>
      <c r="V10" s="10"/>
      <c r="W10" s="10"/>
      <c r="X10" s="10"/>
      <c r="Y10" s="10"/>
    </row>
    <row r="11" spans="1:25" ht="16.5" customHeight="1" x14ac:dyDescent="0.4">
      <c r="A11" s="110"/>
      <c r="B11" s="110"/>
      <c r="C11" s="110"/>
      <c r="D11" s="110"/>
      <c r="E11" s="59"/>
      <c r="F11" s="54"/>
      <c r="G11" s="54"/>
      <c r="H11" s="50"/>
      <c r="I11" s="10"/>
      <c r="J11" s="31"/>
      <c r="K11" s="27" t="s">
        <v>110</v>
      </c>
      <c r="L11" s="41" t="s">
        <v>115</v>
      </c>
      <c r="M11" s="42"/>
      <c r="N11" s="10"/>
      <c r="O11" s="10"/>
      <c r="P11" s="10"/>
      <c r="Q11" s="10"/>
      <c r="R11" s="10"/>
      <c r="S11" s="10"/>
      <c r="T11" s="10"/>
      <c r="U11" s="10"/>
      <c r="V11" s="10"/>
      <c r="W11" s="10"/>
      <c r="X11" s="10"/>
      <c r="Y11" s="10"/>
    </row>
    <row r="12" spans="1:25" ht="16.5" customHeight="1" x14ac:dyDescent="0.4">
      <c r="A12" s="110"/>
      <c r="B12" s="110"/>
      <c r="C12" s="110"/>
      <c r="D12" s="110"/>
      <c r="E12" s="51" t="s">
        <v>63</v>
      </c>
      <c r="F12" s="53"/>
      <c r="G12" s="53"/>
      <c r="H12" s="48" t="s">
        <v>18</v>
      </c>
      <c r="I12" s="10"/>
      <c r="J12" s="32"/>
      <c r="K12" s="33" t="s">
        <v>111</v>
      </c>
      <c r="L12" s="95" t="s">
        <v>116</v>
      </c>
      <c r="M12" s="96"/>
      <c r="N12" s="10"/>
      <c r="O12" s="10"/>
      <c r="P12" s="10"/>
      <c r="Q12" s="10"/>
      <c r="R12" s="10"/>
      <c r="S12" s="10"/>
      <c r="T12" s="10"/>
      <c r="U12" s="10"/>
      <c r="V12" s="10"/>
      <c r="W12" s="10"/>
      <c r="X12" s="10"/>
      <c r="Y12" s="10"/>
    </row>
    <row r="13" spans="1:25" ht="16.5" customHeight="1" x14ac:dyDescent="0.4">
      <c r="A13" s="110"/>
      <c r="B13" s="110"/>
      <c r="C13" s="110"/>
      <c r="D13" s="110"/>
      <c r="E13" s="52"/>
      <c r="F13" s="54"/>
      <c r="G13" s="54"/>
      <c r="H13" s="49"/>
      <c r="I13" s="10"/>
      <c r="J13" s="10"/>
      <c r="K13" s="10"/>
      <c r="L13" s="10"/>
      <c r="M13" s="10"/>
      <c r="N13" s="10"/>
      <c r="O13" s="10"/>
      <c r="P13" s="10"/>
      <c r="Q13" s="10"/>
      <c r="R13" s="10"/>
      <c r="S13" s="10"/>
      <c r="T13" s="10"/>
      <c r="U13" s="10"/>
      <c r="V13" s="10"/>
      <c r="W13" s="10"/>
      <c r="X13" s="10"/>
      <c r="Y13" s="10"/>
    </row>
    <row r="14" spans="1:25" ht="16.5" customHeight="1" x14ac:dyDescent="0.4">
      <c r="A14" s="110"/>
      <c r="B14" s="110"/>
      <c r="C14" s="110"/>
      <c r="D14" s="110"/>
      <c r="E14" s="59"/>
      <c r="F14" s="54"/>
      <c r="G14" s="54"/>
      <c r="H14" s="50"/>
      <c r="I14" s="10"/>
      <c r="J14" s="97" t="s">
        <v>127</v>
      </c>
      <c r="K14" s="98"/>
      <c r="L14" s="98"/>
      <c r="M14" s="99"/>
      <c r="N14" s="10"/>
      <c r="O14" s="10"/>
      <c r="P14" s="10"/>
      <c r="Q14" s="10"/>
      <c r="R14" s="10"/>
      <c r="S14" s="10"/>
      <c r="T14" s="10"/>
      <c r="U14" s="10"/>
      <c r="V14" s="10"/>
      <c r="W14" s="10"/>
      <c r="X14" s="10"/>
      <c r="Y14" s="10"/>
    </row>
    <row r="15" spans="1:25" ht="16.5" customHeight="1" x14ac:dyDescent="0.4">
      <c r="A15" s="110"/>
      <c r="B15" s="110"/>
      <c r="C15" s="110"/>
      <c r="D15" s="110"/>
      <c r="E15" s="51" t="s">
        <v>14</v>
      </c>
      <c r="F15" s="53"/>
      <c r="G15" s="53"/>
      <c r="H15" s="48" t="s">
        <v>18</v>
      </c>
      <c r="I15" s="10"/>
      <c r="J15" s="100" t="s">
        <v>161</v>
      </c>
      <c r="K15" s="101"/>
      <c r="L15" s="101"/>
      <c r="M15" s="102"/>
      <c r="N15" s="10"/>
      <c r="O15" s="10"/>
      <c r="P15" s="10"/>
      <c r="Q15" s="10"/>
      <c r="R15" s="10"/>
      <c r="S15" s="10"/>
      <c r="T15" s="10"/>
      <c r="U15" s="10"/>
      <c r="V15" s="10"/>
      <c r="W15" s="10"/>
      <c r="X15" s="10"/>
      <c r="Y15" s="10"/>
    </row>
    <row r="16" spans="1:25" ht="16.5" customHeight="1" x14ac:dyDescent="0.4">
      <c r="A16" s="110"/>
      <c r="B16" s="110"/>
      <c r="C16" s="110"/>
      <c r="D16" s="110"/>
      <c r="E16" s="52"/>
      <c r="F16" s="54"/>
      <c r="G16" s="54"/>
      <c r="H16" s="49"/>
      <c r="I16" s="10"/>
      <c r="J16" s="10"/>
      <c r="K16" s="10"/>
      <c r="L16" s="10"/>
      <c r="M16" s="10"/>
      <c r="N16" s="10"/>
      <c r="O16" s="10"/>
      <c r="P16" s="10"/>
      <c r="Q16" s="10"/>
      <c r="R16" s="10"/>
      <c r="S16" s="10"/>
      <c r="T16" s="10"/>
      <c r="U16" s="10"/>
      <c r="V16" s="10"/>
      <c r="W16" s="10"/>
      <c r="X16" s="10"/>
      <c r="Y16" s="10"/>
    </row>
    <row r="17" spans="1:25" ht="16.5" customHeight="1" x14ac:dyDescent="0.4">
      <c r="A17" s="110"/>
      <c r="B17" s="110"/>
      <c r="C17" s="110"/>
      <c r="D17" s="110"/>
      <c r="E17" s="59"/>
      <c r="F17" s="54"/>
      <c r="G17" s="54"/>
      <c r="H17" s="50"/>
      <c r="J17" s="10"/>
      <c r="K17" s="72" t="s">
        <v>134</v>
      </c>
      <c r="L17" s="73"/>
      <c r="M17" s="74"/>
      <c r="N17" s="10"/>
      <c r="O17" s="10"/>
      <c r="P17" s="10"/>
      <c r="Q17" s="10"/>
      <c r="R17" s="10"/>
      <c r="S17" s="10"/>
      <c r="T17" s="10"/>
      <c r="U17" s="10"/>
      <c r="V17" s="10"/>
      <c r="W17" s="10"/>
      <c r="X17" s="10"/>
      <c r="Y17" s="10"/>
    </row>
    <row r="18" spans="1:25" ht="16.5" customHeight="1" x14ac:dyDescent="0.4">
      <c r="A18" s="110"/>
      <c r="B18" s="110"/>
      <c r="C18" s="110"/>
      <c r="D18" s="110"/>
      <c r="E18" s="51" t="s">
        <v>15</v>
      </c>
      <c r="F18" s="53"/>
      <c r="G18" s="53"/>
      <c r="H18" s="48" t="s">
        <v>18</v>
      </c>
      <c r="K18" s="78" t="s">
        <v>16</v>
      </c>
      <c r="L18" s="81" t="s">
        <v>17</v>
      </c>
      <c r="M18" s="75" t="s">
        <v>18</v>
      </c>
      <c r="N18" s="10"/>
      <c r="O18" s="10"/>
      <c r="P18" s="10"/>
      <c r="Q18" s="10"/>
      <c r="R18" s="10"/>
      <c r="S18" s="10"/>
      <c r="T18" s="10"/>
      <c r="U18" s="10"/>
      <c r="V18" s="10"/>
      <c r="W18" s="10"/>
      <c r="X18" s="10"/>
      <c r="Y18" s="10"/>
    </row>
    <row r="19" spans="1:25" ht="16.5" customHeight="1" x14ac:dyDescent="0.4">
      <c r="A19" s="110"/>
      <c r="B19" s="110"/>
      <c r="C19" s="110"/>
      <c r="D19" s="110"/>
      <c r="E19" s="52"/>
      <c r="F19" s="54"/>
      <c r="G19" s="54"/>
      <c r="H19" s="49"/>
      <c r="K19" s="79"/>
      <c r="L19" s="82"/>
      <c r="M19" s="76"/>
      <c r="N19" s="10"/>
      <c r="O19" s="10"/>
      <c r="P19" s="10"/>
      <c r="Q19" s="10"/>
      <c r="R19" s="10"/>
      <c r="S19" s="10"/>
      <c r="T19" s="10"/>
      <c r="U19" s="10"/>
      <c r="V19" s="10"/>
      <c r="W19" s="10"/>
      <c r="X19" s="10"/>
      <c r="Y19" s="10"/>
    </row>
    <row r="20" spans="1:25" ht="16.5" customHeight="1" x14ac:dyDescent="0.4">
      <c r="A20" s="110"/>
      <c r="B20" s="110"/>
      <c r="C20" s="110"/>
      <c r="D20" s="110"/>
      <c r="E20" s="59"/>
      <c r="F20" s="54"/>
      <c r="G20" s="54"/>
      <c r="H20" s="50"/>
      <c r="K20" s="80"/>
      <c r="L20" s="83"/>
      <c r="M20" s="77"/>
      <c r="N20" s="10"/>
      <c r="O20" s="10"/>
      <c r="P20" s="10"/>
      <c r="Q20" s="10"/>
      <c r="R20" s="10"/>
      <c r="S20" s="10"/>
      <c r="T20" s="10"/>
      <c r="U20" s="10"/>
      <c r="V20" s="10"/>
      <c r="W20" s="10"/>
      <c r="X20" s="10"/>
      <c r="Y20" s="10"/>
    </row>
    <row r="21" spans="1:25" ht="16.5" customHeight="1" x14ac:dyDescent="0.4">
      <c r="A21" s="56" t="s">
        <v>5</v>
      </c>
      <c r="B21" s="57"/>
      <c r="C21" s="57"/>
      <c r="D21" s="58"/>
      <c r="E21" s="51" t="s">
        <v>13</v>
      </c>
      <c r="F21" s="53"/>
      <c r="G21" s="53"/>
      <c r="H21" s="48" t="s">
        <v>18</v>
      </c>
      <c r="J21" s="92" t="s">
        <v>131</v>
      </c>
      <c r="K21" s="64">
        <f>COUNTIF($G$9:$H$32,"OK")</f>
        <v>0</v>
      </c>
      <c r="L21" s="67">
        <f>COUNTIF($G$9:$H$32,"NOK")</f>
        <v>0</v>
      </c>
      <c r="M21" s="43">
        <f>COUNTIF($G$9:$H$32,"PENDING")</f>
        <v>5</v>
      </c>
      <c r="N21" s="10"/>
      <c r="O21" s="10"/>
      <c r="P21" s="10"/>
      <c r="Q21" s="10"/>
      <c r="R21" s="10"/>
      <c r="S21" s="10"/>
      <c r="T21" s="10"/>
      <c r="U21" s="10"/>
      <c r="V21" s="10"/>
      <c r="W21" s="10"/>
      <c r="X21" s="10"/>
      <c r="Y21" s="10"/>
    </row>
    <row r="22" spans="1:25" ht="16.5" customHeight="1" x14ac:dyDescent="0.4">
      <c r="A22" s="40"/>
      <c r="B22" s="40"/>
      <c r="C22" s="40"/>
      <c r="D22" s="40"/>
      <c r="E22" s="52"/>
      <c r="F22" s="54"/>
      <c r="G22" s="54"/>
      <c r="H22" s="49"/>
      <c r="J22" s="93"/>
      <c r="K22" s="65"/>
      <c r="L22" s="46"/>
      <c r="M22" s="44"/>
      <c r="N22" s="10"/>
      <c r="O22" s="10"/>
      <c r="P22" s="10"/>
      <c r="Q22" s="10"/>
      <c r="R22" s="10"/>
      <c r="S22" s="10"/>
      <c r="T22" s="10"/>
      <c r="U22" s="10"/>
      <c r="V22" s="10"/>
      <c r="W22" s="10"/>
      <c r="X22" s="10"/>
      <c r="Y22" s="10"/>
    </row>
    <row r="23" spans="1:25" ht="16.5" customHeight="1" x14ac:dyDescent="0.4">
      <c r="A23" s="41"/>
      <c r="B23" s="41"/>
      <c r="C23" s="41"/>
      <c r="D23" s="41"/>
      <c r="E23" s="59"/>
      <c r="F23" s="54"/>
      <c r="G23" s="54"/>
      <c r="H23" s="50"/>
      <c r="J23" s="94"/>
      <c r="K23" s="66"/>
      <c r="L23" s="47"/>
      <c r="M23" s="45"/>
      <c r="N23" s="10"/>
      <c r="O23" s="10"/>
      <c r="P23" s="10"/>
      <c r="Q23" s="10"/>
      <c r="R23" s="10"/>
      <c r="S23" s="10"/>
      <c r="T23" s="10"/>
      <c r="U23" s="10"/>
      <c r="V23" s="10"/>
      <c r="W23" s="10"/>
      <c r="X23" s="10"/>
      <c r="Y23" s="10"/>
    </row>
    <row r="24" spans="1:25" ht="16.5" customHeight="1" x14ac:dyDescent="0.4">
      <c r="A24" s="41"/>
      <c r="B24" s="41"/>
      <c r="C24" s="41"/>
      <c r="D24" s="41"/>
      <c r="E24" s="51"/>
      <c r="F24" s="53"/>
      <c r="G24" s="48"/>
      <c r="H24" s="48"/>
      <c r="J24" s="87" t="s">
        <v>129</v>
      </c>
      <c r="K24" s="64">
        <f>COUNTIF('1. First contact'!$G$8:$G$200,"OK")</f>
        <v>0</v>
      </c>
      <c r="L24" s="67">
        <f>COUNTIF('1. First contact'!$G$8:$G$200,"NOK")</f>
        <v>0</v>
      </c>
      <c r="M24" s="43">
        <f>COUNTIF('1. First contact'!$G$8:$G$200,"PENDING")</f>
        <v>10</v>
      </c>
      <c r="N24" s="10"/>
      <c r="O24" s="10"/>
      <c r="P24" s="10"/>
      <c r="Q24" s="10"/>
      <c r="R24" s="10"/>
      <c r="S24" s="10"/>
      <c r="T24" s="10"/>
      <c r="U24" s="10"/>
      <c r="V24" s="10"/>
      <c r="W24" s="10"/>
      <c r="X24" s="10"/>
      <c r="Y24" s="10"/>
    </row>
    <row r="25" spans="1:25" ht="16.5" customHeight="1" x14ac:dyDescent="0.4">
      <c r="A25" s="41"/>
      <c r="B25" s="41"/>
      <c r="C25" s="41"/>
      <c r="D25" s="41"/>
      <c r="E25" s="52"/>
      <c r="F25" s="54"/>
      <c r="G25" s="49"/>
      <c r="H25" s="49"/>
      <c r="J25" s="88"/>
      <c r="K25" s="65"/>
      <c r="L25" s="46"/>
      <c r="M25" s="44"/>
      <c r="N25" s="10"/>
      <c r="O25" s="10"/>
      <c r="P25" s="10"/>
      <c r="Q25" s="10"/>
      <c r="R25" s="10"/>
      <c r="S25" s="10"/>
      <c r="T25" s="10"/>
      <c r="U25" s="10"/>
      <c r="V25" s="10"/>
      <c r="W25" s="10"/>
      <c r="X25" s="10"/>
      <c r="Y25" s="10"/>
    </row>
    <row r="26" spans="1:25" ht="16.5" customHeight="1" x14ac:dyDescent="0.4">
      <c r="A26" s="41"/>
      <c r="B26" s="41"/>
      <c r="C26" s="41"/>
      <c r="D26" s="41"/>
      <c r="E26" s="52"/>
      <c r="F26" s="55"/>
      <c r="G26" s="50"/>
      <c r="H26" s="50"/>
      <c r="J26" s="89"/>
      <c r="K26" s="66"/>
      <c r="L26" s="47"/>
      <c r="M26" s="45"/>
      <c r="N26" s="10"/>
      <c r="O26" s="10"/>
      <c r="P26" s="10"/>
      <c r="Q26" s="10"/>
      <c r="R26" s="10"/>
      <c r="S26" s="10"/>
      <c r="T26" s="10"/>
      <c r="U26" s="10"/>
      <c r="V26" s="10"/>
      <c r="W26" s="10"/>
      <c r="X26" s="10"/>
      <c r="Y26" s="10"/>
    </row>
    <row r="27" spans="1:25" ht="16.5" customHeight="1" x14ac:dyDescent="0.4">
      <c r="A27" s="41"/>
      <c r="B27" s="41"/>
      <c r="C27" s="41"/>
      <c r="D27" s="41"/>
      <c r="E27" s="51"/>
      <c r="F27" s="53"/>
      <c r="G27" s="48"/>
      <c r="H27" s="48"/>
      <c r="J27" s="87" t="s">
        <v>130</v>
      </c>
      <c r="K27" s="64">
        <f>COUNTIF('2. V-I sensing and discharge'!$G$8:$G$200,"OK")</f>
        <v>0</v>
      </c>
      <c r="L27" s="67">
        <f>COUNTIF('2. V-I sensing and discharge'!$G$8:$G$200,"NOK")</f>
        <v>0</v>
      </c>
      <c r="M27" s="43">
        <f>COUNTIF('2. V-I sensing and discharge'!$G$8:$G$200,"PENDING")</f>
        <v>9</v>
      </c>
      <c r="N27" s="10"/>
      <c r="O27" s="10"/>
      <c r="P27" s="10"/>
      <c r="Q27" s="10"/>
      <c r="R27" s="10"/>
      <c r="S27" s="10"/>
      <c r="T27" s="10"/>
      <c r="U27" s="10"/>
      <c r="V27" s="10"/>
      <c r="W27" s="10"/>
      <c r="X27" s="10"/>
      <c r="Y27" s="10"/>
    </row>
    <row r="28" spans="1:25" ht="16.5" customHeight="1" x14ac:dyDescent="0.4">
      <c r="A28" s="41"/>
      <c r="B28" s="41"/>
      <c r="C28" s="41"/>
      <c r="D28" s="41"/>
      <c r="E28" s="52"/>
      <c r="F28" s="54"/>
      <c r="G28" s="49"/>
      <c r="H28" s="49"/>
      <c r="J28" s="88"/>
      <c r="K28" s="65"/>
      <c r="L28" s="46"/>
      <c r="M28" s="44"/>
      <c r="N28" s="10"/>
      <c r="O28" s="10"/>
      <c r="P28" s="10"/>
      <c r="Q28" s="10"/>
      <c r="R28" s="10"/>
      <c r="S28" s="10"/>
      <c r="T28" s="10"/>
      <c r="U28" s="10"/>
      <c r="V28" s="10"/>
      <c r="W28" s="10"/>
      <c r="X28" s="10"/>
      <c r="Y28" s="10"/>
    </row>
    <row r="29" spans="1:25" ht="16.5" customHeight="1" x14ac:dyDescent="0.4">
      <c r="A29" s="41"/>
      <c r="B29" s="41"/>
      <c r="C29" s="41"/>
      <c r="D29" s="41"/>
      <c r="E29" s="52"/>
      <c r="F29" s="55"/>
      <c r="G29" s="50"/>
      <c r="H29" s="50"/>
      <c r="J29" s="89"/>
      <c r="K29" s="66"/>
      <c r="L29" s="47"/>
      <c r="M29" s="45"/>
      <c r="N29" s="10"/>
      <c r="O29" s="10"/>
      <c r="P29" s="10"/>
      <c r="Q29" s="10"/>
      <c r="R29" s="10"/>
      <c r="S29" s="10"/>
      <c r="T29" s="10"/>
      <c r="U29" s="10"/>
      <c r="V29" s="10"/>
      <c r="W29" s="10"/>
      <c r="X29" s="10"/>
      <c r="Y29" s="10"/>
    </row>
    <row r="30" spans="1:25" ht="16.5" customHeight="1" x14ac:dyDescent="0.4">
      <c r="A30" s="41"/>
      <c r="B30" s="41"/>
      <c r="C30" s="41"/>
      <c r="D30" s="41"/>
      <c r="E30" s="53"/>
      <c r="F30" s="53"/>
      <c r="G30" s="48"/>
      <c r="H30" s="48"/>
      <c r="J30" s="90" t="s">
        <v>159</v>
      </c>
      <c r="K30" s="65">
        <f>COUNTIF('3. Switching (half-bridge)'!$G$8:$G$192,"OK")</f>
        <v>0</v>
      </c>
      <c r="L30" s="46">
        <f>COUNTIF('3. Switching (half-bridge)'!$G$8:$G$192,"NOK")</f>
        <v>0</v>
      </c>
      <c r="M30" s="44">
        <f>COUNTIF('3. Switching (half-bridge)'!$G$8:$G$192,"PENDING")</f>
        <v>7</v>
      </c>
      <c r="N30" s="10"/>
      <c r="O30" s="10"/>
      <c r="P30" s="10"/>
      <c r="Q30" s="10"/>
      <c r="R30" s="10"/>
      <c r="S30" s="10"/>
      <c r="T30" s="10"/>
      <c r="U30" s="10"/>
      <c r="V30" s="10"/>
      <c r="W30" s="10"/>
      <c r="X30" s="10"/>
      <c r="Y30" s="10"/>
    </row>
    <row r="31" spans="1:25" ht="16.5" customHeight="1" x14ac:dyDescent="0.4">
      <c r="A31" s="41"/>
      <c r="B31" s="41"/>
      <c r="C31" s="41"/>
      <c r="D31" s="41"/>
      <c r="E31" s="54"/>
      <c r="F31" s="54"/>
      <c r="G31" s="49"/>
      <c r="H31" s="49"/>
      <c r="J31" s="90"/>
      <c r="K31" s="65"/>
      <c r="L31" s="46"/>
      <c r="M31" s="44"/>
      <c r="N31" s="10"/>
      <c r="O31" s="10"/>
      <c r="P31" s="10"/>
      <c r="Q31" s="10"/>
      <c r="R31" s="10"/>
      <c r="S31" s="10"/>
      <c r="T31" s="10"/>
      <c r="U31" s="10"/>
      <c r="V31" s="10"/>
      <c r="W31" s="10"/>
      <c r="X31" s="10"/>
      <c r="Y31" s="10"/>
    </row>
    <row r="32" spans="1:25" ht="16.5" customHeight="1" x14ac:dyDescent="0.4">
      <c r="A32" s="41"/>
      <c r="B32" s="41"/>
      <c r="C32" s="41"/>
      <c r="D32" s="41"/>
      <c r="E32" s="55"/>
      <c r="F32" s="55"/>
      <c r="G32" s="50"/>
      <c r="H32" s="50"/>
      <c r="J32" s="91"/>
      <c r="K32" s="66"/>
      <c r="L32" s="47"/>
      <c r="M32" s="45"/>
      <c r="N32" s="10"/>
      <c r="O32" s="10"/>
      <c r="P32" s="10"/>
      <c r="Q32" s="10"/>
      <c r="R32" s="10"/>
      <c r="S32" s="10"/>
      <c r="T32" s="10"/>
      <c r="U32" s="10"/>
      <c r="V32" s="10"/>
      <c r="W32" s="10"/>
      <c r="X32" s="10"/>
      <c r="Y32" s="10"/>
    </row>
    <row r="33" spans="1:25" ht="16.5" customHeight="1" x14ac:dyDescent="0.4">
      <c r="J33" s="84" t="s">
        <v>160</v>
      </c>
      <c r="K33" s="64">
        <f>COUNTIF('4. Discharge HV'!$G$8:$G$199,"OK")</f>
        <v>0</v>
      </c>
      <c r="L33" s="67">
        <f>COUNTIF('4. Discharge HV'!$G$8:$G$199,"NOK")</f>
        <v>0</v>
      </c>
      <c r="M33" s="43">
        <f>COUNTIF('4. Discharge HV'!$G$8:$G$199,"PENDING")</f>
        <v>3</v>
      </c>
      <c r="N33" s="10"/>
      <c r="O33" s="10"/>
      <c r="P33" s="10"/>
      <c r="Q33" s="10"/>
      <c r="R33" s="10"/>
      <c r="S33" s="10"/>
      <c r="T33" s="10"/>
      <c r="U33" s="10"/>
      <c r="V33" s="10"/>
      <c r="W33" s="10"/>
      <c r="X33" s="10"/>
      <c r="Y33" s="10"/>
    </row>
    <row r="34" spans="1:25" ht="16.5" customHeight="1" x14ac:dyDescent="0.4">
      <c r="J34" s="85"/>
      <c r="K34" s="65"/>
      <c r="L34" s="46"/>
      <c r="M34" s="44"/>
      <c r="N34" s="10"/>
      <c r="O34" s="10"/>
      <c r="P34" s="10"/>
      <c r="Q34" s="10"/>
      <c r="R34" s="10"/>
      <c r="S34" s="10"/>
      <c r="T34" s="10"/>
      <c r="U34" s="10"/>
      <c r="V34" s="10"/>
      <c r="W34" s="10"/>
      <c r="X34" s="10"/>
      <c r="Y34" s="10"/>
    </row>
    <row r="35" spans="1:25" ht="16.5" customHeight="1" x14ac:dyDescent="0.4">
      <c r="J35" s="86"/>
      <c r="K35" s="66"/>
      <c r="L35" s="47"/>
      <c r="M35" s="45"/>
      <c r="N35" s="10"/>
      <c r="O35" s="10"/>
      <c r="P35" s="10"/>
      <c r="Q35" s="10"/>
      <c r="R35" s="10"/>
      <c r="S35" s="10"/>
      <c r="T35" s="10"/>
      <c r="U35" s="10"/>
      <c r="V35" s="10"/>
      <c r="W35" s="10"/>
      <c r="X35" s="10"/>
      <c r="Y35" s="10"/>
    </row>
    <row r="39" spans="1:25"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x14ac:dyDescent="0.4">
      <c r="A40" s="10"/>
      <c r="B40" s="10"/>
      <c r="C40" s="10"/>
      <c r="D40" s="10"/>
      <c r="E40" s="10"/>
      <c r="F40" s="10"/>
      <c r="G40" s="10"/>
      <c r="H40" s="10"/>
      <c r="J40" s="10"/>
      <c r="K40" s="10"/>
      <c r="L40" s="10"/>
      <c r="M40" s="10"/>
      <c r="N40" s="10"/>
      <c r="O40" s="10"/>
      <c r="P40" s="10"/>
      <c r="Q40" s="10"/>
      <c r="R40" s="10"/>
      <c r="S40" s="10"/>
      <c r="T40" s="10"/>
      <c r="U40" s="10"/>
      <c r="V40" s="10"/>
      <c r="W40" s="10"/>
      <c r="X40" s="10"/>
      <c r="Y40" s="10"/>
    </row>
    <row r="41" spans="1:25"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8">
    <mergeCell ref="F27:F29"/>
    <mergeCell ref="F30:F32"/>
    <mergeCell ref="E8:H8"/>
    <mergeCell ref="H12:H14"/>
    <mergeCell ref="H15:H17"/>
    <mergeCell ref="H18:H20"/>
    <mergeCell ref="H21:H23"/>
    <mergeCell ref="F9:G11"/>
    <mergeCell ref="F12:G14"/>
    <mergeCell ref="F15:G17"/>
    <mergeCell ref="F18:G20"/>
    <mergeCell ref="F21:G23"/>
    <mergeCell ref="A1:H5"/>
    <mergeCell ref="A8:D8"/>
    <mergeCell ref="A6:H6"/>
    <mergeCell ref="E15:E17"/>
    <mergeCell ref="E18:E20"/>
    <mergeCell ref="A9:D20"/>
    <mergeCell ref="E9:E11"/>
    <mergeCell ref="H9:H11"/>
    <mergeCell ref="J1:M1"/>
    <mergeCell ref="J33:J35"/>
    <mergeCell ref="J27:J29"/>
    <mergeCell ref="J24:J26"/>
    <mergeCell ref="J30:J32"/>
    <mergeCell ref="J21:J23"/>
    <mergeCell ref="L11:M11"/>
    <mergeCell ref="L12:M12"/>
    <mergeCell ref="J14:M14"/>
    <mergeCell ref="J15:M15"/>
    <mergeCell ref="L6:M6"/>
    <mergeCell ref="L7:M7"/>
    <mergeCell ref="L8:M8"/>
    <mergeCell ref="L10:M10"/>
    <mergeCell ref="L21:L23"/>
    <mergeCell ref="J6:K6"/>
    <mergeCell ref="L4:M5"/>
    <mergeCell ref="K27:K29"/>
    <mergeCell ref="L27:L29"/>
    <mergeCell ref="K33:K35"/>
    <mergeCell ref="L33:L35"/>
    <mergeCell ref="K21:K23"/>
    <mergeCell ref="J4:K5"/>
    <mergeCell ref="K17:M17"/>
    <mergeCell ref="M18:M20"/>
    <mergeCell ref="M21:M23"/>
    <mergeCell ref="M24:M26"/>
    <mergeCell ref="K24:K26"/>
    <mergeCell ref="L24:L26"/>
    <mergeCell ref="K18:K20"/>
    <mergeCell ref="L18:L20"/>
    <mergeCell ref="K30:K32"/>
    <mergeCell ref="A22:D32"/>
    <mergeCell ref="L9:M9"/>
    <mergeCell ref="M27:M29"/>
    <mergeCell ref="M33:M35"/>
    <mergeCell ref="M30:M32"/>
    <mergeCell ref="L30:L32"/>
    <mergeCell ref="G24:H26"/>
    <mergeCell ref="G27:H29"/>
    <mergeCell ref="G30:H32"/>
    <mergeCell ref="E24:E26"/>
    <mergeCell ref="E27:E29"/>
    <mergeCell ref="E30:E32"/>
    <mergeCell ref="A21:D21"/>
    <mergeCell ref="E21:E23"/>
    <mergeCell ref="E12:E14"/>
    <mergeCell ref="F24:F26"/>
  </mergeCells>
  <conditionalFormatting sqref="H9 H12 H15 H18 H21 G24 G27 G30">
    <cfRule type="beginsWith" dxfId="14" priority="1" operator="beginsWith" text="PENDING">
      <formula>LEFT(G9,LEN("PENDING"))="PENDING"</formula>
    </cfRule>
    <cfRule type="beginsWith" dxfId="13" priority="2" operator="beginsWith" text="NOK">
      <formula>LEFT(G9,LEN("NOK"))="NOK"</formula>
    </cfRule>
    <cfRule type="beginsWith" dxfId="12" priority="3" operator="beginsWith" text="OK">
      <formula>LEFT(G9,LEN("OK"))="OK"</formula>
    </cfRule>
  </conditionalFormatting>
  <dataValidations count="1">
    <dataValidation type="list" allowBlank="1" showInputMessage="1" showErrorMessage="1" sqref="H9 G30 G27 G24 H12 H15 H18 H21"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07" t="s">
        <v>59</v>
      </c>
      <c r="B1" s="107"/>
      <c r="C1" s="107"/>
      <c r="D1" s="107"/>
      <c r="E1" s="107"/>
      <c r="F1" s="107"/>
      <c r="G1" s="107"/>
      <c r="H1" s="107"/>
      <c r="I1" s="107"/>
      <c r="J1" s="2"/>
      <c r="K1" s="2"/>
      <c r="L1" s="2"/>
      <c r="M1" s="2"/>
      <c r="N1" s="2"/>
      <c r="O1" s="2"/>
      <c r="P1" s="2"/>
      <c r="Q1" s="2"/>
      <c r="R1" s="2"/>
      <c r="S1" s="2"/>
      <c r="T1" s="2"/>
      <c r="U1" s="2"/>
      <c r="V1" s="2"/>
      <c r="W1" s="2"/>
      <c r="X1" s="2"/>
      <c r="Y1" s="2"/>
      <c r="Z1" s="2"/>
      <c r="AA1" s="2"/>
    </row>
    <row r="2" spans="1:27" ht="12.75" x14ac:dyDescent="0.2">
      <c r="A2" s="107"/>
      <c r="B2" s="107"/>
      <c r="C2" s="107"/>
      <c r="D2" s="107"/>
      <c r="E2" s="107"/>
      <c r="F2" s="107"/>
      <c r="G2" s="107"/>
      <c r="H2" s="107"/>
      <c r="I2" s="107"/>
      <c r="J2" s="2"/>
      <c r="K2" s="2"/>
      <c r="L2" s="2"/>
      <c r="M2" s="2"/>
      <c r="N2" s="2"/>
      <c r="O2" s="2"/>
      <c r="P2" s="2"/>
      <c r="Q2" s="2"/>
      <c r="R2" s="2"/>
      <c r="S2" s="2"/>
      <c r="T2" s="2"/>
      <c r="U2" s="2"/>
      <c r="V2" s="2"/>
      <c r="W2" s="2"/>
      <c r="X2" s="2"/>
      <c r="Y2" s="2"/>
      <c r="Z2" s="2"/>
      <c r="AA2" s="2"/>
    </row>
    <row r="3" spans="1:27" ht="12.75" x14ac:dyDescent="0.2">
      <c r="A3" s="107"/>
      <c r="B3" s="107"/>
      <c r="C3" s="107"/>
      <c r="D3" s="107"/>
      <c r="E3" s="107"/>
      <c r="F3" s="107"/>
      <c r="G3" s="107"/>
      <c r="H3" s="107"/>
      <c r="I3" s="107"/>
      <c r="J3" s="2"/>
      <c r="K3" s="2"/>
      <c r="L3" s="2"/>
      <c r="M3" s="2"/>
      <c r="N3" s="2"/>
      <c r="O3" s="2"/>
      <c r="P3" s="2"/>
      <c r="Q3" s="2"/>
      <c r="R3" s="2"/>
      <c r="S3" s="2"/>
      <c r="T3" s="2"/>
      <c r="U3" s="2"/>
      <c r="V3" s="2"/>
      <c r="W3" s="2"/>
      <c r="X3" s="2"/>
      <c r="Y3" s="2"/>
      <c r="Z3" s="2"/>
      <c r="AA3" s="2"/>
    </row>
    <row r="4" spans="1:27" ht="12.75" x14ac:dyDescent="0.2">
      <c r="A4" s="107"/>
      <c r="B4" s="107"/>
      <c r="C4" s="107"/>
      <c r="D4" s="107"/>
      <c r="E4" s="107"/>
      <c r="F4" s="107"/>
      <c r="G4" s="107"/>
      <c r="H4" s="107"/>
      <c r="I4" s="107"/>
      <c r="J4" s="2"/>
      <c r="K4" s="2"/>
      <c r="L4" s="2"/>
      <c r="M4" s="2"/>
      <c r="N4" s="2"/>
      <c r="O4" s="2"/>
      <c r="P4" s="2"/>
      <c r="Q4" s="2"/>
      <c r="R4" s="2"/>
      <c r="S4" s="2"/>
      <c r="T4" s="2"/>
      <c r="U4" s="2"/>
      <c r="V4" s="2"/>
      <c r="W4" s="2"/>
      <c r="X4" s="2"/>
      <c r="Y4" s="2"/>
      <c r="Z4" s="2"/>
      <c r="AA4" s="2"/>
    </row>
    <row r="5" spans="1:27" ht="12.75" customHeight="1" x14ac:dyDescent="0.2">
      <c r="A5" s="107"/>
      <c r="B5" s="107"/>
      <c r="C5" s="107"/>
      <c r="D5" s="107"/>
      <c r="E5" s="107"/>
      <c r="F5" s="107"/>
      <c r="G5" s="107"/>
      <c r="H5" s="107"/>
      <c r="I5" s="107"/>
      <c r="J5" s="2"/>
      <c r="K5" s="2"/>
      <c r="L5" s="2"/>
      <c r="M5" s="2"/>
      <c r="N5" s="2"/>
      <c r="O5" s="2"/>
      <c r="P5" s="2"/>
      <c r="Q5" s="2"/>
      <c r="R5" s="2"/>
      <c r="S5" s="2"/>
      <c r="T5" s="2"/>
      <c r="U5" s="2"/>
      <c r="V5" s="2"/>
      <c r="W5" s="2"/>
      <c r="X5" s="2"/>
      <c r="Y5" s="2"/>
      <c r="Z5" s="2"/>
      <c r="AA5" s="2"/>
    </row>
    <row r="6" spans="1:27" s="14" customFormat="1" ht="52.5" customHeight="1" x14ac:dyDescent="0.2">
      <c r="A6" s="108" t="s">
        <v>128</v>
      </c>
      <c r="B6" s="108"/>
      <c r="C6" s="108"/>
      <c r="D6" s="108"/>
      <c r="E6" s="108"/>
      <c r="F6" s="108"/>
      <c r="G6" s="108"/>
      <c r="H6" s="108"/>
      <c r="I6" s="108"/>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86.25" x14ac:dyDescent="0.2">
      <c r="A8" s="111" t="s">
        <v>48</v>
      </c>
      <c r="B8" s="5" t="s">
        <v>67</v>
      </c>
      <c r="C8" s="5" t="s">
        <v>20</v>
      </c>
      <c r="D8" s="5" t="s">
        <v>21</v>
      </c>
      <c r="E8" s="15" t="s">
        <v>24</v>
      </c>
      <c r="F8" s="6"/>
      <c r="G8" s="19" t="s">
        <v>18</v>
      </c>
      <c r="H8" s="7"/>
      <c r="I8" s="8"/>
      <c r="J8" s="2"/>
      <c r="K8" s="2"/>
      <c r="L8" s="2"/>
      <c r="M8" s="2"/>
      <c r="N8" s="2"/>
      <c r="O8" s="2"/>
      <c r="P8" s="2"/>
      <c r="Q8" s="2"/>
      <c r="R8" s="2"/>
      <c r="S8" s="2"/>
      <c r="T8" s="2"/>
      <c r="U8" s="2"/>
      <c r="V8" s="2"/>
      <c r="W8" s="2"/>
      <c r="X8" s="2"/>
      <c r="Y8" s="2"/>
      <c r="Z8" s="2"/>
      <c r="AA8" s="2"/>
    </row>
    <row r="9" spans="1:27" ht="34.5" x14ac:dyDescent="0.2">
      <c r="A9" s="111"/>
      <c r="B9" s="5" t="s">
        <v>22</v>
      </c>
      <c r="C9" s="5" t="s">
        <v>36</v>
      </c>
      <c r="D9" s="5" t="s">
        <v>23</v>
      </c>
      <c r="E9" s="5" t="s">
        <v>25</v>
      </c>
      <c r="F9" s="6"/>
      <c r="G9" s="19" t="s">
        <v>18</v>
      </c>
      <c r="H9" s="7"/>
      <c r="I9" s="8"/>
      <c r="J9" s="2"/>
      <c r="K9" s="2"/>
      <c r="L9" s="2"/>
      <c r="M9" s="2"/>
      <c r="N9" s="2"/>
      <c r="O9" s="2"/>
      <c r="P9" s="2"/>
      <c r="Q9" s="2"/>
      <c r="R9" s="2"/>
      <c r="S9" s="2"/>
      <c r="T9" s="2"/>
      <c r="U9" s="2"/>
      <c r="V9" s="2"/>
      <c r="W9" s="2"/>
      <c r="X9" s="2"/>
      <c r="Y9" s="2"/>
      <c r="Z9" s="2"/>
      <c r="AA9" s="2"/>
    </row>
    <row r="10" spans="1:27" ht="69" x14ac:dyDescent="0.2">
      <c r="A10" s="16" t="s">
        <v>32</v>
      </c>
      <c r="B10" s="5" t="s">
        <v>26</v>
      </c>
      <c r="C10" s="5" t="s">
        <v>28</v>
      </c>
      <c r="D10" s="5" t="s">
        <v>29</v>
      </c>
      <c r="E10" s="5" t="s">
        <v>27</v>
      </c>
      <c r="F10" s="6"/>
      <c r="G10" s="19" t="s">
        <v>18</v>
      </c>
      <c r="H10" s="7"/>
      <c r="I10" s="8"/>
      <c r="J10" s="2"/>
      <c r="K10" s="2"/>
      <c r="L10" s="2"/>
      <c r="M10" s="2"/>
      <c r="N10" s="2"/>
      <c r="O10" s="2"/>
      <c r="P10" s="2"/>
      <c r="Q10" s="2"/>
      <c r="R10" s="2"/>
      <c r="S10" s="2"/>
      <c r="T10" s="2"/>
      <c r="U10" s="2"/>
      <c r="V10" s="2"/>
      <c r="W10" s="2"/>
      <c r="X10" s="2"/>
      <c r="Y10" s="2"/>
      <c r="Z10" s="2"/>
      <c r="AA10" s="2"/>
    </row>
    <row r="11" spans="1:27" ht="86.25" x14ac:dyDescent="0.2">
      <c r="A11" s="16" t="s">
        <v>33</v>
      </c>
      <c r="B11" s="5" t="s">
        <v>30</v>
      </c>
      <c r="C11" s="5" t="s">
        <v>40</v>
      </c>
      <c r="D11" s="5" t="s">
        <v>31</v>
      </c>
      <c r="E11" s="5" t="s">
        <v>41</v>
      </c>
      <c r="F11" s="6"/>
      <c r="G11" s="19" t="s">
        <v>18</v>
      </c>
      <c r="H11" s="7"/>
      <c r="I11" s="8"/>
      <c r="J11" s="2"/>
      <c r="K11" s="2"/>
      <c r="L11" s="2"/>
      <c r="M11" s="2"/>
      <c r="N11" s="2"/>
      <c r="O11" s="2"/>
      <c r="P11" s="2"/>
      <c r="Q11" s="2"/>
      <c r="R11" s="2"/>
      <c r="S11" s="2"/>
      <c r="T11" s="2"/>
      <c r="U11" s="2"/>
      <c r="V11" s="2"/>
      <c r="W11" s="2"/>
      <c r="X11" s="2"/>
      <c r="Y11" s="2"/>
      <c r="Z11" s="2"/>
      <c r="AA11" s="2"/>
    </row>
    <row r="12" spans="1:27" ht="51.75" x14ac:dyDescent="0.2">
      <c r="A12" s="111" t="s">
        <v>34</v>
      </c>
      <c r="B12" s="5" t="s">
        <v>35</v>
      </c>
      <c r="C12" s="5" t="s">
        <v>106</v>
      </c>
      <c r="D12" s="5" t="s">
        <v>37</v>
      </c>
      <c r="E12" s="5" t="s">
        <v>38</v>
      </c>
      <c r="F12" s="6"/>
      <c r="G12" s="19" t="s">
        <v>18</v>
      </c>
      <c r="H12" s="7"/>
      <c r="I12" s="9"/>
      <c r="J12" s="2"/>
      <c r="K12" s="2"/>
      <c r="L12" s="2"/>
      <c r="M12" s="2"/>
      <c r="N12" s="2"/>
      <c r="O12" s="2"/>
      <c r="P12" s="2"/>
      <c r="Q12" s="2"/>
      <c r="R12" s="2"/>
      <c r="S12" s="2"/>
      <c r="T12" s="2"/>
      <c r="U12" s="2"/>
      <c r="V12" s="2"/>
      <c r="W12" s="2"/>
      <c r="X12" s="2"/>
      <c r="Y12" s="2"/>
      <c r="Z12" s="2"/>
      <c r="AA12" s="2"/>
    </row>
    <row r="13" spans="1:27" ht="51.75" x14ac:dyDescent="0.2">
      <c r="A13" s="111"/>
      <c r="B13" s="5" t="s">
        <v>39</v>
      </c>
      <c r="C13" s="5" t="s">
        <v>43</v>
      </c>
      <c r="D13" s="5" t="s">
        <v>42</v>
      </c>
      <c r="E13" s="5" t="s">
        <v>44</v>
      </c>
      <c r="F13" s="6"/>
      <c r="G13" s="19" t="s">
        <v>18</v>
      </c>
      <c r="H13" s="7"/>
      <c r="I13" s="8"/>
      <c r="J13" s="2"/>
      <c r="K13" s="2"/>
      <c r="L13" s="2"/>
      <c r="M13" s="2"/>
      <c r="N13" s="2"/>
      <c r="O13" s="2"/>
      <c r="P13" s="2"/>
      <c r="Q13" s="2"/>
      <c r="R13" s="2"/>
      <c r="S13" s="2"/>
      <c r="T13" s="2"/>
      <c r="U13" s="2"/>
      <c r="V13" s="2"/>
      <c r="W13" s="2"/>
      <c r="X13" s="2"/>
      <c r="Y13" s="2"/>
      <c r="Z13" s="2"/>
      <c r="AA13" s="2"/>
    </row>
    <row r="14" spans="1:27" ht="51.75" x14ac:dyDescent="0.2">
      <c r="A14" s="111"/>
      <c r="B14" s="5" t="s">
        <v>47</v>
      </c>
      <c r="C14" s="5" t="s">
        <v>45</v>
      </c>
      <c r="D14" s="5" t="s">
        <v>46</v>
      </c>
      <c r="E14" s="5" t="s">
        <v>44</v>
      </c>
      <c r="F14" s="6"/>
      <c r="G14" s="19" t="s">
        <v>18</v>
      </c>
      <c r="H14" s="7"/>
      <c r="I14" s="8"/>
      <c r="J14" s="2"/>
      <c r="K14" s="2"/>
      <c r="L14" s="2"/>
      <c r="M14" s="2"/>
      <c r="N14" s="2"/>
      <c r="O14" s="2"/>
      <c r="P14" s="2"/>
      <c r="Q14" s="2"/>
      <c r="R14" s="2"/>
      <c r="S14" s="2"/>
      <c r="T14" s="2"/>
      <c r="U14" s="2"/>
      <c r="V14" s="2"/>
      <c r="W14" s="2"/>
      <c r="X14" s="2"/>
      <c r="Y14" s="2"/>
      <c r="Z14" s="2"/>
      <c r="AA14" s="2"/>
    </row>
    <row r="15" spans="1:27" ht="51.75" x14ac:dyDescent="0.2">
      <c r="A15" s="111"/>
      <c r="B15" s="5" t="s">
        <v>49</v>
      </c>
      <c r="C15" s="5" t="s">
        <v>50</v>
      </c>
      <c r="D15" s="5" t="s">
        <v>51</v>
      </c>
      <c r="E15" s="5" t="s">
        <v>52</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11"/>
      <c r="B16" s="5" t="s">
        <v>55</v>
      </c>
      <c r="C16" s="5" t="s">
        <v>61</v>
      </c>
      <c r="D16" s="5" t="s">
        <v>53</v>
      </c>
      <c r="E16" s="5" t="s">
        <v>52</v>
      </c>
      <c r="F16" s="6"/>
      <c r="G16" s="19" t="s">
        <v>18</v>
      </c>
      <c r="H16" s="7"/>
      <c r="I16" s="9"/>
      <c r="J16" s="2"/>
      <c r="K16" s="2"/>
      <c r="L16" s="2"/>
      <c r="M16" s="2"/>
      <c r="N16" s="2"/>
      <c r="O16" s="2"/>
      <c r="P16" s="2"/>
      <c r="Q16" s="2"/>
      <c r="R16" s="2"/>
      <c r="S16" s="2"/>
      <c r="T16" s="2"/>
      <c r="U16" s="2"/>
      <c r="V16" s="2"/>
      <c r="W16" s="2"/>
      <c r="X16" s="2"/>
      <c r="Y16" s="2"/>
      <c r="Z16" s="2"/>
      <c r="AA16" s="2"/>
    </row>
    <row r="17" spans="1:27" ht="34.5" x14ac:dyDescent="0.2">
      <c r="A17" s="111"/>
      <c r="B17" s="5" t="s">
        <v>54</v>
      </c>
      <c r="C17" s="5" t="s">
        <v>56</v>
      </c>
      <c r="D17" s="5" t="s">
        <v>57</v>
      </c>
      <c r="E17" s="5" t="s">
        <v>58</v>
      </c>
      <c r="F17" s="6"/>
      <c r="G17" s="19" t="s">
        <v>18</v>
      </c>
      <c r="H17" s="7"/>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07" t="s">
        <v>98</v>
      </c>
      <c r="B1" s="107"/>
      <c r="C1" s="107"/>
      <c r="D1" s="107"/>
      <c r="E1" s="107"/>
      <c r="F1" s="107"/>
      <c r="G1" s="107"/>
      <c r="H1" s="107"/>
      <c r="I1" s="107"/>
      <c r="J1" s="2"/>
      <c r="K1" s="2"/>
      <c r="L1" s="2"/>
      <c r="M1" s="2"/>
      <c r="N1" s="2"/>
      <c r="O1" s="2"/>
      <c r="P1" s="2"/>
      <c r="Q1" s="2"/>
      <c r="R1" s="2"/>
      <c r="S1" s="2"/>
      <c r="T1" s="2"/>
      <c r="U1" s="2"/>
      <c r="V1" s="2"/>
      <c r="W1" s="2"/>
      <c r="X1" s="2"/>
      <c r="Y1" s="2"/>
      <c r="Z1" s="2"/>
      <c r="AA1" s="2"/>
    </row>
    <row r="2" spans="1:27" ht="12.75" x14ac:dyDescent="0.2">
      <c r="A2" s="107"/>
      <c r="B2" s="107"/>
      <c r="C2" s="107"/>
      <c r="D2" s="107"/>
      <c r="E2" s="107"/>
      <c r="F2" s="107"/>
      <c r="G2" s="107"/>
      <c r="H2" s="107"/>
      <c r="I2" s="107"/>
      <c r="J2" s="2"/>
      <c r="K2" s="2"/>
      <c r="L2" s="2"/>
      <c r="M2" s="2"/>
      <c r="N2" s="2"/>
      <c r="O2" s="2"/>
      <c r="P2" s="2"/>
      <c r="Q2" s="2"/>
      <c r="R2" s="2"/>
      <c r="S2" s="2"/>
      <c r="T2" s="2"/>
      <c r="U2" s="2"/>
      <c r="V2" s="2"/>
      <c r="W2" s="2"/>
      <c r="X2" s="2"/>
      <c r="Y2" s="2"/>
      <c r="Z2" s="2"/>
      <c r="AA2" s="2"/>
    </row>
    <row r="3" spans="1:27" ht="12.75" x14ac:dyDescent="0.2">
      <c r="A3" s="107"/>
      <c r="B3" s="107"/>
      <c r="C3" s="107"/>
      <c r="D3" s="107"/>
      <c r="E3" s="107"/>
      <c r="F3" s="107"/>
      <c r="G3" s="107"/>
      <c r="H3" s="107"/>
      <c r="I3" s="107"/>
      <c r="J3" s="2"/>
      <c r="K3" s="2"/>
      <c r="L3" s="2"/>
      <c r="M3" s="2"/>
      <c r="N3" s="2"/>
      <c r="O3" s="2"/>
      <c r="P3" s="2"/>
      <c r="Q3" s="2"/>
      <c r="R3" s="2"/>
      <c r="S3" s="2"/>
      <c r="T3" s="2"/>
      <c r="U3" s="2"/>
      <c r="V3" s="2"/>
      <c r="W3" s="2"/>
      <c r="X3" s="2"/>
      <c r="Y3" s="2"/>
      <c r="Z3" s="2"/>
      <c r="AA3" s="2"/>
    </row>
    <row r="4" spans="1:27" ht="12.75" x14ac:dyDescent="0.2">
      <c r="A4" s="107"/>
      <c r="B4" s="107"/>
      <c r="C4" s="107"/>
      <c r="D4" s="107"/>
      <c r="E4" s="107"/>
      <c r="F4" s="107"/>
      <c r="G4" s="107"/>
      <c r="H4" s="107"/>
      <c r="I4" s="107"/>
      <c r="J4" s="2"/>
      <c r="K4" s="2"/>
      <c r="L4" s="2"/>
      <c r="M4" s="2"/>
      <c r="N4" s="2"/>
      <c r="O4" s="2"/>
      <c r="P4" s="2"/>
      <c r="Q4" s="2"/>
      <c r="R4" s="2"/>
      <c r="S4" s="2"/>
      <c r="T4" s="2"/>
      <c r="U4" s="2"/>
      <c r="V4" s="2"/>
      <c r="W4" s="2"/>
      <c r="X4" s="2"/>
      <c r="Y4" s="2"/>
      <c r="Z4" s="2"/>
      <c r="AA4" s="2"/>
    </row>
    <row r="5" spans="1:27" ht="12.75" customHeight="1" x14ac:dyDescent="0.2">
      <c r="A5" s="107"/>
      <c r="B5" s="107"/>
      <c r="C5" s="107"/>
      <c r="D5" s="107"/>
      <c r="E5" s="107"/>
      <c r="F5" s="107"/>
      <c r="G5" s="107"/>
      <c r="H5" s="107"/>
      <c r="I5" s="107"/>
      <c r="J5" s="2"/>
      <c r="K5" s="2"/>
      <c r="L5" s="2"/>
      <c r="M5" s="2"/>
      <c r="N5" s="2"/>
      <c r="O5" s="2"/>
      <c r="P5" s="2"/>
      <c r="Q5" s="2"/>
      <c r="R5" s="2"/>
      <c r="S5" s="2"/>
      <c r="T5" s="2"/>
      <c r="U5" s="2"/>
      <c r="V5" s="2"/>
      <c r="W5" s="2"/>
      <c r="X5" s="2"/>
      <c r="Y5" s="2"/>
      <c r="Z5" s="2"/>
      <c r="AA5" s="2"/>
    </row>
    <row r="6" spans="1:27" s="14" customFormat="1" ht="52.5" customHeight="1" x14ac:dyDescent="0.2">
      <c r="A6" s="108" t="s">
        <v>158</v>
      </c>
      <c r="B6" s="108"/>
      <c r="C6" s="108"/>
      <c r="D6" s="108"/>
      <c r="E6" s="108"/>
      <c r="F6" s="108"/>
      <c r="G6" s="108"/>
      <c r="H6" s="108"/>
      <c r="I6" s="108"/>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51.75" x14ac:dyDescent="0.2">
      <c r="A8" s="113" t="s">
        <v>92</v>
      </c>
      <c r="B8" s="5" t="s">
        <v>68</v>
      </c>
      <c r="C8" s="5" t="s">
        <v>70</v>
      </c>
      <c r="D8" s="5" t="s">
        <v>71</v>
      </c>
      <c r="E8" s="15" t="s">
        <v>75</v>
      </c>
      <c r="F8" s="6"/>
      <c r="G8" s="19" t="s">
        <v>18</v>
      </c>
      <c r="H8" s="7"/>
      <c r="I8" s="8"/>
      <c r="J8" s="2"/>
      <c r="K8" s="2"/>
      <c r="L8" s="2"/>
      <c r="M8" s="2"/>
      <c r="N8" s="2"/>
      <c r="O8" s="2"/>
      <c r="P8" s="2"/>
      <c r="Q8" s="2"/>
      <c r="R8" s="2"/>
      <c r="S8" s="2"/>
      <c r="T8" s="2"/>
      <c r="U8" s="2"/>
      <c r="V8" s="2"/>
      <c r="W8" s="2"/>
      <c r="X8" s="2"/>
      <c r="Y8" s="2"/>
      <c r="Z8" s="2"/>
      <c r="AA8" s="2"/>
    </row>
    <row r="9" spans="1:27" ht="69" x14ac:dyDescent="0.2">
      <c r="A9" s="113"/>
      <c r="B9" s="5" t="s">
        <v>69</v>
      </c>
      <c r="C9" s="5" t="s">
        <v>73</v>
      </c>
      <c r="D9" s="5" t="s">
        <v>72</v>
      </c>
      <c r="E9" s="5" t="s">
        <v>74</v>
      </c>
      <c r="F9" s="6"/>
      <c r="G9" s="19" t="s">
        <v>18</v>
      </c>
      <c r="H9" s="7"/>
      <c r="I9" s="8"/>
      <c r="J9" s="2"/>
      <c r="K9" s="2"/>
      <c r="L9" s="2"/>
      <c r="M9" s="2"/>
      <c r="N9" s="2"/>
      <c r="O9" s="2"/>
      <c r="P9" s="2"/>
      <c r="Q9" s="2"/>
      <c r="R9" s="2"/>
      <c r="S9" s="2"/>
      <c r="T9" s="2"/>
      <c r="U9" s="2"/>
      <c r="V9" s="2"/>
      <c r="W9" s="2"/>
      <c r="X9" s="2"/>
      <c r="Y9" s="2"/>
      <c r="Z9" s="2"/>
      <c r="AA9" s="2"/>
    </row>
    <row r="10" spans="1:27" ht="69" x14ac:dyDescent="0.2">
      <c r="A10" s="113" t="s">
        <v>76</v>
      </c>
      <c r="B10" s="5" t="s">
        <v>77</v>
      </c>
      <c r="C10" s="5" t="s">
        <v>80</v>
      </c>
      <c r="D10" s="5" t="s">
        <v>79</v>
      </c>
      <c r="E10" s="5" t="s">
        <v>83</v>
      </c>
      <c r="F10" s="6"/>
      <c r="G10" s="19" t="s">
        <v>18</v>
      </c>
      <c r="H10" s="7"/>
      <c r="I10" s="8"/>
      <c r="J10" s="2"/>
      <c r="K10" s="2"/>
      <c r="L10" s="2"/>
      <c r="M10" s="2"/>
      <c r="N10" s="2"/>
      <c r="O10" s="2"/>
      <c r="P10" s="2"/>
      <c r="Q10" s="2"/>
      <c r="R10" s="2"/>
      <c r="S10" s="2"/>
      <c r="T10" s="2"/>
      <c r="U10" s="2"/>
      <c r="V10" s="2"/>
      <c r="W10" s="2"/>
      <c r="X10" s="2"/>
      <c r="Y10" s="2"/>
      <c r="Z10" s="2"/>
      <c r="AA10" s="2"/>
    </row>
    <row r="11" spans="1:27" ht="69" x14ac:dyDescent="0.2">
      <c r="A11" s="113"/>
      <c r="B11" s="5" t="s">
        <v>78</v>
      </c>
      <c r="C11" s="5" t="s">
        <v>81</v>
      </c>
      <c r="D11" s="5" t="s">
        <v>82</v>
      </c>
      <c r="E11" s="5" t="s">
        <v>84</v>
      </c>
      <c r="F11" s="6"/>
      <c r="G11" s="19" t="s">
        <v>18</v>
      </c>
      <c r="H11" s="7"/>
      <c r="I11" s="9"/>
      <c r="J11" s="2"/>
      <c r="K11" s="2"/>
      <c r="L11" s="2"/>
      <c r="M11" s="2"/>
      <c r="N11" s="2"/>
      <c r="O11" s="2"/>
      <c r="P11" s="2"/>
      <c r="Q11" s="2"/>
      <c r="R11" s="2"/>
      <c r="S11" s="2"/>
      <c r="T11" s="2"/>
      <c r="U11" s="2"/>
      <c r="V11" s="2"/>
      <c r="W11" s="2"/>
      <c r="X11" s="2"/>
      <c r="Y11" s="2"/>
      <c r="Z11" s="2"/>
      <c r="AA11" s="2"/>
    </row>
    <row r="12" spans="1:27" ht="51.75" x14ac:dyDescent="0.2">
      <c r="A12" s="113"/>
      <c r="B12" s="5" t="s">
        <v>85</v>
      </c>
      <c r="C12" s="5" t="s">
        <v>87</v>
      </c>
      <c r="D12" s="5" t="s">
        <v>86</v>
      </c>
      <c r="E12" s="5" t="s">
        <v>83</v>
      </c>
      <c r="F12" s="6"/>
      <c r="G12" s="19" t="s">
        <v>18</v>
      </c>
      <c r="H12" s="7"/>
      <c r="I12" s="8"/>
      <c r="J12" s="2"/>
      <c r="K12" s="2"/>
      <c r="L12" s="2"/>
      <c r="M12" s="2"/>
      <c r="N12" s="2"/>
      <c r="O12" s="2"/>
      <c r="P12" s="2"/>
      <c r="Q12" s="2"/>
      <c r="R12" s="2"/>
      <c r="S12" s="2"/>
      <c r="T12" s="2"/>
      <c r="U12" s="2"/>
      <c r="V12" s="2"/>
      <c r="W12" s="2"/>
      <c r="X12" s="2"/>
      <c r="Y12" s="2"/>
      <c r="Z12" s="2"/>
      <c r="AA12" s="2"/>
    </row>
    <row r="13" spans="1:27" ht="51.75" x14ac:dyDescent="0.2">
      <c r="A13" s="113" t="s">
        <v>94</v>
      </c>
      <c r="B13" s="5" t="s">
        <v>88</v>
      </c>
      <c r="C13" s="5" t="s">
        <v>89</v>
      </c>
      <c r="D13" s="5" t="s">
        <v>90</v>
      </c>
      <c r="E13" s="5" t="s">
        <v>91</v>
      </c>
      <c r="F13" s="6"/>
      <c r="G13" s="19" t="s">
        <v>18</v>
      </c>
      <c r="H13" s="7"/>
      <c r="I13" s="8"/>
      <c r="J13" s="2"/>
      <c r="K13" s="2"/>
      <c r="L13" s="2"/>
      <c r="M13" s="2"/>
      <c r="N13" s="2"/>
      <c r="O13" s="2"/>
      <c r="P13" s="2"/>
      <c r="Q13" s="2"/>
      <c r="R13" s="2"/>
      <c r="S13" s="2"/>
      <c r="T13" s="2"/>
      <c r="U13" s="2"/>
      <c r="V13" s="2"/>
      <c r="W13" s="2"/>
      <c r="X13" s="2"/>
      <c r="Y13" s="2"/>
      <c r="Z13" s="2"/>
      <c r="AA13" s="2"/>
    </row>
    <row r="14" spans="1:27" ht="34.5" x14ac:dyDescent="0.2">
      <c r="A14" s="113"/>
      <c r="B14" s="5" t="s">
        <v>95</v>
      </c>
      <c r="C14" s="5" t="s">
        <v>97</v>
      </c>
      <c r="D14" s="5" t="s">
        <v>96</v>
      </c>
      <c r="E14" s="5" t="s">
        <v>99</v>
      </c>
      <c r="F14" s="6"/>
      <c r="G14" s="19" t="s">
        <v>18</v>
      </c>
      <c r="H14" s="7"/>
      <c r="I14" s="9"/>
      <c r="J14" s="2"/>
      <c r="K14" s="2"/>
      <c r="L14" s="2"/>
      <c r="M14" s="2"/>
      <c r="N14" s="2"/>
      <c r="O14" s="2"/>
      <c r="P14" s="2"/>
      <c r="Q14" s="2"/>
      <c r="R14" s="2"/>
      <c r="S14" s="2"/>
      <c r="T14" s="2"/>
      <c r="U14" s="2"/>
      <c r="V14" s="2"/>
      <c r="W14" s="2"/>
      <c r="X14" s="2"/>
      <c r="Y14" s="2"/>
      <c r="Z14" s="2"/>
      <c r="AA14" s="2"/>
    </row>
    <row r="15" spans="1:27" ht="69" x14ac:dyDescent="0.2">
      <c r="A15" s="113"/>
      <c r="B15" s="5" t="s">
        <v>93</v>
      </c>
      <c r="C15" s="5" t="s">
        <v>100</v>
      </c>
      <c r="D15" s="5" t="s">
        <v>102</v>
      </c>
      <c r="E15" s="5" t="s">
        <v>105</v>
      </c>
      <c r="F15" s="6"/>
      <c r="G15" s="19" t="s">
        <v>18</v>
      </c>
      <c r="H15" s="7"/>
      <c r="I15" s="9"/>
      <c r="J15" s="2"/>
      <c r="K15" s="2"/>
      <c r="L15" s="2"/>
      <c r="M15" s="2"/>
      <c r="N15" s="2"/>
      <c r="O15" s="2"/>
      <c r="P15" s="2"/>
      <c r="Q15" s="2"/>
      <c r="R15" s="2"/>
      <c r="S15" s="2"/>
      <c r="T15" s="2"/>
      <c r="U15" s="2"/>
      <c r="V15" s="2"/>
      <c r="W15" s="2"/>
      <c r="X15" s="2"/>
      <c r="Y15" s="2"/>
      <c r="Z15" s="2"/>
      <c r="AA15" s="2"/>
    </row>
    <row r="16" spans="1:27" ht="51.75" x14ac:dyDescent="0.2">
      <c r="A16" s="113"/>
      <c r="B16" s="5" t="s">
        <v>94</v>
      </c>
      <c r="C16" s="5" t="s">
        <v>101</v>
      </c>
      <c r="D16" s="5" t="s">
        <v>103</v>
      </c>
      <c r="E16" s="5" t="s">
        <v>104</v>
      </c>
      <c r="F16" s="6"/>
      <c r="G16" s="19" t="s">
        <v>18</v>
      </c>
      <c r="H16" s="7"/>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7"/>
    <outlinePr summaryBelow="0" summaryRight="0"/>
  </sheetPr>
  <dimension ref="A1:AA984"/>
  <sheetViews>
    <sheetView tabSelected="1" zoomScale="85" zoomScaleNormal="85" workbookViewId="0">
      <pane xSplit="1" ySplit="7" topLeftCell="B11"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66.28515625" customWidth="1"/>
  </cols>
  <sheetData>
    <row r="1" spans="1:27" ht="12.75" x14ac:dyDescent="0.2">
      <c r="A1" s="107" t="s">
        <v>153</v>
      </c>
      <c r="B1" s="107"/>
      <c r="C1" s="107"/>
      <c r="D1" s="107"/>
      <c r="E1" s="107"/>
      <c r="F1" s="107"/>
      <c r="G1" s="107"/>
      <c r="H1" s="107"/>
      <c r="I1" s="107"/>
      <c r="J1" s="2"/>
      <c r="K1" s="2"/>
      <c r="L1" s="2"/>
      <c r="M1" s="2"/>
      <c r="N1" s="2"/>
      <c r="O1" s="2"/>
      <c r="P1" s="2"/>
      <c r="Q1" s="2"/>
      <c r="R1" s="2"/>
      <c r="S1" s="2"/>
      <c r="T1" s="2"/>
      <c r="U1" s="2"/>
      <c r="V1" s="2"/>
      <c r="W1" s="2"/>
      <c r="X1" s="2"/>
      <c r="Y1" s="2"/>
      <c r="Z1" s="2"/>
      <c r="AA1" s="2"/>
    </row>
    <row r="2" spans="1:27" ht="12.75" x14ac:dyDescent="0.2">
      <c r="A2" s="107"/>
      <c r="B2" s="107"/>
      <c r="C2" s="107"/>
      <c r="D2" s="107"/>
      <c r="E2" s="107"/>
      <c r="F2" s="107"/>
      <c r="G2" s="107"/>
      <c r="H2" s="107"/>
      <c r="I2" s="107"/>
      <c r="J2" s="2"/>
      <c r="K2" s="2"/>
      <c r="L2" s="2"/>
      <c r="M2" s="2"/>
      <c r="N2" s="2"/>
      <c r="O2" s="2"/>
      <c r="P2" s="2"/>
      <c r="Q2" s="2"/>
      <c r="R2" s="2"/>
      <c r="S2" s="2"/>
      <c r="T2" s="2"/>
      <c r="U2" s="2"/>
      <c r="V2" s="2"/>
      <c r="W2" s="2"/>
      <c r="X2" s="2"/>
      <c r="Y2" s="2"/>
      <c r="Z2" s="2"/>
      <c r="AA2" s="2"/>
    </row>
    <row r="3" spans="1:27" ht="12.75" x14ac:dyDescent="0.2">
      <c r="A3" s="107"/>
      <c r="B3" s="107"/>
      <c r="C3" s="107"/>
      <c r="D3" s="107"/>
      <c r="E3" s="107"/>
      <c r="F3" s="107"/>
      <c r="G3" s="107"/>
      <c r="H3" s="107"/>
      <c r="I3" s="107"/>
      <c r="J3" s="2"/>
      <c r="K3" s="2"/>
      <c r="L3" s="2"/>
      <c r="M3" s="2"/>
      <c r="N3" s="2"/>
      <c r="O3" s="2"/>
      <c r="P3" s="2"/>
      <c r="Q3" s="2"/>
      <c r="R3" s="2"/>
      <c r="S3" s="2"/>
      <c r="T3" s="2"/>
      <c r="U3" s="2"/>
      <c r="V3" s="2"/>
      <c r="W3" s="2"/>
      <c r="X3" s="2"/>
      <c r="Y3" s="2"/>
      <c r="Z3" s="2"/>
      <c r="AA3" s="2"/>
    </row>
    <row r="4" spans="1:27" ht="12.75" x14ac:dyDescent="0.2">
      <c r="A4" s="107"/>
      <c r="B4" s="107"/>
      <c r="C4" s="107"/>
      <c r="D4" s="107"/>
      <c r="E4" s="107"/>
      <c r="F4" s="107"/>
      <c r="G4" s="107"/>
      <c r="H4" s="107"/>
      <c r="I4" s="107"/>
      <c r="J4" s="2"/>
      <c r="K4" s="2"/>
      <c r="L4" s="2"/>
      <c r="M4" s="2"/>
      <c r="N4" s="2"/>
      <c r="O4" s="2"/>
      <c r="P4" s="2"/>
      <c r="Q4" s="2"/>
      <c r="R4" s="2"/>
      <c r="S4" s="2"/>
      <c r="T4" s="2"/>
      <c r="U4" s="2"/>
      <c r="V4" s="2"/>
      <c r="W4" s="2"/>
      <c r="X4" s="2"/>
      <c r="Y4" s="2"/>
      <c r="Z4" s="2"/>
      <c r="AA4" s="2"/>
    </row>
    <row r="5" spans="1:27" ht="12.75" customHeight="1" x14ac:dyDescent="0.2">
      <c r="A5" s="107"/>
      <c r="B5" s="107"/>
      <c r="C5" s="107"/>
      <c r="D5" s="107"/>
      <c r="E5" s="107"/>
      <c r="F5" s="107"/>
      <c r="G5" s="107"/>
      <c r="H5" s="107"/>
      <c r="I5" s="107"/>
      <c r="J5" s="2"/>
      <c r="K5" s="2"/>
      <c r="L5" s="2"/>
      <c r="M5" s="2"/>
      <c r="N5" s="2"/>
      <c r="O5" s="2"/>
      <c r="P5" s="2"/>
      <c r="Q5" s="2"/>
      <c r="R5" s="2"/>
      <c r="S5" s="2"/>
      <c r="T5" s="2"/>
      <c r="U5" s="2"/>
      <c r="V5" s="2"/>
      <c r="W5" s="2"/>
      <c r="X5" s="2"/>
      <c r="Y5" s="2"/>
      <c r="Z5" s="2"/>
      <c r="AA5" s="2"/>
    </row>
    <row r="6" spans="1:27" s="14" customFormat="1" ht="52.5" customHeight="1" x14ac:dyDescent="0.2">
      <c r="A6" s="108" t="s">
        <v>155</v>
      </c>
      <c r="B6" s="108"/>
      <c r="C6" s="108"/>
      <c r="D6" s="108"/>
      <c r="E6" s="108"/>
      <c r="F6" s="108"/>
      <c r="G6" s="108"/>
      <c r="H6" s="108"/>
      <c r="I6" s="108"/>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34.5" x14ac:dyDescent="0.2">
      <c r="A8" s="113" t="s">
        <v>136</v>
      </c>
      <c r="B8" s="5" t="s">
        <v>137</v>
      </c>
      <c r="C8" s="5" t="s">
        <v>138</v>
      </c>
      <c r="D8" s="5" t="s">
        <v>140</v>
      </c>
      <c r="E8" s="15" t="s">
        <v>152</v>
      </c>
      <c r="F8" s="6"/>
      <c r="G8" s="19" t="s">
        <v>18</v>
      </c>
      <c r="H8" s="7"/>
      <c r="I8" s="8"/>
      <c r="J8" s="2"/>
      <c r="K8" s="2"/>
      <c r="L8" s="2"/>
      <c r="M8" s="2"/>
      <c r="N8" s="2"/>
      <c r="O8" s="2"/>
      <c r="P8" s="2"/>
      <c r="Q8" s="2"/>
      <c r="R8" s="2"/>
      <c r="S8" s="2"/>
      <c r="T8" s="2"/>
      <c r="U8" s="2"/>
      <c r="V8" s="2"/>
      <c r="W8" s="2"/>
      <c r="X8" s="2"/>
      <c r="Y8" s="2"/>
      <c r="Z8" s="2"/>
      <c r="AA8" s="2"/>
    </row>
    <row r="9" spans="1:27" ht="34.5" x14ac:dyDescent="0.2">
      <c r="A9" s="113"/>
      <c r="B9" s="5" t="s">
        <v>156</v>
      </c>
      <c r="C9" s="5" t="s">
        <v>139</v>
      </c>
      <c r="D9" s="5" t="s">
        <v>123</v>
      </c>
      <c r="E9" s="15" t="s">
        <v>152</v>
      </c>
      <c r="F9" s="6"/>
      <c r="G9" s="19" t="s">
        <v>18</v>
      </c>
      <c r="H9" s="7"/>
      <c r="I9" s="8"/>
      <c r="J9" s="2"/>
      <c r="K9" s="2"/>
      <c r="L9" s="2"/>
      <c r="M9" s="2"/>
      <c r="N9" s="2"/>
      <c r="O9" s="2"/>
      <c r="P9" s="2"/>
      <c r="Q9" s="2"/>
      <c r="R9" s="2"/>
      <c r="S9" s="2"/>
      <c r="T9" s="2"/>
      <c r="U9" s="2"/>
      <c r="V9" s="2"/>
      <c r="W9" s="2"/>
      <c r="X9" s="2"/>
      <c r="Y9" s="2"/>
      <c r="Z9" s="2"/>
      <c r="AA9" s="2"/>
    </row>
    <row r="10" spans="1:27" ht="144" customHeight="1" x14ac:dyDescent="0.2">
      <c r="A10" s="113" t="s">
        <v>150</v>
      </c>
      <c r="B10" s="5" t="s">
        <v>144</v>
      </c>
      <c r="C10" s="5" t="s">
        <v>165</v>
      </c>
      <c r="D10" s="5" t="s">
        <v>168</v>
      </c>
      <c r="E10" s="15"/>
      <c r="F10" s="6"/>
      <c r="G10" s="19" t="s">
        <v>18</v>
      </c>
      <c r="H10" s="7"/>
      <c r="I10" s="8"/>
      <c r="J10" s="2"/>
      <c r="K10" s="2"/>
      <c r="L10" s="2"/>
      <c r="M10" s="2"/>
      <c r="N10" s="2"/>
      <c r="O10" s="2"/>
      <c r="P10" s="2"/>
      <c r="Q10" s="2"/>
      <c r="R10" s="2"/>
      <c r="S10" s="2"/>
      <c r="T10" s="2"/>
      <c r="U10" s="2"/>
      <c r="V10" s="2"/>
      <c r="W10" s="2"/>
      <c r="X10" s="2"/>
      <c r="Y10" s="2"/>
      <c r="Z10" s="2"/>
      <c r="AA10" s="2"/>
    </row>
    <row r="11" spans="1:27" ht="73.5" customHeight="1" x14ac:dyDescent="0.2">
      <c r="A11" s="113"/>
      <c r="B11" s="5" t="s">
        <v>146</v>
      </c>
      <c r="C11" s="5" t="s">
        <v>154</v>
      </c>
      <c r="D11" s="5" t="s">
        <v>123</v>
      </c>
      <c r="E11" s="15"/>
      <c r="F11" s="6"/>
      <c r="G11" s="19" t="s">
        <v>18</v>
      </c>
      <c r="H11" s="7"/>
      <c r="I11" s="8"/>
      <c r="J11" s="2"/>
      <c r="K11" s="2"/>
      <c r="L11" s="2"/>
      <c r="M11" s="2"/>
      <c r="N11" s="2"/>
      <c r="O11" s="2"/>
      <c r="P11" s="2"/>
      <c r="Q11" s="2"/>
      <c r="R11" s="2"/>
      <c r="S11" s="2"/>
      <c r="T11" s="2"/>
      <c r="U11" s="2"/>
      <c r="V11" s="2"/>
      <c r="W11" s="2"/>
      <c r="X11" s="2"/>
      <c r="Y11" s="2"/>
      <c r="Z11" s="2"/>
      <c r="AA11" s="2"/>
    </row>
    <row r="12" spans="1:27" ht="264" customHeight="1" x14ac:dyDescent="0.2">
      <c r="A12" s="113" t="s">
        <v>145</v>
      </c>
      <c r="B12" s="5" t="s">
        <v>167</v>
      </c>
      <c r="C12" s="5" t="s">
        <v>147</v>
      </c>
      <c r="D12" s="5" t="s">
        <v>123</v>
      </c>
      <c r="E12" s="5" t="s">
        <v>149</v>
      </c>
      <c r="F12" s="6"/>
      <c r="G12" s="19" t="s">
        <v>18</v>
      </c>
      <c r="H12" s="7"/>
      <c r="I12" s="8"/>
      <c r="J12" s="2"/>
      <c r="K12" s="2"/>
      <c r="L12" s="2"/>
      <c r="M12" s="2"/>
      <c r="N12" s="2"/>
      <c r="O12" s="2"/>
      <c r="P12" s="2"/>
      <c r="Q12" s="2"/>
      <c r="R12" s="2"/>
      <c r="S12" s="2"/>
      <c r="T12" s="2"/>
      <c r="U12" s="2"/>
      <c r="V12" s="2"/>
      <c r="W12" s="2"/>
      <c r="X12" s="2"/>
      <c r="Y12" s="2"/>
      <c r="Z12" s="2"/>
      <c r="AA12" s="2"/>
    </row>
    <row r="13" spans="1:27" ht="264" customHeight="1" x14ac:dyDescent="0.2">
      <c r="A13" s="113"/>
      <c r="B13" s="5" t="s">
        <v>151</v>
      </c>
      <c r="C13" s="5" t="s">
        <v>148</v>
      </c>
      <c r="D13" s="5" t="s">
        <v>123</v>
      </c>
      <c r="E13" s="5" t="s">
        <v>169</v>
      </c>
      <c r="F13" s="6"/>
      <c r="G13" s="19" t="s">
        <v>18</v>
      </c>
      <c r="H13" s="7"/>
      <c r="I13" s="8"/>
      <c r="J13" s="2"/>
      <c r="K13" s="2"/>
      <c r="L13" s="2"/>
      <c r="M13" s="2"/>
      <c r="N13" s="2"/>
      <c r="O13" s="2"/>
      <c r="P13" s="2"/>
      <c r="Q13" s="2"/>
      <c r="R13" s="2"/>
      <c r="S13" s="2"/>
      <c r="T13" s="2"/>
      <c r="U13" s="2"/>
      <c r="V13" s="2"/>
      <c r="W13" s="2"/>
      <c r="X13" s="2"/>
      <c r="Y13" s="2"/>
      <c r="Z13" s="2"/>
      <c r="AA13" s="2"/>
    </row>
    <row r="14" spans="1:27" ht="264" customHeight="1" x14ac:dyDescent="0.2">
      <c r="A14" s="23" t="s">
        <v>166</v>
      </c>
      <c r="B14" s="5" t="s">
        <v>171</v>
      </c>
      <c r="C14" s="5" t="s">
        <v>170</v>
      </c>
      <c r="D14" s="5" t="s">
        <v>123</v>
      </c>
      <c r="E14" s="5" t="s">
        <v>172</v>
      </c>
      <c r="F14" s="6"/>
      <c r="G14" s="19" t="s">
        <v>18</v>
      </c>
      <c r="H14" s="7"/>
      <c r="I14" s="8"/>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38"/>
      <c r="K16" s="2"/>
      <c r="L16" s="2"/>
      <c r="M16" s="2"/>
      <c r="N16" s="2"/>
      <c r="O16" s="2"/>
      <c r="P16" s="2"/>
      <c r="Q16" s="2"/>
      <c r="R16" s="2"/>
      <c r="S16" s="2"/>
      <c r="T16" s="2"/>
      <c r="U16" s="2"/>
      <c r="V16" s="2"/>
      <c r="W16" s="2"/>
      <c r="X16" s="2"/>
      <c r="Y16" s="2"/>
      <c r="Z16" s="2"/>
      <c r="AA16" s="2"/>
    </row>
    <row r="17" spans="1:27"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sheetData>
  <mergeCells count="6">
    <mergeCell ref="A10:A11"/>
    <mergeCell ref="A12:A13"/>
    <mergeCell ref="A1:I5"/>
    <mergeCell ref="A6:I6"/>
    <mergeCell ref="F7:G7"/>
    <mergeCell ref="A8:A9"/>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85" zoomScaleNormal="85" workbookViewId="0">
      <pane xSplit="1" ySplit="7" topLeftCell="B8" activePane="bottomRight" state="frozen"/>
      <selection pane="topRight" activeCell="B1" sqref="B1"/>
      <selection pane="bottomLeft" activeCell="A8" sqref="A8"/>
      <selection pane="bottomRight" activeCell="B8" sqref="B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5.42578125" style="21" bestFit="1" customWidth="1"/>
    <col min="8" max="8" width="56.85546875" customWidth="1"/>
    <col min="9" max="9" width="14" customWidth="1"/>
  </cols>
  <sheetData>
    <row r="1" spans="1:27" ht="12.75" x14ac:dyDescent="0.2">
      <c r="A1" s="107" t="s">
        <v>117</v>
      </c>
      <c r="B1" s="107"/>
      <c r="C1" s="107"/>
      <c r="D1" s="107"/>
      <c r="E1" s="107"/>
      <c r="F1" s="107"/>
      <c r="G1" s="107"/>
      <c r="H1" s="107"/>
      <c r="I1" s="107"/>
      <c r="J1" s="2"/>
      <c r="K1" s="2"/>
      <c r="L1" s="2"/>
      <c r="M1" s="2"/>
      <c r="N1" s="2"/>
      <c r="O1" s="2"/>
      <c r="P1" s="2"/>
      <c r="Q1" s="2"/>
      <c r="R1" s="2"/>
      <c r="S1" s="2"/>
      <c r="T1" s="2"/>
      <c r="U1" s="2"/>
      <c r="V1" s="2"/>
      <c r="W1" s="2"/>
      <c r="X1" s="2"/>
      <c r="Y1" s="2"/>
      <c r="Z1" s="2"/>
      <c r="AA1" s="2"/>
    </row>
    <row r="2" spans="1:27" ht="12.75" x14ac:dyDescent="0.2">
      <c r="A2" s="107"/>
      <c r="B2" s="107"/>
      <c r="C2" s="107"/>
      <c r="D2" s="107"/>
      <c r="E2" s="107"/>
      <c r="F2" s="107"/>
      <c r="G2" s="107"/>
      <c r="H2" s="107"/>
      <c r="I2" s="107"/>
      <c r="J2" s="2"/>
      <c r="K2" s="2"/>
      <c r="L2" s="2"/>
      <c r="M2" s="2"/>
      <c r="N2" s="2"/>
      <c r="O2" s="2"/>
      <c r="P2" s="2"/>
      <c r="Q2" s="2"/>
      <c r="R2" s="2"/>
      <c r="S2" s="2"/>
      <c r="T2" s="2"/>
      <c r="U2" s="2"/>
      <c r="V2" s="2"/>
      <c r="W2" s="2"/>
      <c r="X2" s="2"/>
      <c r="Y2" s="2"/>
      <c r="Z2" s="2"/>
      <c r="AA2" s="2"/>
    </row>
    <row r="3" spans="1:27" ht="12.75" x14ac:dyDescent="0.2">
      <c r="A3" s="107"/>
      <c r="B3" s="107"/>
      <c r="C3" s="107"/>
      <c r="D3" s="107"/>
      <c r="E3" s="107"/>
      <c r="F3" s="107"/>
      <c r="G3" s="107"/>
      <c r="H3" s="107"/>
      <c r="I3" s="107"/>
      <c r="J3" s="2"/>
      <c r="K3" s="2"/>
      <c r="L3" s="2"/>
      <c r="M3" s="2"/>
      <c r="N3" s="2"/>
      <c r="O3" s="2"/>
      <c r="P3" s="2"/>
      <c r="Q3" s="2"/>
      <c r="R3" s="2"/>
      <c r="S3" s="2"/>
      <c r="T3" s="2"/>
      <c r="U3" s="2"/>
      <c r="V3" s="2"/>
      <c r="W3" s="2"/>
      <c r="X3" s="2"/>
      <c r="Y3" s="2"/>
      <c r="Z3" s="2"/>
      <c r="AA3" s="2"/>
    </row>
    <row r="4" spans="1:27" ht="12.75" x14ac:dyDescent="0.2">
      <c r="A4" s="107"/>
      <c r="B4" s="107"/>
      <c r="C4" s="107"/>
      <c r="D4" s="107"/>
      <c r="E4" s="107"/>
      <c r="F4" s="107"/>
      <c r="G4" s="107"/>
      <c r="H4" s="107"/>
      <c r="I4" s="107"/>
      <c r="J4" s="2"/>
      <c r="K4" s="2"/>
      <c r="L4" s="2"/>
      <c r="M4" s="2"/>
      <c r="N4" s="2"/>
      <c r="O4" s="2"/>
      <c r="P4" s="2"/>
      <c r="Q4" s="2"/>
      <c r="R4" s="2"/>
      <c r="S4" s="2"/>
      <c r="T4" s="2"/>
      <c r="U4" s="2"/>
      <c r="V4" s="2"/>
      <c r="W4" s="2"/>
      <c r="X4" s="2"/>
      <c r="Y4" s="2"/>
      <c r="Z4" s="2"/>
      <c r="AA4" s="2"/>
    </row>
    <row r="5" spans="1:27" ht="12.75" customHeight="1" x14ac:dyDescent="0.2">
      <c r="A5" s="107"/>
      <c r="B5" s="107"/>
      <c r="C5" s="107"/>
      <c r="D5" s="107"/>
      <c r="E5" s="107"/>
      <c r="F5" s="107"/>
      <c r="G5" s="107"/>
      <c r="H5" s="107"/>
      <c r="I5" s="107"/>
      <c r="J5" s="2"/>
      <c r="K5" s="2"/>
      <c r="L5" s="2"/>
      <c r="M5" s="2"/>
      <c r="N5" s="2"/>
      <c r="O5" s="2"/>
      <c r="P5" s="2"/>
      <c r="Q5" s="2"/>
      <c r="R5" s="2"/>
      <c r="S5" s="2"/>
      <c r="T5" s="2"/>
      <c r="U5" s="2"/>
      <c r="V5" s="2"/>
      <c r="W5" s="2"/>
      <c r="X5" s="2"/>
      <c r="Y5" s="2"/>
      <c r="Z5" s="2"/>
      <c r="AA5" s="2"/>
    </row>
    <row r="6" spans="1:27" s="14" customFormat="1" ht="52.5" customHeight="1" x14ac:dyDescent="0.2">
      <c r="A6" s="108" t="s">
        <v>125</v>
      </c>
      <c r="B6" s="108"/>
      <c r="C6" s="108"/>
      <c r="D6" s="108"/>
      <c r="E6" s="108"/>
      <c r="F6" s="108"/>
      <c r="G6" s="108"/>
      <c r="H6" s="108"/>
      <c r="I6" s="108"/>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103.5" x14ac:dyDescent="0.2">
      <c r="A8" s="113" t="s">
        <v>120</v>
      </c>
      <c r="B8" s="24" t="s">
        <v>121</v>
      </c>
      <c r="C8" s="24" t="s">
        <v>126</v>
      </c>
      <c r="D8" s="24" t="s">
        <v>119</v>
      </c>
      <c r="E8" s="24" t="s">
        <v>118</v>
      </c>
      <c r="F8" s="6"/>
      <c r="G8" s="19" t="s">
        <v>18</v>
      </c>
      <c r="H8" s="7"/>
      <c r="I8" s="8"/>
      <c r="J8" s="2"/>
      <c r="K8" s="2"/>
      <c r="L8" s="2"/>
      <c r="M8" s="2"/>
      <c r="N8" s="2"/>
      <c r="O8" s="2"/>
      <c r="P8" s="2"/>
      <c r="Q8" s="2"/>
      <c r="R8" s="2"/>
      <c r="S8" s="2"/>
      <c r="T8" s="2"/>
      <c r="U8" s="2"/>
      <c r="V8" s="2"/>
      <c r="W8" s="2"/>
      <c r="X8" s="2"/>
      <c r="Y8" s="2"/>
      <c r="Z8" s="2"/>
      <c r="AA8" s="2"/>
    </row>
    <row r="9" spans="1:27" ht="86.25" x14ac:dyDescent="0.2">
      <c r="A9" s="113"/>
      <c r="B9" s="24" t="s">
        <v>141</v>
      </c>
      <c r="C9" s="24" t="s">
        <v>142</v>
      </c>
      <c r="D9" s="24" t="s">
        <v>53</v>
      </c>
      <c r="E9" s="24" t="s">
        <v>143</v>
      </c>
      <c r="F9" s="6"/>
      <c r="G9" s="19" t="s">
        <v>18</v>
      </c>
      <c r="H9" s="7"/>
      <c r="I9" s="9"/>
      <c r="J9" s="2"/>
      <c r="K9" s="2"/>
      <c r="L9" s="2"/>
      <c r="M9" s="2"/>
      <c r="N9" s="2"/>
      <c r="O9" s="2"/>
      <c r="P9" s="2"/>
      <c r="Q9" s="2"/>
      <c r="R9" s="2"/>
      <c r="S9" s="2"/>
      <c r="T9" s="2"/>
      <c r="U9" s="2"/>
      <c r="V9" s="2"/>
      <c r="W9" s="2"/>
      <c r="X9" s="2"/>
      <c r="Y9" s="2"/>
      <c r="Z9" s="2"/>
      <c r="AA9" s="2"/>
    </row>
    <row r="10" spans="1:27" ht="69" x14ac:dyDescent="0.2">
      <c r="A10" s="23" t="s">
        <v>77</v>
      </c>
      <c r="B10" s="24" t="s">
        <v>121</v>
      </c>
      <c r="C10" s="24" t="s">
        <v>122</v>
      </c>
      <c r="D10" s="24" t="s">
        <v>123</v>
      </c>
      <c r="E10" s="24" t="s">
        <v>124</v>
      </c>
      <c r="F10" s="6"/>
      <c r="G10" s="19" t="s">
        <v>18</v>
      </c>
      <c r="H10" s="39"/>
      <c r="I10" s="9"/>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 Pre-inspection</vt:lpstr>
      <vt:lpstr>1. First contact</vt:lpstr>
      <vt:lpstr>2. V-I sensing and discharge</vt:lpstr>
      <vt:lpstr>3. Switching (half-bridge)</vt:lpstr>
      <vt:lpstr>4. Discharge HV</vt:lpstr>
      <vt:lpstr>Test 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2024-02-21T12:11:24Z</dcterms:modified>
</cp:coreProperties>
</file>