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TinyUps\"/>
    </mc:Choice>
  </mc:AlternateContent>
  <bookViews>
    <workbookView xWindow="0" yWindow="0" windowWidth="16815" windowHeight="729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B10" i="1"/>
  <c r="C10" i="1" s="1"/>
  <c r="D10" i="1" s="1"/>
  <c r="F10" i="1" s="1"/>
  <c r="B11" i="1"/>
  <c r="B12" i="1" s="1"/>
  <c r="C12" i="1" s="1"/>
  <c r="D12" i="1" s="1"/>
  <c r="F12" i="1" s="1"/>
  <c r="C5" i="1"/>
  <c r="D5" i="1" s="1"/>
  <c r="F5" i="1" s="1"/>
  <c r="B9" i="1"/>
  <c r="C9" i="1" s="1"/>
  <c r="D9" i="1" s="1"/>
  <c r="F8" i="1" s="1"/>
  <c r="B8" i="1"/>
  <c r="C8" i="1" s="1"/>
  <c r="D8" i="1" s="1"/>
  <c r="F9" i="1" s="1"/>
  <c r="B7" i="1"/>
  <c r="C7" i="1" s="1"/>
  <c r="D7" i="1" s="1"/>
  <c r="F7" i="1" s="1"/>
  <c r="B6" i="1"/>
  <c r="C6" i="1" s="1"/>
  <c r="D6" i="1" s="1"/>
  <c r="F6" i="1" s="1"/>
  <c r="H5" i="1" l="1"/>
  <c r="I5" i="1" s="1"/>
  <c r="G9" i="1"/>
  <c r="H7" i="1"/>
  <c r="H8" i="1"/>
  <c r="G12" i="1"/>
  <c r="H12" i="1"/>
  <c r="H6" i="1"/>
  <c r="H9" i="1"/>
  <c r="G7" i="1"/>
  <c r="G8" i="1"/>
  <c r="G6" i="1"/>
  <c r="G5" i="1"/>
  <c r="C11" i="1"/>
  <c r="D11" i="1" s="1"/>
  <c r="F11" i="1" s="1"/>
  <c r="K5" i="1" l="1"/>
  <c r="J7" i="1"/>
  <c r="K7" i="1"/>
  <c r="K8" i="1"/>
  <c r="K9" i="1"/>
  <c r="K6" i="1"/>
  <c r="J6" i="1"/>
  <c r="J8" i="1"/>
  <c r="K12" i="1"/>
  <c r="L12" i="1" s="1"/>
  <c r="J5" i="1"/>
  <c r="G11" i="1"/>
  <c r="H11" i="1"/>
  <c r="H10" i="1"/>
  <c r="G10" i="1"/>
  <c r="L8" i="1" l="1"/>
  <c r="L7" i="1"/>
  <c r="L6" i="1"/>
  <c r="J10" i="1"/>
  <c r="K10" i="1"/>
  <c r="L5" i="1"/>
  <c r="J11" i="1"/>
  <c r="K11" i="1"/>
  <c r="L11" i="1" s="1"/>
  <c r="J9" i="1"/>
  <c r="L10" i="1" l="1"/>
  <c r="L9" i="1"/>
</calcChain>
</file>

<file path=xl/sharedStrings.xml><?xml version="1.0" encoding="utf-8"?>
<sst xmlns="http://schemas.openxmlformats.org/spreadsheetml/2006/main" count="9" uniqueCount="9">
  <si>
    <t>Vin</t>
  </si>
  <si>
    <t>R1</t>
  </si>
  <si>
    <t>State</t>
  </si>
  <si>
    <t>Resistors</t>
  </si>
  <si>
    <t>Vout</t>
  </si>
  <si>
    <t>Resistance</t>
  </si>
  <si>
    <t>ADC</t>
  </si>
  <si>
    <t>Vref</t>
  </si>
  <si>
    <t>Max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</si>
</sst>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O6" sqref="O6"/>
    </sheetView>
  </sheetViews>
  <sheetFormatPr defaultRowHeight="15" x14ac:dyDescent="0.25"/>
  <cols>
    <col min="2" max="2" width="11" bestFit="1" customWidth="1"/>
  </cols>
  <sheetData>
    <row r="1" spans="1:14" x14ac:dyDescent="0.25">
      <c r="A1" t="s">
        <v>0</v>
      </c>
      <c r="B1">
        <v>3.3</v>
      </c>
      <c r="E1" t="s">
        <v>8</v>
      </c>
      <c r="F1">
        <v>65535</v>
      </c>
    </row>
    <row r="2" spans="1:14" x14ac:dyDescent="0.25">
      <c r="A2" t="s">
        <v>1</v>
      </c>
      <c r="B2">
        <v>100000</v>
      </c>
      <c r="E2" t="s">
        <v>7</v>
      </c>
      <c r="F2">
        <v>2.56</v>
      </c>
    </row>
    <row r="3" spans="1:14" x14ac:dyDescent="0.25">
      <c r="A3" t="s">
        <v>3</v>
      </c>
      <c r="B3">
        <v>220000</v>
      </c>
      <c r="C3">
        <v>100000</v>
      </c>
      <c r="D3">
        <v>51000</v>
      </c>
    </row>
    <row r="4" spans="1:14" x14ac:dyDescent="0.25">
      <c r="A4" t="s">
        <v>2</v>
      </c>
      <c r="B4" t="s">
        <v>5</v>
      </c>
      <c r="C4" t="s">
        <v>4</v>
      </c>
      <c r="D4" t="s">
        <v>6</v>
      </c>
    </row>
    <row r="5" spans="1:14" x14ac:dyDescent="0.25">
      <c r="A5">
        <v>0</v>
      </c>
      <c r="C5">
        <f>B1</f>
        <v>3.3</v>
      </c>
      <c r="D5">
        <f>MIN(ROUND($F$1*(C5/$F$2), 0), $F$1)</f>
        <v>65535</v>
      </c>
      <c r="F5">
        <f>D5</f>
        <v>65535</v>
      </c>
      <c r="G5">
        <f>F5-F6</f>
        <v>7456</v>
      </c>
      <c r="H5">
        <f t="shared" ref="H5:H11" si="0">ROUND(AVERAGE(F5:F6),0)</f>
        <v>61807</v>
      </c>
      <c r="I5">
        <f>ROUND((H5+F6)/2,0)</f>
        <v>59943</v>
      </c>
      <c r="J5">
        <f>H5-H6</f>
        <v>11648</v>
      </c>
      <c r="K5">
        <f>ROUND(H5/256,0)</f>
        <v>241</v>
      </c>
      <c r="L5">
        <f t="shared" ref="L5:L7" si="1">K5-K6</f>
        <v>45</v>
      </c>
    </row>
    <row r="6" spans="1:14" x14ac:dyDescent="0.25">
      <c r="A6">
        <v>1</v>
      </c>
      <c r="B6">
        <f>B3</f>
        <v>220000</v>
      </c>
      <c r="C6">
        <f>$B$1*(B6/($B$2 + B6))</f>
        <v>2.2687499999999998</v>
      </c>
      <c r="D6">
        <f t="shared" ref="D6:D12" si="2">MIN(ROUND($F$1*(C6/$F$2), 0), $F$1)</f>
        <v>58079</v>
      </c>
      <c r="F6">
        <f>D6</f>
        <v>58079</v>
      </c>
      <c r="G6">
        <f t="shared" ref="G6:G12" si="3">F6-F7</f>
        <v>15840</v>
      </c>
      <c r="H6">
        <f t="shared" si="0"/>
        <v>50159</v>
      </c>
      <c r="I6">
        <f t="shared" ref="I6:I12" si="4">ROUND((H6+F7)/2,0)</f>
        <v>46199</v>
      </c>
      <c r="J6">
        <f>H6-H7</f>
        <v>11831</v>
      </c>
      <c r="K6">
        <f>ROUND(H6/256,0)</f>
        <v>196</v>
      </c>
      <c r="L6">
        <f t="shared" si="1"/>
        <v>46</v>
      </c>
      <c r="N6">
        <v>57600</v>
      </c>
    </row>
    <row r="7" spans="1:14" x14ac:dyDescent="0.25">
      <c r="A7">
        <v>2</v>
      </c>
      <c r="B7">
        <f>C3</f>
        <v>100000</v>
      </c>
      <c r="C7">
        <f t="shared" ref="C7:C12" si="5">$B$1*(B7/($B$2 + B7))</f>
        <v>1.65</v>
      </c>
      <c r="D7">
        <f t="shared" si="2"/>
        <v>42239</v>
      </c>
      <c r="F7">
        <f>D7</f>
        <v>42239</v>
      </c>
      <c r="G7">
        <f t="shared" si="3"/>
        <v>7822</v>
      </c>
      <c r="H7">
        <f t="shared" si="0"/>
        <v>38328</v>
      </c>
      <c r="I7">
        <f t="shared" si="4"/>
        <v>36373</v>
      </c>
      <c r="J7">
        <f>H7-H8</f>
        <v>6853</v>
      </c>
      <c r="K7">
        <f>ROUND(H7/256,0)</f>
        <v>150</v>
      </c>
      <c r="L7">
        <f t="shared" si="1"/>
        <v>27</v>
      </c>
    </row>
    <row r="8" spans="1:14" x14ac:dyDescent="0.25">
      <c r="A8">
        <v>3</v>
      </c>
      <c r="B8">
        <f>D3</f>
        <v>51000</v>
      </c>
      <c r="C8">
        <f t="shared" si="5"/>
        <v>1.114569536423841</v>
      </c>
      <c r="D8">
        <f t="shared" si="2"/>
        <v>28533</v>
      </c>
      <c r="F8">
        <f>D9</f>
        <v>34417</v>
      </c>
      <c r="G8">
        <f t="shared" si="3"/>
        <v>5884</v>
      </c>
      <c r="H8">
        <f t="shared" si="0"/>
        <v>31475</v>
      </c>
      <c r="I8">
        <f t="shared" si="4"/>
        <v>30004</v>
      </c>
      <c r="J8">
        <f>H8-H9</f>
        <v>4841</v>
      </c>
      <c r="K8">
        <f>ROUND(H8/256,0)</f>
        <v>123</v>
      </c>
      <c r="L8">
        <f t="shared" ref="L8" si="6">K8-K9</f>
        <v>19</v>
      </c>
    </row>
    <row r="9" spans="1:14" x14ac:dyDescent="0.25">
      <c r="A9">
        <v>4</v>
      </c>
      <c r="B9">
        <f>(B$3*C$3)/(B$3+C$3)</f>
        <v>68750</v>
      </c>
      <c r="C9">
        <f t="shared" si="5"/>
        <v>1.3444444444444443</v>
      </c>
      <c r="D9">
        <f t="shared" si="2"/>
        <v>34417</v>
      </c>
      <c r="F9">
        <f>D8</f>
        <v>28533</v>
      </c>
      <c r="G9">
        <f t="shared" si="3"/>
        <v>3798</v>
      </c>
      <c r="H9">
        <f t="shared" si="0"/>
        <v>26634</v>
      </c>
      <c r="I9">
        <f t="shared" si="4"/>
        <v>25685</v>
      </c>
      <c r="J9">
        <f>H9-H10</f>
        <v>3602</v>
      </c>
      <c r="K9">
        <f>ROUND(H9/256,0)</f>
        <v>104</v>
      </c>
      <c r="L9">
        <f t="shared" ref="L9" si="7">K9-K10</f>
        <v>14</v>
      </c>
    </row>
    <row r="10" spans="1:14" x14ac:dyDescent="0.25">
      <c r="A10">
        <v>5</v>
      </c>
      <c r="B10">
        <f>(B$3*D$3)/(B$3+D$3)</f>
        <v>41402.214022140222</v>
      </c>
      <c r="C10">
        <f t="shared" si="5"/>
        <v>0.96623173277661789</v>
      </c>
      <c r="D10">
        <f t="shared" si="2"/>
        <v>24735</v>
      </c>
      <c r="F10">
        <f>D10</f>
        <v>24735</v>
      </c>
      <c r="G10">
        <f t="shared" si="3"/>
        <v>3406</v>
      </c>
      <c r="H10">
        <f t="shared" si="0"/>
        <v>23032</v>
      </c>
      <c r="I10">
        <f t="shared" si="4"/>
        <v>22181</v>
      </c>
      <c r="J10">
        <f>H10-H11</f>
        <v>2801</v>
      </c>
      <c r="K10">
        <f>ROUND(H10/256,0)</f>
        <v>90</v>
      </c>
      <c r="L10">
        <f t="shared" ref="L10" si="8">K10-K11</f>
        <v>11</v>
      </c>
    </row>
    <row r="11" spans="1:14" x14ac:dyDescent="0.25">
      <c r="A11">
        <v>6</v>
      </c>
      <c r="B11">
        <f>(D$3*C$3)/(D$3+C$3)</f>
        <v>33774.834437086094</v>
      </c>
      <c r="C11">
        <f t="shared" si="5"/>
        <v>0.83316831683168313</v>
      </c>
      <c r="D11">
        <f t="shared" si="2"/>
        <v>21329</v>
      </c>
      <c r="F11">
        <f>D11</f>
        <v>21329</v>
      </c>
      <c r="G11">
        <f t="shared" si="3"/>
        <v>2196</v>
      </c>
      <c r="H11">
        <f t="shared" si="0"/>
        <v>20231</v>
      </c>
      <c r="I11">
        <f t="shared" si="4"/>
        <v>19682</v>
      </c>
      <c r="J11">
        <f>H11-H12</f>
        <v>10664</v>
      </c>
      <c r="K11">
        <f>ROUND(H11/256,0)</f>
        <v>79</v>
      </c>
      <c r="L11">
        <f t="shared" ref="L11" si="9">K11-K12</f>
        <v>42</v>
      </c>
    </row>
    <row r="12" spans="1:14" x14ac:dyDescent="0.25">
      <c r="A12">
        <v>7</v>
      </c>
      <c r="B12">
        <f>(B$11*B$3)/(B$11+B$3)</f>
        <v>29279.749478079331</v>
      </c>
      <c r="C12">
        <f t="shared" si="5"/>
        <v>0.74739604360113032</v>
      </c>
      <c r="D12">
        <f t="shared" si="2"/>
        <v>19133</v>
      </c>
      <c r="F12">
        <f>D12</f>
        <v>19133</v>
      </c>
      <c r="G12">
        <f t="shared" si="3"/>
        <v>19133</v>
      </c>
      <c r="H12">
        <f>ROUND(AVERAGE(F12:F13),0)</f>
        <v>9567</v>
      </c>
      <c r="I12">
        <f t="shared" si="4"/>
        <v>4784</v>
      </c>
      <c r="K12">
        <f>ROUND(H12/256,0)</f>
        <v>37</v>
      </c>
      <c r="L12">
        <f t="shared" ref="L12" si="10">K12-K13</f>
        <v>37</v>
      </c>
    </row>
    <row r="13" spans="1:14" x14ac:dyDescent="0.25">
      <c r="F13">
        <v>0</v>
      </c>
    </row>
  </sheetData>
  <sortState ref="F5:F12">
    <sortCondition ref="F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2016-06-05T08:06:59Z</dcterms:created>
  <dcterms:modified xsi:type="dcterms:W3CDTF">2016-06-09T04:17:24Z</dcterms:modified>
</cp:coreProperties>
</file>