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4A6AAC00-5522-4919-B165-63A54C4E40DA}" xr6:coauthVersionLast="34" xr6:coauthVersionMax="34" xr10:uidLastSave="{00000000-0000-0000-0000-000000000000}"/>
  <bookViews>
    <workbookView xWindow="240" yWindow="465" windowWidth="16095" windowHeight="9660" activeTab="2" xr2:uid="{00000000-000D-0000-FFFF-FFFF00000000}"/>
  </bookViews>
  <sheets>
    <sheet name="Population Definitions" sheetId="1" r:id="rId1"/>
    <sheet name="Parameters" sheetId="4" r:id="rId2"/>
    <sheet name="State Variables" sheetId="5" r:id="rId3"/>
  </sheets>
  <calcPr calcId="179017"/>
</workbook>
</file>

<file path=xl/calcChain.xml><?xml version="1.0" encoding="utf-8"?>
<calcChain xmlns="http://schemas.openxmlformats.org/spreadsheetml/2006/main">
  <c r="A41" i="5" l="1"/>
  <c r="A38" i="5"/>
  <c r="A35" i="5"/>
  <c r="A32" i="5"/>
  <c r="A29" i="5"/>
  <c r="A26" i="5"/>
  <c r="A23" i="5"/>
  <c r="A20" i="5"/>
  <c r="A17" i="5"/>
  <c r="A14" i="5"/>
  <c r="A11" i="5"/>
  <c r="A8" i="5"/>
  <c r="A5" i="5"/>
  <c r="A2" i="5"/>
  <c r="A2" i="4"/>
  <c r="A20" i="4"/>
  <c r="A17" i="4"/>
  <c r="A14" i="4"/>
  <c r="A11" i="4"/>
  <c r="A8" i="4"/>
  <c r="A5" i="4"/>
  <c r="G14" i="5" l="1"/>
  <c r="G11" i="5"/>
  <c r="G8" i="5"/>
  <c r="G5" i="5"/>
  <c r="G2" i="5"/>
  <c r="C2" i="5" l="1"/>
  <c r="C5" i="5"/>
  <c r="C8" i="5"/>
  <c r="C11" i="5"/>
  <c r="C14" i="5"/>
  <c r="G41" i="5"/>
  <c r="G38" i="5"/>
  <c r="G35" i="5"/>
  <c r="G32" i="5"/>
  <c r="C41" i="5" l="1"/>
  <c r="C38" i="5"/>
  <c r="C35" i="5"/>
  <c r="C32" i="5"/>
  <c r="C29" i="5"/>
  <c r="C26" i="5"/>
  <c r="C23" i="5"/>
  <c r="C20" i="5"/>
  <c r="C17" i="5"/>
  <c r="C17" i="4"/>
  <c r="C14" i="4"/>
  <c r="C11" i="4"/>
  <c r="C8" i="4"/>
  <c r="C5"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parameter.</t>
        </r>
      </text>
    </comment>
    <comment ref="B1"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300-000004000000}">
      <text>
        <r>
          <rPr>
            <sz val="8"/>
            <color indexed="81"/>
            <rFont val="Tahoma"/>
            <family val="2"/>
          </rPr>
          <t>This is a parameter.</t>
        </r>
      </text>
    </comment>
    <comment ref="B4"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300-000007000000}">
      <text>
        <r>
          <rPr>
            <sz val="8"/>
            <color rgb="FF000000"/>
            <rFont val="Tahoma"/>
            <family val="2"/>
          </rPr>
          <t>This is a parameter.</t>
        </r>
      </text>
    </comment>
    <comment ref="B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0" authorId="0" shapeId="0" xr:uid="{00000000-0006-0000-0300-00000A000000}">
      <text>
        <r>
          <rPr>
            <sz val="8"/>
            <color rgb="FF000000"/>
            <rFont val="Tahoma"/>
            <family val="2"/>
          </rPr>
          <t>This is a parameter.</t>
        </r>
      </text>
    </comment>
    <comment ref="B10"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300-00000D000000}">
      <text>
        <r>
          <rPr>
            <sz val="8"/>
            <color indexed="81"/>
            <rFont val="Tahoma"/>
            <family val="2"/>
          </rPr>
          <t>This is a parameter.</t>
        </r>
      </text>
    </comment>
    <comment ref="B13"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300-000010000000}">
      <text>
        <r>
          <rPr>
            <sz val="8"/>
            <color indexed="81"/>
            <rFont val="Tahoma"/>
            <family val="2"/>
          </rPr>
          <t>This is a parameter.</t>
        </r>
      </text>
    </comment>
    <comment ref="B16"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300-000013000000}">
      <text>
        <r>
          <rPr>
            <sz val="8"/>
            <color indexed="81"/>
            <rFont val="Tahoma"/>
            <family val="2"/>
          </rPr>
          <t>This is a parameter.</t>
        </r>
      </text>
    </comment>
    <comment ref="B19"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is a compartment.</t>
        </r>
      </text>
    </comment>
    <comment ref="B1" authorId="0" shapeId="0" xr:uid="{00000000-0006-0000-04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400-000003000000}">
      <text>
        <r>
          <rPr>
            <sz val="8"/>
            <color rgb="FF000000"/>
            <rFont val="Tahoma"/>
            <family val="2"/>
          </rPr>
          <t xml:space="preserve">This column should be filled with default values used by the model.
</t>
        </r>
        <r>
          <rPr>
            <sz val="8"/>
            <color rgb="FF000000"/>
            <rFont val="Tahoma"/>
            <family val="2"/>
          </rPr>
          <t xml:space="preserve">If the option to provide time-dependent values exists, then this can be considered a time-independent assumption.
</t>
        </r>
        <r>
          <rPr>
            <sz val="8"/>
            <color rgb="FF000000"/>
            <rFont val="Tahoma"/>
            <family val="2"/>
          </rPr>
          <t xml:space="preserve">In this case, if any time-dependent values are entered, the Excel sheet will attempt to explicitly mark the corresponding cell as inapplicable.
</t>
        </r>
        <r>
          <rPr>
            <sz val="8"/>
            <color rgb="FF000000"/>
            <rFont val="Tahoma"/>
            <family val="2"/>
          </rPr>
          <t>Time-dependent values always trump assumptions.</t>
        </r>
      </text>
    </comment>
    <comment ref="A4" authorId="0" shapeId="0" xr:uid="{00000000-0006-0000-0400-000004000000}">
      <text>
        <r>
          <rPr>
            <sz val="8"/>
            <color indexed="81"/>
            <rFont val="Tahoma"/>
            <family val="2"/>
          </rPr>
          <t>This is a compartment.</t>
        </r>
      </text>
    </comment>
    <comment ref="B4" authorId="0" shapeId="0" xr:uid="{00000000-0006-0000-04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400-000006000000}">
      <text>
        <r>
          <rPr>
            <sz val="8"/>
            <color rgb="FF000000"/>
            <rFont val="Tahoma"/>
            <family val="2"/>
          </rPr>
          <t xml:space="preserve">This column should be filled with default values used by the model.
</t>
        </r>
        <r>
          <rPr>
            <sz val="8"/>
            <color rgb="FF000000"/>
            <rFont val="Tahoma"/>
            <family val="2"/>
          </rPr>
          <t xml:space="preserve">If the option to provide time-dependent values exists, then this can be considered a time-independent assumption.
</t>
        </r>
        <r>
          <rPr>
            <sz val="8"/>
            <color rgb="FF000000"/>
            <rFont val="Tahoma"/>
            <family val="2"/>
          </rPr>
          <t xml:space="preserve">In this case, if any time-dependent values are entered, the Excel sheet will attempt to explicitly mark the corresponding cell as inapplicable.
</t>
        </r>
        <r>
          <rPr>
            <sz val="8"/>
            <color rgb="FF000000"/>
            <rFont val="Tahoma"/>
            <family val="2"/>
          </rPr>
          <t>Time-dependent values always trump assumptions.</t>
        </r>
      </text>
    </comment>
    <comment ref="A7" authorId="0" shapeId="0" xr:uid="{00000000-0006-0000-0400-000007000000}">
      <text>
        <r>
          <rPr>
            <sz val="8"/>
            <color indexed="81"/>
            <rFont val="Tahoma"/>
            <family val="2"/>
          </rPr>
          <t>This is a compartment.</t>
        </r>
      </text>
    </comment>
    <comment ref="B7" authorId="0" shapeId="0" xr:uid="{00000000-0006-0000-04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4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0" authorId="0" shapeId="0" xr:uid="{00000000-0006-0000-0400-00000A000000}">
      <text>
        <r>
          <rPr>
            <sz val="8"/>
            <color indexed="81"/>
            <rFont val="Tahoma"/>
            <family val="2"/>
          </rPr>
          <t>This is a compartment.</t>
        </r>
      </text>
    </comment>
    <comment ref="B10" authorId="0" shapeId="0" xr:uid="{00000000-0006-0000-04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4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400-00000D000000}">
      <text>
        <r>
          <rPr>
            <sz val="8"/>
            <color indexed="81"/>
            <rFont val="Tahoma"/>
            <family val="2"/>
          </rPr>
          <t>This is a compartment.</t>
        </r>
      </text>
    </comment>
    <comment ref="B13" authorId="0" shapeId="0" xr:uid="{00000000-0006-0000-04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4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400-000010000000}">
      <text>
        <r>
          <rPr>
            <sz val="8"/>
            <color indexed="81"/>
            <rFont val="Tahoma"/>
            <family val="2"/>
          </rPr>
          <t>This is a characteristic.</t>
        </r>
      </text>
    </comment>
    <comment ref="B16" authorId="0" shapeId="0" xr:uid="{00000000-0006-0000-04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4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400-000013000000}">
      <text>
        <r>
          <rPr>
            <sz val="8"/>
            <color indexed="81"/>
            <rFont val="Tahoma"/>
            <family val="2"/>
          </rPr>
          <t>This is a characteristic.</t>
        </r>
      </text>
    </comment>
    <comment ref="B19" authorId="0" shapeId="0" xr:uid="{00000000-0006-0000-04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4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2" authorId="0" shapeId="0" xr:uid="{00000000-0006-0000-0400-000016000000}">
      <text>
        <r>
          <rPr>
            <sz val="8"/>
            <color indexed="81"/>
            <rFont val="Tahoma"/>
            <family val="2"/>
          </rPr>
          <t>This is a characteristic.</t>
        </r>
      </text>
    </comment>
    <comment ref="B22" authorId="0" shapeId="0" xr:uid="{00000000-0006-0000-04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 authorId="0" shapeId="0" xr:uid="{00000000-0006-0000-04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5" authorId="0" shapeId="0" xr:uid="{00000000-0006-0000-0400-000019000000}">
      <text>
        <r>
          <rPr>
            <sz val="8"/>
            <color indexed="81"/>
            <rFont val="Tahoma"/>
            <family val="2"/>
          </rPr>
          <t>This is a characteristic.</t>
        </r>
      </text>
    </comment>
    <comment ref="B25" authorId="0" shapeId="0" xr:uid="{00000000-0006-0000-04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 authorId="0" shapeId="0" xr:uid="{00000000-0006-0000-04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8" authorId="0" shapeId="0" xr:uid="{00000000-0006-0000-0400-00001C000000}">
      <text>
        <r>
          <rPr>
            <sz val="8"/>
            <color indexed="81"/>
            <rFont val="Tahoma"/>
            <family val="2"/>
          </rPr>
          <t>This is a characteristic.</t>
        </r>
      </text>
    </comment>
    <comment ref="B28" authorId="0" shapeId="0" xr:uid="{00000000-0006-0000-04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400-00001E000000}">
      <text>
        <r>
          <rPr>
            <sz val="8"/>
            <color rgb="FF000000"/>
            <rFont val="Tahoma"/>
            <family val="2"/>
          </rPr>
          <t xml:space="preserve">This column should be filled with default values used by the model.
</t>
        </r>
        <r>
          <rPr>
            <sz val="8"/>
            <color rgb="FF000000"/>
            <rFont val="Tahoma"/>
            <family val="2"/>
          </rPr>
          <t xml:space="preserve">If the option to provide time-dependent values exists, then this can be considered a time-independent assumption.
</t>
        </r>
        <r>
          <rPr>
            <sz val="8"/>
            <color rgb="FF000000"/>
            <rFont val="Tahoma"/>
            <family val="2"/>
          </rPr>
          <t xml:space="preserve">In this case, if any time-dependent values are entered, the Excel sheet will attempt to explicitly mark the corresponding cell as inapplicable.
</t>
        </r>
        <r>
          <rPr>
            <sz val="8"/>
            <color rgb="FF000000"/>
            <rFont val="Tahoma"/>
            <family val="2"/>
          </rPr>
          <t>Time-dependent values always trump assumptions.</t>
        </r>
      </text>
    </comment>
    <comment ref="A31" authorId="0" shapeId="0" xr:uid="{00000000-0006-0000-0400-00001F000000}">
      <text>
        <r>
          <rPr>
            <sz val="8"/>
            <color indexed="81"/>
            <rFont val="Tahoma"/>
            <family val="2"/>
          </rPr>
          <t>This is a characteristic.</t>
        </r>
      </text>
    </comment>
    <comment ref="B31" authorId="0" shapeId="0" xr:uid="{00000000-0006-0000-04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1" authorId="0" shapeId="0" xr:uid="{00000000-0006-0000-04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4" authorId="0" shapeId="0" xr:uid="{00000000-0006-0000-0400-000022000000}">
      <text>
        <r>
          <rPr>
            <sz val="8"/>
            <color indexed="81"/>
            <rFont val="Tahoma"/>
            <family val="2"/>
          </rPr>
          <t>This is a characteristic.</t>
        </r>
      </text>
    </comment>
    <comment ref="B34" authorId="0" shapeId="0" xr:uid="{00000000-0006-0000-04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4" authorId="0" shapeId="0" xr:uid="{00000000-0006-0000-04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7" authorId="0" shapeId="0" xr:uid="{00000000-0006-0000-0400-000025000000}">
      <text>
        <r>
          <rPr>
            <sz val="8"/>
            <color indexed="81"/>
            <rFont val="Tahoma"/>
            <family val="2"/>
          </rPr>
          <t>This is a characteristic.</t>
        </r>
      </text>
    </comment>
    <comment ref="B37" authorId="0" shapeId="0" xr:uid="{00000000-0006-0000-04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4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0" authorId="0" shapeId="0" xr:uid="{00000000-0006-0000-0400-000028000000}">
      <text>
        <r>
          <rPr>
            <sz val="8"/>
            <color indexed="81"/>
            <rFont val="Tahoma"/>
            <family val="2"/>
          </rPr>
          <t>This is a characteristic.</t>
        </r>
      </text>
    </comment>
    <comment ref="B40" authorId="0" shapeId="0" xr:uid="{00000000-0006-0000-04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0" authorId="0" shapeId="0" xr:uid="{00000000-0006-0000-04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sharedStrings.xml><?xml version="1.0" encoding="utf-8"?>
<sst xmlns="http://schemas.openxmlformats.org/spreadsheetml/2006/main" count="109" uniqueCount="31">
  <si>
    <t>Abbreviation</t>
  </si>
  <si>
    <t>Full Name</t>
  </si>
  <si>
    <t>Number of new cases (annual)</t>
  </si>
  <si>
    <t>Quantity Type</t>
  </si>
  <si>
    <t>Constant</t>
  </si>
  <si>
    <t>Number</t>
  </si>
  <si>
    <t>OR</t>
  </si>
  <si>
    <t>Number becoming aware of need (annual)</t>
  </si>
  <si>
    <t>Number linked to services (annual)</t>
  </si>
  <si>
    <t>Number initiated onto services (annual)</t>
  </si>
  <si>
    <t>Proportion of those without successful outcomes who are offered further support</t>
  </si>
  <si>
    <t>Probability</t>
  </si>
  <si>
    <t>Probability of successful outcome among those receiving services</t>
  </si>
  <si>
    <t>Background mortality rate</t>
  </si>
  <si>
    <t>Unaware of own need</t>
  </si>
  <si>
    <t>Aware but not linked to services</t>
  </si>
  <si>
    <t>Linked to service provider</t>
  </si>
  <si>
    <t>Receiving services</t>
  </si>
  <si>
    <t>Successful outcome</t>
  </si>
  <si>
    <t>All people</t>
  </si>
  <si>
    <t>People aware of need</t>
  </si>
  <si>
    <t>People linked to services</t>
  </si>
  <si>
    <t>People receiving services</t>
  </si>
  <si>
    <t>People with successful outcomes</t>
  </si>
  <si>
    <t>Proportion aware of need</t>
  </si>
  <si>
    <t>Fraction</t>
  </si>
  <si>
    <t>Proportion linked to services</t>
  </si>
  <si>
    <t>Proportion receiving services</t>
  </si>
  <si>
    <t>Proportion with successful outcomes</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</si>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</sst>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3">
    <fill>
      <patternFill patternType="none"/>
    </fill>
    <fill>
      <patternFill patternType="gray125"/>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Alignment="1">
      <alignment horizontal="right"/>
    </xf>
    <xf numFmtId="0" fontId="0" fillId="2" borderId="1" xfId="0" applyFill="1" applyBorder="1" applyProtection="1">
      <protection locked="0"/>
    </xf>
    <xf numFmtId="0" fontId="2" fillId="0" borderId="0" xfId="0" applyFont="1" applyAlignment="1">
      <alignment vertical="center"/>
    </xf>
    <xf numFmtId="0" fontId="0" fillId="0" borderId="0" xfId="0"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3" sqref="B3"/>
    </sheetView>
  </sheetViews>
  <sheetFormatPr defaultColWidth="8.85546875" defaultRowHeight="15" x14ac:dyDescent="0.25"/>
  <cols>
    <col min="1" max="2" width="15.7109375" customWidth="1"/>
  </cols>
  <sheetData>
    <row r="1" spans="1:2" x14ac:dyDescent="0.25">
      <c r="A1" s="1" t="s">
        <v>0</v>
      </c>
      <c r="B1" s="1" t="s">
        <v>1</v>
      </c>
    </row>
    <row r="2" spans="1:2" x14ac:dyDescent="0.25">
      <c r="A2" s="2" t="s">
        <v>29</v>
      </c>
      <c r="B2" s="2" t="s">
        <v>30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0"/>
  <sheetViews>
    <sheetView workbookViewId="0"/>
  </sheetViews>
  <sheetFormatPr defaultColWidth="8.85546875" defaultRowHeight="15" x14ac:dyDescent="0.25"/>
  <cols>
    <col min="1" max="1" width="65" style="4" bestFit="1" customWidth="1"/>
    <col min="2" max="2" width="12" bestFit="1" customWidth="1"/>
    <col min="3" max="3" width="10.7109375" customWidth="1"/>
    <col min="4" max="4" width="3.28515625" bestFit="1" customWidth="1"/>
  </cols>
  <sheetData>
    <row r="1" spans="1:8" x14ac:dyDescent="0.25">
      <c r="A1" s="7" t="s">
        <v>2</v>
      </c>
      <c r="B1" s="1" t="s">
        <v>3</v>
      </c>
      <c r="C1" s="1" t="s">
        <v>4</v>
      </c>
      <c r="E1" s="1">
        <v>2014</v>
      </c>
      <c r="F1" s="1">
        <v>2015</v>
      </c>
      <c r="G1" s="1">
        <v>2016</v>
      </c>
      <c r="H1" s="1">
        <v>2017</v>
      </c>
    </row>
    <row r="2" spans="1:8" x14ac:dyDescent="0.25">
      <c r="A2" s="8" t="str">
        <f>'Population Definitions'!$A$2</f>
        <v>adults</v>
      </c>
      <c r="B2" t="s">
        <v>5</v>
      </c>
      <c r="C2" s="6" t="str">
        <f>IF(SUMPRODUCT(--(E2:H2&lt;&gt;""))=0,0,"N.A.")</f>
        <v>N.A.</v>
      </c>
      <c r="D2" s="2" t="s">
        <v>6</v>
      </c>
      <c r="E2" s="6">
        <v>10000</v>
      </c>
      <c r="F2" s="6">
        <v>11000</v>
      </c>
      <c r="G2" s="6">
        <v>10500</v>
      </c>
      <c r="H2" s="6">
        <v>11500</v>
      </c>
    </row>
    <row r="3" spans="1:8" x14ac:dyDescent="0.25">
      <c r="A3" s="8"/>
    </row>
    <row r="4" spans="1:8" x14ac:dyDescent="0.25">
      <c r="A4" s="7" t="s">
        <v>7</v>
      </c>
      <c r="B4" s="1" t="s">
        <v>3</v>
      </c>
      <c r="C4" s="1" t="s">
        <v>4</v>
      </c>
      <c r="E4" s="1">
        <v>2014</v>
      </c>
      <c r="F4" s="1">
        <v>2015</v>
      </c>
      <c r="G4" s="1">
        <v>2016</v>
      </c>
      <c r="H4" s="1">
        <v>2017</v>
      </c>
    </row>
    <row r="5" spans="1:8" x14ac:dyDescent="0.25">
      <c r="A5" s="8" t="str">
        <f>'Population Definitions'!$A$2</f>
        <v>adults</v>
      </c>
      <c r="B5" t="s">
        <v>5</v>
      </c>
      <c r="C5" s="6" t="str">
        <f>IF(SUMPRODUCT(--(E5:H5&lt;&gt;""))=0,0,"N.A.")</f>
        <v>N.A.</v>
      </c>
      <c r="D5" s="2" t="s">
        <v>6</v>
      </c>
      <c r="E5" s="6"/>
      <c r="F5" s="6">
        <v>16000</v>
      </c>
      <c r="G5" s="6"/>
      <c r="H5" s="6"/>
    </row>
    <row r="6" spans="1:8" x14ac:dyDescent="0.25">
      <c r="A6" s="8"/>
    </row>
    <row r="7" spans="1:8" x14ac:dyDescent="0.25">
      <c r="A7" s="7" t="s">
        <v>8</v>
      </c>
      <c r="B7" s="1" t="s">
        <v>3</v>
      </c>
      <c r="C7" s="1" t="s">
        <v>4</v>
      </c>
      <c r="E7" s="1">
        <v>2014</v>
      </c>
      <c r="F7" s="1">
        <v>2015</v>
      </c>
      <c r="G7" s="1">
        <v>2016</v>
      </c>
      <c r="H7" s="1">
        <v>2017</v>
      </c>
    </row>
    <row r="8" spans="1:8" x14ac:dyDescent="0.25">
      <c r="A8" s="8" t="str">
        <f>'Population Definitions'!$A$2</f>
        <v>adults</v>
      </c>
      <c r="B8" t="s">
        <v>5</v>
      </c>
      <c r="C8" s="6" t="str">
        <f>IF(SUMPRODUCT(--(E8:H8&lt;&gt;""))=0,0,"N.A.")</f>
        <v>N.A.</v>
      </c>
      <c r="D8" s="2" t="s">
        <v>6</v>
      </c>
      <c r="E8" s="6"/>
      <c r="F8" s="6">
        <v>8000</v>
      </c>
      <c r="G8" s="6">
        <v>9000</v>
      </c>
      <c r="H8" s="6"/>
    </row>
    <row r="9" spans="1:8" x14ac:dyDescent="0.25">
      <c r="A9" s="8"/>
    </row>
    <row r="10" spans="1:8" x14ac:dyDescent="0.25">
      <c r="A10" s="7" t="s">
        <v>9</v>
      </c>
      <c r="B10" s="1" t="s">
        <v>3</v>
      </c>
      <c r="C10" s="1" t="s">
        <v>4</v>
      </c>
      <c r="E10" s="1">
        <v>2014</v>
      </c>
      <c r="F10" s="1">
        <v>2015</v>
      </c>
      <c r="G10" s="1">
        <v>2016</v>
      </c>
      <c r="H10" s="1">
        <v>2017</v>
      </c>
    </row>
    <row r="11" spans="1:8" x14ac:dyDescent="0.25">
      <c r="A11" s="8" t="str">
        <f>'Population Definitions'!$A$2</f>
        <v>adults</v>
      </c>
      <c r="B11" t="s">
        <v>5</v>
      </c>
      <c r="C11" s="6" t="str">
        <f>IF(SUMPRODUCT(--(E11:H11&lt;&gt;""))=0,0,"N.A.")</f>
        <v>N.A.</v>
      </c>
      <c r="D11" s="2" t="s">
        <v>6</v>
      </c>
      <c r="E11" s="6"/>
      <c r="F11" s="6">
        <v>7000</v>
      </c>
      <c r="G11" s="6">
        <v>8000</v>
      </c>
      <c r="H11" s="6"/>
    </row>
    <row r="12" spans="1:8" x14ac:dyDescent="0.25">
      <c r="A12" s="8"/>
    </row>
    <row r="13" spans="1:8" x14ac:dyDescent="0.25">
      <c r="A13" s="7" t="s">
        <v>10</v>
      </c>
      <c r="B13" s="1" t="s">
        <v>3</v>
      </c>
      <c r="C13" s="1" t="s">
        <v>4</v>
      </c>
      <c r="E13" s="1">
        <v>2014</v>
      </c>
      <c r="F13" s="1">
        <v>2015</v>
      </c>
      <c r="G13" s="1">
        <v>2016</v>
      </c>
      <c r="H13" s="1">
        <v>2017</v>
      </c>
    </row>
    <row r="14" spans="1:8" x14ac:dyDescent="0.25">
      <c r="A14" s="8" t="str">
        <f>'Population Definitions'!$A$2</f>
        <v>adults</v>
      </c>
      <c r="B14" t="s">
        <v>11</v>
      </c>
      <c r="C14" s="6" t="str">
        <f>IF(SUMPRODUCT(--(E14:H14&lt;&gt;""))=0,0,"N.A.")</f>
        <v>N.A.</v>
      </c>
      <c r="D14" s="2" t="s">
        <v>6</v>
      </c>
      <c r="E14" s="6"/>
      <c r="F14" s="6">
        <v>0.4</v>
      </c>
      <c r="G14" s="6"/>
      <c r="H14" s="6"/>
    </row>
    <row r="15" spans="1:8" x14ac:dyDescent="0.25">
      <c r="A15" s="8"/>
    </row>
    <row r="16" spans="1:8" x14ac:dyDescent="0.25">
      <c r="A16" s="7" t="s">
        <v>12</v>
      </c>
      <c r="B16" s="1" t="s">
        <v>3</v>
      </c>
      <c r="C16" s="1" t="s">
        <v>4</v>
      </c>
      <c r="E16" s="1">
        <v>2014</v>
      </c>
      <c r="F16" s="1">
        <v>2015</v>
      </c>
      <c r="G16" s="1">
        <v>2016</v>
      </c>
      <c r="H16" s="1">
        <v>2017</v>
      </c>
    </row>
    <row r="17" spans="1:8" x14ac:dyDescent="0.25">
      <c r="A17" s="8" t="str">
        <f>'Population Definitions'!$A$2</f>
        <v>adults</v>
      </c>
      <c r="B17" t="s">
        <v>11</v>
      </c>
      <c r="C17" s="6" t="str">
        <f>IF(SUMPRODUCT(--(E17:H17&lt;&gt;""))=0,0,"N.A.")</f>
        <v>N.A.</v>
      </c>
      <c r="D17" s="2" t="s">
        <v>6</v>
      </c>
      <c r="E17" s="6"/>
      <c r="F17" s="6">
        <v>0.5</v>
      </c>
      <c r="G17" s="6"/>
      <c r="H17" s="6"/>
    </row>
    <row r="18" spans="1:8" x14ac:dyDescent="0.25">
      <c r="A18" s="8"/>
    </row>
    <row r="19" spans="1:8" x14ac:dyDescent="0.25">
      <c r="A19" s="7" t="s">
        <v>13</v>
      </c>
      <c r="B19" s="1" t="s">
        <v>3</v>
      </c>
      <c r="C19" s="1" t="s">
        <v>4</v>
      </c>
      <c r="E19" s="1">
        <v>2014</v>
      </c>
      <c r="F19" s="1">
        <v>2015</v>
      </c>
      <c r="G19" s="1">
        <v>2016</v>
      </c>
      <c r="H19" s="1">
        <v>2017</v>
      </c>
    </row>
    <row r="20" spans="1:8" x14ac:dyDescent="0.25">
      <c r="A20" s="8" t="str">
        <f>'Population Definitions'!$A$2</f>
        <v>adults</v>
      </c>
      <c r="B20" t="s">
        <v>11</v>
      </c>
      <c r="C20" s="6">
        <v>0.02</v>
      </c>
      <c r="D20" s="2" t="s">
        <v>6</v>
      </c>
      <c r="E20" s="6"/>
      <c r="F20" s="6"/>
      <c r="G20" s="6"/>
      <c r="H20" s="6"/>
    </row>
  </sheetData>
  <dataValidations count="2">
    <dataValidation type="list" allowBlank="1" showInputMessage="1" showErrorMessage="1" sqref="B2 B11 B8 B5" xr:uid="{00000000-0002-0000-0300-000000000000}">
      <formula1>"Number"</formula1>
    </dataValidation>
    <dataValidation type="list" allowBlank="1" showInputMessage="1" showErrorMessage="1" sqref="B14 B20 B17" xr:uid="{00000000-0002-0000-0300-000004000000}">
      <formula1>"Probability"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1"/>
  <sheetViews>
    <sheetView tabSelected="1" workbookViewId="0">
      <selection activeCell="L26" sqref="L26"/>
    </sheetView>
  </sheetViews>
  <sheetFormatPr defaultColWidth="8.85546875" defaultRowHeight="15" x14ac:dyDescent="0.25"/>
  <cols>
    <col min="1" max="1" width="30" style="4" bestFit="1" customWidth="1"/>
    <col min="2" max="2" width="12" bestFit="1" customWidth="1"/>
    <col min="3" max="3" width="10.7109375" customWidth="1"/>
    <col min="4" max="4" width="3.28515625" bestFit="1" customWidth="1"/>
  </cols>
  <sheetData>
    <row r="1" spans="1:8" x14ac:dyDescent="0.25">
      <c r="A1" s="3" t="s">
        <v>14</v>
      </c>
      <c r="B1" s="1" t="s">
        <v>3</v>
      </c>
      <c r="C1" s="1" t="s">
        <v>4</v>
      </c>
      <c r="E1" s="1">
        <v>2014</v>
      </c>
      <c r="F1" s="1">
        <v>2015</v>
      </c>
      <c r="G1" s="1">
        <v>2016</v>
      </c>
      <c r="H1" s="1">
        <v>2017</v>
      </c>
    </row>
    <row r="2" spans="1:8" x14ac:dyDescent="0.25">
      <c r="A2" s="5" t="str">
        <f>'Population Definitions'!$A$2</f>
        <v>adults</v>
      </c>
      <c r="B2" t="s">
        <v>5</v>
      </c>
      <c r="C2" s="6" t="str">
        <f>IF(SUMPRODUCT(--(E2:H2&lt;&gt;""))=0,0,"N.A.")</f>
        <v>N.A.</v>
      </c>
      <c r="D2" s="2" t="s">
        <v>6</v>
      </c>
      <c r="E2" s="6"/>
      <c r="F2" s="6"/>
      <c r="G2" s="6">
        <f>G17-G20</f>
        <v>20000</v>
      </c>
      <c r="H2" s="6"/>
    </row>
    <row r="4" spans="1:8" x14ac:dyDescent="0.25">
      <c r="A4" s="3" t="s">
        <v>15</v>
      </c>
      <c r="B4" s="1" t="s">
        <v>3</v>
      </c>
      <c r="C4" s="1" t="s">
        <v>4</v>
      </c>
      <c r="E4" s="1">
        <v>2014</v>
      </c>
      <c r="F4" s="1">
        <v>2015</v>
      </c>
      <c r="G4" s="1">
        <v>2016</v>
      </c>
      <c r="H4" s="1">
        <v>2017</v>
      </c>
    </row>
    <row r="5" spans="1:8" x14ac:dyDescent="0.25">
      <c r="A5" s="5" t="str">
        <f>'Population Definitions'!$A$2</f>
        <v>adults</v>
      </c>
      <c r="B5" t="s">
        <v>5</v>
      </c>
      <c r="C5" s="6" t="str">
        <f>IF(SUMPRODUCT(--(E5:H5&lt;&gt;""))=0,0,"N.A.")</f>
        <v>N.A.</v>
      </c>
      <c r="D5" s="2" t="s">
        <v>6</v>
      </c>
      <c r="E5" s="6"/>
      <c r="F5" s="6"/>
      <c r="G5" s="6">
        <f>G20-G23</f>
        <v>40000</v>
      </c>
      <c r="H5" s="6"/>
    </row>
    <row r="7" spans="1:8" x14ac:dyDescent="0.25">
      <c r="A7" s="3" t="s">
        <v>16</v>
      </c>
      <c r="B7" s="1" t="s">
        <v>3</v>
      </c>
      <c r="C7" s="1" t="s">
        <v>4</v>
      </c>
      <c r="E7" s="1">
        <v>2014</v>
      </c>
      <c r="F7" s="1">
        <v>2015</v>
      </c>
      <c r="G7" s="1">
        <v>2016</v>
      </c>
      <c r="H7" s="1">
        <v>2017</v>
      </c>
    </row>
    <row r="8" spans="1:8" x14ac:dyDescent="0.25">
      <c r="A8" s="5" t="str">
        <f>'Population Definitions'!$A$2</f>
        <v>adults</v>
      </c>
      <c r="B8" t="s">
        <v>5</v>
      </c>
      <c r="C8" s="6" t="str">
        <f>IF(SUMPRODUCT(--(E8:H8&lt;&gt;""))=0,0,"N.A.")</f>
        <v>N.A.</v>
      </c>
      <c r="D8" s="2" t="s">
        <v>6</v>
      </c>
      <c r="E8" s="6"/>
      <c r="F8" s="6"/>
      <c r="G8" s="6">
        <f>G23-G26</f>
        <v>20000</v>
      </c>
      <c r="H8" s="6"/>
    </row>
    <row r="10" spans="1:8" x14ac:dyDescent="0.25">
      <c r="A10" s="3" t="s">
        <v>17</v>
      </c>
      <c r="B10" s="1" t="s">
        <v>3</v>
      </c>
      <c r="C10" s="1" t="s">
        <v>4</v>
      </c>
      <c r="E10" s="1">
        <v>2014</v>
      </c>
      <c r="F10" s="1">
        <v>2015</v>
      </c>
      <c r="G10" s="1">
        <v>2016</v>
      </c>
      <c r="H10" s="1">
        <v>2017</v>
      </c>
    </row>
    <row r="11" spans="1:8" x14ac:dyDescent="0.25">
      <c r="A11" s="5" t="str">
        <f>'Population Definitions'!$A$2</f>
        <v>adults</v>
      </c>
      <c r="B11" t="s">
        <v>5</v>
      </c>
      <c r="C11" s="6" t="str">
        <f>IF(SUMPRODUCT(--(E11:H11&lt;&gt;""))=0,0,"N.A.")</f>
        <v>N.A.</v>
      </c>
      <c r="D11" s="2" t="s">
        <v>6</v>
      </c>
      <c r="E11" s="6"/>
      <c r="F11" s="6"/>
      <c r="G11" s="6">
        <f>G26-G29</f>
        <v>30000</v>
      </c>
      <c r="H11" s="6"/>
    </row>
    <row r="13" spans="1:8" x14ac:dyDescent="0.25">
      <c r="A13" s="3" t="s">
        <v>18</v>
      </c>
      <c r="B13" s="1" t="s">
        <v>3</v>
      </c>
      <c r="C13" s="1" t="s">
        <v>4</v>
      </c>
      <c r="E13" s="1">
        <v>2014</v>
      </c>
      <c r="F13" s="1">
        <v>2015</v>
      </c>
      <c r="G13" s="1">
        <v>2016</v>
      </c>
      <c r="H13" s="1">
        <v>2017</v>
      </c>
    </row>
    <row r="14" spans="1:8" x14ac:dyDescent="0.25">
      <c r="A14" s="5" t="str">
        <f>'Population Definitions'!$A$2</f>
        <v>adults</v>
      </c>
      <c r="B14" t="s">
        <v>5</v>
      </c>
      <c r="C14" s="6" t="str">
        <f>IF(SUMPRODUCT(--(E14:H14&lt;&gt;""))=0,0,"N.A.")</f>
        <v>N.A.</v>
      </c>
      <c r="D14" s="2" t="s">
        <v>6</v>
      </c>
      <c r="E14" s="6"/>
      <c r="F14" s="6"/>
      <c r="G14" s="6">
        <f>G29</f>
        <v>10000</v>
      </c>
      <c r="H14" s="6"/>
    </row>
    <row r="16" spans="1:8" x14ac:dyDescent="0.25">
      <c r="A16" s="3" t="s">
        <v>19</v>
      </c>
      <c r="B16" s="1" t="s">
        <v>3</v>
      </c>
      <c r="C16" s="1" t="s">
        <v>4</v>
      </c>
      <c r="E16" s="1">
        <v>2014</v>
      </c>
      <c r="F16" s="1">
        <v>2015</v>
      </c>
      <c r="G16" s="1">
        <v>2016</v>
      </c>
      <c r="H16" s="1">
        <v>2017</v>
      </c>
    </row>
    <row r="17" spans="1:8" x14ac:dyDescent="0.25">
      <c r="A17" s="5" t="str">
        <f>'Population Definitions'!$A$2</f>
        <v>adults</v>
      </c>
      <c r="B17" t="s">
        <v>5</v>
      </c>
      <c r="C17" s="6" t="str">
        <f>IF(SUMPRODUCT(--(E17:H17&lt;&gt;""))=0,0,"N.A.")</f>
        <v>N.A.</v>
      </c>
      <c r="D17" s="2" t="s">
        <v>6</v>
      </c>
      <c r="E17" s="6"/>
      <c r="F17" s="6"/>
      <c r="G17" s="6">
        <v>120000</v>
      </c>
      <c r="H17" s="6"/>
    </row>
    <row r="19" spans="1:8" x14ac:dyDescent="0.25">
      <c r="A19" s="3" t="s">
        <v>20</v>
      </c>
      <c r="B19" s="1" t="s">
        <v>3</v>
      </c>
      <c r="C19" s="1" t="s">
        <v>4</v>
      </c>
      <c r="E19" s="1">
        <v>2014</v>
      </c>
      <c r="F19" s="1">
        <v>2015</v>
      </c>
      <c r="G19" s="1">
        <v>2016</v>
      </c>
      <c r="H19" s="1">
        <v>2017</v>
      </c>
    </row>
    <row r="20" spans="1:8" x14ac:dyDescent="0.25">
      <c r="A20" s="5" t="str">
        <f>'Population Definitions'!$A$2</f>
        <v>adults</v>
      </c>
      <c r="B20" t="s">
        <v>5</v>
      </c>
      <c r="C20" s="6" t="str">
        <f>IF(SUMPRODUCT(--(E20:H20&lt;&gt;""))=0,0,"N.A.")</f>
        <v>N.A.</v>
      </c>
      <c r="D20" s="2" t="s">
        <v>6</v>
      </c>
      <c r="E20" s="6"/>
      <c r="F20" s="6"/>
      <c r="G20" s="6">
        <v>100000</v>
      </c>
      <c r="H20" s="6"/>
    </row>
    <row r="22" spans="1:8" x14ac:dyDescent="0.25">
      <c r="A22" s="3" t="s">
        <v>21</v>
      </c>
      <c r="B22" s="1" t="s">
        <v>3</v>
      </c>
      <c r="C22" s="1" t="s">
        <v>4</v>
      </c>
      <c r="E22" s="1">
        <v>2014</v>
      </c>
      <c r="F22" s="1">
        <v>2015</v>
      </c>
      <c r="G22" s="1">
        <v>2016</v>
      </c>
      <c r="H22" s="1">
        <v>2017</v>
      </c>
    </row>
    <row r="23" spans="1:8" x14ac:dyDescent="0.25">
      <c r="A23" s="5" t="str">
        <f>'Population Definitions'!$A$2</f>
        <v>adults</v>
      </c>
      <c r="B23" t="s">
        <v>5</v>
      </c>
      <c r="C23" s="6" t="str">
        <f>IF(SUMPRODUCT(--(E23:H23&lt;&gt;""))=0,0,"N.A.")</f>
        <v>N.A.</v>
      </c>
      <c r="D23" s="2" t="s">
        <v>6</v>
      </c>
      <c r="E23" s="6"/>
      <c r="F23" s="6"/>
      <c r="G23" s="6">
        <v>60000</v>
      </c>
      <c r="H23" s="6"/>
    </row>
    <row r="25" spans="1:8" x14ac:dyDescent="0.25">
      <c r="A25" s="3" t="s">
        <v>22</v>
      </c>
      <c r="B25" s="1" t="s">
        <v>3</v>
      </c>
      <c r="C25" s="1" t="s">
        <v>4</v>
      </c>
      <c r="E25" s="1">
        <v>2014</v>
      </c>
      <c r="F25" s="1">
        <v>2015</v>
      </c>
      <c r="G25" s="1">
        <v>2016</v>
      </c>
      <c r="H25" s="1">
        <v>2017</v>
      </c>
    </row>
    <row r="26" spans="1:8" x14ac:dyDescent="0.25">
      <c r="A26" s="5" t="str">
        <f>'Population Definitions'!$A$2</f>
        <v>adults</v>
      </c>
      <c r="B26" t="s">
        <v>5</v>
      </c>
      <c r="C26" s="6" t="str">
        <f>IF(SUMPRODUCT(--(E26:H26&lt;&gt;""))=0,0,"N.A.")</f>
        <v>N.A.</v>
      </c>
      <c r="D26" s="2" t="s">
        <v>6</v>
      </c>
      <c r="E26" s="6"/>
      <c r="F26" s="6"/>
      <c r="G26" s="6">
        <v>40000</v>
      </c>
      <c r="H26" s="6"/>
    </row>
    <row r="28" spans="1:8" x14ac:dyDescent="0.25">
      <c r="A28" s="3" t="s">
        <v>23</v>
      </c>
      <c r="B28" s="1" t="s">
        <v>3</v>
      </c>
      <c r="C28" s="1" t="s">
        <v>4</v>
      </c>
      <c r="E28" s="1">
        <v>2014</v>
      </c>
      <c r="F28" s="1">
        <v>2015</v>
      </c>
      <c r="G28" s="1">
        <v>2016</v>
      </c>
      <c r="H28" s="1">
        <v>2017</v>
      </c>
    </row>
    <row r="29" spans="1:8" x14ac:dyDescent="0.25">
      <c r="A29" s="5" t="str">
        <f>'Population Definitions'!$A$2</f>
        <v>adults</v>
      </c>
      <c r="B29" t="s">
        <v>5</v>
      </c>
      <c r="C29" s="6" t="str">
        <f>IF(SUMPRODUCT(--(E29:H29&lt;&gt;""))=0,0,"N.A.")</f>
        <v>N.A.</v>
      </c>
      <c r="D29" s="2" t="s">
        <v>6</v>
      </c>
      <c r="E29" s="6"/>
      <c r="F29" s="6"/>
      <c r="G29" s="6">
        <v>10000</v>
      </c>
      <c r="H29" s="6"/>
    </row>
    <row r="31" spans="1:8" x14ac:dyDescent="0.25">
      <c r="A31" s="3" t="s">
        <v>24</v>
      </c>
      <c r="B31" s="1" t="s">
        <v>3</v>
      </c>
      <c r="C31" s="1" t="s">
        <v>4</v>
      </c>
      <c r="E31" s="1">
        <v>2014</v>
      </c>
      <c r="F31" s="1">
        <v>2015</v>
      </c>
      <c r="G31" s="1">
        <v>2016</v>
      </c>
      <c r="H31" s="1">
        <v>2017</v>
      </c>
    </row>
    <row r="32" spans="1:8" x14ac:dyDescent="0.25">
      <c r="A32" s="5" t="str">
        <f>'Population Definitions'!$A$2</f>
        <v>adults</v>
      </c>
      <c r="B32" t="s">
        <v>25</v>
      </c>
      <c r="C32" s="6" t="str">
        <f>IF(SUMPRODUCT(--(E32:H32&lt;&gt;""))=0,0,"N.A.")</f>
        <v>N.A.</v>
      </c>
      <c r="D32" s="2" t="s">
        <v>6</v>
      </c>
      <c r="E32" s="6"/>
      <c r="F32" s="6"/>
      <c r="G32" s="6">
        <f>G20/G$17</f>
        <v>0.83333333333333337</v>
      </c>
      <c r="H32" s="6"/>
    </row>
    <row r="34" spans="1:8" x14ac:dyDescent="0.25">
      <c r="A34" s="3" t="s">
        <v>26</v>
      </c>
      <c r="B34" s="1" t="s">
        <v>3</v>
      </c>
      <c r="C34" s="1" t="s">
        <v>4</v>
      </c>
      <c r="E34" s="1">
        <v>2014</v>
      </c>
      <c r="F34" s="1">
        <v>2015</v>
      </c>
      <c r="G34" s="1">
        <v>2016</v>
      </c>
      <c r="H34" s="1">
        <v>2017</v>
      </c>
    </row>
    <row r="35" spans="1:8" x14ac:dyDescent="0.25">
      <c r="A35" s="5" t="str">
        <f>'Population Definitions'!$A$2</f>
        <v>adults</v>
      </c>
      <c r="B35" t="s">
        <v>25</v>
      </c>
      <c r="C35" s="6" t="str">
        <f>IF(SUMPRODUCT(--(E35:H35&lt;&gt;""))=0,0,"N.A.")</f>
        <v>N.A.</v>
      </c>
      <c r="D35" s="2" t="s">
        <v>6</v>
      </c>
      <c r="E35" s="6"/>
      <c r="F35" s="6"/>
      <c r="G35" s="6">
        <f>G23/G$17</f>
        <v>0.5</v>
      </c>
      <c r="H35" s="6"/>
    </row>
    <row r="37" spans="1:8" x14ac:dyDescent="0.25">
      <c r="A37" s="3" t="s">
        <v>27</v>
      </c>
      <c r="B37" s="1" t="s">
        <v>3</v>
      </c>
      <c r="C37" s="1" t="s">
        <v>4</v>
      </c>
      <c r="E37" s="1">
        <v>2014</v>
      </c>
      <c r="F37" s="1">
        <v>2015</v>
      </c>
      <c r="G37" s="1">
        <v>2016</v>
      </c>
      <c r="H37" s="1">
        <v>2017</v>
      </c>
    </row>
    <row r="38" spans="1:8" x14ac:dyDescent="0.25">
      <c r="A38" s="5" t="str">
        <f>'Population Definitions'!$A$2</f>
        <v>adults</v>
      </c>
      <c r="B38" t="s">
        <v>25</v>
      </c>
      <c r="C38" s="6" t="str">
        <f>IF(SUMPRODUCT(--(E38:H38&lt;&gt;""))=0,0,"N.A.")</f>
        <v>N.A.</v>
      </c>
      <c r="D38" s="2" t="s">
        <v>6</v>
      </c>
      <c r="E38" s="6"/>
      <c r="F38" s="6"/>
      <c r="G38" s="6">
        <f>G26/G$17</f>
        <v>0.33333333333333331</v>
      </c>
      <c r="H38" s="6"/>
    </row>
    <row r="40" spans="1:8" x14ac:dyDescent="0.25">
      <c r="A40" s="3" t="s">
        <v>28</v>
      </c>
      <c r="B40" s="1" t="s">
        <v>3</v>
      </c>
      <c r="C40" s="1" t="s">
        <v>4</v>
      </c>
      <c r="E40" s="1">
        <v>2014</v>
      </c>
      <c r="F40" s="1">
        <v>2015</v>
      </c>
      <c r="G40" s="1">
        <v>2016</v>
      </c>
      <c r="H40" s="1">
        <v>2017</v>
      </c>
    </row>
    <row r="41" spans="1:8" x14ac:dyDescent="0.25">
      <c r="A41" s="5" t="str">
        <f>'Population Definitions'!$A$2</f>
        <v>adults</v>
      </c>
      <c r="B41" t="s">
        <v>25</v>
      </c>
      <c r="C41" s="6" t="str">
        <f>IF(SUMPRODUCT(--(E41:H41&lt;&gt;""))=0,0,"N.A.")</f>
        <v>N.A.</v>
      </c>
      <c r="D41" s="2" t="s">
        <v>6</v>
      </c>
      <c r="E41" s="6"/>
      <c r="F41" s="6"/>
      <c r="G41" s="6">
        <f>G29/G$17</f>
        <v>8.3333333333333329E-2</v>
      </c>
      <c r="H41" s="6"/>
    </row>
  </sheetData>
  <dataValidations count="2">
    <dataValidation type="list" allowBlank="1" showInputMessage="1" showErrorMessage="1" sqref="B2 B29 B26 B23 B20 B17 B14 B11 B8 B5" xr:uid="{00000000-0002-0000-0400-000000000000}">
      <formula1>"Number"</formula1>
    </dataValidation>
    <dataValidation type="list" allowBlank="1" showInputMessage="1" showErrorMessage="1" sqref="B32 B41 B38 B35" xr:uid="{00000000-0002-0000-0400-00000A000000}">
      <formula1>"Fraction"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Population Definitions</vt:lpstr>
      <vt:lpstr>Parameters</vt:lpstr>
      <vt:lpstr>State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2018-07-02T05:45:14Z</dcterms:created>
  <dcterms:modified xsi:type="dcterms:W3CDTF">2018-07-24T02:40:21Z</dcterms:modified>
</cp:coreProperties>
</file>