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databooks/"/>
    </mc:Choice>
  </mc:AlternateContent>
  <bookViews>
    <workbookView xWindow="240" yWindow="460" windowWidth="16100" windowHeight="9660" activeTab="3"/>
  </bookViews>
  <sheets>
    <sheet name="Population Definitions" sheetId="1" r:id="rId1"/>
    <sheet name="Program Definitions" sheetId="2" r:id="rId2"/>
    <sheet name="State Variables" sheetId="3" r:id="rId3"/>
    <sheet name="Parameter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4" l="1"/>
  <c r="B8" i="3"/>
  <c r="B5" i="3"/>
  <c r="B2" i="3"/>
  <c r="B20" i="4"/>
  <c r="A20" i="4"/>
  <c r="B17" i="4"/>
  <c r="A17" i="4"/>
  <c r="B14" i="4"/>
  <c r="A14" i="4"/>
  <c r="B11" i="4"/>
  <c r="A11" i="4"/>
  <c r="B8" i="4"/>
  <c r="A8" i="4"/>
  <c r="B5" i="4"/>
  <c r="A5" i="4"/>
  <c r="A8" i="3"/>
  <c r="A5"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is a characteristic.</t>
        </r>
      </text>
    </comment>
    <comment ref="B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characteristic.</t>
        </r>
      </text>
    </comment>
    <comment ref="B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is a parameter.</t>
        </r>
      </text>
    </comment>
    <comment ref="B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parameter.</t>
        </r>
      </text>
    </comment>
    <comment ref="B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text>
        <r>
          <rPr>
            <sz val="8"/>
            <color indexed="81"/>
            <rFont val="Tahoma"/>
            <family val="2"/>
          </rPr>
          <t>This is a parameter.</t>
        </r>
      </text>
    </comment>
    <comment ref="B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text>
        <r>
          <rPr>
            <sz val="8"/>
            <color indexed="81"/>
            <rFont val="Tahoma"/>
            <family val="2"/>
          </rPr>
          <t>This is a parameter.</t>
        </r>
      </text>
    </comment>
    <comment ref="B1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<sst xmlns="http://schemas.openxmlformats.org/spreadsheetml/2006/main" count="42" uniqueCount="22">
  <si>
    <t>Abbreviation</t>
  </si>
  <si>
    <t>Full Name</t>
  </si>
  <si>
    <t>prog_0</t>
  </si>
  <si>
    <t>Program 0</t>
  </si>
  <si>
    <t>prog_1</t>
  </si>
  <si>
    <t>Program 1</t>
  </si>
  <si>
    <t>prog_2</t>
  </si>
  <si>
    <t>Program 2</t>
  </si>
  <si>
    <t>Constant</t>
  </si>
  <si>
    <t>OR</t>
  </si>
  <si>
    <t>Proportion ever infected</t>
  </si>
  <si>
    <t>Proportion infected or susceptible</t>
  </si>
  <si>
    <t>Proportion not at risk of infection</t>
  </si>
  <si>
    <t>Death rate for susceptible people</t>
  </si>
  <si>
    <t>Average duration of infections (years)</t>
  </si>
  <si>
    <t>Death rate for infected people</t>
  </si>
  <si>
    <t>Initial prevalence</t>
  </si>
  <si>
    <t>Transmission probability per contact</t>
  </si>
  <si>
    <t>Number of contacts annually</t>
  </si>
  <si>
    <t>Adults</t>
  </si>
  <si>
    <t>adults</t>
  </si>
  <si>
    <t>Force of infection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</si>
</sst>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
  <sheetViews>
    <sheetView workbookViewId="0">
      <selection activeCell="A3" sqref="A3"/>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20</v>
      </c>
      <c r="B2" s="2"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heetViews>
  <sheetFormatPr baseColWidth="10" defaultColWidth="8.83203125" defaultRowHeight="15" x14ac:dyDescent="0.2"/>
  <cols>
    <col min="1" max="2" width="20.66406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
  <sheetViews>
    <sheetView workbookViewId="0">
      <selection activeCell="B9" sqref="B9"/>
    </sheetView>
  </sheetViews>
  <sheetFormatPr baseColWidth="10" defaultColWidth="8.83203125" defaultRowHeight="15" x14ac:dyDescent="0.2"/>
  <cols>
    <col min="1" max="1" width="50.6640625" customWidth="1"/>
    <col min="2" max="2" width="10.6640625" customWidth="1"/>
  </cols>
  <sheetData>
    <row r="1" spans="1:22" x14ac:dyDescent="0.2">
      <c r="A1" s="1" t="s">
        <v>10</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2">
      <c r="A2" s="2" t="str">
        <f>'Population Definitions'!B2</f>
        <v>Adults</v>
      </c>
      <c r="B2">
        <f>IF(SUMPRODUCT(--(D2:V2&lt;&gt;""))=0,0,"N.A.")</f>
        <v>0</v>
      </c>
      <c r="C2" s="2" t="s">
        <v>9</v>
      </c>
    </row>
    <row r="4" spans="1:22" x14ac:dyDescent="0.2">
      <c r="A4" s="1" t="s">
        <v>11</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2">
      <c r="A5" s="2" t="str">
        <f>'Population Definitions'!B2</f>
        <v>Adults</v>
      </c>
      <c r="B5">
        <f>IF(SUMPRODUCT(--(D5:V5&lt;&gt;""))=0,0,"N.A.")</f>
        <v>0</v>
      </c>
      <c r="C5" s="2" t="s">
        <v>9</v>
      </c>
    </row>
    <row r="7" spans="1:22" x14ac:dyDescent="0.2">
      <c r="A7" s="1" t="s">
        <v>12</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2">
      <c r="A8" s="2" t="str">
        <f>'Population Definitions'!B2</f>
        <v>Adults</v>
      </c>
      <c r="B8">
        <f>IF(SUMPRODUCT(--(D8:V8&lt;&gt;""))=0,0,"N.A.")</f>
        <v>0</v>
      </c>
      <c r="C8" s="2" t="s">
        <v>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0"/>
  <sheetViews>
    <sheetView tabSelected="1" topLeftCell="G1" workbookViewId="0">
      <selection activeCell="T6" sqref="T6"/>
    </sheetView>
  </sheetViews>
  <sheetFormatPr baseColWidth="10" defaultColWidth="8.83203125" defaultRowHeight="15" x14ac:dyDescent="0.2"/>
  <cols>
    <col min="1" max="1" width="50.6640625" customWidth="1"/>
    <col min="2" max="2" width="10.6640625" customWidth="1"/>
  </cols>
  <sheetData>
    <row r="1" spans="1:22" x14ac:dyDescent="0.2">
      <c r="A1" s="1" t="s">
        <v>21</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2">
      <c r="A2" s="2" t="str">
        <f>'Population Definitions'!B2</f>
        <v>Adults</v>
      </c>
      <c r="B2">
        <v>8.0000000000000004E-4</v>
      </c>
      <c r="C2" s="2" t="s">
        <v>9</v>
      </c>
    </row>
    <row r="4" spans="1:22" x14ac:dyDescent="0.2">
      <c r="A4" s="1" t="s">
        <v>13</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2">
      <c r="A5" s="2" t="str">
        <f>'Population Definitions'!B2</f>
        <v>Adults</v>
      </c>
      <c r="B5" t="str">
        <f>IF(SUMPRODUCT(--(D5:V5&lt;&gt;""))=0,0.008,"N.A.")</f>
        <v>N.A.</v>
      </c>
      <c r="C5" s="2" t="s">
        <v>9</v>
      </c>
      <c r="S5">
        <v>8.0000000000000002E-3</v>
      </c>
      <c r="T5">
        <v>8.9999999999999993E-3</v>
      </c>
    </row>
    <row r="7" spans="1:22" x14ac:dyDescent="0.2">
      <c r="A7" s="1" t="s">
        <v>14</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2">
      <c r="A8" s="2" t="str">
        <f>'Population Definitions'!B2</f>
        <v>Adults</v>
      </c>
      <c r="B8">
        <f>IF(SUMPRODUCT(--(D8:V8&lt;&gt;""))=0,0.5,"N.A.")</f>
        <v>0.5</v>
      </c>
      <c r="C8" s="2" t="s">
        <v>9</v>
      </c>
    </row>
    <row r="10" spans="1:22" x14ac:dyDescent="0.2">
      <c r="A10" s="1" t="s">
        <v>15</v>
      </c>
      <c r="B10" s="1" t="s">
        <v>8</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2">
      <c r="A11" s="2" t="str">
        <f>'Population Definitions'!B2</f>
        <v>Adults</v>
      </c>
      <c r="B11">
        <f>IF(SUMPRODUCT(--(D11:V11&lt;&gt;""))=0,0.016,"N.A.")</f>
        <v>1.6E-2</v>
      </c>
      <c r="C11" s="2" t="s">
        <v>9</v>
      </c>
    </row>
    <row r="13" spans="1:22" x14ac:dyDescent="0.2">
      <c r="A13" s="1" t="s">
        <v>16</v>
      </c>
      <c r="B13" s="1" t="s">
        <v>8</v>
      </c>
      <c r="D13" s="1">
        <v>2000</v>
      </c>
      <c r="E13" s="1">
        <v>2001</v>
      </c>
      <c r="F13" s="1">
        <v>2002</v>
      </c>
      <c r="G13" s="1">
        <v>2003</v>
      </c>
      <c r="H13" s="1">
        <v>2004</v>
      </c>
      <c r="I13" s="1">
        <v>2005</v>
      </c>
      <c r="J13" s="1">
        <v>2006</v>
      </c>
      <c r="K13" s="1">
        <v>2007</v>
      </c>
      <c r="L13" s="1">
        <v>2008</v>
      </c>
      <c r="M13" s="1">
        <v>2009</v>
      </c>
      <c r="N13" s="1">
        <v>2010</v>
      </c>
      <c r="O13" s="1">
        <v>2011</v>
      </c>
      <c r="P13" s="1">
        <v>2012</v>
      </c>
      <c r="Q13" s="1">
        <v>2013</v>
      </c>
      <c r="R13" s="1">
        <v>2014</v>
      </c>
      <c r="S13" s="1">
        <v>2015</v>
      </c>
      <c r="T13" s="1">
        <v>2016</v>
      </c>
      <c r="U13" s="1">
        <v>2017</v>
      </c>
      <c r="V13" s="1">
        <v>2018</v>
      </c>
    </row>
    <row r="14" spans="1:22" x14ac:dyDescent="0.2">
      <c r="A14" s="2" t="str">
        <f>'Population Definitions'!B2</f>
        <v>Adults</v>
      </c>
      <c r="B14">
        <f>IF(SUMPRODUCT(--(D14:V14&lt;&gt;""))=0,0.005,"N.A.")</f>
        <v>5.0000000000000001E-3</v>
      </c>
      <c r="C14" s="2" t="s">
        <v>9</v>
      </c>
    </row>
    <row r="16" spans="1:22" x14ac:dyDescent="0.2">
      <c r="A16" s="1" t="s">
        <v>17</v>
      </c>
      <c r="B16" s="1" t="s">
        <v>8</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row>
    <row r="17" spans="1:22" x14ac:dyDescent="0.2">
      <c r="A17" s="2" t="str">
        <f>'Population Definitions'!B2</f>
        <v>Adults</v>
      </c>
      <c r="B17">
        <f>IF(SUMPRODUCT(--(D17:V17&lt;&gt;""))=0,0.0008,"N.A.")</f>
        <v>8.0000000000000004E-4</v>
      </c>
      <c r="C17" s="2" t="s">
        <v>9</v>
      </c>
    </row>
    <row r="19" spans="1:22" x14ac:dyDescent="0.2">
      <c r="A19" s="1" t="s">
        <v>18</v>
      </c>
      <c r="B19" s="1" t="s">
        <v>8</v>
      </c>
      <c r="D19" s="1">
        <v>2000</v>
      </c>
      <c r="E19" s="1">
        <v>2001</v>
      </c>
      <c r="F19" s="1">
        <v>2002</v>
      </c>
      <c r="G19" s="1">
        <v>2003</v>
      </c>
      <c r="H19" s="1">
        <v>2004</v>
      </c>
      <c r="I19" s="1">
        <v>2005</v>
      </c>
      <c r="J19" s="1">
        <v>2006</v>
      </c>
      <c r="K19" s="1">
        <v>2007</v>
      </c>
      <c r="L19" s="1">
        <v>2008</v>
      </c>
      <c r="M19" s="1">
        <v>2009</v>
      </c>
      <c r="N19" s="1">
        <v>2010</v>
      </c>
      <c r="O19" s="1">
        <v>2011</v>
      </c>
      <c r="P19" s="1">
        <v>2012</v>
      </c>
      <c r="Q19" s="1">
        <v>2013</v>
      </c>
      <c r="R19" s="1">
        <v>2014</v>
      </c>
      <c r="S19" s="1">
        <v>2015</v>
      </c>
      <c r="T19" s="1">
        <v>2016</v>
      </c>
      <c r="U19" s="1">
        <v>2017</v>
      </c>
      <c r="V19" s="1">
        <v>2018</v>
      </c>
    </row>
    <row r="20" spans="1:22" x14ac:dyDescent="0.2">
      <c r="A20" s="2" t="str">
        <f>'Population Definitions'!B2</f>
        <v>Adults</v>
      </c>
      <c r="B20">
        <f>IF(SUMPRODUCT(--(D20:V20&lt;&gt;""))=0,80,"N.A.")</f>
        <v>80</v>
      </c>
      <c r="C20" s="2"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2018-03-24T18:33:13Z</dcterms:created>
  <dcterms:modified xsi:type="dcterms:W3CDTF">2018-03-25T10:57:03Z</dcterms:modified>
</cp:coreProperties>
</file>