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esh.abeysuriya/projects/atomica/atomica/library/"/>
    </mc:Choice>
  </mc:AlternateContent>
  <xr:revisionPtr revIDLastSave="0" documentId="13_ncr:1_{B0C68499-CE36-AC48-9779-BA27B7B94096}" xr6:coauthVersionLast="47" xr6:coauthVersionMax="47" xr10:uidLastSave="{00000000-0000-0000-0000-000000000000}"/>
  <bookViews>
    <workbookView xWindow="240" yWindow="760" windowWidth="20820" windowHeight="1528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3" l="1"/>
  <c r="A35" i="3"/>
  <c r="A32" i="3"/>
  <c r="A29" i="3"/>
  <c r="A26" i="3"/>
  <c r="A23" i="3"/>
  <c r="A20" i="3"/>
  <c r="A17" i="3"/>
  <c r="G14" i="3"/>
  <c r="A14" i="3"/>
  <c r="G11" i="3"/>
  <c r="A11" i="3"/>
  <c r="A8" i="3"/>
  <c r="A5" i="3"/>
  <c r="A2" i="3"/>
  <c r="A17" i="2"/>
  <c r="A14" i="2"/>
  <c r="A11" i="2"/>
  <c r="A8" i="2"/>
  <c r="A5" i="2"/>
  <c r="E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  <comment ref="G8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  <comment ref="G1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  <comment ref="G14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  <comment ref="G17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Source:
Pren Naidoo, Grant Theron, Molebogeng X Rangaka, Violet N Chihota, Louise Vaughan, Zameer O Brey, Yogan Pillay; The South African Tuberculosis Care Cascade: Estimated Losses and Methodological Challenges, The Journal of Infectious Diseases, Volume 216, Issue suppl_7, 6 November 2017, Pages S702–S713
Table 1
See: https://doi.org/10.1093/infdis/jix335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Placeholder value</t>
        </r>
      </text>
    </comment>
    <comment ref="G1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Placeholder value</t>
        </r>
      </text>
    </comment>
  </commentList>
</comments>
</file>

<file path=xl/sharedStrings.xml><?xml version="1.0" encoding="utf-8"?>
<sst xmlns="http://schemas.openxmlformats.org/spreadsheetml/2006/main" count="99" uniqueCount="29">
  <si>
    <t>Abbreviation</t>
  </si>
  <si>
    <t>Full Name</t>
  </si>
  <si>
    <t>adults</t>
  </si>
  <si>
    <t>Adults</t>
  </si>
  <si>
    <t>Population size</t>
  </si>
  <si>
    <t>Units</t>
  </si>
  <si>
    <t>Constant</t>
  </si>
  <si>
    <t>Number</t>
  </si>
  <si>
    <t>OR</t>
  </si>
  <si>
    <t>TB burden</t>
  </si>
  <si>
    <t>Notified</t>
  </si>
  <si>
    <t>In care</t>
  </si>
  <si>
    <t>Treated</t>
  </si>
  <si>
    <t>Successfully treated</t>
  </si>
  <si>
    <t>Annual number of births</t>
  </si>
  <si>
    <t>Estimated number of new TB cases annually</t>
  </si>
  <si>
    <t>Natural recovery rate</t>
  </si>
  <si>
    <t>Annual number vaccinated</t>
  </si>
  <si>
    <t>Annual number of tests done</t>
  </si>
  <si>
    <t>Annual number newly initiated onto treatment</t>
  </si>
  <si>
    <t>Loss-to-follow-up rate</t>
  </si>
  <si>
    <t>Time after initiating treatment to treatment success (years)</t>
  </si>
  <si>
    <t>Duration</t>
  </si>
  <si>
    <t>Treatment failure rate</t>
  </si>
  <si>
    <t>Death rate for those with untreated TB</t>
  </si>
  <si>
    <t>Death rate for those unsuccessfully treated</t>
  </si>
  <si>
    <t>Death rate for those successfully treated</t>
  </si>
  <si>
    <t>Background mortality rate</t>
  </si>
  <si>
    <t>Rate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</si>
</sst>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3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17"/>
  <sheetViews>
    <sheetView topLeftCell="A3" workbookViewId="0">
      <selection activeCell="G8" sqref="G8"/>
    </sheetView>
  </sheetViews>
  <sheetFormatPr baseColWidth="10" defaultColWidth="8.83203125" defaultRowHeight="15" x14ac:dyDescent="0.2"/>
  <cols>
    <col min="1" max="1" width="16.6640625" bestFit="1" customWidth="1"/>
    <col min="2" max="2" width="13.83203125" customWidth="1"/>
    <col min="3" max="3" width="10.5" customWidth="1"/>
    <col min="4" max="4" width="3.83203125" customWidth="1"/>
    <col min="5" max="5" width="11.1640625" bestFit="1" customWidth="1"/>
    <col min="6" max="7" width="9.1640625" bestFit="1" customWidth="1"/>
  </cols>
  <sheetData>
    <row r="1" spans="1:9" x14ac:dyDescent="0.2">
      <c r="A1" s="1" t="s">
        <v>4</v>
      </c>
      <c r="B1" s="1" t="s">
        <v>5</v>
      </c>
      <c r="C1" s="1" t="s">
        <v>6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">
      <c r="A2" s="1" t="str">
        <f>'Population Definitions'!$A$2</f>
        <v>adults</v>
      </c>
      <c r="B2" t="s">
        <v>7</v>
      </c>
      <c r="C2" s="2"/>
      <c r="D2" s="3" t="s">
        <v>8</v>
      </c>
      <c r="E2" s="2">
        <f>ROUND(F2*F2/G2,0)</f>
        <v>53106065</v>
      </c>
      <c r="F2" s="2">
        <v>54490000</v>
      </c>
      <c r="G2" s="2">
        <v>55910000</v>
      </c>
      <c r="H2" s="2"/>
      <c r="I2" s="2"/>
    </row>
    <row r="4" spans="1:9" x14ac:dyDescent="0.2">
      <c r="A4" s="1" t="s">
        <v>9</v>
      </c>
      <c r="B4" s="1" t="s">
        <v>5</v>
      </c>
      <c r="C4" s="1" t="s">
        <v>6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">
      <c r="A5" s="1" t="str">
        <f>'Population Definitions'!$A$2</f>
        <v>adults</v>
      </c>
      <c r="B5" t="s">
        <v>7</v>
      </c>
      <c r="C5" s="2"/>
      <c r="D5" s="3" t="s">
        <v>8</v>
      </c>
      <c r="E5" s="2"/>
      <c r="F5" s="2"/>
      <c r="G5" s="2">
        <v>532005</v>
      </c>
      <c r="H5" s="2"/>
      <c r="I5" s="2"/>
    </row>
    <row r="7" spans="1:9" x14ac:dyDescent="0.2">
      <c r="A7" s="1" t="s">
        <v>10</v>
      </c>
      <c r="B7" s="1" t="s">
        <v>5</v>
      </c>
      <c r="C7" s="1" t="s">
        <v>6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">
      <c r="A8" s="1" t="str">
        <f>'Population Definitions'!$A$2</f>
        <v>adults</v>
      </c>
      <c r="B8" t="s">
        <v>7</v>
      </c>
      <c r="C8" s="2"/>
      <c r="D8" s="3" t="s">
        <v>8</v>
      </c>
      <c r="E8" s="2"/>
      <c r="F8" s="2"/>
      <c r="G8" s="2">
        <v>504514</v>
      </c>
      <c r="H8" s="2"/>
      <c r="I8" s="2"/>
    </row>
    <row r="10" spans="1:9" x14ac:dyDescent="0.2">
      <c r="A10" s="1" t="s">
        <v>11</v>
      </c>
      <c r="B10" s="1" t="s">
        <v>5</v>
      </c>
      <c r="C10" s="1" t="s">
        <v>6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">
      <c r="A11" s="1" t="str">
        <f>'Population Definitions'!$A$2</f>
        <v>adults</v>
      </c>
      <c r="B11" t="s">
        <v>7</v>
      </c>
      <c r="C11" s="2"/>
      <c r="D11" s="3" t="s">
        <v>8</v>
      </c>
      <c r="E11" s="2"/>
      <c r="F11" s="2"/>
      <c r="G11" s="2">
        <v>435483</v>
      </c>
      <c r="H11" s="2"/>
      <c r="I11" s="2"/>
    </row>
    <row r="13" spans="1:9" x14ac:dyDescent="0.2">
      <c r="A13" s="1" t="s">
        <v>12</v>
      </c>
      <c r="B13" s="1" t="s">
        <v>5</v>
      </c>
      <c r="C13" s="1" t="s">
        <v>6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">
      <c r="A14" s="1" t="str">
        <f>'Population Definitions'!$A$2</f>
        <v>adults</v>
      </c>
      <c r="B14" t="s">
        <v>7</v>
      </c>
      <c r="C14" s="2"/>
      <c r="D14" s="3" t="s">
        <v>8</v>
      </c>
      <c r="E14" s="2"/>
      <c r="F14" s="2"/>
      <c r="G14" s="2">
        <v>372577</v>
      </c>
      <c r="H14" s="2"/>
      <c r="I14" s="2"/>
    </row>
    <row r="16" spans="1:9" x14ac:dyDescent="0.2">
      <c r="A16" s="1" t="s">
        <v>13</v>
      </c>
      <c r="B16" s="1" t="s">
        <v>5</v>
      </c>
      <c r="C16" s="1" t="s">
        <v>6</v>
      </c>
      <c r="D16" s="1"/>
      <c r="E16" s="1">
        <v>2014</v>
      </c>
      <c r="F16" s="1">
        <v>2015</v>
      </c>
      <c r="G16" s="1">
        <v>2016</v>
      </c>
      <c r="H16" s="1">
        <v>2017</v>
      </c>
      <c r="I16" s="1">
        <v>2018</v>
      </c>
    </row>
    <row r="17" spans="1:9" x14ac:dyDescent="0.2">
      <c r="A17" s="1" t="str">
        <f>'Population Definitions'!$A$2</f>
        <v>adults</v>
      </c>
      <c r="B17" t="s">
        <v>7</v>
      </c>
      <c r="C17" s="2"/>
      <c r="D17" s="3" t="s">
        <v>8</v>
      </c>
      <c r="E17" s="2"/>
      <c r="F17" s="2"/>
      <c r="G17" s="2">
        <v>279816</v>
      </c>
      <c r="H17" s="2"/>
      <c r="I17" s="2"/>
    </row>
  </sheetData>
  <conditionalFormatting sqref="C2">
    <cfRule type="expression" dxfId="37" priority="1">
      <formula>COUNTIF(E2:I2,"&lt;&gt;" &amp; "")&gt;0</formula>
    </cfRule>
    <cfRule type="expression" dxfId="36" priority="2">
      <formula>AND(COUNTIF(E2:I2,"&lt;&gt;" &amp; "")&gt;0,NOT(ISBLANK(C2)))</formula>
    </cfRule>
  </conditionalFormatting>
  <conditionalFormatting sqref="C5">
    <cfRule type="expression" dxfId="35" priority="3">
      <formula>COUNTIF(E5:I5,"&lt;&gt;" &amp; "")&gt;0</formula>
    </cfRule>
    <cfRule type="expression" dxfId="34" priority="4">
      <formula>AND(COUNTIF(E5:I5,"&lt;&gt;" &amp; "")&gt;0,NOT(ISBLANK(C5)))</formula>
    </cfRule>
  </conditionalFormatting>
  <conditionalFormatting sqref="C8">
    <cfRule type="expression" dxfId="33" priority="5">
      <formula>COUNTIF(E8:I8,"&lt;&gt;" &amp; "")&gt;0</formula>
    </cfRule>
    <cfRule type="expression" dxfId="32" priority="6">
      <formula>AND(COUNTIF(E8:I8,"&lt;&gt;" &amp; "")&gt;0,NOT(ISBLANK(C8)))</formula>
    </cfRule>
  </conditionalFormatting>
  <conditionalFormatting sqref="C11">
    <cfRule type="expression" dxfId="31" priority="7">
      <formula>COUNTIF(E11:I11,"&lt;&gt;" &amp; "")&gt;0</formula>
    </cfRule>
    <cfRule type="expression" dxfId="30" priority="8">
      <formula>AND(COUNTIF(E11:I11,"&lt;&gt;" &amp; "")&gt;0,NOT(ISBLANK(C11)))</formula>
    </cfRule>
  </conditionalFormatting>
  <conditionalFormatting sqref="C14">
    <cfRule type="expression" dxfId="29" priority="9">
      <formula>COUNTIF(E14:I14,"&lt;&gt;" &amp; "")&gt;0</formula>
    </cfRule>
    <cfRule type="expression" dxfId="28" priority="10">
      <formula>AND(COUNTIF(E14:I14,"&lt;&gt;" &amp; "")&gt;0,NOT(ISBLANK(C14)))</formula>
    </cfRule>
  </conditionalFormatting>
  <conditionalFormatting sqref="C17">
    <cfRule type="expression" dxfId="27" priority="11">
      <formula>COUNTIF(E17:I17,"&lt;&gt;" &amp; "")&gt;0</formula>
    </cfRule>
    <cfRule type="expression" dxfId="26" priority="12">
      <formula>AND(COUNTIF(E17:I17,"&lt;&gt;" &amp; "")&gt;0,NOT(ISBLANK(C17)))</formula>
    </cfRule>
  </conditionalFormatting>
  <dataValidations count="1">
    <dataValidation type="list" showInputMessage="1" showErrorMessage="1" sqref="B2 B17 B14 B11 B8 B5" xr:uid="{00000000-0002-0000-0100-000000000000}">
      <formula1>"Number"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38"/>
  <sheetViews>
    <sheetView tabSelected="1" topLeftCell="A7" workbookViewId="0">
      <selection activeCell="J17" sqref="J17"/>
    </sheetView>
  </sheetViews>
  <sheetFormatPr baseColWidth="10" defaultColWidth="8.83203125" defaultRowHeight="15" x14ac:dyDescent="0.2"/>
  <cols>
    <col min="1" max="1" width="47.5" bestFit="1" customWidth="1"/>
    <col min="2" max="2" width="13.83203125" customWidth="1"/>
    <col min="3" max="3" width="10.5" customWidth="1"/>
    <col min="4" max="4" width="3.83203125" customWidth="1"/>
  </cols>
  <sheetData>
    <row r="1" spans="1:9" x14ac:dyDescent="0.2">
      <c r="A1" s="1" t="s">
        <v>14</v>
      </c>
      <c r="B1" s="1" t="s">
        <v>5</v>
      </c>
      <c r="C1" s="1" t="s">
        <v>6</v>
      </c>
      <c r="D1" s="1"/>
      <c r="E1" s="1">
        <v>2014</v>
      </c>
      <c r="F1" s="1">
        <v>2015</v>
      </c>
      <c r="G1" s="1">
        <v>2016</v>
      </c>
      <c r="H1" s="1">
        <v>2017</v>
      </c>
      <c r="I1" s="1">
        <v>2018</v>
      </c>
    </row>
    <row r="2" spans="1:9" x14ac:dyDescent="0.2">
      <c r="A2" s="1" t="str">
        <f>'Population Definitions'!$A$2</f>
        <v>adults</v>
      </c>
      <c r="B2" t="s">
        <v>7</v>
      </c>
      <c r="C2" s="2"/>
      <c r="D2" s="3" t="s">
        <v>8</v>
      </c>
      <c r="E2" s="2"/>
      <c r="F2" s="2"/>
      <c r="G2" s="2">
        <v>564691</v>
      </c>
      <c r="H2" s="2"/>
      <c r="I2" s="2"/>
    </row>
    <row r="4" spans="1:9" x14ac:dyDescent="0.2">
      <c r="A4" s="1" t="s">
        <v>15</v>
      </c>
      <c r="B4" s="1" t="s">
        <v>5</v>
      </c>
      <c r="C4" s="1" t="s">
        <v>6</v>
      </c>
      <c r="D4" s="1"/>
      <c r="E4" s="1">
        <v>2014</v>
      </c>
      <c r="F4" s="1">
        <v>2015</v>
      </c>
      <c r="G4" s="1">
        <v>2016</v>
      </c>
      <c r="H4" s="1">
        <v>2017</v>
      </c>
      <c r="I4" s="1">
        <v>2018</v>
      </c>
    </row>
    <row r="5" spans="1:9" x14ac:dyDescent="0.2">
      <c r="A5" s="1" t="str">
        <f>'Population Definitions'!$A$2</f>
        <v>adults</v>
      </c>
      <c r="B5" t="s">
        <v>7</v>
      </c>
      <c r="C5" s="2"/>
      <c r="D5" s="3" t="s">
        <v>8</v>
      </c>
      <c r="E5" s="2"/>
      <c r="F5" s="2"/>
      <c r="G5" s="2">
        <v>45900</v>
      </c>
      <c r="H5" s="2"/>
      <c r="I5" s="2"/>
    </row>
    <row r="7" spans="1:9" x14ac:dyDescent="0.2">
      <c r="A7" s="1" t="s">
        <v>16</v>
      </c>
      <c r="B7" s="1" t="s">
        <v>5</v>
      </c>
      <c r="C7" s="1" t="s">
        <v>6</v>
      </c>
      <c r="D7" s="1"/>
      <c r="E7" s="1">
        <v>2014</v>
      </c>
      <c r="F7" s="1">
        <v>2015</v>
      </c>
      <c r="G7" s="1">
        <v>2016</v>
      </c>
      <c r="H7" s="1">
        <v>2017</v>
      </c>
      <c r="I7" s="1">
        <v>2018</v>
      </c>
    </row>
    <row r="8" spans="1:9" x14ac:dyDescent="0.2">
      <c r="A8" s="1" t="str">
        <f>'Population Definitions'!$A$2</f>
        <v>adults</v>
      </c>
      <c r="B8" t="s">
        <v>28</v>
      </c>
      <c r="C8" s="4">
        <v>0.16</v>
      </c>
      <c r="D8" s="3" t="s">
        <v>8</v>
      </c>
      <c r="E8" s="4"/>
      <c r="F8" s="4"/>
      <c r="G8" s="4"/>
      <c r="H8" s="4"/>
      <c r="I8" s="4"/>
    </row>
    <row r="10" spans="1:9" x14ac:dyDescent="0.2">
      <c r="A10" s="1" t="s">
        <v>17</v>
      </c>
      <c r="B10" s="1" t="s">
        <v>5</v>
      </c>
      <c r="C10" s="1" t="s">
        <v>6</v>
      </c>
      <c r="D10" s="1"/>
      <c r="E10" s="1">
        <v>2014</v>
      </c>
      <c r="F10" s="1">
        <v>2015</v>
      </c>
      <c r="G10" s="1">
        <v>2016</v>
      </c>
      <c r="H10" s="1">
        <v>2017</v>
      </c>
      <c r="I10" s="1">
        <v>2018</v>
      </c>
    </row>
    <row r="11" spans="1:9" x14ac:dyDescent="0.2">
      <c r="A11" s="1" t="str">
        <f>'Population Definitions'!$A$2</f>
        <v>adults</v>
      </c>
      <c r="B11" t="s">
        <v>7</v>
      </c>
      <c r="C11" s="2"/>
      <c r="D11" s="3" t="s">
        <v>8</v>
      </c>
      <c r="E11" s="2"/>
      <c r="F11" s="2"/>
      <c r="G11" s="2">
        <f>ROUND(G2*0.9,0)</f>
        <v>508222</v>
      </c>
      <c r="H11" s="2"/>
      <c r="I11" s="2"/>
    </row>
    <row r="13" spans="1:9" x14ac:dyDescent="0.2">
      <c r="A13" s="1" t="s">
        <v>18</v>
      </c>
      <c r="B13" s="1" t="s">
        <v>5</v>
      </c>
      <c r="C13" s="1" t="s">
        <v>6</v>
      </c>
      <c r="D13" s="1"/>
      <c r="E13" s="1">
        <v>2014</v>
      </c>
      <c r="F13" s="1">
        <v>2015</v>
      </c>
      <c r="G13" s="1">
        <v>2016</v>
      </c>
      <c r="H13" s="1">
        <v>2017</v>
      </c>
      <c r="I13" s="1">
        <v>2018</v>
      </c>
    </row>
    <row r="14" spans="1:9" x14ac:dyDescent="0.2">
      <c r="A14" s="1" t="str">
        <f>'Population Definitions'!$A$2</f>
        <v>adults</v>
      </c>
      <c r="B14" t="s">
        <v>7</v>
      </c>
      <c r="C14" s="2"/>
      <c r="D14" s="3" t="s">
        <v>8</v>
      </c>
      <c r="E14" s="2"/>
      <c r="F14" s="2"/>
      <c r="G14" s="2">
        <f>ROUND(289537/0.85,0)</f>
        <v>340632</v>
      </c>
      <c r="H14" s="2"/>
      <c r="I14" s="2"/>
    </row>
    <row r="16" spans="1:9" x14ac:dyDescent="0.2">
      <c r="A16" s="1" t="s">
        <v>19</v>
      </c>
      <c r="B16" s="1" t="s">
        <v>5</v>
      </c>
      <c r="C16" s="1" t="s">
        <v>6</v>
      </c>
      <c r="D16" s="1"/>
      <c r="E16" s="1">
        <v>2014</v>
      </c>
      <c r="F16" s="1">
        <v>2015</v>
      </c>
      <c r="G16" s="1">
        <v>2016</v>
      </c>
      <c r="H16" s="1">
        <v>2017</v>
      </c>
      <c r="I16" s="1">
        <v>2018</v>
      </c>
    </row>
    <row r="17" spans="1:9" x14ac:dyDescent="0.2">
      <c r="A17" s="1" t="str">
        <f>'Population Definitions'!$A$2</f>
        <v>adults</v>
      </c>
      <c r="B17" t="s">
        <v>7</v>
      </c>
      <c r="C17" s="2"/>
      <c r="D17" s="3" t="s">
        <v>8</v>
      </c>
      <c r="E17" s="2"/>
      <c r="F17" s="2"/>
      <c r="G17" s="2">
        <v>15000</v>
      </c>
      <c r="H17" s="2"/>
      <c r="I17" s="2"/>
    </row>
    <row r="19" spans="1:9" x14ac:dyDescent="0.2">
      <c r="A19" s="1" t="s">
        <v>20</v>
      </c>
      <c r="B19" s="1" t="s">
        <v>5</v>
      </c>
      <c r="C19" s="1" t="s">
        <v>6</v>
      </c>
      <c r="D19" s="1"/>
      <c r="E19" s="1">
        <v>2014</v>
      </c>
      <c r="F19" s="1">
        <v>2015</v>
      </c>
      <c r="G19" s="1">
        <v>2016</v>
      </c>
      <c r="H19" s="1">
        <v>2017</v>
      </c>
      <c r="I19" s="1">
        <v>2018</v>
      </c>
    </row>
    <row r="20" spans="1:9" x14ac:dyDescent="0.2">
      <c r="A20" s="1" t="str">
        <f>'Population Definitions'!$A$2</f>
        <v>adults</v>
      </c>
      <c r="B20" t="s">
        <v>28</v>
      </c>
      <c r="C20" s="2"/>
      <c r="D20" s="3" t="s">
        <v>8</v>
      </c>
      <c r="E20" s="2"/>
      <c r="F20" s="2"/>
      <c r="G20" s="2">
        <v>0.2</v>
      </c>
      <c r="H20" s="2"/>
      <c r="I20" s="2"/>
    </row>
    <row r="22" spans="1:9" x14ac:dyDescent="0.2">
      <c r="A22" s="1" t="s">
        <v>21</v>
      </c>
      <c r="B22" s="1" t="s">
        <v>5</v>
      </c>
      <c r="C22" s="1" t="s">
        <v>6</v>
      </c>
      <c r="D22" s="1"/>
      <c r="E22" s="1">
        <v>2014</v>
      </c>
      <c r="F22" s="1">
        <v>2015</v>
      </c>
      <c r="G22" s="1">
        <v>2016</v>
      </c>
      <c r="H22" s="1">
        <v>2017</v>
      </c>
      <c r="I22" s="1">
        <v>2018</v>
      </c>
    </row>
    <row r="23" spans="1:9" x14ac:dyDescent="0.2">
      <c r="A23" s="1" t="str">
        <f>'Population Definitions'!$A$2</f>
        <v>adults</v>
      </c>
      <c r="B23" t="s">
        <v>22</v>
      </c>
      <c r="C23" s="4">
        <v>0.2</v>
      </c>
      <c r="D23" s="3" t="s">
        <v>8</v>
      </c>
      <c r="E23" s="4"/>
      <c r="F23" s="4"/>
      <c r="G23" s="4"/>
      <c r="H23" s="4"/>
      <c r="I23" s="4"/>
    </row>
    <row r="25" spans="1:9" x14ac:dyDescent="0.2">
      <c r="A25" s="1" t="s">
        <v>23</v>
      </c>
      <c r="B25" s="1" t="s">
        <v>5</v>
      </c>
      <c r="C25" s="1" t="s">
        <v>6</v>
      </c>
      <c r="D25" s="1"/>
      <c r="E25" s="1">
        <v>2014</v>
      </c>
      <c r="F25" s="1">
        <v>2015</v>
      </c>
      <c r="G25" s="1">
        <v>2016</v>
      </c>
      <c r="H25" s="1">
        <v>2017</v>
      </c>
      <c r="I25" s="1">
        <v>2018</v>
      </c>
    </row>
    <row r="26" spans="1:9" x14ac:dyDescent="0.2">
      <c r="A26" s="1" t="str">
        <f>'Population Definitions'!$A$2</f>
        <v>adults</v>
      </c>
      <c r="B26" t="s">
        <v>28</v>
      </c>
      <c r="C26" s="4">
        <v>0.16</v>
      </c>
      <c r="D26" s="3" t="s">
        <v>8</v>
      </c>
      <c r="E26" s="4"/>
      <c r="F26" s="4"/>
      <c r="G26" s="4"/>
      <c r="H26" s="4"/>
      <c r="I26" s="4"/>
    </row>
    <row r="28" spans="1:9" x14ac:dyDescent="0.2">
      <c r="A28" s="1" t="s">
        <v>24</v>
      </c>
      <c r="B28" s="1" t="s">
        <v>5</v>
      </c>
      <c r="C28" s="1" t="s">
        <v>6</v>
      </c>
      <c r="D28" s="1"/>
      <c r="E28" s="1">
        <v>2014</v>
      </c>
      <c r="F28" s="1">
        <v>2015</v>
      </c>
      <c r="G28" s="1">
        <v>2016</v>
      </c>
      <c r="H28" s="1">
        <v>2017</v>
      </c>
      <c r="I28" s="1">
        <v>2018</v>
      </c>
    </row>
    <row r="29" spans="1:9" x14ac:dyDescent="0.2">
      <c r="A29" s="1" t="str">
        <f>'Population Definitions'!$A$2</f>
        <v>adults</v>
      </c>
      <c r="B29" t="s">
        <v>28</v>
      </c>
      <c r="C29" s="4">
        <v>0.12</v>
      </c>
      <c r="D29" s="3" t="s">
        <v>8</v>
      </c>
      <c r="E29" s="4"/>
      <c r="F29" s="4"/>
      <c r="G29" s="4"/>
      <c r="H29" s="4"/>
      <c r="I29" s="4"/>
    </row>
    <row r="31" spans="1:9" x14ac:dyDescent="0.2">
      <c r="A31" s="1" t="s">
        <v>25</v>
      </c>
      <c r="B31" s="1" t="s">
        <v>5</v>
      </c>
      <c r="C31" s="1" t="s">
        <v>6</v>
      </c>
      <c r="D31" s="1"/>
      <c r="E31" s="1">
        <v>2014</v>
      </c>
      <c r="F31" s="1">
        <v>2015</v>
      </c>
      <c r="G31" s="1">
        <v>2016</v>
      </c>
      <c r="H31" s="1">
        <v>2017</v>
      </c>
      <c r="I31" s="1">
        <v>2018</v>
      </c>
    </row>
    <row r="32" spans="1:9" x14ac:dyDescent="0.2">
      <c r="A32" s="1" t="str">
        <f>'Population Definitions'!$A$2</f>
        <v>adults</v>
      </c>
      <c r="B32" t="s">
        <v>28</v>
      </c>
      <c r="C32" s="4">
        <v>0.06</v>
      </c>
      <c r="D32" s="3" t="s">
        <v>8</v>
      </c>
      <c r="E32" s="4"/>
      <c r="F32" s="4"/>
      <c r="G32" s="4"/>
      <c r="H32" s="4"/>
      <c r="I32" s="4"/>
    </row>
    <row r="34" spans="1:9" x14ac:dyDescent="0.2">
      <c r="A34" s="1" t="s">
        <v>26</v>
      </c>
      <c r="B34" s="1" t="s">
        <v>5</v>
      </c>
      <c r="C34" s="1" t="s">
        <v>6</v>
      </c>
      <c r="D34" s="1"/>
      <c r="E34" s="1">
        <v>2014</v>
      </c>
      <c r="F34" s="1">
        <v>2015</v>
      </c>
      <c r="G34" s="1">
        <v>2016</v>
      </c>
      <c r="H34" s="1">
        <v>2017</v>
      </c>
      <c r="I34" s="1">
        <v>2018</v>
      </c>
    </row>
    <row r="35" spans="1:9" x14ac:dyDescent="0.2">
      <c r="A35" s="1" t="str">
        <f>'Population Definitions'!$A$2</f>
        <v>adults</v>
      </c>
      <c r="B35" t="s">
        <v>28</v>
      </c>
      <c r="C35" s="4">
        <v>0.03</v>
      </c>
      <c r="D35" s="3" t="s">
        <v>8</v>
      </c>
      <c r="E35" s="4"/>
      <c r="F35" s="4"/>
      <c r="G35" s="4"/>
      <c r="H35" s="4"/>
      <c r="I35" s="4"/>
    </row>
    <row r="37" spans="1:9" x14ac:dyDescent="0.2">
      <c r="A37" s="1" t="s">
        <v>27</v>
      </c>
      <c r="B37" s="1" t="s">
        <v>5</v>
      </c>
      <c r="C37" s="1" t="s">
        <v>6</v>
      </c>
      <c r="D37" s="1"/>
      <c r="E37" s="1">
        <v>2014</v>
      </c>
      <c r="F37" s="1">
        <v>2015</v>
      </c>
      <c r="G37" s="1">
        <v>2016</v>
      </c>
      <c r="H37" s="1">
        <v>2017</v>
      </c>
      <c r="I37" s="1">
        <v>2018</v>
      </c>
    </row>
    <row r="38" spans="1:9" x14ac:dyDescent="0.2">
      <c r="A38" s="1" t="str">
        <f>'Population Definitions'!$A$2</f>
        <v>adults</v>
      </c>
      <c r="B38" t="s">
        <v>28</v>
      </c>
      <c r="C38" s="4">
        <v>1.4999999999999999E-2</v>
      </c>
      <c r="D38" s="3" t="s">
        <v>8</v>
      </c>
      <c r="E38" s="4"/>
      <c r="F38" s="4"/>
      <c r="G38" s="4"/>
      <c r="H38" s="4"/>
      <c r="I38" s="4"/>
    </row>
  </sheetData>
  <conditionalFormatting sqref="C2">
    <cfRule type="expression" dxfId="25" priority="3">
      <formula>COUNTIF(E2:I2,"&lt;&gt;" &amp; "")&gt;0</formula>
    </cfRule>
    <cfRule type="expression" dxfId="24" priority="4">
      <formula>AND(COUNTIF(E2:I2,"&lt;&gt;" &amp; "")&gt;0,NOT(ISBLANK(C2)))</formula>
    </cfRule>
  </conditionalFormatting>
  <conditionalFormatting sqref="C5">
    <cfRule type="expression" dxfId="23" priority="5">
      <formula>COUNTIF(E5:I5,"&lt;&gt;" &amp; "")&gt;0</formula>
    </cfRule>
    <cfRule type="expression" dxfId="22" priority="6">
      <formula>AND(COUNTIF(E5:I5,"&lt;&gt;" &amp; "")&gt;0,NOT(ISBLANK(C5)))</formula>
    </cfRule>
  </conditionalFormatting>
  <conditionalFormatting sqref="C8">
    <cfRule type="expression" dxfId="21" priority="1">
      <formula>COUNTIF(E8:I8,"&lt;&gt;" &amp; "")&gt;0</formula>
    </cfRule>
    <cfRule type="expression" dxfId="20" priority="2">
      <formula>AND(COUNTIF(E8:I8,"&lt;&gt;" &amp; "")&gt;0,NOT(ISBLANK(C8)))</formula>
    </cfRule>
  </conditionalFormatting>
  <conditionalFormatting sqref="C11">
    <cfRule type="expression" dxfId="19" priority="7">
      <formula>COUNTIF(E11:I11,"&lt;&gt;" &amp; "")&gt;0</formula>
    </cfRule>
    <cfRule type="expression" dxfId="18" priority="8">
      <formula>AND(COUNTIF(E11:I11,"&lt;&gt;" &amp; "")&gt;0,NOT(ISBLANK(C11)))</formula>
    </cfRule>
  </conditionalFormatting>
  <conditionalFormatting sqref="C14">
    <cfRule type="expression" dxfId="17" priority="9">
      <formula>COUNTIF(E14:I14,"&lt;&gt;" &amp; "")&gt;0</formula>
    </cfRule>
    <cfRule type="expression" dxfId="16" priority="10">
      <formula>AND(COUNTIF(E14:I14,"&lt;&gt;" &amp; "")&gt;0,NOT(ISBLANK(C14)))</formula>
    </cfRule>
  </conditionalFormatting>
  <conditionalFormatting sqref="C17">
    <cfRule type="expression" dxfId="15" priority="11">
      <formula>COUNTIF(E17:I17,"&lt;&gt;" &amp; "")&gt;0</formula>
    </cfRule>
    <cfRule type="expression" dxfId="14" priority="12">
      <formula>AND(COUNTIF(E17:I17,"&lt;&gt;" &amp; "")&gt;0,NOT(ISBLANK(C17)))</formula>
    </cfRule>
  </conditionalFormatting>
  <conditionalFormatting sqref="C20">
    <cfRule type="expression" dxfId="13" priority="13">
      <formula>COUNTIF(E20:I20,"&lt;&gt;" &amp; "")&gt;0</formula>
    </cfRule>
    <cfRule type="expression" dxfId="12" priority="14">
      <formula>AND(COUNTIF(E20:I20,"&lt;&gt;" &amp; "")&gt;0,NOT(ISBLANK(C20)))</formula>
    </cfRule>
  </conditionalFormatting>
  <conditionalFormatting sqref="C23">
    <cfRule type="expression" dxfId="11" priority="15">
      <formula>COUNTIF(E23:I23,"&lt;&gt;" &amp; "")&gt;0</formula>
    </cfRule>
    <cfRule type="expression" dxfId="10" priority="16">
      <formula>AND(COUNTIF(E23:I23,"&lt;&gt;" &amp; "")&gt;0,NOT(ISBLANK(C23)))</formula>
    </cfRule>
  </conditionalFormatting>
  <conditionalFormatting sqref="C26">
    <cfRule type="expression" dxfId="9" priority="17">
      <formula>COUNTIF(E26:I26,"&lt;&gt;" &amp; "")&gt;0</formula>
    </cfRule>
    <cfRule type="expression" dxfId="8" priority="18">
      <formula>AND(COUNTIF(E26:I26,"&lt;&gt;" &amp; "")&gt;0,NOT(ISBLANK(C26)))</formula>
    </cfRule>
  </conditionalFormatting>
  <conditionalFormatting sqref="C29">
    <cfRule type="expression" dxfId="7" priority="19">
      <formula>COUNTIF(E29:I29,"&lt;&gt;" &amp; "")&gt;0</formula>
    </cfRule>
    <cfRule type="expression" dxfId="6" priority="20">
      <formula>AND(COUNTIF(E29:I29,"&lt;&gt;" &amp; "")&gt;0,NOT(ISBLANK(C29)))</formula>
    </cfRule>
  </conditionalFormatting>
  <conditionalFormatting sqref="C32">
    <cfRule type="expression" dxfId="5" priority="21">
      <formula>COUNTIF(E32:I32,"&lt;&gt;" &amp; "")&gt;0</formula>
    </cfRule>
    <cfRule type="expression" dxfId="4" priority="22">
      <formula>AND(COUNTIF(E32:I32,"&lt;&gt;" &amp; "")&gt;0,NOT(ISBLANK(C32)))</formula>
    </cfRule>
  </conditionalFormatting>
  <conditionalFormatting sqref="C35">
    <cfRule type="expression" dxfId="3" priority="23">
      <formula>COUNTIF(E35:I35,"&lt;&gt;" &amp; "")&gt;0</formula>
    </cfRule>
    <cfRule type="expression" dxfId="2" priority="24">
      <formula>AND(COUNTIF(E35:I35,"&lt;&gt;" &amp; "")&gt;0,NOT(ISBLANK(C35)))</formula>
    </cfRule>
  </conditionalFormatting>
  <conditionalFormatting sqref="C38">
    <cfRule type="expression" dxfId="1" priority="25">
      <formula>COUNTIF(E38:I38,"&lt;&gt;" &amp; "")&gt;0</formula>
    </cfRule>
    <cfRule type="expression" dxfId="0" priority="26">
      <formula>AND(COUNTIF(E38:I38,"&lt;&gt;" &amp; "")&gt;0,NOT(ISBLANK(C38)))</formula>
    </cfRule>
  </conditionalFormatting>
  <dataValidations count="3">
    <dataValidation type="list" showInputMessage="1" showErrorMessage="1" sqref="B2 B17 B14 B11 B5" xr:uid="{00000000-0002-0000-0200-000000000000}">
      <formula1>"Number"</formula1>
    </dataValidation>
    <dataValidation type="list" showInputMessage="1" showErrorMessage="1" sqref="B23" xr:uid="{00000000-0002-0000-0200-000002000000}">
      <formula1>"Duration"</formula1>
    </dataValidation>
    <dataValidation type="list" showInputMessage="1" showErrorMessage="1" sqref="B20 B26 B29 B32 B35 B38 B8" xr:uid="{28CE82C6-D7E0-4447-8A79-811A498702C2}">
      <formula1>"Rate (per year)"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 Abeysuriya</cp:lastModifiedBy>
  <dcterms:created xsi:type="dcterms:W3CDTF">2018-09-21T09:28:58Z</dcterms:created>
  <dcterms:modified xsi:type="dcterms:W3CDTF">2024-02-05T04:18:06Z</dcterms:modified>
  <cp:category>atomica:databook</cp:category>
</cp:coreProperties>
</file>