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Y45" i="3" l="1"/>
  <c r="Y51" i="3"/>
  <c r="I53" i="3"/>
  <c r="H52" i="3"/>
  <c r="G51" i="3"/>
  <c r="H46" i="3"/>
  <c r="I47" i="3"/>
  <c r="G45" i="3"/>
  <c r="L41" i="3"/>
  <c r="K40" i="3"/>
  <c r="J39" i="3"/>
  <c r="L35" i="3"/>
  <c r="K34" i="3"/>
  <c r="J33" i="3"/>
  <c r="A53" i="3"/>
  <c r="A52" i="3"/>
  <c r="A51" i="3"/>
  <c r="A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</calcChain>
</file>

<file path=xl/sharedStrings.xml><?xml version="1.0" encoding="utf-8"?>
<sst xmlns="http://schemas.openxmlformats.org/spreadsheetml/2006/main" count="678" uniqueCount="88">
  <si>
    <t>Targeted to (populations)</t>
  </si>
  <si>
    <t>Targeted to (compartments)</t>
  </si>
  <si>
    <t>Abbreviation</t>
  </si>
  <si>
    <t>Display name</t>
  </si>
  <si>
    <t>Mosquitoes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</si>
  <si>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</si>
  <si>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</si>
  <si>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</si>
  <si>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</si>
  <si>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</si>
  <si>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</si>
  <si>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</si>
  <si>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</si>
  <si>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</si>
  <si>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Infected</t>
  </si>
  <si>
    <t>Immune</t>
  </si>
  <si>
    <t>Immune, malaria-like symptoms</t>
  </si>
  <si>
    <t>Waning immunity</t>
  </si>
  <si>
    <t>Waning immunity, malaria-like symptoms</t>
  </si>
  <si>
    <t>In treatment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</si>
  <si>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</si>
  <si>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</si>
  <si>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</si>
  <si>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</si>
  <si>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</si>
  <si>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</si>
  <si>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</si>
  <si>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</si>
  <si>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</si>
  <si>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</si>
  <si>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</si>
  <si>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</si>
  <si>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</si>
  <si>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</si>
  <si>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</si>
  <si>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</si>
  <si>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</si>
  <si>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</si>
  <si>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Negative test result (susceptible)</t>
  </si>
  <si>
    <t>Negative test result (immune)</t>
  </si>
  <si>
    <t>Susceptible people treated</t>
  </si>
  <si>
    <t>People treated</t>
  </si>
  <si>
    <t>TXg</t>
  </si>
  <si>
    <t>Treatments (general population)</t>
  </si>
  <si>
    <t>Y</t>
  </si>
  <si>
    <t>TXp</t>
  </si>
  <si>
    <t>Treatments (pregnant women)</t>
  </si>
  <si>
    <t>TXc</t>
  </si>
  <si>
    <t>Treatments (children 0-5)</t>
  </si>
  <si>
    <t>DXg</t>
  </si>
  <si>
    <t>Tests (general population)</t>
  </si>
  <si>
    <t>DXp</t>
  </si>
  <si>
    <t>Tests (pregnant women)</t>
  </si>
  <si>
    <t>DXc</t>
  </si>
  <si>
    <t>Tests (children 0-5)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</si>
  <si>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</si>
  <si>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</si>
  <si>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</si>
  <si>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</si>
  <si>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</si>
  <si>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</si>
  <si>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</si>
  <si>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</si>
  <si>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</si>
  <si>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</si>
  <si>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</si>
  <si>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</si>
  <si>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</si>
  <si>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</si>
  <si>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</si>
  <si>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</si>
  <si>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</si>
  <si>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</si>
  <si>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</si>
  <si>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</si>
  <si>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</si>
  <si>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</si>
  <si>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Best</t>
  </si>
  <si>
    <t>Nested</t>
  </si>
  <si>
    <t>BCCg+LLINg=0.5</t>
  </si>
  <si>
    <t>BCCp+LLINp=0.5, BCCp+LLINp+IPTp=0.4, BCCp+IPTp=0.6</t>
  </si>
  <si>
    <t>BCCc+LLINc=0.5</t>
  </si>
  <si>
    <t>TXg+DXg=0.92625</t>
  </si>
  <si>
    <t>TXp+DXp=0.92625</t>
  </si>
  <si>
    <t>TXg+DXg=0.49875</t>
  </si>
  <si>
    <t>TXp+DXp=0.49875</t>
  </si>
  <si>
    <t>TXc+DXc=0.49875</t>
  </si>
  <si>
    <t>TXc+DXc=0.92625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</si>
</sst>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2" borderId="1" xfId="0" applyFill="1" applyBorder="1" applyProtection="1"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2" borderId="1" xfId="0" applyFill="1" applyBorder="1" applyProtection="1">
      <protection locked="0"/>
    </xf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/>
    <xf numFmtId="0" fontId="0" fillId="2" borderId="1" xfId="0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6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3" sqref="A3:S19"/>
    </sheetView>
  </sheetViews>
  <sheetFormatPr defaultRowHeight="15" x14ac:dyDescent="0.25"/>
  <cols>
    <col min="1" max="6" width="14.85546875" customWidth="1"/>
    <col min="8" max="19" width="14.85546875" customWidth="1"/>
  </cols>
  <sheetData>
    <row r="1" spans="1:19" x14ac:dyDescent="0.25">
      <c r="C1" s="1" t="s">
        <v>0</v>
      </c>
      <c r="H1" s="1" t="s">
        <v>1</v>
      </c>
    </row>
    <row r="2" spans="1:19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 x14ac:dyDescent="0.25">
      <c r="A3" s="5" t="s">
        <v>42</v>
      </c>
      <c r="B3" s="5" t="s">
        <v>43</v>
      </c>
      <c r="C3" s="6" t="s">
        <v>20</v>
      </c>
      <c r="D3" s="6" t="s">
        <v>44</v>
      </c>
      <c r="E3" s="6" t="s">
        <v>20</v>
      </c>
      <c r="F3" s="6" t="s">
        <v>20</v>
      </c>
      <c r="G3" s="5"/>
      <c r="H3" s="6" t="s">
        <v>20</v>
      </c>
      <c r="I3" s="6" t="s">
        <v>20</v>
      </c>
      <c r="J3" s="6" t="s">
        <v>20</v>
      </c>
      <c r="K3" s="6" t="s">
        <v>20</v>
      </c>
      <c r="L3" s="6" t="s">
        <v>44</v>
      </c>
      <c r="M3" s="6" t="s">
        <v>20</v>
      </c>
      <c r="N3" s="6" t="s">
        <v>44</v>
      </c>
      <c r="O3" s="6" t="s">
        <v>20</v>
      </c>
      <c r="P3" s="6" t="s">
        <v>44</v>
      </c>
      <c r="Q3" s="6" t="s">
        <v>20</v>
      </c>
      <c r="R3" s="6" t="s">
        <v>44</v>
      </c>
      <c r="S3" s="6" t="s">
        <v>20</v>
      </c>
    </row>
    <row r="4" spans="1:19" x14ac:dyDescent="0.25">
      <c r="A4" s="5" t="s">
        <v>45</v>
      </c>
      <c r="B4" s="5" t="s">
        <v>46</v>
      </c>
      <c r="C4" s="6" t="s">
        <v>20</v>
      </c>
      <c r="D4" s="6" t="s">
        <v>20</v>
      </c>
      <c r="E4" s="6" t="s">
        <v>44</v>
      </c>
      <c r="F4" s="6" t="s">
        <v>20</v>
      </c>
      <c r="G4" s="5"/>
      <c r="H4" s="6" t="s">
        <v>20</v>
      </c>
      <c r="I4" s="6" t="s">
        <v>20</v>
      </c>
      <c r="J4" s="6" t="s">
        <v>20</v>
      </c>
      <c r="K4" s="6" t="s">
        <v>20</v>
      </c>
      <c r="L4" s="6" t="s">
        <v>44</v>
      </c>
      <c r="M4" s="6" t="s">
        <v>20</v>
      </c>
      <c r="N4" s="6" t="s">
        <v>44</v>
      </c>
      <c r="O4" s="6" t="s">
        <v>20</v>
      </c>
      <c r="P4" s="6" t="s">
        <v>44</v>
      </c>
      <c r="Q4" s="6" t="s">
        <v>20</v>
      </c>
      <c r="R4" s="6" t="s">
        <v>44</v>
      </c>
      <c r="S4" s="6" t="s">
        <v>20</v>
      </c>
    </row>
    <row r="5" spans="1:19" x14ac:dyDescent="0.25">
      <c r="A5" s="5" t="s">
        <v>47</v>
      </c>
      <c r="B5" s="5" t="s">
        <v>48</v>
      </c>
      <c r="C5" s="6" t="s">
        <v>20</v>
      </c>
      <c r="D5" s="6" t="s">
        <v>20</v>
      </c>
      <c r="E5" s="6" t="s">
        <v>20</v>
      </c>
      <c r="F5" s="6" t="s">
        <v>44</v>
      </c>
      <c r="G5" s="5"/>
      <c r="H5" s="6" t="s">
        <v>20</v>
      </c>
      <c r="I5" s="6" t="s">
        <v>20</v>
      </c>
      <c r="J5" s="6" t="s">
        <v>20</v>
      </c>
      <c r="K5" s="6" t="s">
        <v>20</v>
      </c>
      <c r="L5" s="6" t="s">
        <v>44</v>
      </c>
      <c r="M5" s="6" t="s">
        <v>20</v>
      </c>
      <c r="N5" s="6" t="s">
        <v>44</v>
      </c>
      <c r="O5" s="6" t="s">
        <v>20</v>
      </c>
      <c r="P5" s="6" t="s">
        <v>44</v>
      </c>
      <c r="Q5" s="6" t="s">
        <v>20</v>
      </c>
      <c r="R5" s="6" t="s">
        <v>44</v>
      </c>
      <c r="S5" s="6" t="s">
        <v>20</v>
      </c>
    </row>
    <row r="6" spans="1:19" x14ac:dyDescent="0.25">
      <c r="A6" s="5" t="s">
        <v>49</v>
      </c>
      <c r="B6" s="5" t="s">
        <v>50</v>
      </c>
      <c r="C6" s="6" t="s">
        <v>20</v>
      </c>
      <c r="D6" s="6" t="s">
        <v>44</v>
      </c>
      <c r="E6" s="6" t="s">
        <v>20</v>
      </c>
      <c r="F6" s="6" t="s">
        <v>20</v>
      </c>
      <c r="G6" s="5"/>
      <c r="H6" s="6" t="s">
        <v>20</v>
      </c>
      <c r="I6" s="6" t="s">
        <v>20</v>
      </c>
      <c r="J6" s="6" t="s">
        <v>20</v>
      </c>
      <c r="K6" s="6" t="s">
        <v>20</v>
      </c>
      <c r="L6" s="6" t="s">
        <v>44</v>
      </c>
      <c r="M6" s="6" t="s">
        <v>20</v>
      </c>
      <c r="N6" s="6" t="s">
        <v>44</v>
      </c>
      <c r="O6" s="6" t="s">
        <v>20</v>
      </c>
      <c r="P6" s="6" t="s">
        <v>44</v>
      </c>
      <c r="Q6" s="6" t="s">
        <v>20</v>
      </c>
      <c r="R6" s="6" t="s">
        <v>44</v>
      </c>
      <c r="S6" s="6" t="s">
        <v>20</v>
      </c>
    </row>
    <row r="7" spans="1:19" x14ac:dyDescent="0.25">
      <c r="A7" s="5" t="s">
        <v>51</v>
      </c>
      <c r="B7" s="5" t="s">
        <v>52</v>
      </c>
      <c r="C7" s="6" t="s">
        <v>20</v>
      </c>
      <c r="D7" s="6" t="s">
        <v>20</v>
      </c>
      <c r="E7" s="6" t="s">
        <v>44</v>
      </c>
      <c r="F7" s="6" t="s">
        <v>20</v>
      </c>
      <c r="G7" s="5"/>
      <c r="H7" s="6" t="s">
        <v>20</v>
      </c>
      <c r="I7" s="6" t="s">
        <v>20</v>
      </c>
      <c r="J7" s="6" t="s">
        <v>20</v>
      </c>
      <c r="K7" s="6" t="s">
        <v>20</v>
      </c>
      <c r="L7" s="6" t="s">
        <v>44</v>
      </c>
      <c r="M7" s="6" t="s">
        <v>20</v>
      </c>
      <c r="N7" s="6" t="s">
        <v>44</v>
      </c>
      <c r="O7" s="6" t="s">
        <v>20</v>
      </c>
      <c r="P7" s="6" t="s">
        <v>44</v>
      </c>
      <c r="Q7" s="6" t="s">
        <v>20</v>
      </c>
      <c r="R7" s="6" t="s">
        <v>44</v>
      </c>
      <c r="S7" s="6" t="s">
        <v>20</v>
      </c>
    </row>
    <row r="8" spans="1:19" x14ac:dyDescent="0.25">
      <c r="A8" s="5" t="s">
        <v>53</v>
      </c>
      <c r="B8" s="5" t="s">
        <v>54</v>
      </c>
      <c r="C8" s="6" t="s">
        <v>20</v>
      </c>
      <c r="D8" s="6" t="s">
        <v>20</v>
      </c>
      <c r="E8" s="6" t="s">
        <v>20</v>
      </c>
      <c r="F8" s="6" t="s">
        <v>44</v>
      </c>
      <c r="G8" s="5"/>
      <c r="H8" s="6" t="s">
        <v>20</v>
      </c>
      <c r="I8" s="6" t="s">
        <v>20</v>
      </c>
      <c r="J8" s="6" t="s">
        <v>20</v>
      </c>
      <c r="K8" s="6" t="s">
        <v>20</v>
      </c>
      <c r="L8" s="6" t="s">
        <v>44</v>
      </c>
      <c r="M8" s="6" t="s">
        <v>20</v>
      </c>
      <c r="N8" s="6" t="s">
        <v>44</v>
      </c>
      <c r="O8" s="6" t="s">
        <v>20</v>
      </c>
      <c r="P8" s="6" t="s">
        <v>44</v>
      </c>
      <c r="Q8" s="6" t="s">
        <v>20</v>
      </c>
      <c r="R8" s="6" t="s">
        <v>44</v>
      </c>
      <c r="S8" s="6" t="s">
        <v>20</v>
      </c>
    </row>
    <row r="9" spans="1:19" x14ac:dyDescent="0.25">
      <c r="A9" s="5" t="s">
        <v>55</v>
      </c>
      <c r="B9" s="5" t="s">
        <v>56</v>
      </c>
      <c r="C9" s="6" t="s">
        <v>20</v>
      </c>
      <c r="D9" s="6" t="s">
        <v>44</v>
      </c>
      <c r="E9" s="6" t="s">
        <v>20</v>
      </c>
      <c r="F9" s="6" t="s">
        <v>20</v>
      </c>
      <c r="G9" s="5"/>
      <c r="H9" s="6" t="s">
        <v>20</v>
      </c>
      <c r="I9" s="6" t="s">
        <v>20</v>
      </c>
      <c r="J9" s="6" t="s">
        <v>20</v>
      </c>
      <c r="K9" s="6" t="s">
        <v>44</v>
      </c>
      <c r="L9" s="6" t="s">
        <v>44</v>
      </c>
      <c r="M9" s="6" t="s">
        <v>44</v>
      </c>
      <c r="N9" s="6" t="s">
        <v>44</v>
      </c>
      <c r="O9" s="6" t="s">
        <v>44</v>
      </c>
      <c r="P9" s="6" t="s">
        <v>44</v>
      </c>
      <c r="Q9" s="6" t="s">
        <v>44</v>
      </c>
      <c r="R9" s="6" t="s">
        <v>44</v>
      </c>
      <c r="S9" s="6" t="s">
        <v>44</v>
      </c>
    </row>
    <row r="10" spans="1:19" x14ac:dyDescent="0.25">
      <c r="A10" s="5" t="s">
        <v>57</v>
      </c>
      <c r="B10" s="5" t="s">
        <v>58</v>
      </c>
      <c r="C10" s="6" t="s">
        <v>20</v>
      </c>
      <c r="D10" s="6" t="s">
        <v>20</v>
      </c>
      <c r="E10" s="6" t="s">
        <v>44</v>
      </c>
      <c r="F10" s="6" t="s">
        <v>20</v>
      </c>
      <c r="G10" s="5"/>
      <c r="H10" s="6" t="s">
        <v>20</v>
      </c>
      <c r="I10" s="6" t="s">
        <v>20</v>
      </c>
      <c r="J10" s="6" t="s">
        <v>20</v>
      </c>
      <c r="K10" s="6" t="s">
        <v>44</v>
      </c>
      <c r="L10" s="6" t="s">
        <v>44</v>
      </c>
      <c r="M10" s="6" t="s">
        <v>44</v>
      </c>
      <c r="N10" s="6" t="s">
        <v>44</v>
      </c>
      <c r="O10" s="6" t="s">
        <v>44</v>
      </c>
      <c r="P10" s="6" t="s">
        <v>44</v>
      </c>
      <c r="Q10" s="6" t="s">
        <v>44</v>
      </c>
      <c r="R10" s="6" t="s">
        <v>44</v>
      </c>
      <c r="S10" s="6" t="s">
        <v>44</v>
      </c>
    </row>
    <row r="11" spans="1:19" x14ac:dyDescent="0.25">
      <c r="A11" s="5" t="s">
        <v>59</v>
      </c>
      <c r="B11" s="5" t="s">
        <v>60</v>
      </c>
      <c r="C11" s="6" t="s">
        <v>20</v>
      </c>
      <c r="D11" s="6" t="s">
        <v>20</v>
      </c>
      <c r="E11" s="6" t="s">
        <v>20</v>
      </c>
      <c r="F11" s="6" t="s">
        <v>44</v>
      </c>
      <c r="G11" s="5"/>
      <c r="H11" s="6" t="s">
        <v>20</v>
      </c>
      <c r="I11" s="6" t="s">
        <v>20</v>
      </c>
      <c r="J11" s="6" t="s">
        <v>20</v>
      </c>
      <c r="K11" s="6" t="s">
        <v>44</v>
      </c>
      <c r="L11" s="6" t="s">
        <v>44</v>
      </c>
      <c r="M11" s="6" t="s">
        <v>44</v>
      </c>
      <c r="N11" s="6" t="s">
        <v>44</v>
      </c>
      <c r="O11" s="6" t="s">
        <v>44</v>
      </c>
      <c r="P11" s="6" t="s">
        <v>44</v>
      </c>
      <c r="Q11" s="6" t="s">
        <v>44</v>
      </c>
      <c r="R11" s="6" t="s">
        <v>44</v>
      </c>
      <c r="S11" s="6" t="s">
        <v>44</v>
      </c>
    </row>
    <row r="12" spans="1:19" x14ac:dyDescent="0.25">
      <c r="A12" s="5" t="s">
        <v>61</v>
      </c>
      <c r="B12" s="5" t="s">
        <v>62</v>
      </c>
      <c r="C12" s="6" t="s">
        <v>20</v>
      </c>
      <c r="D12" s="6" t="s">
        <v>20</v>
      </c>
      <c r="E12" s="6" t="s">
        <v>44</v>
      </c>
      <c r="F12" s="6" t="s">
        <v>20</v>
      </c>
      <c r="G12" s="5"/>
      <c r="H12" s="6" t="s">
        <v>20</v>
      </c>
      <c r="I12" s="6" t="s">
        <v>20</v>
      </c>
      <c r="J12" s="6" t="s">
        <v>20</v>
      </c>
      <c r="K12" s="6" t="s">
        <v>44</v>
      </c>
      <c r="L12" s="6" t="s">
        <v>44</v>
      </c>
      <c r="M12" s="6" t="s">
        <v>44</v>
      </c>
      <c r="N12" s="6" t="s">
        <v>44</v>
      </c>
      <c r="O12" s="6" t="s">
        <v>44</v>
      </c>
      <c r="P12" s="6" t="s">
        <v>44</v>
      </c>
      <c r="Q12" s="6" t="s">
        <v>44</v>
      </c>
      <c r="R12" s="6" t="s">
        <v>44</v>
      </c>
      <c r="S12" s="6" t="s">
        <v>44</v>
      </c>
    </row>
    <row r="13" spans="1:19" x14ac:dyDescent="0.25">
      <c r="A13" s="5" t="s">
        <v>63</v>
      </c>
      <c r="B13" s="5" t="s">
        <v>64</v>
      </c>
      <c r="C13" s="6" t="s">
        <v>44</v>
      </c>
      <c r="D13" s="6" t="s">
        <v>20</v>
      </c>
      <c r="E13" s="6" t="s">
        <v>20</v>
      </c>
      <c r="F13" s="6" t="s">
        <v>20</v>
      </c>
      <c r="G13" s="5"/>
      <c r="H13" s="6" t="s">
        <v>44</v>
      </c>
      <c r="I13" s="6" t="s">
        <v>44</v>
      </c>
      <c r="J13" s="6" t="s">
        <v>44</v>
      </c>
      <c r="K13" s="6" t="s">
        <v>20</v>
      </c>
      <c r="L13" s="6" t="s">
        <v>20</v>
      </c>
      <c r="M13" s="6" t="s">
        <v>20</v>
      </c>
      <c r="N13" s="6" t="s">
        <v>20</v>
      </c>
      <c r="O13" s="6" t="s">
        <v>20</v>
      </c>
      <c r="P13" s="6" t="s">
        <v>20</v>
      </c>
      <c r="Q13" s="6" t="s">
        <v>20</v>
      </c>
      <c r="R13" s="6" t="s">
        <v>20</v>
      </c>
      <c r="S13" s="6" t="s">
        <v>20</v>
      </c>
    </row>
    <row r="14" spans="1:19" x14ac:dyDescent="0.25">
      <c r="A14" s="5" t="s">
        <v>65</v>
      </c>
      <c r="B14" s="5" t="s">
        <v>66</v>
      </c>
      <c r="C14" s="6" t="s">
        <v>44</v>
      </c>
      <c r="D14" s="6" t="s">
        <v>20</v>
      </c>
      <c r="E14" s="6" t="s">
        <v>20</v>
      </c>
      <c r="F14" s="6" t="s">
        <v>20</v>
      </c>
      <c r="G14" s="5"/>
      <c r="H14" s="6" t="s">
        <v>44</v>
      </c>
      <c r="I14" s="6" t="s">
        <v>44</v>
      </c>
      <c r="J14" s="6" t="s">
        <v>44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25">
      <c r="A15" s="5" t="s">
        <v>67</v>
      </c>
      <c r="B15" s="5" t="s">
        <v>68</v>
      </c>
      <c r="C15" s="6" t="s">
        <v>44</v>
      </c>
      <c r="D15" s="6" t="s">
        <v>44</v>
      </c>
      <c r="E15" s="6" t="s">
        <v>20</v>
      </c>
      <c r="F15" s="6" t="s">
        <v>20</v>
      </c>
      <c r="G15" s="5"/>
      <c r="H15" s="6" t="s">
        <v>44</v>
      </c>
      <c r="I15" s="6" t="s">
        <v>44</v>
      </c>
      <c r="J15" s="6" t="s">
        <v>44</v>
      </c>
      <c r="K15" s="6" t="s">
        <v>44</v>
      </c>
      <c r="L15" s="6" t="s">
        <v>44</v>
      </c>
      <c r="M15" s="6" t="s">
        <v>44</v>
      </c>
      <c r="N15" s="6" t="s">
        <v>44</v>
      </c>
      <c r="O15" s="6" t="s">
        <v>44</v>
      </c>
      <c r="P15" s="6" t="s">
        <v>44</v>
      </c>
      <c r="Q15" s="6" t="s">
        <v>44</v>
      </c>
      <c r="R15" s="6" t="s">
        <v>44</v>
      </c>
      <c r="S15" s="6" t="s">
        <v>44</v>
      </c>
    </row>
    <row r="16" spans="1:19" x14ac:dyDescent="0.25">
      <c r="A16" s="5" t="s">
        <v>69</v>
      </c>
      <c r="B16" s="5" t="s">
        <v>70</v>
      </c>
      <c r="C16" s="6" t="s">
        <v>44</v>
      </c>
      <c r="D16" s="6" t="s">
        <v>20</v>
      </c>
      <c r="E16" s="6" t="s">
        <v>44</v>
      </c>
      <c r="F16" s="6" t="s">
        <v>20</v>
      </c>
      <c r="G16" s="5"/>
      <c r="H16" s="6" t="s">
        <v>44</v>
      </c>
      <c r="I16" s="6" t="s">
        <v>44</v>
      </c>
      <c r="J16" s="6" t="s">
        <v>44</v>
      </c>
      <c r="K16" s="6" t="s">
        <v>44</v>
      </c>
      <c r="L16" s="6" t="s">
        <v>44</v>
      </c>
      <c r="M16" s="6" t="s">
        <v>44</v>
      </c>
      <c r="N16" s="6" t="s">
        <v>44</v>
      </c>
      <c r="O16" s="6" t="s">
        <v>44</v>
      </c>
      <c r="P16" s="6" t="s">
        <v>44</v>
      </c>
      <c r="Q16" s="6" t="s">
        <v>44</v>
      </c>
      <c r="R16" s="6" t="s">
        <v>44</v>
      </c>
      <c r="S16" s="6" t="s">
        <v>44</v>
      </c>
    </row>
    <row r="17" spans="1:19" x14ac:dyDescent="0.25">
      <c r="A17" s="5" t="s">
        <v>71</v>
      </c>
      <c r="B17" s="5" t="s">
        <v>72</v>
      </c>
      <c r="C17" s="6" t="s">
        <v>44</v>
      </c>
      <c r="D17" s="6" t="s">
        <v>20</v>
      </c>
      <c r="E17" s="6" t="s">
        <v>20</v>
      </c>
      <c r="F17" s="6" t="s">
        <v>44</v>
      </c>
      <c r="G17" s="5"/>
      <c r="H17" s="6" t="s">
        <v>44</v>
      </c>
      <c r="I17" s="6" t="s">
        <v>44</v>
      </c>
      <c r="J17" s="6" t="s">
        <v>44</v>
      </c>
      <c r="K17" s="6" t="s">
        <v>44</v>
      </c>
      <c r="L17" s="6" t="s">
        <v>44</v>
      </c>
      <c r="M17" s="6" t="s">
        <v>44</v>
      </c>
      <c r="N17" s="6" t="s">
        <v>44</v>
      </c>
      <c r="O17" s="6" t="s">
        <v>44</v>
      </c>
      <c r="P17" s="6" t="s">
        <v>44</v>
      </c>
      <c r="Q17" s="6" t="s">
        <v>44</v>
      </c>
      <c r="R17" s="6" t="s">
        <v>44</v>
      </c>
      <c r="S17" s="6" t="s">
        <v>44</v>
      </c>
    </row>
    <row r="18" spans="1:19" x14ac:dyDescent="0.25">
      <c r="A18" s="5" t="s">
        <v>73</v>
      </c>
      <c r="B18" s="5" t="s">
        <v>74</v>
      </c>
      <c r="C18" s="6" t="s">
        <v>20</v>
      </c>
      <c r="D18" s="6" t="s">
        <v>44</v>
      </c>
      <c r="E18" s="6" t="s">
        <v>20</v>
      </c>
      <c r="F18" s="6" t="s">
        <v>20</v>
      </c>
      <c r="G18" s="5"/>
      <c r="H18" s="6" t="s">
        <v>20</v>
      </c>
      <c r="I18" s="6" t="s">
        <v>20</v>
      </c>
      <c r="J18" s="6" t="s">
        <v>20</v>
      </c>
      <c r="K18" s="6" t="s">
        <v>44</v>
      </c>
      <c r="L18" s="6" t="s">
        <v>44</v>
      </c>
      <c r="M18" s="6" t="s">
        <v>44</v>
      </c>
      <c r="N18" s="6" t="s">
        <v>44</v>
      </c>
      <c r="O18" s="6" t="s">
        <v>44</v>
      </c>
      <c r="P18" s="6" t="s">
        <v>44</v>
      </c>
      <c r="Q18" s="6" t="s">
        <v>44</v>
      </c>
      <c r="R18" s="6" t="s">
        <v>44</v>
      </c>
      <c r="S18" s="6" t="s">
        <v>44</v>
      </c>
    </row>
    <row r="19" spans="1:19" x14ac:dyDescent="0.25">
      <c r="A19" s="5" t="s">
        <v>75</v>
      </c>
      <c r="B19" s="5" t="s">
        <v>76</v>
      </c>
      <c r="C19" s="6" t="s">
        <v>20</v>
      </c>
      <c r="D19" s="6" t="s">
        <v>20</v>
      </c>
      <c r="E19" s="6" t="s">
        <v>20</v>
      </c>
      <c r="F19" s="6" t="s">
        <v>44</v>
      </c>
      <c r="G19" s="5"/>
      <c r="H19" s="6" t="s">
        <v>20</v>
      </c>
      <c r="I19" s="6" t="s">
        <v>20</v>
      </c>
      <c r="J19" s="6" t="s">
        <v>20</v>
      </c>
      <c r="K19" s="6" t="s">
        <v>44</v>
      </c>
      <c r="L19" s="6" t="s">
        <v>44</v>
      </c>
      <c r="M19" s="6" t="s">
        <v>44</v>
      </c>
      <c r="N19" s="6" t="s">
        <v>44</v>
      </c>
      <c r="O19" s="6" t="s">
        <v>44</v>
      </c>
      <c r="P19" s="6" t="s">
        <v>44</v>
      </c>
      <c r="Q19" s="6" t="s">
        <v>44</v>
      </c>
      <c r="R19" s="6" t="s">
        <v>44</v>
      </c>
      <c r="S19" s="6" t="s">
        <v>44</v>
      </c>
    </row>
  </sheetData>
  <conditionalFormatting sqref="C10">
    <cfRule type="cellIs" dxfId="1665" priority="113" operator="equal">
      <formula>"Y"</formula>
    </cfRule>
  </conditionalFormatting>
  <conditionalFormatting sqref="C11">
    <cfRule type="cellIs" dxfId="1664" priority="129" operator="equal">
      <formula>"Y"</formula>
    </cfRule>
  </conditionalFormatting>
  <conditionalFormatting sqref="C12">
    <cfRule type="cellIs" dxfId="1663" priority="145" operator="equal">
      <formula>"Y"</formula>
    </cfRule>
  </conditionalFormatting>
  <conditionalFormatting sqref="C13">
    <cfRule type="cellIs" dxfId="1662" priority="161" operator="equal">
      <formula>"Y"</formula>
    </cfRule>
  </conditionalFormatting>
  <conditionalFormatting sqref="C14">
    <cfRule type="cellIs" dxfId="1661" priority="177" operator="equal">
      <formula>"Y"</formula>
    </cfRule>
  </conditionalFormatting>
  <conditionalFormatting sqref="C15">
    <cfRule type="cellIs" dxfId="1660" priority="193" operator="equal">
      <formula>"Y"</formula>
    </cfRule>
  </conditionalFormatting>
  <conditionalFormatting sqref="C16">
    <cfRule type="cellIs" dxfId="1659" priority="209" operator="equal">
      <formula>"Y"</formula>
    </cfRule>
  </conditionalFormatting>
  <conditionalFormatting sqref="C17">
    <cfRule type="cellIs" dxfId="1658" priority="225" operator="equal">
      <formula>"Y"</formula>
    </cfRule>
  </conditionalFormatting>
  <conditionalFormatting sqref="C18">
    <cfRule type="cellIs" dxfId="1657" priority="241" operator="equal">
      <formula>"Y"</formula>
    </cfRule>
  </conditionalFormatting>
  <conditionalFormatting sqref="C19">
    <cfRule type="cellIs" dxfId="1656" priority="257" operator="equal">
      <formula>"Y"</formula>
    </cfRule>
  </conditionalFormatting>
  <conditionalFormatting sqref="C3">
    <cfRule type="cellIs" dxfId="1655" priority="1" operator="equal">
      <formula>"Y"</formula>
    </cfRule>
  </conditionalFormatting>
  <conditionalFormatting sqref="C4">
    <cfRule type="cellIs" dxfId="1654" priority="17" operator="equal">
      <formula>"Y"</formula>
    </cfRule>
  </conditionalFormatting>
  <conditionalFormatting sqref="C5">
    <cfRule type="cellIs" dxfId="1653" priority="33" operator="equal">
      <formula>"Y"</formula>
    </cfRule>
  </conditionalFormatting>
  <conditionalFormatting sqref="C6">
    <cfRule type="cellIs" dxfId="1652" priority="49" operator="equal">
      <formula>"Y"</formula>
    </cfRule>
  </conditionalFormatting>
  <conditionalFormatting sqref="C7">
    <cfRule type="cellIs" dxfId="1651" priority="65" operator="equal">
      <formula>"Y"</formula>
    </cfRule>
  </conditionalFormatting>
  <conditionalFormatting sqref="C8">
    <cfRule type="cellIs" dxfId="1650" priority="81" operator="equal">
      <formula>"Y"</formula>
    </cfRule>
  </conditionalFormatting>
  <conditionalFormatting sqref="C9">
    <cfRule type="cellIs" dxfId="1649" priority="97" operator="equal">
      <formula>"Y"</formula>
    </cfRule>
  </conditionalFormatting>
  <conditionalFormatting sqref="D10">
    <cfRule type="cellIs" dxfId="1648" priority="114" operator="equal">
      <formula>"Y"</formula>
    </cfRule>
  </conditionalFormatting>
  <conditionalFormatting sqref="D11">
    <cfRule type="cellIs" dxfId="1647" priority="130" operator="equal">
      <formula>"Y"</formula>
    </cfRule>
  </conditionalFormatting>
  <conditionalFormatting sqref="D12">
    <cfRule type="cellIs" dxfId="1646" priority="146" operator="equal">
      <formula>"Y"</formula>
    </cfRule>
  </conditionalFormatting>
  <conditionalFormatting sqref="D13">
    <cfRule type="cellIs" dxfId="1645" priority="162" operator="equal">
      <formula>"Y"</formula>
    </cfRule>
  </conditionalFormatting>
  <conditionalFormatting sqref="D14">
    <cfRule type="cellIs" dxfId="1644" priority="178" operator="equal">
      <formula>"Y"</formula>
    </cfRule>
  </conditionalFormatting>
  <conditionalFormatting sqref="D15">
    <cfRule type="cellIs" dxfId="1643" priority="194" operator="equal">
      <formula>"Y"</formula>
    </cfRule>
  </conditionalFormatting>
  <conditionalFormatting sqref="D16">
    <cfRule type="cellIs" dxfId="1642" priority="210" operator="equal">
      <formula>"Y"</formula>
    </cfRule>
  </conditionalFormatting>
  <conditionalFormatting sqref="D17">
    <cfRule type="cellIs" dxfId="1641" priority="226" operator="equal">
      <formula>"Y"</formula>
    </cfRule>
  </conditionalFormatting>
  <conditionalFormatting sqref="D18">
    <cfRule type="cellIs" dxfId="1640" priority="242" operator="equal">
      <formula>"Y"</formula>
    </cfRule>
  </conditionalFormatting>
  <conditionalFormatting sqref="D19">
    <cfRule type="cellIs" dxfId="1639" priority="258" operator="equal">
      <formula>"Y"</formula>
    </cfRule>
  </conditionalFormatting>
  <conditionalFormatting sqref="D3">
    <cfRule type="cellIs" dxfId="1638" priority="2" operator="equal">
      <formula>"Y"</formula>
    </cfRule>
  </conditionalFormatting>
  <conditionalFormatting sqref="D4">
    <cfRule type="cellIs" dxfId="1637" priority="18" operator="equal">
      <formula>"Y"</formula>
    </cfRule>
  </conditionalFormatting>
  <conditionalFormatting sqref="D5">
    <cfRule type="cellIs" dxfId="1636" priority="34" operator="equal">
      <formula>"Y"</formula>
    </cfRule>
  </conditionalFormatting>
  <conditionalFormatting sqref="D6">
    <cfRule type="cellIs" dxfId="1635" priority="50" operator="equal">
      <formula>"Y"</formula>
    </cfRule>
  </conditionalFormatting>
  <conditionalFormatting sqref="D7">
    <cfRule type="cellIs" dxfId="1634" priority="66" operator="equal">
      <formula>"Y"</formula>
    </cfRule>
  </conditionalFormatting>
  <conditionalFormatting sqref="D8">
    <cfRule type="cellIs" dxfId="1633" priority="82" operator="equal">
      <formula>"Y"</formula>
    </cfRule>
  </conditionalFormatting>
  <conditionalFormatting sqref="D9">
    <cfRule type="cellIs" dxfId="1632" priority="98" operator="equal">
      <formula>"Y"</formula>
    </cfRule>
  </conditionalFormatting>
  <conditionalFormatting sqref="E10">
    <cfRule type="cellIs" dxfId="1631" priority="115" operator="equal">
      <formula>"Y"</formula>
    </cfRule>
  </conditionalFormatting>
  <conditionalFormatting sqref="E11">
    <cfRule type="cellIs" dxfId="1630" priority="131" operator="equal">
      <formula>"Y"</formula>
    </cfRule>
  </conditionalFormatting>
  <conditionalFormatting sqref="E12">
    <cfRule type="cellIs" dxfId="1629" priority="147" operator="equal">
      <formula>"Y"</formula>
    </cfRule>
  </conditionalFormatting>
  <conditionalFormatting sqref="E13">
    <cfRule type="cellIs" dxfId="1628" priority="163" operator="equal">
      <formula>"Y"</formula>
    </cfRule>
  </conditionalFormatting>
  <conditionalFormatting sqref="E14">
    <cfRule type="cellIs" dxfId="1627" priority="179" operator="equal">
      <formula>"Y"</formula>
    </cfRule>
  </conditionalFormatting>
  <conditionalFormatting sqref="E15">
    <cfRule type="cellIs" dxfId="1626" priority="195" operator="equal">
      <formula>"Y"</formula>
    </cfRule>
  </conditionalFormatting>
  <conditionalFormatting sqref="E16">
    <cfRule type="cellIs" dxfId="1625" priority="211" operator="equal">
      <formula>"Y"</formula>
    </cfRule>
  </conditionalFormatting>
  <conditionalFormatting sqref="E17">
    <cfRule type="cellIs" dxfId="1624" priority="227" operator="equal">
      <formula>"Y"</formula>
    </cfRule>
  </conditionalFormatting>
  <conditionalFormatting sqref="E18">
    <cfRule type="cellIs" dxfId="1623" priority="243" operator="equal">
      <formula>"Y"</formula>
    </cfRule>
  </conditionalFormatting>
  <conditionalFormatting sqref="E19">
    <cfRule type="cellIs" dxfId="1622" priority="259" operator="equal">
      <formula>"Y"</formula>
    </cfRule>
  </conditionalFormatting>
  <conditionalFormatting sqref="E3">
    <cfRule type="cellIs" dxfId="1621" priority="3" operator="equal">
      <formula>"Y"</formula>
    </cfRule>
  </conditionalFormatting>
  <conditionalFormatting sqref="E4">
    <cfRule type="cellIs" dxfId="1620" priority="19" operator="equal">
      <formula>"Y"</formula>
    </cfRule>
  </conditionalFormatting>
  <conditionalFormatting sqref="E5">
    <cfRule type="cellIs" dxfId="1619" priority="35" operator="equal">
      <formula>"Y"</formula>
    </cfRule>
  </conditionalFormatting>
  <conditionalFormatting sqref="E6">
    <cfRule type="cellIs" dxfId="1618" priority="51" operator="equal">
      <formula>"Y"</formula>
    </cfRule>
  </conditionalFormatting>
  <conditionalFormatting sqref="E7">
    <cfRule type="cellIs" dxfId="1617" priority="67" operator="equal">
      <formula>"Y"</formula>
    </cfRule>
  </conditionalFormatting>
  <conditionalFormatting sqref="E8">
    <cfRule type="cellIs" dxfId="1616" priority="83" operator="equal">
      <formula>"Y"</formula>
    </cfRule>
  </conditionalFormatting>
  <conditionalFormatting sqref="E9">
    <cfRule type="cellIs" dxfId="1615" priority="99" operator="equal">
      <formula>"Y"</formula>
    </cfRule>
  </conditionalFormatting>
  <conditionalFormatting sqref="F10">
    <cfRule type="cellIs" dxfId="1614" priority="116" operator="equal">
      <formula>"Y"</formula>
    </cfRule>
  </conditionalFormatting>
  <conditionalFormatting sqref="F11">
    <cfRule type="cellIs" dxfId="1613" priority="132" operator="equal">
      <formula>"Y"</formula>
    </cfRule>
  </conditionalFormatting>
  <conditionalFormatting sqref="F12">
    <cfRule type="cellIs" dxfId="1612" priority="148" operator="equal">
      <formula>"Y"</formula>
    </cfRule>
  </conditionalFormatting>
  <conditionalFormatting sqref="F13">
    <cfRule type="cellIs" dxfId="1611" priority="164" operator="equal">
      <formula>"Y"</formula>
    </cfRule>
  </conditionalFormatting>
  <conditionalFormatting sqref="F14">
    <cfRule type="cellIs" dxfId="1610" priority="180" operator="equal">
      <formula>"Y"</formula>
    </cfRule>
  </conditionalFormatting>
  <conditionalFormatting sqref="F15">
    <cfRule type="cellIs" dxfId="1609" priority="196" operator="equal">
      <formula>"Y"</formula>
    </cfRule>
  </conditionalFormatting>
  <conditionalFormatting sqref="F16">
    <cfRule type="cellIs" dxfId="1608" priority="212" operator="equal">
      <formula>"Y"</formula>
    </cfRule>
  </conditionalFormatting>
  <conditionalFormatting sqref="F17">
    <cfRule type="cellIs" dxfId="1607" priority="228" operator="equal">
      <formula>"Y"</formula>
    </cfRule>
  </conditionalFormatting>
  <conditionalFormatting sqref="F18">
    <cfRule type="cellIs" dxfId="1606" priority="244" operator="equal">
      <formula>"Y"</formula>
    </cfRule>
  </conditionalFormatting>
  <conditionalFormatting sqref="F19">
    <cfRule type="cellIs" dxfId="1605" priority="260" operator="equal">
      <formula>"Y"</formula>
    </cfRule>
  </conditionalFormatting>
  <conditionalFormatting sqref="F3">
    <cfRule type="cellIs" dxfId="1604" priority="4" operator="equal">
      <formula>"Y"</formula>
    </cfRule>
  </conditionalFormatting>
  <conditionalFormatting sqref="F4">
    <cfRule type="cellIs" dxfId="1603" priority="20" operator="equal">
      <formula>"Y"</formula>
    </cfRule>
  </conditionalFormatting>
  <conditionalFormatting sqref="F5">
    <cfRule type="cellIs" dxfId="1602" priority="36" operator="equal">
      <formula>"Y"</formula>
    </cfRule>
  </conditionalFormatting>
  <conditionalFormatting sqref="F6">
    <cfRule type="cellIs" dxfId="1601" priority="52" operator="equal">
      <formula>"Y"</formula>
    </cfRule>
  </conditionalFormatting>
  <conditionalFormatting sqref="F7">
    <cfRule type="cellIs" dxfId="1600" priority="68" operator="equal">
      <formula>"Y"</formula>
    </cfRule>
  </conditionalFormatting>
  <conditionalFormatting sqref="F8">
    <cfRule type="cellIs" dxfId="1599" priority="84" operator="equal">
      <formula>"Y"</formula>
    </cfRule>
  </conditionalFormatting>
  <conditionalFormatting sqref="F9">
    <cfRule type="cellIs" dxfId="1598" priority="100" operator="equal">
      <formula>"Y"</formula>
    </cfRule>
  </conditionalFormatting>
  <conditionalFormatting sqref="H10">
    <cfRule type="cellIs" dxfId="1597" priority="117" operator="equal">
      <formula>"Y"</formula>
    </cfRule>
  </conditionalFormatting>
  <conditionalFormatting sqref="H11">
    <cfRule type="cellIs" dxfId="1596" priority="133" operator="equal">
      <formula>"Y"</formula>
    </cfRule>
  </conditionalFormatting>
  <conditionalFormatting sqref="H12">
    <cfRule type="cellIs" dxfId="1595" priority="149" operator="equal">
      <formula>"Y"</formula>
    </cfRule>
  </conditionalFormatting>
  <conditionalFormatting sqref="H13">
    <cfRule type="cellIs" dxfId="1594" priority="165" operator="equal">
      <formula>"Y"</formula>
    </cfRule>
  </conditionalFormatting>
  <conditionalFormatting sqref="H14">
    <cfRule type="cellIs" dxfId="1593" priority="181" operator="equal">
      <formula>"Y"</formula>
    </cfRule>
  </conditionalFormatting>
  <conditionalFormatting sqref="H15">
    <cfRule type="cellIs" dxfId="1592" priority="197" operator="equal">
      <formula>"Y"</formula>
    </cfRule>
  </conditionalFormatting>
  <conditionalFormatting sqref="H16">
    <cfRule type="cellIs" dxfId="1591" priority="213" operator="equal">
      <formula>"Y"</formula>
    </cfRule>
  </conditionalFormatting>
  <conditionalFormatting sqref="H17">
    <cfRule type="cellIs" dxfId="1590" priority="229" operator="equal">
      <formula>"Y"</formula>
    </cfRule>
  </conditionalFormatting>
  <conditionalFormatting sqref="H18">
    <cfRule type="cellIs" dxfId="1589" priority="245" operator="equal">
      <formula>"Y"</formula>
    </cfRule>
  </conditionalFormatting>
  <conditionalFormatting sqref="H19">
    <cfRule type="cellIs" dxfId="1588" priority="261" operator="equal">
      <formula>"Y"</formula>
    </cfRule>
  </conditionalFormatting>
  <conditionalFormatting sqref="H3">
    <cfRule type="cellIs" dxfId="1587" priority="5" operator="equal">
      <formula>"Y"</formula>
    </cfRule>
  </conditionalFormatting>
  <conditionalFormatting sqref="H4">
    <cfRule type="cellIs" dxfId="1586" priority="21" operator="equal">
      <formula>"Y"</formula>
    </cfRule>
  </conditionalFormatting>
  <conditionalFormatting sqref="H5">
    <cfRule type="cellIs" dxfId="1585" priority="37" operator="equal">
      <formula>"Y"</formula>
    </cfRule>
  </conditionalFormatting>
  <conditionalFormatting sqref="H6">
    <cfRule type="cellIs" dxfId="1584" priority="53" operator="equal">
      <formula>"Y"</formula>
    </cfRule>
  </conditionalFormatting>
  <conditionalFormatting sqref="H7">
    <cfRule type="cellIs" dxfId="1583" priority="69" operator="equal">
      <formula>"Y"</formula>
    </cfRule>
  </conditionalFormatting>
  <conditionalFormatting sqref="H8">
    <cfRule type="cellIs" dxfId="1582" priority="85" operator="equal">
      <formula>"Y"</formula>
    </cfRule>
  </conditionalFormatting>
  <conditionalFormatting sqref="H9">
    <cfRule type="cellIs" dxfId="1581" priority="101" operator="equal">
      <formula>"Y"</formula>
    </cfRule>
  </conditionalFormatting>
  <conditionalFormatting sqref="I10">
    <cfRule type="cellIs" dxfId="1580" priority="118" operator="equal">
      <formula>"Y"</formula>
    </cfRule>
  </conditionalFormatting>
  <conditionalFormatting sqref="I11">
    <cfRule type="cellIs" dxfId="1579" priority="134" operator="equal">
      <formula>"Y"</formula>
    </cfRule>
  </conditionalFormatting>
  <conditionalFormatting sqref="I12">
    <cfRule type="cellIs" dxfId="1578" priority="150" operator="equal">
      <formula>"Y"</formula>
    </cfRule>
  </conditionalFormatting>
  <conditionalFormatting sqref="I13">
    <cfRule type="cellIs" dxfId="1577" priority="166" operator="equal">
      <formula>"Y"</formula>
    </cfRule>
  </conditionalFormatting>
  <conditionalFormatting sqref="I14">
    <cfRule type="cellIs" dxfId="1576" priority="182" operator="equal">
      <formula>"Y"</formula>
    </cfRule>
  </conditionalFormatting>
  <conditionalFormatting sqref="I15">
    <cfRule type="cellIs" dxfId="1575" priority="198" operator="equal">
      <formula>"Y"</formula>
    </cfRule>
  </conditionalFormatting>
  <conditionalFormatting sqref="I16">
    <cfRule type="cellIs" dxfId="1574" priority="214" operator="equal">
      <formula>"Y"</formula>
    </cfRule>
  </conditionalFormatting>
  <conditionalFormatting sqref="I17">
    <cfRule type="cellIs" dxfId="1573" priority="230" operator="equal">
      <formula>"Y"</formula>
    </cfRule>
  </conditionalFormatting>
  <conditionalFormatting sqref="I18">
    <cfRule type="cellIs" dxfId="1572" priority="246" operator="equal">
      <formula>"Y"</formula>
    </cfRule>
  </conditionalFormatting>
  <conditionalFormatting sqref="I19">
    <cfRule type="cellIs" dxfId="1571" priority="262" operator="equal">
      <formula>"Y"</formula>
    </cfRule>
  </conditionalFormatting>
  <conditionalFormatting sqref="I3">
    <cfRule type="cellIs" dxfId="1570" priority="6" operator="equal">
      <formula>"Y"</formula>
    </cfRule>
  </conditionalFormatting>
  <conditionalFormatting sqref="I4">
    <cfRule type="cellIs" dxfId="1569" priority="22" operator="equal">
      <formula>"Y"</formula>
    </cfRule>
  </conditionalFormatting>
  <conditionalFormatting sqref="I5">
    <cfRule type="cellIs" dxfId="1568" priority="38" operator="equal">
      <formula>"Y"</formula>
    </cfRule>
  </conditionalFormatting>
  <conditionalFormatting sqref="I6">
    <cfRule type="cellIs" dxfId="1567" priority="54" operator="equal">
      <formula>"Y"</formula>
    </cfRule>
  </conditionalFormatting>
  <conditionalFormatting sqref="I7">
    <cfRule type="cellIs" dxfId="1566" priority="70" operator="equal">
      <formula>"Y"</formula>
    </cfRule>
  </conditionalFormatting>
  <conditionalFormatting sqref="I8">
    <cfRule type="cellIs" dxfId="1565" priority="86" operator="equal">
      <formula>"Y"</formula>
    </cfRule>
  </conditionalFormatting>
  <conditionalFormatting sqref="I9">
    <cfRule type="cellIs" dxfId="1564" priority="102" operator="equal">
      <formula>"Y"</formula>
    </cfRule>
  </conditionalFormatting>
  <conditionalFormatting sqref="J10">
    <cfRule type="cellIs" dxfId="1563" priority="119" operator="equal">
      <formula>"Y"</formula>
    </cfRule>
  </conditionalFormatting>
  <conditionalFormatting sqref="J11">
    <cfRule type="cellIs" dxfId="1562" priority="135" operator="equal">
      <formula>"Y"</formula>
    </cfRule>
  </conditionalFormatting>
  <conditionalFormatting sqref="J12">
    <cfRule type="cellIs" dxfId="1561" priority="151" operator="equal">
      <formula>"Y"</formula>
    </cfRule>
  </conditionalFormatting>
  <conditionalFormatting sqref="J13">
    <cfRule type="cellIs" dxfId="1560" priority="167" operator="equal">
      <formula>"Y"</formula>
    </cfRule>
  </conditionalFormatting>
  <conditionalFormatting sqref="J14">
    <cfRule type="cellIs" dxfId="1559" priority="183" operator="equal">
      <formula>"Y"</formula>
    </cfRule>
  </conditionalFormatting>
  <conditionalFormatting sqref="J15">
    <cfRule type="cellIs" dxfId="1558" priority="199" operator="equal">
      <formula>"Y"</formula>
    </cfRule>
  </conditionalFormatting>
  <conditionalFormatting sqref="J16">
    <cfRule type="cellIs" dxfId="1557" priority="215" operator="equal">
      <formula>"Y"</formula>
    </cfRule>
  </conditionalFormatting>
  <conditionalFormatting sqref="J17">
    <cfRule type="cellIs" dxfId="1556" priority="231" operator="equal">
      <formula>"Y"</formula>
    </cfRule>
  </conditionalFormatting>
  <conditionalFormatting sqref="J18">
    <cfRule type="cellIs" dxfId="1555" priority="247" operator="equal">
      <formula>"Y"</formula>
    </cfRule>
  </conditionalFormatting>
  <conditionalFormatting sqref="J19">
    <cfRule type="cellIs" dxfId="1554" priority="263" operator="equal">
      <formula>"Y"</formula>
    </cfRule>
  </conditionalFormatting>
  <conditionalFormatting sqref="J3">
    <cfRule type="cellIs" dxfId="1553" priority="7" operator="equal">
      <formula>"Y"</formula>
    </cfRule>
  </conditionalFormatting>
  <conditionalFormatting sqref="J4">
    <cfRule type="cellIs" dxfId="1552" priority="23" operator="equal">
      <formula>"Y"</formula>
    </cfRule>
  </conditionalFormatting>
  <conditionalFormatting sqref="J5">
    <cfRule type="cellIs" dxfId="1551" priority="39" operator="equal">
      <formula>"Y"</formula>
    </cfRule>
  </conditionalFormatting>
  <conditionalFormatting sqref="J6">
    <cfRule type="cellIs" dxfId="1550" priority="55" operator="equal">
      <formula>"Y"</formula>
    </cfRule>
  </conditionalFormatting>
  <conditionalFormatting sqref="J7">
    <cfRule type="cellIs" dxfId="1549" priority="71" operator="equal">
      <formula>"Y"</formula>
    </cfRule>
  </conditionalFormatting>
  <conditionalFormatting sqref="J8">
    <cfRule type="cellIs" dxfId="1548" priority="87" operator="equal">
      <formula>"Y"</formula>
    </cfRule>
  </conditionalFormatting>
  <conditionalFormatting sqref="J9">
    <cfRule type="cellIs" dxfId="1547" priority="103" operator="equal">
      <formula>"Y"</formula>
    </cfRule>
  </conditionalFormatting>
  <conditionalFormatting sqref="K10">
    <cfRule type="cellIs" dxfId="1546" priority="120" operator="equal">
      <formula>"Y"</formula>
    </cfRule>
  </conditionalFormatting>
  <conditionalFormatting sqref="K11">
    <cfRule type="cellIs" dxfId="1545" priority="136" operator="equal">
      <formula>"Y"</formula>
    </cfRule>
  </conditionalFormatting>
  <conditionalFormatting sqref="K12">
    <cfRule type="cellIs" dxfId="1544" priority="152" operator="equal">
      <formula>"Y"</formula>
    </cfRule>
  </conditionalFormatting>
  <conditionalFormatting sqref="K13">
    <cfRule type="cellIs" dxfId="1543" priority="168" operator="equal">
      <formula>"Y"</formula>
    </cfRule>
  </conditionalFormatting>
  <conditionalFormatting sqref="K14">
    <cfRule type="cellIs" dxfId="1542" priority="184" operator="equal">
      <formula>"Y"</formula>
    </cfRule>
  </conditionalFormatting>
  <conditionalFormatting sqref="K15">
    <cfRule type="cellIs" dxfId="1541" priority="200" operator="equal">
      <formula>"Y"</formula>
    </cfRule>
  </conditionalFormatting>
  <conditionalFormatting sqref="K16">
    <cfRule type="cellIs" dxfId="1540" priority="216" operator="equal">
      <formula>"Y"</formula>
    </cfRule>
  </conditionalFormatting>
  <conditionalFormatting sqref="K17">
    <cfRule type="cellIs" dxfId="1539" priority="232" operator="equal">
      <formula>"Y"</formula>
    </cfRule>
  </conditionalFormatting>
  <conditionalFormatting sqref="K18">
    <cfRule type="cellIs" dxfId="1538" priority="248" operator="equal">
      <formula>"Y"</formula>
    </cfRule>
  </conditionalFormatting>
  <conditionalFormatting sqref="K19">
    <cfRule type="cellIs" dxfId="1537" priority="264" operator="equal">
      <formula>"Y"</formula>
    </cfRule>
  </conditionalFormatting>
  <conditionalFormatting sqref="K3">
    <cfRule type="cellIs" dxfId="1536" priority="8" operator="equal">
      <formula>"Y"</formula>
    </cfRule>
  </conditionalFormatting>
  <conditionalFormatting sqref="K4">
    <cfRule type="cellIs" dxfId="1535" priority="24" operator="equal">
      <formula>"Y"</formula>
    </cfRule>
  </conditionalFormatting>
  <conditionalFormatting sqref="K5">
    <cfRule type="cellIs" dxfId="1534" priority="40" operator="equal">
      <formula>"Y"</formula>
    </cfRule>
  </conditionalFormatting>
  <conditionalFormatting sqref="K6">
    <cfRule type="cellIs" dxfId="1533" priority="56" operator="equal">
      <formula>"Y"</formula>
    </cfRule>
  </conditionalFormatting>
  <conditionalFormatting sqref="K7">
    <cfRule type="cellIs" dxfId="1532" priority="72" operator="equal">
      <formula>"Y"</formula>
    </cfRule>
  </conditionalFormatting>
  <conditionalFormatting sqref="K8">
    <cfRule type="cellIs" dxfId="1531" priority="88" operator="equal">
      <formula>"Y"</formula>
    </cfRule>
  </conditionalFormatting>
  <conditionalFormatting sqref="K9">
    <cfRule type="cellIs" dxfId="1530" priority="104" operator="equal">
      <formula>"Y"</formula>
    </cfRule>
  </conditionalFormatting>
  <conditionalFormatting sqref="L10">
    <cfRule type="cellIs" dxfId="1529" priority="121" operator="equal">
      <formula>"Y"</formula>
    </cfRule>
  </conditionalFormatting>
  <conditionalFormatting sqref="L11">
    <cfRule type="cellIs" dxfId="1528" priority="137" operator="equal">
      <formula>"Y"</formula>
    </cfRule>
  </conditionalFormatting>
  <conditionalFormatting sqref="L12">
    <cfRule type="cellIs" dxfId="1527" priority="153" operator="equal">
      <formula>"Y"</formula>
    </cfRule>
  </conditionalFormatting>
  <conditionalFormatting sqref="L13">
    <cfRule type="cellIs" dxfId="1526" priority="169" operator="equal">
      <formula>"Y"</formula>
    </cfRule>
  </conditionalFormatting>
  <conditionalFormatting sqref="L14">
    <cfRule type="cellIs" dxfId="1525" priority="185" operator="equal">
      <formula>"Y"</formula>
    </cfRule>
  </conditionalFormatting>
  <conditionalFormatting sqref="L15">
    <cfRule type="cellIs" dxfId="1524" priority="201" operator="equal">
      <formula>"Y"</formula>
    </cfRule>
  </conditionalFormatting>
  <conditionalFormatting sqref="L16">
    <cfRule type="cellIs" dxfId="1523" priority="217" operator="equal">
      <formula>"Y"</formula>
    </cfRule>
  </conditionalFormatting>
  <conditionalFormatting sqref="L17">
    <cfRule type="cellIs" dxfId="1522" priority="233" operator="equal">
      <formula>"Y"</formula>
    </cfRule>
  </conditionalFormatting>
  <conditionalFormatting sqref="L18">
    <cfRule type="cellIs" dxfId="1521" priority="249" operator="equal">
      <formula>"Y"</formula>
    </cfRule>
  </conditionalFormatting>
  <conditionalFormatting sqref="L19">
    <cfRule type="cellIs" dxfId="1520" priority="265" operator="equal">
      <formula>"Y"</formula>
    </cfRule>
  </conditionalFormatting>
  <conditionalFormatting sqref="L3">
    <cfRule type="cellIs" dxfId="1519" priority="9" operator="equal">
      <formula>"Y"</formula>
    </cfRule>
  </conditionalFormatting>
  <conditionalFormatting sqref="L4">
    <cfRule type="cellIs" dxfId="1518" priority="25" operator="equal">
      <formula>"Y"</formula>
    </cfRule>
  </conditionalFormatting>
  <conditionalFormatting sqref="L5">
    <cfRule type="cellIs" dxfId="1517" priority="41" operator="equal">
      <formula>"Y"</formula>
    </cfRule>
  </conditionalFormatting>
  <conditionalFormatting sqref="L6">
    <cfRule type="cellIs" dxfId="1516" priority="57" operator="equal">
      <formula>"Y"</formula>
    </cfRule>
  </conditionalFormatting>
  <conditionalFormatting sqref="L7">
    <cfRule type="cellIs" dxfId="1515" priority="73" operator="equal">
      <formula>"Y"</formula>
    </cfRule>
  </conditionalFormatting>
  <conditionalFormatting sqref="L8">
    <cfRule type="cellIs" dxfId="1514" priority="89" operator="equal">
      <formula>"Y"</formula>
    </cfRule>
  </conditionalFormatting>
  <conditionalFormatting sqref="L9">
    <cfRule type="cellIs" dxfId="1513" priority="105" operator="equal">
      <formula>"Y"</formula>
    </cfRule>
  </conditionalFormatting>
  <conditionalFormatting sqref="M10">
    <cfRule type="cellIs" dxfId="1512" priority="122" operator="equal">
      <formula>"Y"</formula>
    </cfRule>
  </conditionalFormatting>
  <conditionalFormatting sqref="M11">
    <cfRule type="cellIs" dxfId="1511" priority="138" operator="equal">
      <formula>"Y"</formula>
    </cfRule>
  </conditionalFormatting>
  <conditionalFormatting sqref="M12">
    <cfRule type="cellIs" dxfId="1510" priority="154" operator="equal">
      <formula>"Y"</formula>
    </cfRule>
  </conditionalFormatting>
  <conditionalFormatting sqref="M13">
    <cfRule type="cellIs" dxfId="1509" priority="170" operator="equal">
      <formula>"Y"</formula>
    </cfRule>
  </conditionalFormatting>
  <conditionalFormatting sqref="M14">
    <cfRule type="cellIs" dxfId="1508" priority="186" operator="equal">
      <formula>"Y"</formula>
    </cfRule>
  </conditionalFormatting>
  <conditionalFormatting sqref="M15">
    <cfRule type="cellIs" dxfId="1507" priority="202" operator="equal">
      <formula>"Y"</formula>
    </cfRule>
  </conditionalFormatting>
  <conditionalFormatting sqref="M16">
    <cfRule type="cellIs" dxfId="1506" priority="218" operator="equal">
      <formula>"Y"</formula>
    </cfRule>
  </conditionalFormatting>
  <conditionalFormatting sqref="M17">
    <cfRule type="cellIs" dxfId="1505" priority="234" operator="equal">
      <formula>"Y"</formula>
    </cfRule>
  </conditionalFormatting>
  <conditionalFormatting sqref="M18">
    <cfRule type="cellIs" dxfId="1504" priority="250" operator="equal">
      <formula>"Y"</formula>
    </cfRule>
  </conditionalFormatting>
  <conditionalFormatting sqref="M19">
    <cfRule type="cellIs" dxfId="1503" priority="266" operator="equal">
      <formula>"Y"</formula>
    </cfRule>
  </conditionalFormatting>
  <conditionalFormatting sqref="M3">
    <cfRule type="cellIs" dxfId="1502" priority="10" operator="equal">
      <formula>"Y"</formula>
    </cfRule>
  </conditionalFormatting>
  <conditionalFormatting sqref="M4">
    <cfRule type="cellIs" dxfId="1501" priority="26" operator="equal">
      <formula>"Y"</formula>
    </cfRule>
  </conditionalFormatting>
  <conditionalFormatting sqref="M5">
    <cfRule type="cellIs" dxfId="1500" priority="42" operator="equal">
      <formula>"Y"</formula>
    </cfRule>
  </conditionalFormatting>
  <conditionalFormatting sqref="M6">
    <cfRule type="cellIs" dxfId="1499" priority="58" operator="equal">
      <formula>"Y"</formula>
    </cfRule>
  </conditionalFormatting>
  <conditionalFormatting sqref="M7">
    <cfRule type="cellIs" dxfId="1498" priority="74" operator="equal">
      <formula>"Y"</formula>
    </cfRule>
  </conditionalFormatting>
  <conditionalFormatting sqref="M8">
    <cfRule type="cellIs" dxfId="1497" priority="90" operator="equal">
      <formula>"Y"</formula>
    </cfRule>
  </conditionalFormatting>
  <conditionalFormatting sqref="M9">
    <cfRule type="cellIs" dxfId="1496" priority="106" operator="equal">
      <formula>"Y"</formula>
    </cfRule>
  </conditionalFormatting>
  <conditionalFormatting sqref="N10">
    <cfRule type="cellIs" dxfId="1495" priority="123" operator="equal">
      <formula>"Y"</formula>
    </cfRule>
  </conditionalFormatting>
  <conditionalFormatting sqref="N11">
    <cfRule type="cellIs" dxfId="1494" priority="139" operator="equal">
      <formula>"Y"</formula>
    </cfRule>
  </conditionalFormatting>
  <conditionalFormatting sqref="N12">
    <cfRule type="cellIs" dxfId="1493" priority="155" operator="equal">
      <formula>"Y"</formula>
    </cfRule>
  </conditionalFormatting>
  <conditionalFormatting sqref="N13">
    <cfRule type="cellIs" dxfId="1492" priority="171" operator="equal">
      <formula>"Y"</formula>
    </cfRule>
  </conditionalFormatting>
  <conditionalFormatting sqref="N14">
    <cfRule type="cellIs" dxfId="1491" priority="187" operator="equal">
      <formula>"Y"</formula>
    </cfRule>
  </conditionalFormatting>
  <conditionalFormatting sqref="N15">
    <cfRule type="cellIs" dxfId="1490" priority="203" operator="equal">
      <formula>"Y"</formula>
    </cfRule>
  </conditionalFormatting>
  <conditionalFormatting sqref="N16">
    <cfRule type="cellIs" dxfId="1489" priority="219" operator="equal">
      <formula>"Y"</formula>
    </cfRule>
  </conditionalFormatting>
  <conditionalFormatting sqref="N17">
    <cfRule type="cellIs" dxfId="1488" priority="235" operator="equal">
      <formula>"Y"</formula>
    </cfRule>
  </conditionalFormatting>
  <conditionalFormatting sqref="N18">
    <cfRule type="cellIs" dxfId="1487" priority="251" operator="equal">
      <formula>"Y"</formula>
    </cfRule>
  </conditionalFormatting>
  <conditionalFormatting sqref="N19">
    <cfRule type="cellIs" dxfId="1486" priority="267" operator="equal">
      <formula>"Y"</formula>
    </cfRule>
  </conditionalFormatting>
  <conditionalFormatting sqref="N3">
    <cfRule type="cellIs" dxfId="1485" priority="11" operator="equal">
      <formula>"Y"</formula>
    </cfRule>
  </conditionalFormatting>
  <conditionalFormatting sqref="N4">
    <cfRule type="cellIs" dxfId="1484" priority="27" operator="equal">
      <formula>"Y"</formula>
    </cfRule>
  </conditionalFormatting>
  <conditionalFormatting sqref="N5">
    <cfRule type="cellIs" dxfId="1483" priority="43" operator="equal">
      <formula>"Y"</formula>
    </cfRule>
  </conditionalFormatting>
  <conditionalFormatting sqref="N6">
    <cfRule type="cellIs" dxfId="1482" priority="59" operator="equal">
      <formula>"Y"</formula>
    </cfRule>
  </conditionalFormatting>
  <conditionalFormatting sqref="N7">
    <cfRule type="cellIs" dxfId="1481" priority="75" operator="equal">
      <formula>"Y"</formula>
    </cfRule>
  </conditionalFormatting>
  <conditionalFormatting sqref="N8">
    <cfRule type="cellIs" dxfId="1480" priority="91" operator="equal">
      <formula>"Y"</formula>
    </cfRule>
  </conditionalFormatting>
  <conditionalFormatting sqref="N9">
    <cfRule type="cellIs" dxfId="1479" priority="107" operator="equal">
      <formula>"Y"</formula>
    </cfRule>
  </conditionalFormatting>
  <conditionalFormatting sqref="O10">
    <cfRule type="cellIs" dxfId="1478" priority="124" operator="equal">
      <formula>"Y"</formula>
    </cfRule>
  </conditionalFormatting>
  <conditionalFormatting sqref="O11">
    <cfRule type="cellIs" dxfId="1477" priority="140" operator="equal">
      <formula>"Y"</formula>
    </cfRule>
  </conditionalFormatting>
  <conditionalFormatting sqref="O12">
    <cfRule type="cellIs" dxfId="1476" priority="156" operator="equal">
      <formula>"Y"</formula>
    </cfRule>
  </conditionalFormatting>
  <conditionalFormatting sqref="O13">
    <cfRule type="cellIs" dxfId="1475" priority="172" operator="equal">
      <formula>"Y"</formula>
    </cfRule>
  </conditionalFormatting>
  <conditionalFormatting sqref="O14">
    <cfRule type="cellIs" dxfId="1474" priority="188" operator="equal">
      <formula>"Y"</formula>
    </cfRule>
  </conditionalFormatting>
  <conditionalFormatting sqref="O15">
    <cfRule type="cellIs" dxfId="1473" priority="204" operator="equal">
      <formula>"Y"</formula>
    </cfRule>
  </conditionalFormatting>
  <conditionalFormatting sqref="O16">
    <cfRule type="cellIs" dxfId="1472" priority="220" operator="equal">
      <formula>"Y"</formula>
    </cfRule>
  </conditionalFormatting>
  <conditionalFormatting sqref="O17">
    <cfRule type="cellIs" dxfId="1471" priority="236" operator="equal">
      <formula>"Y"</formula>
    </cfRule>
  </conditionalFormatting>
  <conditionalFormatting sqref="O18">
    <cfRule type="cellIs" dxfId="1470" priority="252" operator="equal">
      <formula>"Y"</formula>
    </cfRule>
  </conditionalFormatting>
  <conditionalFormatting sqref="O19">
    <cfRule type="cellIs" dxfId="1469" priority="268" operator="equal">
      <formula>"Y"</formula>
    </cfRule>
  </conditionalFormatting>
  <conditionalFormatting sqref="O3">
    <cfRule type="cellIs" dxfId="1468" priority="12" operator="equal">
      <formula>"Y"</formula>
    </cfRule>
  </conditionalFormatting>
  <conditionalFormatting sqref="O4">
    <cfRule type="cellIs" dxfId="1467" priority="28" operator="equal">
      <formula>"Y"</formula>
    </cfRule>
  </conditionalFormatting>
  <conditionalFormatting sqref="O5">
    <cfRule type="cellIs" dxfId="1466" priority="44" operator="equal">
      <formula>"Y"</formula>
    </cfRule>
  </conditionalFormatting>
  <conditionalFormatting sqref="O6">
    <cfRule type="cellIs" dxfId="1465" priority="60" operator="equal">
      <formula>"Y"</formula>
    </cfRule>
  </conditionalFormatting>
  <conditionalFormatting sqref="O7">
    <cfRule type="cellIs" dxfId="1464" priority="76" operator="equal">
      <formula>"Y"</formula>
    </cfRule>
  </conditionalFormatting>
  <conditionalFormatting sqref="O8">
    <cfRule type="cellIs" dxfId="1463" priority="92" operator="equal">
      <formula>"Y"</formula>
    </cfRule>
  </conditionalFormatting>
  <conditionalFormatting sqref="O9">
    <cfRule type="cellIs" dxfId="1462" priority="108" operator="equal">
      <formula>"Y"</formula>
    </cfRule>
  </conditionalFormatting>
  <conditionalFormatting sqref="P10">
    <cfRule type="cellIs" dxfId="1461" priority="125" operator="equal">
      <formula>"Y"</formula>
    </cfRule>
  </conditionalFormatting>
  <conditionalFormatting sqref="P11">
    <cfRule type="cellIs" dxfId="1460" priority="141" operator="equal">
      <formula>"Y"</formula>
    </cfRule>
  </conditionalFormatting>
  <conditionalFormatting sqref="P12">
    <cfRule type="cellIs" dxfId="1459" priority="157" operator="equal">
      <formula>"Y"</formula>
    </cfRule>
  </conditionalFormatting>
  <conditionalFormatting sqref="P13">
    <cfRule type="cellIs" dxfId="1458" priority="173" operator="equal">
      <formula>"Y"</formula>
    </cfRule>
  </conditionalFormatting>
  <conditionalFormatting sqref="P14">
    <cfRule type="cellIs" dxfId="1457" priority="189" operator="equal">
      <formula>"Y"</formula>
    </cfRule>
  </conditionalFormatting>
  <conditionalFormatting sqref="P15">
    <cfRule type="cellIs" dxfId="1456" priority="205" operator="equal">
      <formula>"Y"</formula>
    </cfRule>
  </conditionalFormatting>
  <conditionalFormatting sqref="P16">
    <cfRule type="cellIs" dxfId="1455" priority="221" operator="equal">
      <formula>"Y"</formula>
    </cfRule>
  </conditionalFormatting>
  <conditionalFormatting sqref="P17">
    <cfRule type="cellIs" dxfId="1454" priority="237" operator="equal">
      <formula>"Y"</formula>
    </cfRule>
  </conditionalFormatting>
  <conditionalFormatting sqref="P18">
    <cfRule type="cellIs" dxfId="1453" priority="253" operator="equal">
      <formula>"Y"</formula>
    </cfRule>
  </conditionalFormatting>
  <conditionalFormatting sqref="P19">
    <cfRule type="cellIs" dxfId="1452" priority="269" operator="equal">
      <formula>"Y"</formula>
    </cfRule>
  </conditionalFormatting>
  <conditionalFormatting sqref="P3">
    <cfRule type="cellIs" dxfId="1451" priority="13" operator="equal">
      <formula>"Y"</formula>
    </cfRule>
  </conditionalFormatting>
  <conditionalFormatting sqref="P4">
    <cfRule type="cellIs" dxfId="1450" priority="29" operator="equal">
      <formula>"Y"</formula>
    </cfRule>
  </conditionalFormatting>
  <conditionalFormatting sqref="P5">
    <cfRule type="cellIs" dxfId="1449" priority="45" operator="equal">
      <formula>"Y"</formula>
    </cfRule>
  </conditionalFormatting>
  <conditionalFormatting sqref="P6">
    <cfRule type="cellIs" dxfId="1448" priority="61" operator="equal">
      <formula>"Y"</formula>
    </cfRule>
  </conditionalFormatting>
  <conditionalFormatting sqref="P7">
    <cfRule type="cellIs" dxfId="1447" priority="77" operator="equal">
      <formula>"Y"</formula>
    </cfRule>
  </conditionalFormatting>
  <conditionalFormatting sqref="P8">
    <cfRule type="cellIs" dxfId="1446" priority="93" operator="equal">
      <formula>"Y"</formula>
    </cfRule>
  </conditionalFormatting>
  <conditionalFormatting sqref="P9">
    <cfRule type="cellIs" dxfId="1445" priority="109" operator="equal">
      <formula>"Y"</formula>
    </cfRule>
  </conditionalFormatting>
  <conditionalFormatting sqref="Q10">
    <cfRule type="cellIs" dxfId="1444" priority="126" operator="equal">
      <formula>"Y"</formula>
    </cfRule>
  </conditionalFormatting>
  <conditionalFormatting sqref="Q11">
    <cfRule type="cellIs" dxfId="1443" priority="142" operator="equal">
      <formula>"Y"</formula>
    </cfRule>
  </conditionalFormatting>
  <conditionalFormatting sqref="Q12">
    <cfRule type="cellIs" dxfId="1442" priority="158" operator="equal">
      <formula>"Y"</formula>
    </cfRule>
  </conditionalFormatting>
  <conditionalFormatting sqref="Q13">
    <cfRule type="cellIs" dxfId="1441" priority="174" operator="equal">
      <formula>"Y"</formula>
    </cfRule>
  </conditionalFormatting>
  <conditionalFormatting sqref="Q14">
    <cfRule type="cellIs" dxfId="1440" priority="190" operator="equal">
      <formula>"Y"</formula>
    </cfRule>
  </conditionalFormatting>
  <conditionalFormatting sqref="Q15">
    <cfRule type="cellIs" dxfId="1439" priority="206" operator="equal">
      <formula>"Y"</formula>
    </cfRule>
  </conditionalFormatting>
  <conditionalFormatting sqref="Q16">
    <cfRule type="cellIs" dxfId="1438" priority="222" operator="equal">
      <formula>"Y"</formula>
    </cfRule>
  </conditionalFormatting>
  <conditionalFormatting sqref="Q17">
    <cfRule type="cellIs" dxfId="1437" priority="238" operator="equal">
      <formula>"Y"</formula>
    </cfRule>
  </conditionalFormatting>
  <conditionalFormatting sqref="Q18">
    <cfRule type="cellIs" dxfId="1436" priority="254" operator="equal">
      <formula>"Y"</formula>
    </cfRule>
  </conditionalFormatting>
  <conditionalFormatting sqref="Q19">
    <cfRule type="cellIs" dxfId="1435" priority="270" operator="equal">
      <formula>"Y"</formula>
    </cfRule>
  </conditionalFormatting>
  <conditionalFormatting sqref="Q3">
    <cfRule type="cellIs" dxfId="1434" priority="14" operator="equal">
      <formula>"Y"</formula>
    </cfRule>
  </conditionalFormatting>
  <conditionalFormatting sqref="Q4">
    <cfRule type="cellIs" dxfId="1433" priority="30" operator="equal">
      <formula>"Y"</formula>
    </cfRule>
  </conditionalFormatting>
  <conditionalFormatting sqref="Q5">
    <cfRule type="cellIs" dxfId="1432" priority="46" operator="equal">
      <formula>"Y"</formula>
    </cfRule>
  </conditionalFormatting>
  <conditionalFormatting sqref="Q6">
    <cfRule type="cellIs" dxfId="1431" priority="62" operator="equal">
      <formula>"Y"</formula>
    </cfRule>
  </conditionalFormatting>
  <conditionalFormatting sqref="Q7">
    <cfRule type="cellIs" dxfId="1430" priority="78" operator="equal">
      <formula>"Y"</formula>
    </cfRule>
  </conditionalFormatting>
  <conditionalFormatting sqref="Q8">
    <cfRule type="cellIs" dxfId="1429" priority="94" operator="equal">
      <formula>"Y"</formula>
    </cfRule>
  </conditionalFormatting>
  <conditionalFormatting sqref="Q9">
    <cfRule type="cellIs" dxfId="1428" priority="110" operator="equal">
      <formula>"Y"</formula>
    </cfRule>
  </conditionalFormatting>
  <conditionalFormatting sqref="R10">
    <cfRule type="cellIs" dxfId="1427" priority="127" operator="equal">
      <formula>"Y"</formula>
    </cfRule>
  </conditionalFormatting>
  <conditionalFormatting sqref="R11">
    <cfRule type="cellIs" dxfId="1426" priority="143" operator="equal">
      <formula>"Y"</formula>
    </cfRule>
  </conditionalFormatting>
  <conditionalFormatting sqref="R12">
    <cfRule type="cellIs" dxfId="1425" priority="159" operator="equal">
      <formula>"Y"</formula>
    </cfRule>
  </conditionalFormatting>
  <conditionalFormatting sqref="R13">
    <cfRule type="cellIs" dxfId="1424" priority="175" operator="equal">
      <formula>"Y"</formula>
    </cfRule>
  </conditionalFormatting>
  <conditionalFormatting sqref="R14">
    <cfRule type="cellIs" dxfId="1423" priority="191" operator="equal">
      <formula>"Y"</formula>
    </cfRule>
  </conditionalFormatting>
  <conditionalFormatting sqref="R15">
    <cfRule type="cellIs" dxfId="1422" priority="207" operator="equal">
      <formula>"Y"</formula>
    </cfRule>
  </conditionalFormatting>
  <conditionalFormatting sqref="R16">
    <cfRule type="cellIs" dxfId="1421" priority="223" operator="equal">
      <formula>"Y"</formula>
    </cfRule>
  </conditionalFormatting>
  <conditionalFormatting sqref="R17">
    <cfRule type="cellIs" dxfId="1420" priority="239" operator="equal">
      <formula>"Y"</formula>
    </cfRule>
  </conditionalFormatting>
  <conditionalFormatting sqref="R18">
    <cfRule type="cellIs" dxfId="1419" priority="255" operator="equal">
      <formula>"Y"</formula>
    </cfRule>
  </conditionalFormatting>
  <conditionalFormatting sqref="R19">
    <cfRule type="cellIs" dxfId="1418" priority="271" operator="equal">
      <formula>"Y"</formula>
    </cfRule>
  </conditionalFormatting>
  <conditionalFormatting sqref="R3">
    <cfRule type="cellIs" dxfId="1417" priority="15" operator="equal">
      <formula>"Y"</formula>
    </cfRule>
  </conditionalFormatting>
  <conditionalFormatting sqref="R4">
    <cfRule type="cellIs" dxfId="1416" priority="31" operator="equal">
      <formula>"Y"</formula>
    </cfRule>
  </conditionalFormatting>
  <conditionalFormatting sqref="R5">
    <cfRule type="cellIs" dxfId="1415" priority="47" operator="equal">
      <formula>"Y"</formula>
    </cfRule>
  </conditionalFormatting>
  <conditionalFormatting sqref="R6">
    <cfRule type="cellIs" dxfId="1414" priority="63" operator="equal">
      <formula>"Y"</formula>
    </cfRule>
  </conditionalFormatting>
  <conditionalFormatting sqref="R7">
    <cfRule type="cellIs" dxfId="1413" priority="79" operator="equal">
      <formula>"Y"</formula>
    </cfRule>
  </conditionalFormatting>
  <conditionalFormatting sqref="R8">
    <cfRule type="cellIs" dxfId="1412" priority="95" operator="equal">
      <formula>"Y"</formula>
    </cfRule>
  </conditionalFormatting>
  <conditionalFormatting sqref="R9">
    <cfRule type="cellIs" dxfId="1411" priority="111" operator="equal">
      <formula>"Y"</formula>
    </cfRule>
  </conditionalFormatting>
  <conditionalFormatting sqref="S10">
    <cfRule type="cellIs" dxfId="1410" priority="128" operator="equal">
      <formula>"Y"</formula>
    </cfRule>
  </conditionalFormatting>
  <conditionalFormatting sqref="S11">
    <cfRule type="cellIs" dxfId="1409" priority="144" operator="equal">
      <formula>"Y"</formula>
    </cfRule>
  </conditionalFormatting>
  <conditionalFormatting sqref="S12">
    <cfRule type="cellIs" dxfId="1408" priority="160" operator="equal">
      <formula>"Y"</formula>
    </cfRule>
  </conditionalFormatting>
  <conditionalFormatting sqref="S13">
    <cfRule type="cellIs" dxfId="1407" priority="176" operator="equal">
      <formula>"Y"</formula>
    </cfRule>
  </conditionalFormatting>
  <conditionalFormatting sqref="S14">
    <cfRule type="cellIs" dxfId="1406" priority="192" operator="equal">
      <formula>"Y"</formula>
    </cfRule>
  </conditionalFormatting>
  <conditionalFormatting sqref="S15">
    <cfRule type="cellIs" dxfId="1405" priority="208" operator="equal">
      <formula>"Y"</formula>
    </cfRule>
  </conditionalFormatting>
  <conditionalFormatting sqref="S16">
    <cfRule type="cellIs" dxfId="1404" priority="224" operator="equal">
      <formula>"Y"</formula>
    </cfRule>
  </conditionalFormatting>
  <conditionalFormatting sqref="S17">
    <cfRule type="cellIs" dxfId="1403" priority="240" operator="equal">
      <formula>"Y"</formula>
    </cfRule>
  </conditionalFormatting>
  <conditionalFormatting sqref="S18">
    <cfRule type="cellIs" dxfId="1402" priority="256" operator="equal">
      <formula>"Y"</formula>
    </cfRule>
  </conditionalFormatting>
  <conditionalFormatting sqref="S19">
    <cfRule type="cellIs" dxfId="1401" priority="272" operator="equal">
      <formula>"Y"</formula>
    </cfRule>
  </conditionalFormatting>
  <conditionalFormatting sqref="S3">
    <cfRule type="cellIs" dxfId="1400" priority="16" operator="equal">
      <formula>"Y"</formula>
    </cfRule>
  </conditionalFormatting>
  <conditionalFormatting sqref="S4">
    <cfRule type="cellIs" dxfId="1399" priority="32" operator="equal">
      <formula>"Y"</formula>
    </cfRule>
  </conditionalFormatting>
  <conditionalFormatting sqref="S5">
    <cfRule type="cellIs" dxfId="1398" priority="48" operator="equal">
      <formula>"Y"</formula>
    </cfRule>
  </conditionalFormatting>
  <conditionalFormatting sqref="S6">
    <cfRule type="cellIs" dxfId="1397" priority="64" operator="equal">
      <formula>"Y"</formula>
    </cfRule>
  </conditionalFormatting>
  <conditionalFormatting sqref="S7">
    <cfRule type="cellIs" dxfId="1396" priority="80" operator="equal">
      <formula>"Y"</formula>
    </cfRule>
  </conditionalFormatting>
  <conditionalFormatting sqref="S8">
    <cfRule type="cellIs" dxfId="1395" priority="96" operator="equal">
      <formula>"Y"</formula>
    </cfRule>
  </conditionalFormatting>
  <conditionalFormatting sqref="S9">
    <cfRule type="cellIs" dxfId="1394" priority="112" operator="equal">
      <formula>"Y"</formula>
    </cfRule>
  </conditionalFormatting>
  <dataValidations count="2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workbookViewId="0">
      <selection activeCell="L2" sqref="L2:L6"/>
    </sheetView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</cols>
  <sheetData>
    <row r="1" spans="1:25" x14ac:dyDescent="0.25">
      <c r="A1" s="8" t="s">
        <v>42</v>
      </c>
      <c r="B1" s="8" t="s">
        <v>21</v>
      </c>
      <c r="C1" s="8" t="s">
        <v>22</v>
      </c>
      <c r="D1" s="8"/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8" t="s">
        <v>23</v>
      </c>
      <c r="B2" s="10"/>
      <c r="C2" s="10"/>
      <c r="D2" s="9" t="s">
        <v>24</v>
      </c>
      <c r="E2" s="10">
        <v>3034201.1999999997</v>
      </c>
      <c r="F2" s="10">
        <v>2286053.4</v>
      </c>
      <c r="G2" s="10">
        <v>3677491.8</v>
      </c>
      <c r="H2" s="10">
        <v>8598290.3999999985</v>
      </c>
      <c r="I2" s="10">
        <v>6206963.6999999993</v>
      </c>
      <c r="J2" s="10">
        <v>6209876.3999999994</v>
      </c>
      <c r="K2" s="10">
        <v>6366329.9999999991</v>
      </c>
      <c r="L2" s="10">
        <v>6366329.9999999991</v>
      </c>
      <c r="M2" s="10"/>
      <c r="N2" s="10"/>
      <c r="O2" s="10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8" t="s">
        <v>25</v>
      </c>
      <c r="B3" s="10"/>
      <c r="C3" s="10">
        <v>1.1399999999999999</v>
      </c>
      <c r="D3" s="9" t="s">
        <v>24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8" t="s">
        <v>26</v>
      </c>
      <c r="B4" s="10"/>
      <c r="C4" s="10"/>
      <c r="D4" s="9" t="s">
        <v>24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8" t="s">
        <v>27</v>
      </c>
      <c r="B5" s="10"/>
      <c r="C5" s="10">
        <v>0.95</v>
      </c>
      <c r="D5" s="9" t="s">
        <v>24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8" t="s">
        <v>28</v>
      </c>
      <c r="B6" s="10"/>
      <c r="C6" s="10"/>
      <c r="D6" s="9" t="s">
        <v>24</v>
      </c>
      <c r="E6" s="11">
        <v>2661580</v>
      </c>
      <c r="F6" s="11">
        <v>2005310</v>
      </c>
      <c r="G6" s="11">
        <v>3225870</v>
      </c>
      <c r="H6" s="11">
        <v>7542360</v>
      </c>
      <c r="I6" s="11">
        <v>5444705</v>
      </c>
      <c r="J6" s="11">
        <v>5447260</v>
      </c>
      <c r="K6" s="11">
        <v>5584500</v>
      </c>
      <c r="L6" s="11">
        <v>5584500</v>
      </c>
      <c r="M6" s="10"/>
      <c r="N6" s="10"/>
      <c r="O6" s="10"/>
      <c r="P6" s="7"/>
      <c r="Q6" s="7"/>
      <c r="R6" s="7">
        <v>7292</v>
      </c>
      <c r="S6" s="7">
        <v>5494</v>
      </c>
      <c r="T6" s="7">
        <v>8838</v>
      </c>
      <c r="U6" s="7">
        <v>20664</v>
      </c>
      <c r="V6" s="7">
        <v>14917</v>
      </c>
      <c r="W6" s="7">
        <v>14924</v>
      </c>
      <c r="X6" s="7">
        <v>15300</v>
      </c>
      <c r="Y6" s="7">
        <v>15300</v>
      </c>
    </row>
    <row r="8" spans="1:25" x14ac:dyDescent="0.25">
      <c r="A8" s="8" t="s">
        <v>45</v>
      </c>
      <c r="B8" s="8" t="s">
        <v>21</v>
      </c>
      <c r="C8" s="8" t="s">
        <v>22</v>
      </c>
      <c r="D8" s="8"/>
      <c r="E8" s="8">
        <v>2010</v>
      </c>
      <c r="F8" s="8">
        <v>2011</v>
      </c>
      <c r="G8" s="8">
        <v>2012</v>
      </c>
      <c r="H8" s="8">
        <v>2013</v>
      </c>
      <c r="I8" s="8">
        <v>2014</v>
      </c>
      <c r="J8" s="8">
        <v>2015</v>
      </c>
      <c r="K8" s="8">
        <v>2016</v>
      </c>
      <c r="L8" s="8">
        <v>2017</v>
      </c>
      <c r="M8" s="8">
        <v>2018</v>
      </c>
      <c r="N8" s="8">
        <v>2019</v>
      </c>
      <c r="O8" s="8">
        <v>2020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8" t="s">
        <v>23</v>
      </c>
      <c r="B9" s="10"/>
      <c r="C9" s="10"/>
      <c r="D9" s="9" t="s">
        <v>24</v>
      </c>
      <c r="E9" s="10">
        <v>107769.9</v>
      </c>
      <c r="F9" s="10">
        <v>78226.799999999988</v>
      </c>
      <c r="G9" s="10">
        <v>142722.29999999999</v>
      </c>
      <c r="H9" s="10">
        <v>340785.89999999997</v>
      </c>
      <c r="I9" s="10">
        <v>238841.39999999997</v>
      </c>
      <c r="J9" s="10">
        <v>238425.3</v>
      </c>
      <c r="K9" s="10">
        <v>173929.8</v>
      </c>
      <c r="L9" s="10">
        <v>173929.8</v>
      </c>
      <c r="M9" s="10"/>
      <c r="N9" s="10"/>
      <c r="O9" s="10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8" t="s">
        <v>25</v>
      </c>
      <c r="B10" s="10"/>
      <c r="C10" s="10">
        <v>1.1399999999999999</v>
      </c>
      <c r="D10" s="9" t="s">
        <v>24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8" t="s">
        <v>26</v>
      </c>
      <c r="B11" s="10"/>
      <c r="C11" s="10"/>
      <c r="D11" s="9" t="s">
        <v>24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8" t="s">
        <v>27</v>
      </c>
      <c r="B12" s="10"/>
      <c r="C12" s="10">
        <v>0.95</v>
      </c>
      <c r="D12" s="9" t="s">
        <v>24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8" t="s">
        <v>28</v>
      </c>
      <c r="B13" s="10"/>
      <c r="C13" s="10"/>
      <c r="D13" s="9" t="s">
        <v>24</v>
      </c>
      <c r="E13" s="10">
        <v>94535</v>
      </c>
      <c r="F13" s="10">
        <v>68620</v>
      </c>
      <c r="G13" s="10">
        <v>125195</v>
      </c>
      <c r="H13" s="10">
        <v>298935</v>
      </c>
      <c r="I13" s="10">
        <v>209510</v>
      </c>
      <c r="J13" s="10">
        <v>209145</v>
      </c>
      <c r="K13" s="10">
        <v>152570</v>
      </c>
      <c r="L13" s="10">
        <v>152570</v>
      </c>
      <c r="M13" s="10"/>
      <c r="N13" s="10"/>
      <c r="O13" s="10"/>
      <c r="P13" s="7"/>
      <c r="Q13" s="7"/>
      <c r="R13" s="7">
        <v>259</v>
      </c>
      <c r="S13" s="7">
        <v>188</v>
      </c>
      <c r="T13" s="7">
        <v>343</v>
      </c>
      <c r="U13" s="7">
        <v>819</v>
      </c>
      <c r="V13" s="7">
        <v>574</v>
      </c>
      <c r="W13" s="7">
        <v>573</v>
      </c>
      <c r="X13" s="7">
        <v>418</v>
      </c>
      <c r="Y13" s="7">
        <v>418</v>
      </c>
    </row>
    <row r="15" spans="1:25" x14ac:dyDescent="0.25">
      <c r="A15" s="8" t="s">
        <v>47</v>
      </c>
      <c r="B15" s="8" t="s">
        <v>21</v>
      </c>
      <c r="C15" s="8" t="s">
        <v>22</v>
      </c>
      <c r="D15" s="8"/>
      <c r="E15" s="8">
        <v>2010</v>
      </c>
      <c r="F15" s="8">
        <v>2011</v>
      </c>
      <c r="G15" s="8">
        <v>2012</v>
      </c>
      <c r="H15" s="8">
        <v>2013</v>
      </c>
      <c r="I15" s="8">
        <v>2014</v>
      </c>
      <c r="J15" s="8">
        <v>2015</v>
      </c>
      <c r="K15" s="8">
        <v>2016</v>
      </c>
      <c r="L15" s="8">
        <v>2017</v>
      </c>
      <c r="M15" s="8">
        <v>2018</v>
      </c>
      <c r="N15" s="8">
        <v>2019</v>
      </c>
      <c r="O15" s="8">
        <v>2020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8" t="s">
        <v>23</v>
      </c>
      <c r="B16" s="10"/>
      <c r="C16" s="10"/>
      <c r="D16" s="9" t="s">
        <v>24</v>
      </c>
      <c r="E16" s="10">
        <v>1049119.5</v>
      </c>
      <c r="F16" s="10">
        <v>772723.25</v>
      </c>
      <c r="G16" s="10">
        <v>1271660</v>
      </c>
      <c r="H16" s="10">
        <v>3060525</v>
      </c>
      <c r="I16" s="10">
        <v>2173684.5</v>
      </c>
      <c r="J16" s="10">
        <v>2172261</v>
      </c>
      <c r="K16" s="10">
        <v>1609741.25</v>
      </c>
      <c r="L16" s="10">
        <v>1609741.25</v>
      </c>
      <c r="M16" s="10"/>
      <c r="N16" s="10"/>
      <c r="O16" s="10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8" t="s">
        <v>25</v>
      </c>
      <c r="B17" s="10"/>
      <c r="C17" s="10">
        <v>0.65</v>
      </c>
      <c r="D17" s="9" t="s">
        <v>24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8" t="s">
        <v>26</v>
      </c>
      <c r="B18" s="10"/>
      <c r="C18" s="10"/>
      <c r="D18" s="9" t="s">
        <v>24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8" t="s">
        <v>27</v>
      </c>
      <c r="B19" s="10"/>
      <c r="C19" s="10">
        <v>0.95</v>
      </c>
      <c r="D19" s="9" t="s">
        <v>24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8" t="s">
        <v>28</v>
      </c>
      <c r="B20" s="10"/>
      <c r="C20" s="10"/>
      <c r="D20" s="9" t="s">
        <v>24</v>
      </c>
      <c r="E20" s="11">
        <v>1614030</v>
      </c>
      <c r="F20" s="11">
        <v>1188805</v>
      </c>
      <c r="G20" s="11">
        <v>1956400</v>
      </c>
      <c r="H20" s="11">
        <v>4708500</v>
      </c>
      <c r="I20" s="11">
        <v>3344130</v>
      </c>
      <c r="J20" s="11">
        <v>3341940</v>
      </c>
      <c r="K20" s="11">
        <v>2476525</v>
      </c>
      <c r="L20" s="11">
        <v>2476525</v>
      </c>
      <c r="M20" s="10"/>
      <c r="N20" s="10"/>
      <c r="O20" s="10"/>
      <c r="P20" s="7"/>
      <c r="Q20" s="7"/>
      <c r="R20" s="7">
        <v>4422</v>
      </c>
      <c r="S20" s="7">
        <v>3257</v>
      </c>
      <c r="T20" s="7">
        <v>5360</v>
      </c>
      <c r="U20" s="7">
        <v>12900</v>
      </c>
      <c r="V20" s="7">
        <v>9162</v>
      </c>
      <c r="W20" s="7">
        <v>9156</v>
      </c>
      <c r="X20" s="7">
        <v>6785</v>
      </c>
      <c r="Y20" s="7">
        <v>6785</v>
      </c>
    </row>
    <row r="22" spans="1:25" x14ac:dyDescent="0.25">
      <c r="A22" s="8" t="s">
        <v>49</v>
      </c>
      <c r="B22" s="8" t="s">
        <v>21</v>
      </c>
      <c r="C22" s="8" t="s">
        <v>22</v>
      </c>
      <c r="D22" s="8"/>
      <c r="E22" s="8">
        <v>2010</v>
      </c>
      <c r="F22" s="8">
        <v>2011</v>
      </c>
      <c r="G22" s="8">
        <v>2012</v>
      </c>
      <c r="H22" s="8">
        <v>2013</v>
      </c>
      <c r="I22" s="8">
        <v>2014</v>
      </c>
      <c r="J22" s="8">
        <v>2015</v>
      </c>
      <c r="K22" s="8">
        <v>2016</v>
      </c>
      <c r="L22" s="8">
        <v>2017</v>
      </c>
      <c r="M22" s="8">
        <v>2018</v>
      </c>
      <c r="N22" s="8">
        <v>2019</v>
      </c>
      <c r="O22" s="8">
        <v>2020</v>
      </c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8" t="s">
        <v>23</v>
      </c>
      <c r="B23" s="10"/>
      <c r="C23" s="10"/>
      <c r="D23" s="9" t="s">
        <v>24</v>
      </c>
      <c r="E23" s="10">
        <v>5190081</v>
      </c>
      <c r="F23" s="10">
        <v>3910354.5</v>
      </c>
      <c r="G23" s="10">
        <v>6290446.5</v>
      </c>
      <c r="H23" s="10">
        <v>14707602</v>
      </c>
      <c r="I23" s="10">
        <v>10617174.75</v>
      </c>
      <c r="J23" s="10">
        <v>10622157</v>
      </c>
      <c r="K23" s="10">
        <v>7747398.75</v>
      </c>
      <c r="L23" s="10">
        <v>7747398.75</v>
      </c>
      <c r="M23" s="10"/>
      <c r="N23" s="10"/>
      <c r="O23" s="10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8" t="s">
        <v>25</v>
      </c>
      <c r="B24" s="10"/>
      <c r="C24" s="10">
        <v>1.95</v>
      </c>
      <c r="D24" s="9" t="s">
        <v>24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8" t="s">
        <v>26</v>
      </c>
      <c r="B25" s="10"/>
      <c r="C25" s="10"/>
      <c r="D25" s="9" t="s">
        <v>24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8" t="s">
        <v>27</v>
      </c>
      <c r="B26" s="10"/>
      <c r="C26" s="10">
        <v>0.95</v>
      </c>
      <c r="D26" s="9" t="s">
        <v>24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8" t="s">
        <v>28</v>
      </c>
      <c r="B27" s="10"/>
      <c r="C27" s="10"/>
      <c r="D27" s="9" t="s">
        <v>24</v>
      </c>
      <c r="E27" s="11">
        <v>2661580</v>
      </c>
      <c r="F27" s="11">
        <v>2005310</v>
      </c>
      <c r="G27" s="11">
        <v>3225870</v>
      </c>
      <c r="H27" s="11">
        <v>7542360</v>
      </c>
      <c r="I27" s="11">
        <v>5444705</v>
      </c>
      <c r="J27" s="11">
        <v>5447260</v>
      </c>
      <c r="K27" s="11">
        <v>3973025</v>
      </c>
      <c r="L27" s="11">
        <v>3973025</v>
      </c>
      <c r="M27" s="10"/>
      <c r="N27" s="10"/>
      <c r="O27" s="10"/>
      <c r="P27" s="7"/>
      <c r="Q27" s="7"/>
      <c r="R27" s="7">
        <v>7292</v>
      </c>
      <c r="S27" s="7">
        <v>5494</v>
      </c>
      <c r="T27" s="7">
        <v>8838</v>
      </c>
      <c r="U27" s="7">
        <v>20664</v>
      </c>
      <c r="V27" s="7">
        <v>14917</v>
      </c>
      <c r="W27" s="7">
        <v>14924</v>
      </c>
      <c r="X27" s="7">
        <v>10885</v>
      </c>
      <c r="Y27" s="7">
        <v>10885</v>
      </c>
    </row>
    <row r="29" spans="1:25" x14ac:dyDescent="0.25">
      <c r="A29" s="8" t="s">
        <v>51</v>
      </c>
      <c r="B29" s="8" t="s">
        <v>21</v>
      </c>
      <c r="C29" s="8" t="s">
        <v>22</v>
      </c>
      <c r="D29" s="8"/>
      <c r="E29" s="8">
        <v>2010</v>
      </c>
      <c r="F29" s="8">
        <v>2011</v>
      </c>
      <c r="G29" s="8">
        <v>2012</v>
      </c>
      <c r="H29" s="8">
        <v>2013</v>
      </c>
      <c r="I29" s="8">
        <v>2014</v>
      </c>
      <c r="J29" s="8">
        <v>2015</v>
      </c>
      <c r="K29" s="8">
        <v>2016</v>
      </c>
      <c r="L29" s="8">
        <v>2017</v>
      </c>
      <c r="M29" s="8">
        <v>2018</v>
      </c>
      <c r="N29" s="8">
        <v>2019</v>
      </c>
      <c r="O29" s="8">
        <v>2020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8" t="s">
        <v>23</v>
      </c>
      <c r="B30" s="10"/>
      <c r="C30" s="10"/>
      <c r="D30" s="9" t="s">
        <v>24</v>
      </c>
      <c r="E30" s="10">
        <v>184343.25</v>
      </c>
      <c r="F30" s="10">
        <v>133809</v>
      </c>
      <c r="G30" s="10">
        <v>244130.25</v>
      </c>
      <c r="H30" s="10">
        <v>582923.25</v>
      </c>
      <c r="I30" s="10">
        <v>408544.5</v>
      </c>
      <c r="J30" s="10">
        <v>407832.75</v>
      </c>
      <c r="K30" s="10">
        <v>297511.5</v>
      </c>
      <c r="L30" s="10">
        <v>297511.5</v>
      </c>
      <c r="M30" s="10"/>
      <c r="N30" s="10"/>
      <c r="O30" s="10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8" t="s">
        <v>25</v>
      </c>
      <c r="B31" s="10"/>
      <c r="C31" s="10">
        <v>1.95</v>
      </c>
      <c r="D31" s="9" t="s">
        <v>24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8" t="s">
        <v>26</v>
      </c>
      <c r="B32" s="10"/>
      <c r="C32" s="10"/>
      <c r="D32" s="9" t="s">
        <v>24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8" t="s">
        <v>27</v>
      </c>
      <c r="B33" s="10"/>
      <c r="C33" s="10">
        <v>0.95</v>
      </c>
      <c r="D33" s="9" t="s">
        <v>24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8" t="s">
        <v>28</v>
      </c>
      <c r="B34" s="10"/>
      <c r="C34" s="10"/>
      <c r="D34" s="9" t="s">
        <v>24</v>
      </c>
      <c r="E34" s="10">
        <v>94535</v>
      </c>
      <c r="F34" s="10">
        <v>68620</v>
      </c>
      <c r="G34" s="10">
        <v>125195</v>
      </c>
      <c r="H34" s="10">
        <v>298935</v>
      </c>
      <c r="I34" s="10">
        <v>209510</v>
      </c>
      <c r="J34" s="10">
        <v>209145</v>
      </c>
      <c r="K34" s="10">
        <v>152570</v>
      </c>
      <c r="L34" s="10">
        <v>152570</v>
      </c>
      <c r="M34" s="10"/>
      <c r="N34" s="10"/>
      <c r="O34" s="10"/>
      <c r="P34" s="7"/>
      <c r="Q34" s="7"/>
      <c r="R34" s="7">
        <v>259</v>
      </c>
      <c r="S34" s="7">
        <v>188</v>
      </c>
      <c r="T34" s="7">
        <v>343</v>
      </c>
      <c r="U34" s="7">
        <v>819</v>
      </c>
      <c r="V34" s="7">
        <v>574</v>
      </c>
      <c r="W34" s="7">
        <v>573</v>
      </c>
      <c r="X34" s="7">
        <v>418</v>
      </c>
      <c r="Y34" s="7">
        <v>418</v>
      </c>
    </row>
    <row r="36" spans="1:25" x14ac:dyDescent="0.25">
      <c r="A36" s="8" t="s">
        <v>53</v>
      </c>
      <c r="B36" s="8" t="s">
        <v>21</v>
      </c>
      <c r="C36" s="8" t="s">
        <v>22</v>
      </c>
      <c r="D36" s="8"/>
      <c r="E36" s="8">
        <v>2010</v>
      </c>
      <c r="F36" s="8">
        <v>2011</v>
      </c>
      <c r="G36" s="8">
        <v>2012</v>
      </c>
      <c r="H36" s="8">
        <v>2013</v>
      </c>
      <c r="I36" s="8">
        <v>2014</v>
      </c>
      <c r="J36" s="8">
        <v>2015</v>
      </c>
      <c r="K36" s="8">
        <v>2016</v>
      </c>
      <c r="L36" s="8">
        <v>2017</v>
      </c>
      <c r="M36" s="8">
        <v>2018</v>
      </c>
      <c r="N36" s="8">
        <v>2019</v>
      </c>
      <c r="O36" s="8">
        <v>2020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8" t="s">
        <v>23</v>
      </c>
      <c r="B37" s="10"/>
      <c r="C37" s="10"/>
      <c r="D37" s="9" t="s">
        <v>24</v>
      </c>
      <c r="E37" s="10">
        <v>3147358.5</v>
      </c>
      <c r="F37" s="10">
        <v>2318169.75</v>
      </c>
      <c r="G37" s="10">
        <v>3814980</v>
      </c>
      <c r="H37" s="10">
        <v>9181575</v>
      </c>
      <c r="I37" s="10">
        <v>6521053.5</v>
      </c>
      <c r="J37" s="10">
        <v>6516783</v>
      </c>
      <c r="K37" s="10">
        <v>4753066.5</v>
      </c>
      <c r="L37" s="10">
        <v>4753066.5</v>
      </c>
      <c r="M37" s="10"/>
      <c r="N37" s="10"/>
      <c r="O37" s="10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8" t="s">
        <v>25</v>
      </c>
      <c r="B38" s="10"/>
      <c r="C38" s="10">
        <v>1.95</v>
      </c>
      <c r="D38" s="9" t="s">
        <v>24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8" t="s">
        <v>26</v>
      </c>
      <c r="B39" s="10"/>
      <c r="C39" s="10"/>
      <c r="D39" s="9" t="s">
        <v>24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8" t="s">
        <v>27</v>
      </c>
      <c r="B40" s="10"/>
      <c r="C40" s="10">
        <v>0.95</v>
      </c>
      <c r="D40" s="9" t="s">
        <v>24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5">
      <c r="A41" s="8" t="s">
        <v>28</v>
      </c>
      <c r="B41" s="10"/>
      <c r="C41" s="10"/>
      <c r="D41" s="9" t="s">
        <v>24</v>
      </c>
      <c r="E41" s="11">
        <v>1614030</v>
      </c>
      <c r="F41" s="11">
        <v>1188805</v>
      </c>
      <c r="G41" s="11">
        <v>1956400</v>
      </c>
      <c r="H41" s="11">
        <v>4708500</v>
      </c>
      <c r="I41" s="11">
        <v>3344130</v>
      </c>
      <c r="J41" s="11">
        <v>3341940</v>
      </c>
      <c r="K41" s="11">
        <v>2437470</v>
      </c>
      <c r="L41" s="11">
        <v>2437470</v>
      </c>
      <c r="M41" s="10"/>
      <c r="N41" s="10"/>
      <c r="O41" s="10"/>
      <c r="P41" s="7"/>
      <c r="Q41" s="7"/>
      <c r="R41" s="7">
        <v>4422</v>
      </c>
      <c r="S41" s="7">
        <v>3257</v>
      </c>
      <c r="T41" s="7">
        <v>5360</v>
      </c>
      <c r="U41" s="7">
        <v>12900</v>
      </c>
      <c r="V41" s="7">
        <v>9162</v>
      </c>
      <c r="W41" s="7">
        <v>9156</v>
      </c>
      <c r="X41" s="7">
        <v>6678</v>
      </c>
      <c r="Y41" s="7">
        <v>6678</v>
      </c>
    </row>
    <row r="43" spans="1:25" x14ac:dyDescent="0.25">
      <c r="A43" s="8" t="s">
        <v>55</v>
      </c>
      <c r="B43" s="8" t="s">
        <v>21</v>
      </c>
      <c r="C43" s="8" t="s">
        <v>22</v>
      </c>
      <c r="D43" s="8"/>
      <c r="E43" s="8">
        <v>2010</v>
      </c>
      <c r="F43" s="8">
        <v>2011</v>
      </c>
      <c r="G43" s="8">
        <v>2012</v>
      </c>
      <c r="H43" s="8">
        <v>2013</v>
      </c>
      <c r="I43" s="8">
        <v>2014</v>
      </c>
      <c r="J43" s="8">
        <v>2015</v>
      </c>
      <c r="K43" s="8">
        <v>2016</v>
      </c>
      <c r="L43" s="8">
        <v>2017</v>
      </c>
      <c r="M43" s="8">
        <v>2018</v>
      </c>
      <c r="N43" s="8">
        <v>2019</v>
      </c>
      <c r="O43" s="8">
        <v>2020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s="8" t="s">
        <v>23</v>
      </c>
      <c r="B44" s="10"/>
      <c r="C44" s="10"/>
      <c r="D44" s="9" t="s">
        <v>24</v>
      </c>
      <c r="E44" s="10">
        <v>294540.91800000001</v>
      </c>
      <c r="F44" s="10"/>
      <c r="G44" s="10"/>
      <c r="H44" s="10"/>
      <c r="I44" s="10"/>
      <c r="J44" s="10">
        <v>587761.32277499989</v>
      </c>
      <c r="K44" s="10"/>
      <c r="L44" s="12"/>
      <c r="M44" s="10"/>
      <c r="N44" s="10"/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8" t="s">
        <v>25</v>
      </c>
      <c r="B45" s="10"/>
      <c r="C45" s="10">
        <v>0.03</v>
      </c>
      <c r="D45" s="9" t="s">
        <v>24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7"/>
      <c r="Q45" s="7"/>
      <c r="R45" s="7">
        <v>49090153</v>
      </c>
      <c r="S45" s="7">
        <v>53359148</v>
      </c>
      <c r="T45" s="7">
        <v>56379983</v>
      </c>
      <c r="U45" s="7"/>
      <c r="V45" s="7"/>
      <c r="W45" s="7"/>
      <c r="X45" s="7"/>
      <c r="Y45" s="7"/>
    </row>
    <row r="46" spans="1:25" x14ac:dyDescent="0.25">
      <c r="A46" s="8" t="s">
        <v>26</v>
      </c>
      <c r="B46" s="10"/>
      <c r="C46" s="10"/>
      <c r="D46" s="9" t="s">
        <v>24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7"/>
      <c r="Q46" s="7"/>
      <c r="R46" s="7">
        <v>887333</v>
      </c>
      <c r="S46" s="7">
        <v>1037217</v>
      </c>
      <c r="T46" s="7">
        <v>1073950</v>
      </c>
      <c r="U46" s="7"/>
      <c r="V46" s="7"/>
      <c r="W46" s="7"/>
      <c r="X46" s="7"/>
      <c r="Y46" s="7"/>
    </row>
    <row r="47" spans="1:25" x14ac:dyDescent="0.25">
      <c r="A47" s="8" t="s">
        <v>27</v>
      </c>
      <c r="B47" s="10"/>
      <c r="C47" s="10">
        <v>0.95</v>
      </c>
      <c r="D47" s="9" t="s">
        <v>24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7"/>
      <c r="Q47" s="7"/>
      <c r="R47" s="7">
        <v>10509301</v>
      </c>
      <c r="S47" s="7">
        <v>11341877</v>
      </c>
      <c r="T47" s="7">
        <v>11914555</v>
      </c>
      <c r="U47" s="7"/>
      <c r="V47" s="7"/>
      <c r="W47" s="7"/>
      <c r="X47" s="7"/>
      <c r="Y47" s="7"/>
    </row>
    <row r="48" spans="1:25" x14ac:dyDescent="0.25">
      <c r="A48" s="8" t="s">
        <v>28</v>
      </c>
      <c r="B48" s="10"/>
      <c r="C48" s="10"/>
      <c r="D48" s="9" t="s">
        <v>24</v>
      </c>
      <c r="E48" s="10">
        <v>9818030.5999999996</v>
      </c>
      <c r="F48" s="10"/>
      <c r="G48" s="10"/>
      <c r="H48" s="10"/>
      <c r="I48" s="10"/>
      <c r="J48" s="10">
        <v>19592044.092499997</v>
      </c>
      <c r="K48" s="10"/>
      <c r="L48" s="10"/>
      <c r="M48" s="10"/>
      <c r="N48" s="10"/>
      <c r="O48" s="10"/>
      <c r="P48" s="7"/>
      <c r="Q48" s="7"/>
      <c r="R48" s="7"/>
      <c r="S48" s="7"/>
      <c r="T48" s="7"/>
      <c r="U48" s="7"/>
      <c r="V48" s="7"/>
      <c r="W48" s="7"/>
      <c r="X48" s="7"/>
      <c r="Y48" s="7"/>
    </row>
    <row r="50" spans="1:15" x14ac:dyDescent="0.25">
      <c r="A50" s="8" t="s">
        <v>57</v>
      </c>
      <c r="B50" s="8" t="s">
        <v>21</v>
      </c>
      <c r="C50" s="8" t="s">
        <v>22</v>
      </c>
      <c r="D50" s="8"/>
      <c r="E50" s="8">
        <v>2010</v>
      </c>
      <c r="F50" s="8">
        <v>2011</v>
      </c>
      <c r="G50" s="8">
        <v>2012</v>
      </c>
      <c r="H50" s="8">
        <v>2013</v>
      </c>
      <c r="I50" s="8">
        <v>2014</v>
      </c>
      <c r="J50" s="8">
        <v>2015</v>
      </c>
      <c r="K50" s="8">
        <v>2016</v>
      </c>
      <c r="L50" s="8">
        <v>2017</v>
      </c>
      <c r="M50" s="8">
        <v>2018</v>
      </c>
      <c r="N50" s="8">
        <v>2019</v>
      </c>
      <c r="O50" s="8">
        <v>2020</v>
      </c>
    </row>
    <row r="51" spans="1:15" x14ac:dyDescent="0.25">
      <c r="A51" s="8" t="s">
        <v>23</v>
      </c>
      <c r="B51" s="10"/>
      <c r="C51" s="10"/>
      <c r="D51" s="9" t="s">
        <v>24</v>
      </c>
      <c r="E51" s="10">
        <v>5323.9979999999996</v>
      </c>
      <c r="F51" s="10"/>
      <c r="G51" s="10"/>
      <c r="H51" s="10"/>
      <c r="I51" s="10"/>
      <c r="J51" s="10">
        <v>11195.928749999999</v>
      </c>
      <c r="K51" s="10"/>
      <c r="L51" s="12"/>
      <c r="M51" s="10"/>
      <c r="N51" s="10"/>
      <c r="O51" s="10"/>
    </row>
    <row r="52" spans="1:15" x14ac:dyDescent="0.25">
      <c r="A52" s="8" t="s">
        <v>25</v>
      </c>
      <c r="B52" s="10"/>
      <c r="C52" s="10">
        <v>0.03</v>
      </c>
      <c r="D52" s="9" t="s">
        <v>24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8" t="s">
        <v>26</v>
      </c>
      <c r="B53" s="10"/>
      <c r="C53" s="10"/>
      <c r="D53" s="9" t="s">
        <v>24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8" t="s">
        <v>27</v>
      </c>
      <c r="B54" s="10"/>
      <c r="C54" s="10">
        <v>0.95</v>
      </c>
      <c r="D54" s="9" t="s">
        <v>24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8" t="s">
        <v>28</v>
      </c>
      <c r="B55" s="10"/>
      <c r="C55" s="10"/>
      <c r="D55" s="9" t="s">
        <v>24</v>
      </c>
      <c r="E55" s="10">
        <v>177466.6</v>
      </c>
      <c r="F55" s="10"/>
      <c r="G55" s="10"/>
      <c r="H55" s="10"/>
      <c r="I55" s="10"/>
      <c r="J55" s="10">
        <v>373197.625</v>
      </c>
      <c r="K55" s="10"/>
      <c r="L55" s="10"/>
      <c r="M55" s="10"/>
      <c r="N55" s="10"/>
      <c r="O55" s="10"/>
    </row>
    <row r="57" spans="1:15" x14ac:dyDescent="0.25">
      <c r="A57" s="8" t="s">
        <v>59</v>
      </c>
      <c r="B57" s="8" t="s">
        <v>21</v>
      </c>
      <c r="C57" s="8" t="s">
        <v>22</v>
      </c>
      <c r="D57" s="8"/>
      <c r="E57" s="8">
        <v>2010</v>
      </c>
      <c r="F57" s="8">
        <v>2011</v>
      </c>
      <c r="G57" s="8">
        <v>2012</v>
      </c>
      <c r="H57" s="8">
        <v>2013</v>
      </c>
      <c r="I57" s="8">
        <v>2014</v>
      </c>
      <c r="J57" s="8">
        <v>2015</v>
      </c>
      <c r="K57" s="8">
        <v>2016</v>
      </c>
      <c r="L57" s="8">
        <v>2017</v>
      </c>
      <c r="M57" s="8">
        <v>2018</v>
      </c>
      <c r="N57" s="8">
        <v>2019</v>
      </c>
      <c r="O57" s="8">
        <v>2020</v>
      </c>
    </row>
    <row r="58" spans="1:15" x14ac:dyDescent="0.25">
      <c r="A58" s="8" t="s">
        <v>23</v>
      </c>
      <c r="B58" s="10"/>
      <c r="C58" s="10"/>
      <c r="D58" s="9" t="s">
        <v>24</v>
      </c>
      <c r="E58" s="10">
        <v>63055.806000000004</v>
      </c>
      <c r="F58" s="10"/>
      <c r="G58" s="10"/>
      <c r="H58" s="10"/>
      <c r="I58" s="10"/>
      <c r="J58" s="10">
        <v>124209.23587499998</v>
      </c>
      <c r="K58" s="10"/>
      <c r="L58" s="10"/>
      <c r="M58" s="10"/>
      <c r="N58" s="10"/>
      <c r="O58" s="10"/>
    </row>
    <row r="59" spans="1:15" x14ac:dyDescent="0.25">
      <c r="A59" s="8" t="s">
        <v>25</v>
      </c>
      <c r="B59" s="10"/>
      <c r="C59" s="10">
        <v>0.03</v>
      </c>
      <c r="D59" s="9" t="s">
        <v>24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8" t="s">
        <v>26</v>
      </c>
      <c r="B60" s="10"/>
      <c r="C60" s="10"/>
      <c r="D60" s="9" t="s">
        <v>24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8" t="s">
        <v>27</v>
      </c>
      <c r="B61" s="10"/>
      <c r="C61" s="10">
        <v>0.95</v>
      </c>
      <c r="D61" s="9" t="s">
        <v>24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8" t="s">
        <v>28</v>
      </c>
      <c r="B62" s="10"/>
      <c r="C62" s="10"/>
      <c r="D62" s="9" t="s">
        <v>24</v>
      </c>
      <c r="E62" s="10">
        <v>2101860.2000000002</v>
      </c>
      <c r="F62" s="10"/>
      <c r="G62" s="10"/>
      <c r="H62" s="10"/>
      <c r="I62" s="10"/>
      <c r="J62" s="10">
        <v>4140307.8624999998</v>
      </c>
      <c r="K62" s="10"/>
      <c r="L62" s="10"/>
      <c r="M62" s="10"/>
      <c r="N62" s="10"/>
      <c r="O62" s="10"/>
    </row>
    <row r="64" spans="1:15" x14ac:dyDescent="0.25">
      <c r="A64" s="8" t="s">
        <v>61</v>
      </c>
      <c r="B64" s="8" t="s">
        <v>21</v>
      </c>
      <c r="C64" s="8" t="s">
        <v>22</v>
      </c>
      <c r="D64" s="8"/>
      <c r="E64" s="8">
        <v>2010</v>
      </c>
      <c r="F64" s="8">
        <v>2011</v>
      </c>
      <c r="G64" s="8">
        <v>2012</v>
      </c>
      <c r="H64" s="8">
        <v>2013</v>
      </c>
      <c r="I64" s="8">
        <v>2014</v>
      </c>
      <c r="J64" s="8">
        <v>2015</v>
      </c>
      <c r="K64" s="8">
        <v>2016</v>
      </c>
      <c r="L64" s="8">
        <v>2017</v>
      </c>
      <c r="M64" s="8">
        <v>2018</v>
      </c>
      <c r="N64" s="8">
        <v>2019</v>
      </c>
      <c r="O64" s="8">
        <v>2020</v>
      </c>
    </row>
    <row r="65" spans="1:15" x14ac:dyDescent="0.25">
      <c r="A65" s="8" t="s">
        <v>23</v>
      </c>
      <c r="B65" s="10"/>
      <c r="C65" s="10"/>
      <c r="D65" s="9" t="s">
        <v>24</v>
      </c>
      <c r="E65" s="10">
        <v>193261.12740000003</v>
      </c>
      <c r="F65" s="10"/>
      <c r="G65" s="10"/>
      <c r="H65" s="10">
        <v>346845.36480000004</v>
      </c>
      <c r="I65" s="10"/>
      <c r="J65" s="10">
        <v>519791.80000000005</v>
      </c>
      <c r="K65" s="10"/>
      <c r="L65" s="10"/>
      <c r="M65" s="10"/>
      <c r="N65" s="10"/>
      <c r="O65" s="10"/>
    </row>
    <row r="66" spans="1:15" x14ac:dyDescent="0.25">
      <c r="A66" s="8" t="s">
        <v>25</v>
      </c>
      <c r="B66" s="10"/>
      <c r="C66" s="10">
        <v>1.1000000000000001</v>
      </c>
      <c r="D66" s="9" t="s">
        <v>24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8" t="s">
        <v>26</v>
      </c>
      <c r="B67" s="10"/>
      <c r="C67" s="10"/>
      <c r="D67" s="9" t="s">
        <v>24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8" t="s">
        <v>27</v>
      </c>
      <c r="B68" s="10"/>
      <c r="C68" s="10">
        <v>0.95</v>
      </c>
      <c r="D68" s="9" t="s">
        <v>24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8" t="s">
        <v>28</v>
      </c>
      <c r="B69" s="10"/>
      <c r="C69" s="10"/>
      <c r="D69" s="9" t="s">
        <v>24</v>
      </c>
      <c r="E69" s="10">
        <v>175691.93400000001</v>
      </c>
      <c r="F69" s="10"/>
      <c r="G69" s="10"/>
      <c r="H69" s="10">
        <v>315313.96799999999</v>
      </c>
      <c r="I69" s="10"/>
      <c r="J69" s="10">
        <v>472538</v>
      </c>
      <c r="K69" s="10"/>
      <c r="L69" s="10"/>
      <c r="M69" s="10"/>
      <c r="N69" s="10"/>
      <c r="O69" s="10"/>
    </row>
    <row r="71" spans="1:15" x14ac:dyDescent="0.25">
      <c r="A71" s="8" t="s">
        <v>63</v>
      </c>
      <c r="B71" s="8" t="s">
        <v>21</v>
      </c>
      <c r="C71" s="8" t="s">
        <v>22</v>
      </c>
      <c r="D71" s="8"/>
      <c r="E71" s="8">
        <v>2010</v>
      </c>
      <c r="F71" s="8">
        <v>2011</v>
      </c>
      <c r="G71" s="8">
        <v>2012</v>
      </c>
      <c r="H71" s="8">
        <v>2013</v>
      </c>
      <c r="I71" s="8">
        <v>2014</v>
      </c>
      <c r="J71" s="8">
        <v>2015</v>
      </c>
      <c r="K71" s="8">
        <v>2016</v>
      </c>
      <c r="L71" s="8">
        <v>2017</v>
      </c>
      <c r="M71" s="8">
        <v>2018</v>
      </c>
      <c r="N71" s="8">
        <v>2019</v>
      </c>
      <c r="O71" s="8">
        <v>2020</v>
      </c>
    </row>
    <row r="72" spans="1:15" x14ac:dyDescent="0.25">
      <c r="A72" s="8" t="s">
        <v>23</v>
      </c>
      <c r="B72" s="10"/>
      <c r="C72" s="10"/>
      <c r="D72" s="9" t="s">
        <v>24</v>
      </c>
      <c r="E72" s="10">
        <v>7154740.0870819995</v>
      </c>
      <c r="F72" s="10"/>
      <c r="G72" s="10"/>
      <c r="H72" s="10"/>
      <c r="I72" s="10"/>
      <c r="J72" s="10">
        <v>7429365.0647999998</v>
      </c>
      <c r="K72" s="10"/>
      <c r="L72" s="12"/>
      <c r="M72" s="10"/>
      <c r="N72" s="10"/>
      <c r="O72" s="10"/>
    </row>
    <row r="73" spans="1:15" x14ac:dyDescent="0.25">
      <c r="A73" s="8" t="s">
        <v>25</v>
      </c>
      <c r="B73" s="10"/>
      <c r="C73" s="10">
        <v>2.38</v>
      </c>
      <c r="D73" s="9" t="s">
        <v>24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8" t="s">
        <v>26</v>
      </c>
      <c r="B74" s="10"/>
      <c r="C74" s="10"/>
      <c r="D74" s="9" t="s">
        <v>24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8" t="s">
        <v>27</v>
      </c>
      <c r="B75" s="10"/>
      <c r="C75" s="10">
        <v>0.95</v>
      </c>
      <c r="D75" s="9" t="s">
        <v>24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8" t="s">
        <v>28</v>
      </c>
      <c r="B76" s="10"/>
      <c r="C76" s="10"/>
      <c r="D76" s="9" t="s">
        <v>24</v>
      </c>
      <c r="E76" s="10">
        <v>3006193.3139</v>
      </c>
      <c r="F76" s="10"/>
      <c r="G76" s="10"/>
      <c r="H76" s="10"/>
      <c r="I76" s="10"/>
      <c r="J76" s="10">
        <v>3121581.96</v>
      </c>
      <c r="K76" s="10"/>
      <c r="L76" s="10"/>
      <c r="M76" s="10"/>
      <c r="N76" s="10"/>
      <c r="O76" s="10"/>
    </row>
    <row r="78" spans="1:15" x14ac:dyDescent="0.25">
      <c r="A78" s="8" t="s">
        <v>65</v>
      </c>
      <c r="B78" s="8" t="s">
        <v>21</v>
      </c>
      <c r="C78" s="8" t="s">
        <v>22</v>
      </c>
      <c r="D78" s="8"/>
      <c r="E78" s="8">
        <v>2010</v>
      </c>
      <c r="F78" s="8">
        <v>2011</v>
      </c>
      <c r="G78" s="8">
        <v>2012</v>
      </c>
      <c r="H78" s="8">
        <v>2013</v>
      </c>
      <c r="I78" s="8">
        <v>2014</v>
      </c>
      <c r="J78" s="8">
        <v>2015</v>
      </c>
      <c r="K78" s="8">
        <v>2016</v>
      </c>
      <c r="L78" s="8">
        <v>2017</v>
      </c>
      <c r="M78" s="8">
        <v>2018</v>
      </c>
      <c r="N78" s="8">
        <v>2019</v>
      </c>
      <c r="O78" s="8">
        <v>2020</v>
      </c>
    </row>
    <row r="79" spans="1:15" x14ac:dyDescent="0.25">
      <c r="A79" s="8" t="s">
        <v>23</v>
      </c>
      <c r="B79" s="10"/>
      <c r="C79" s="10"/>
      <c r="D79" s="9" t="s">
        <v>24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/>
      <c r="L79" s="12"/>
      <c r="M79" s="10"/>
      <c r="N79" s="10"/>
      <c r="O79" s="10"/>
    </row>
    <row r="80" spans="1:15" x14ac:dyDescent="0.25">
      <c r="A80" s="8" t="s">
        <v>25</v>
      </c>
      <c r="B80" s="10"/>
      <c r="C80" s="10">
        <v>1.65</v>
      </c>
      <c r="D80" s="9" t="s">
        <v>24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x14ac:dyDescent="0.25">
      <c r="A81" s="8" t="s">
        <v>26</v>
      </c>
      <c r="B81" s="10"/>
      <c r="C81" s="10"/>
      <c r="D81" s="9" t="s">
        <v>24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8" t="s">
        <v>27</v>
      </c>
      <c r="B82" s="10"/>
      <c r="C82" s="10">
        <v>0.48</v>
      </c>
      <c r="D82" s="9" t="s">
        <v>24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25">
      <c r="A83" s="8" t="s">
        <v>28</v>
      </c>
      <c r="B83" s="10"/>
      <c r="C83" s="10"/>
      <c r="D83" s="9" t="s">
        <v>24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/>
      <c r="L83" s="10"/>
      <c r="M83" s="10"/>
      <c r="N83" s="10"/>
      <c r="O83" s="10"/>
    </row>
    <row r="85" spans="1:15" x14ac:dyDescent="0.25">
      <c r="A85" s="8" t="s">
        <v>67</v>
      </c>
      <c r="B85" s="8" t="s">
        <v>21</v>
      </c>
      <c r="C85" s="8" t="s">
        <v>22</v>
      </c>
      <c r="D85" s="8"/>
      <c r="E85" s="8">
        <v>2010</v>
      </c>
      <c r="F85" s="8">
        <v>2011</v>
      </c>
      <c r="G85" s="8">
        <v>2012</v>
      </c>
      <c r="H85" s="8">
        <v>2013</v>
      </c>
      <c r="I85" s="8">
        <v>2014</v>
      </c>
      <c r="J85" s="8">
        <v>2015</v>
      </c>
      <c r="K85" s="8">
        <v>2016</v>
      </c>
      <c r="L85" s="8">
        <v>2017</v>
      </c>
      <c r="M85" s="8">
        <v>2018</v>
      </c>
      <c r="N85" s="8">
        <v>2019</v>
      </c>
      <c r="O85" s="8">
        <v>2020</v>
      </c>
    </row>
    <row r="86" spans="1:15" x14ac:dyDescent="0.25">
      <c r="A86" s="8" t="s">
        <v>23</v>
      </c>
      <c r="B86" s="10"/>
      <c r="C86" s="10"/>
      <c r="D86" s="9" t="s">
        <v>24</v>
      </c>
      <c r="E86" s="10">
        <v>61500143.678399988</v>
      </c>
      <c r="F86" s="10"/>
      <c r="G86" s="10"/>
      <c r="H86" s="10"/>
      <c r="I86" s="10"/>
      <c r="J86" s="10">
        <v>100063193.82840002</v>
      </c>
      <c r="K86" s="10"/>
      <c r="L86" s="12"/>
      <c r="M86" s="12"/>
      <c r="N86" s="10"/>
      <c r="O86" s="10"/>
    </row>
    <row r="87" spans="1:15" x14ac:dyDescent="0.25">
      <c r="A87" s="8" t="s">
        <v>25</v>
      </c>
      <c r="B87" s="10"/>
      <c r="C87" s="10">
        <v>2.61</v>
      </c>
      <c r="D87" s="9" t="s">
        <v>24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5">
      <c r="A88" s="8" t="s">
        <v>26</v>
      </c>
      <c r="B88" s="10"/>
      <c r="C88" s="10"/>
      <c r="D88" s="9" t="s">
        <v>24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x14ac:dyDescent="0.25">
      <c r="A89" s="8" t="s">
        <v>27</v>
      </c>
      <c r="B89" s="10"/>
      <c r="C89" s="10">
        <v>0.95</v>
      </c>
      <c r="D89" s="9" t="s">
        <v>24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x14ac:dyDescent="0.25">
      <c r="A90" s="8" t="s">
        <v>28</v>
      </c>
      <c r="B90" s="10"/>
      <c r="C90" s="10"/>
      <c r="D90" s="9" t="s">
        <v>24</v>
      </c>
      <c r="E90" s="10">
        <v>23563273.439999998</v>
      </c>
      <c r="F90" s="10"/>
      <c r="G90" s="10"/>
      <c r="H90" s="10"/>
      <c r="I90" s="10"/>
      <c r="J90" s="10">
        <v>38338388.440000005</v>
      </c>
      <c r="K90" s="10"/>
      <c r="L90" s="10"/>
      <c r="M90" s="10"/>
      <c r="N90" s="10"/>
      <c r="O90" s="10"/>
    </row>
    <row r="92" spans="1:15" x14ac:dyDescent="0.25">
      <c r="A92" s="8" t="s">
        <v>69</v>
      </c>
      <c r="B92" s="8" t="s">
        <v>21</v>
      </c>
      <c r="C92" s="8" t="s">
        <v>22</v>
      </c>
      <c r="D92" s="8"/>
      <c r="E92" s="8">
        <v>2010</v>
      </c>
      <c r="F92" s="8">
        <v>2011</v>
      </c>
      <c r="G92" s="8">
        <v>2012</v>
      </c>
      <c r="H92" s="8">
        <v>2013</v>
      </c>
      <c r="I92" s="8">
        <v>2014</v>
      </c>
      <c r="J92" s="8">
        <v>2015</v>
      </c>
      <c r="K92" s="8">
        <v>2016</v>
      </c>
      <c r="L92" s="8">
        <v>2017</v>
      </c>
      <c r="M92" s="8">
        <v>2018</v>
      </c>
      <c r="N92" s="8">
        <v>2019</v>
      </c>
      <c r="O92" s="8">
        <v>2020</v>
      </c>
    </row>
    <row r="93" spans="1:15" x14ac:dyDescent="0.25">
      <c r="A93" s="8" t="s">
        <v>23</v>
      </c>
      <c r="B93" s="10"/>
      <c r="C93" s="10"/>
      <c r="D93" s="9" t="s">
        <v>24</v>
      </c>
      <c r="E93" s="10">
        <v>1111650.7823999999</v>
      </c>
      <c r="F93" s="10"/>
      <c r="G93" s="10"/>
      <c r="H93" s="10"/>
      <c r="I93" s="10"/>
      <c r="J93" s="10">
        <v>2214377.5049999999</v>
      </c>
      <c r="K93" s="10"/>
      <c r="L93" s="10"/>
      <c r="M93" s="10"/>
      <c r="N93" s="10"/>
      <c r="O93" s="10"/>
    </row>
    <row r="94" spans="1:15" x14ac:dyDescent="0.25">
      <c r="A94" s="8" t="s">
        <v>25</v>
      </c>
      <c r="B94" s="10"/>
      <c r="C94" s="10">
        <v>2.61</v>
      </c>
      <c r="D94" s="9" t="s">
        <v>24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5">
      <c r="A95" s="8" t="s">
        <v>26</v>
      </c>
      <c r="B95" s="10"/>
      <c r="C95" s="10"/>
      <c r="D95" s="9" t="s">
        <v>24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x14ac:dyDescent="0.25">
      <c r="A96" s="8" t="s">
        <v>27</v>
      </c>
      <c r="B96" s="10"/>
      <c r="C96" s="10">
        <v>0.95</v>
      </c>
      <c r="D96" s="9" t="s">
        <v>24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25">
      <c r="A97" s="8" t="s">
        <v>28</v>
      </c>
      <c r="B97" s="10"/>
      <c r="C97" s="10"/>
      <c r="D97" s="9" t="s">
        <v>24</v>
      </c>
      <c r="E97" s="10">
        <v>425919.83999999997</v>
      </c>
      <c r="F97" s="10"/>
      <c r="G97" s="10"/>
      <c r="H97" s="10"/>
      <c r="I97" s="10"/>
      <c r="J97" s="10">
        <v>848420.5</v>
      </c>
      <c r="K97" s="10"/>
      <c r="L97" s="10"/>
      <c r="M97" s="10"/>
      <c r="N97" s="10"/>
      <c r="O97" s="10"/>
    </row>
    <row r="99" spans="1:15" x14ac:dyDescent="0.25">
      <c r="A99" s="8" t="s">
        <v>71</v>
      </c>
      <c r="B99" s="8" t="s">
        <v>21</v>
      </c>
      <c r="C99" s="8" t="s">
        <v>22</v>
      </c>
      <c r="D99" s="8"/>
      <c r="E99" s="8">
        <v>2010</v>
      </c>
      <c r="F99" s="8">
        <v>2011</v>
      </c>
      <c r="G99" s="8">
        <v>2012</v>
      </c>
      <c r="H99" s="8">
        <v>2013</v>
      </c>
      <c r="I99" s="8">
        <v>2014</v>
      </c>
      <c r="J99" s="8">
        <v>2015</v>
      </c>
      <c r="K99" s="8">
        <v>2016</v>
      </c>
      <c r="L99" s="8">
        <v>2017</v>
      </c>
      <c r="M99" s="8">
        <v>2018</v>
      </c>
      <c r="N99" s="8">
        <v>2019</v>
      </c>
      <c r="O99" s="8">
        <v>2020</v>
      </c>
    </row>
    <row r="100" spans="1:15" x14ac:dyDescent="0.25">
      <c r="A100" s="8" t="s">
        <v>23</v>
      </c>
      <c r="B100" s="10"/>
      <c r="C100" s="10"/>
      <c r="D100" s="9" t="s">
        <v>24</v>
      </c>
      <c r="E100" s="10">
        <v>13166052.292799998</v>
      </c>
      <c r="F100" s="10"/>
      <c r="G100" s="10"/>
      <c r="H100" s="10"/>
      <c r="I100" s="10"/>
      <c r="J100" s="10">
        <v>24255651.068999998</v>
      </c>
      <c r="K100" s="10"/>
      <c r="L100" s="10"/>
      <c r="M100" s="10"/>
      <c r="N100" s="10"/>
      <c r="O100" s="10"/>
    </row>
    <row r="101" spans="1:15" x14ac:dyDescent="0.25">
      <c r="A101" s="8" t="s">
        <v>25</v>
      </c>
      <c r="B101" s="10"/>
      <c r="C101" s="10">
        <v>2.61</v>
      </c>
      <c r="D101" s="9" t="s">
        <v>24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5">
      <c r="A102" s="8" t="s">
        <v>26</v>
      </c>
      <c r="B102" s="10"/>
      <c r="C102" s="10"/>
      <c r="D102" s="9" t="s">
        <v>24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5">
      <c r="A103" s="8" t="s">
        <v>27</v>
      </c>
      <c r="B103" s="10"/>
      <c r="C103" s="10">
        <v>0.95</v>
      </c>
      <c r="D103" s="9" t="s">
        <v>24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5">
      <c r="A104" s="8" t="s">
        <v>28</v>
      </c>
      <c r="B104" s="10"/>
      <c r="C104" s="10"/>
      <c r="D104" s="9" t="s">
        <v>24</v>
      </c>
      <c r="E104" s="10">
        <v>5044464.4799999995</v>
      </c>
      <c r="F104" s="10"/>
      <c r="G104" s="10"/>
      <c r="H104" s="10"/>
      <c r="I104" s="10"/>
      <c r="J104" s="10">
        <v>9293352.9000000004</v>
      </c>
      <c r="K104" s="10"/>
      <c r="L104" s="10"/>
      <c r="M104" s="10"/>
      <c r="N104" s="10"/>
      <c r="O104" s="10"/>
    </row>
    <row r="106" spans="1:15" x14ac:dyDescent="0.25">
      <c r="A106" s="8" t="s">
        <v>73</v>
      </c>
      <c r="B106" s="8" t="s">
        <v>21</v>
      </c>
      <c r="C106" s="8" t="s">
        <v>22</v>
      </c>
      <c r="D106" s="8"/>
      <c r="E106" s="8">
        <v>2010</v>
      </c>
      <c r="F106" s="8">
        <v>2011</v>
      </c>
      <c r="G106" s="8">
        <v>2012</v>
      </c>
      <c r="H106" s="8">
        <v>2013</v>
      </c>
      <c r="I106" s="8">
        <v>2014</v>
      </c>
      <c r="J106" s="8">
        <v>2015</v>
      </c>
      <c r="K106" s="8">
        <v>2016</v>
      </c>
      <c r="L106" s="8">
        <v>2017</v>
      </c>
      <c r="M106" s="8">
        <v>2018</v>
      </c>
      <c r="N106" s="8">
        <v>2019</v>
      </c>
      <c r="O106" s="8">
        <v>2020</v>
      </c>
    </row>
    <row r="107" spans="1:15" x14ac:dyDescent="0.25">
      <c r="A107" s="8" t="s">
        <v>23</v>
      </c>
      <c r="B107" s="10"/>
      <c r="C107" s="10"/>
      <c r="D107" s="9" t="s">
        <v>24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/>
      <c r="L107" s="12"/>
      <c r="M107" s="10"/>
      <c r="N107" s="10"/>
      <c r="O107" s="10"/>
    </row>
    <row r="108" spans="1:15" x14ac:dyDescent="0.25">
      <c r="A108" s="8" t="s">
        <v>25</v>
      </c>
      <c r="B108" s="10"/>
      <c r="C108" s="10">
        <v>5.25</v>
      </c>
      <c r="D108" s="9" t="s">
        <v>24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25">
      <c r="A109" s="8" t="s">
        <v>26</v>
      </c>
      <c r="B109" s="10"/>
      <c r="C109" s="10"/>
      <c r="D109" s="9" t="s">
        <v>24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x14ac:dyDescent="0.25">
      <c r="A110" s="8" t="s">
        <v>27</v>
      </c>
      <c r="B110" s="10"/>
      <c r="C110" s="10">
        <v>0.48</v>
      </c>
      <c r="D110" s="9" t="s">
        <v>24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x14ac:dyDescent="0.25">
      <c r="A111" s="8" t="s">
        <v>28</v>
      </c>
      <c r="B111" s="10"/>
      <c r="C111" s="10"/>
      <c r="D111" s="9" t="s">
        <v>24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/>
      <c r="L111" s="10"/>
      <c r="M111" s="10"/>
      <c r="N111" s="10"/>
      <c r="O111" s="10"/>
    </row>
    <row r="113" spans="1:15" x14ac:dyDescent="0.25">
      <c r="A113" s="8" t="s">
        <v>75</v>
      </c>
      <c r="B113" s="8" t="s">
        <v>21</v>
      </c>
      <c r="C113" s="8" t="s">
        <v>22</v>
      </c>
      <c r="D113" s="8"/>
      <c r="E113" s="8">
        <v>2010</v>
      </c>
      <c r="F113" s="8">
        <v>2011</v>
      </c>
      <c r="G113" s="8">
        <v>2012</v>
      </c>
      <c r="H113" s="8">
        <v>2013</v>
      </c>
      <c r="I113" s="8">
        <v>2014</v>
      </c>
      <c r="J113" s="8">
        <v>2015</v>
      </c>
      <c r="K113" s="8">
        <v>2016</v>
      </c>
      <c r="L113" s="8">
        <v>2017</v>
      </c>
      <c r="M113" s="8">
        <v>2018</v>
      </c>
      <c r="N113" s="8">
        <v>2019</v>
      </c>
      <c r="O113" s="8">
        <v>2020</v>
      </c>
    </row>
    <row r="114" spans="1:15" x14ac:dyDescent="0.25">
      <c r="A114" s="8" t="s">
        <v>23</v>
      </c>
      <c r="B114" s="10"/>
      <c r="C114" s="10"/>
      <c r="D114" s="9" t="s">
        <v>24</v>
      </c>
      <c r="E114" s="10">
        <v>0</v>
      </c>
      <c r="F114" s="10">
        <v>0</v>
      </c>
      <c r="G114" s="10">
        <v>0</v>
      </c>
      <c r="H114" s="10"/>
      <c r="I114" s="10"/>
      <c r="J114" s="10">
        <v>2272701.36625</v>
      </c>
      <c r="K114" s="10"/>
      <c r="L114" s="10"/>
      <c r="M114" s="10"/>
      <c r="N114" s="10"/>
      <c r="O114" s="10"/>
    </row>
    <row r="115" spans="1:15" x14ac:dyDescent="0.25">
      <c r="A115" s="8" t="s">
        <v>25</v>
      </c>
      <c r="B115" s="10"/>
      <c r="C115" s="10">
        <v>1.75</v>
      </c>
      <c r="D115" s="9" t="s">
        <v>24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x14ac:dyDescent="0.25">
      <c r="A116" s="8" t="s">
        <v>26</v>
      </c>
      <c r="B116" s="10"/>
      <c r="C116" s="10"/>
      <c r="D116" s="9" t="s">
        <v>24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x14ac:dyDescent="0.25">
      <c r="A117" s="8" t="s">
        <v>27</v>
      </c>
      <c r="B117" s="10"/>
      <c r="C117" s="10">
        <v>0.48</v>
      </c>
      <c r="D117" s="9" t="s">
        <v>24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x14ac:dyDescent="0.25">
      <c r="A118" s="8" t="s">
        <v>28</v>
      </c>
      <c r="B118" s="10"/>
      <c r="C118" s="10"/>
      <c r="D118" s="9" t="s">
        <v>24</v>
      </c>
      <c r="E118" s="10">
        <v>0</v>
      </c>
      <c r="F118" s="10">
        <v>0</v>
      </c>
      <c r="G118" s="10">
        <v>0</v>
      </c>
      <c r="H118" s="10"/>
      <c r="I118" s="10"/>
      <c r="J118" s="10">
        <v>1298686.4950000001</v>
      </c>
      <c r="K118" s="10"/>
      <c r="L118" s="10"/>
      <c r="M118" s="10"/>
      <c r="N118" s="10"/>
      <c r="O118" s="10"/>
    </row>
  </sheetData>
  <conditionalFormatting sqref="C10">
    <cfRule type="expression" dxfId="1393" priority="13">
      <formula>COUNTIF(E10:O10,"&lt;&gt;" &amp; "")&gt;0</formula>
    </cfRule>
    <cfRule type="expression" dxfId="1392" priority="14">
      <formula>AND(COUNTIF(E10:O10,"&lt;&gt;" &amp; "")&gt;0,NOT(ISBLANK(C10)))</formula>
    </cfRule>
  </conditionalFormatting>
  <conditionalFormatting sqref="C100">
    <cfRule type="expression" dxfId="1391" priority="141">
      <formula>COUNTIF(E100:O100,"&lt;&gt;" &amp; "")&gt;0</formula>
    </cfRule>
    <cfRule type="expression" dxfId="1390" priority="142">
      <formula>AND(COUNTIF(E100:O100,"&lt;&gt;" &amp; "")&gt;0,NOT(ISBLANK(C100)))</formula>
    </cfRule>
  </conditionalFormatting>
  <conditionalFormatting sqref="C101">
    <cfRule type="expression" dxfId="1389" priority="143">
      <formula>COUNTIF(E101:O101,"&lt;&gt;" &amp; "")&gt;0</formula>
    </cfRule>
    <cfRule type="expression" dxfId="1388" priority="144">
      <formula>AND(COUNTIF(E101:O101,"&lt;&gt;" &amp; "")&gt;0,NOT(ISBLANK(C101)))</formula>
    </cfRule>
  </conditionalFormatting>
  <conditionalFormatting sqref="C102">
    <cfRule type="expression" dxfId="1387" priority="145">
      <formula>COUNTIF(E102:O102,"&lt;&gt;" &amp; "")&gt;0</formula>
    </cfRule>
    <cfRule type="expression" dxfId="1386" priority="146">
      <formula>AND(COUNTIF(E102:O102,"&lt;&gt;" &amp; "")&gt;0,NOT(ISBLANK(C102)))</formula>
    </cfRule>
  </conditionalFormatting>
  <conditionalFormatting sqref="C103">
    <cfRule type="expression" dxfId="1385" priority="147">
      <formula>COUNTIF(E103:O103,"&lt;&gt;" &amp; "")&gt;0</formula>
    </cfRule>
    <cfRule type="expression" dxfId="1384" priority="148">
      <formula>AND(COUNTIF(E103:O103,"&lt;&gt;" &amp; "")&gt;0,NOT(ISBLANK(C103)))</formula>
    </cfRule>
  </conditionalFormatting>
  <conditionalFormatting sqref="C104">
    <cfRule type="expression" dxfId="1383" priority="149">
      <formula>COUNTIF(E104:O104,"&lt;&gt;" &amp; "")&gt;0</formula>
    </cfRule>
    <cfRule type="expression" dxfId="1382" priority="150">
      <formula>AND(COUNTIF(E104:O104,"&lt;&gt;" &amp; "")&gt;0,NOT(ISBLANK(C104)))</formula>
    </cfRule>
  </conditionalFormatting>
  <conditionalFormatting sqref="C107">
    <cfRule type="expression" dxfId="1381" priority="151">
      <formula>COUNTIF(E107:O107,"&lt;&gt;" &amp; "")&gt;0</formula>
    </cfRule>
    <cfRule type="expression" dxfId="1380" priority="152">
      <formula>AND(COUNTIF(E107:O107,"&lt;&gt;" &amp; "")&gt;0,NOT(ISBLANK(C107)))</formula>
    </cfRule>
  </conditionalFormatting>
  <conditionalFormatting sqref="C108">
    <cfRule type="expression" dxfId="1379" priority="153">
      <formula>COUNTIF(E108:O108,"&lt;&gt;" &amp; "")&gt;0</formula>
    </cfRule>
    <cfRule type="expression" dxfId="1378" priority="154">
      <formula>AND(COUNTIF(E108:O108,"&lt;&gt;" &amp; "")&gt;0,NOT(ISBLANK(C108)))</formula>
    </cfRule>
  </conditionalFormatting>
  <conditionalFormatting sqref="C109">
    <cfRule type="expression" dxfId="1377" priority="155">
      <formula>COUNTIF(E109:O109,"&lt;&gt;" &amp; "")&gt;0</formula>
    </cfRule>
    <cfRule type="expression" dxfId="1376" priority="156">
      <formula>AND(COUNTIF(E109:O109,"&lt;&gt;" &amp; "")&gt;0,NOT(ISBLANK(C109)))</formula>
    </cfRule>
  </conditionalFormatting>
  <conditionalFormatting sqref="C11">
    <cfRule type="expression" dxfId="1375" priority="15">
      <formula>COUNTIF(E11:O11,"&lt;&gt;" &amp; "")&gt;0</formula>
    </cfRule>
    <cfRule type="expression" dxfId="1374" priority="16">
      <formula>AND(COUNTIF(E11:O11,"&lt;&gt;" &amp; "")&gt;0,NOT(ISBLANK(C11)))</formula>
    </cfRule>
  </conditionalFormatting>
  <conditionalFormatting sqref="C110">
    <cfRule type="expression" dxfId="1373" priority="157">
      <formula>COUNTIF(E110:O110,"&lt;&gt;" &amp; "")&gt;0</formula>
    </cfRule>
    <cfRule type="expression" dxfId="1372" priority="158">
      <formula>AND(COUNTIF(E110:O110,"&lt;&gt;" &amp; "")&gt;0,NOT(ISBLANK(C110)))</formula>
    </cfRule>
  </conditionalFormatting>
  <conditionalFormatting sqref="C111">
    <cfRule type="expression" dxfId="1371" priority="159">
      <formula>COUNTIF(E111:O111,"&lt;&gt;" &amp; "")&gt;0</formula>
    </cfRule>
    <cfRule type="expression" dxfId="1370" priority="160">
      <formula>AND(COUNTIF(E111:O111,"&lt;&gt;" &amp; "")&gt;0,NOT(ISBLANK(C111)))</formula>
    </cfRule>
  </conditionalFormatting>
  <conditionalFormatting sqref="C114">
    <cfRule type="expression" dxfId="1369" priority="161">
      <formula>COUNTIF(E114:O114,"&lt;&gt;" &amp; "")&gt;0</formula>
    </cfRule>
    <cfRule type="expression" dxfId="1368" priority="162">
      <formula>AND(COUNTIF(E114:O114,"&lt;&gt;" &amp; "")&gt;0,NOT(ISBLANK(C114)))</formula>
    </cfRule>
  </conditionalFormatting>
  <conditionalFormatting sqref="C115">
    <cfRule type="expression" dxfId="1367" priority="163">
      <formula>COUNTIF(E115:O115,"&lt;&gt;" &amp; "")&gt;0</formula>
    </cfRule>
    <cfRule type="expression" dxfId="1366" priority="164">
      <formula>AND(COUNTIF(E115:O115,"&lt;&gt;" &amp; "")&gt;0,NOT(ISBLANK(C115)))</formula>
    </cfRule>
  </conditionalFormatting>
  <conditionalFormatting sqref="C116">
    <cfRule type="expression" dxfId="1365" priority="165">
      <formula>COUNTIF(E116:O116,"&lt;&gt;" &amp; "")&gt;0</formula>
    </cfRule>
    <cfRule type="expression" dxfId="1364" priority="166">
      <formula>AND(COUNTIF(E116:O116,"&lt;&gt;" &amp; "")&gt;0,NOT(ISBLANK(C116)))</formula>
    </cfRule>
  </conditionalFormatting>
  <conditionalFormatting sqref="C117">
    <cfRule type="expression" dxfId="1363" priority="167">
      <formula>COUNTIF(E117:O117,"&lt;&gt;" &amp; "")&gt;0</formula>
    </cfRule>
    <cfRule type="expression" dxfId="1362" priority="168">
      <formula>AND(COUNTIF(E117:O117,"&lt;&gt;" &amp; "")&gt;0,NOT(ISBLANK(C117)))</formula>
    </cfRule>
  </conditionalFormatting>
  <conditionalFormatting sqref="C118">
    <cfRule type="expression" dxfId="1361" priority="169">
      <formula>COUNTIF(E118:O118,"&lt;&gt;" &amp; "")&gt;0</formula>
    </cfRule>
    <cfRule type="expression" dxfId="1360" priority="170">
      <formula>AND(COUNTIF(E118:O118,"&lt;&gt;" &amp; "")&gt;0,NOT(ISBLANK(C118)))</formula>
    </cfRule>
  </conditionalFormatting>
  <conditionalFormatting sqref="C12">
    <cfRule type="expression" dxfId="1359" priority="17">
      <formula>COUNTIF(E12:O12,"&lt;&gt;" &amp; "")&gt;0</formula>
    </cfRule>
    <cfRule type="expression" dxfId="1358" priority="18">
      <formula>AND(COUNTIF(E12:O12,"&lt;&gt;" &amp; "")&gt;0,NOT(ISBLANK(C12)))</formula>
    </cfRule>
  </conditionalFormatting>
  <conditionalFormatting sqref="C13">
    <cfRule type="expression" dxfId="1357" priority="19">
      <formula>COUNTIF(E13:O13,"&lt;&gt;" &amp; "")&gt;0</formula>
    </cfRule>
    <cfRule type="expression" dxfId="1356" priority="20">
      <formula>AND(COUNTIF(E13:O13,"&lt;&gt;" &amp; "")&gt;0,NOT(ISBLANK(C13)))</formula>
    </cfRule>
  </conditionalFormatting>
  <conditionalFormatting sqref="C16">
    <cfRule type="expression" dxfId="1355" priority="21">
      <formula>COUNTIF(E16:O16,"&lt;&gt;" &amp; "")&gt;0</formula>
    </cfRule>
    <cfRule type="expression" dxfId="1354" priority="22">
      <formula>AND(COUNTIF(E16:O16,"&lt;&gt;" &amp; "")&gt;0,NOT(ISBLANK(C16)))</formula>
    </cfRule>
  </conditionalFormatting>
  <conditionalFormatting sqref="C17">
    <cfRule type="expression" dxfId="1353" priority="23">
      <formula>COUNTIF(E17:O17,"&lt;&gt;" &amp; "")&gt;0</formula>
    </cfRule>
    <cfRule type="expression" dxfId="1352" priority="24">
      <formula>AND(COUNTIF(E17:O17,"&lt;&gt;" &amp; "")&gt;0,NOT(ISBLANK(C17)))</formula>
    </cfRule>
  </conditionalFormatting>
  <conditionalFormatting sqref="C18">
    <cfRule type="expression" dxfId="1351" priority="25">
      <formula>COUNTIF(E18:O18,"&lt;&gt;" &amp; "")&gt;0</formula>
    </cfRule>
    <cfRule type="expression" dxfId="1350" priority="26">
      <formula>AND(COUNTIF(E18:O18,"&lt;&gt;" &amp; "")&gt;0,NOT(ISBLANK(C18)))</formula>
    </cfRule>
  </conditionalFormatting>
  <conditionalFormatting sqref="C19">
    <cfRule type="expression" dxfId="1349" priority="27">
      <formula>COUNTIF(E19:O19,"&lt;&gt;" &amp; "")&gt;0</formula>
    </cfRule>
    <cfRule type="expression" dxfId="1348" priority="28">
      <formula>AND(COUNTIF(E19:O19,"&lt;&gt;" &amp; "")&gt;0,NOT(ISBLANK(C19)))</formula>
    </cfRule>
  </conditionalFormatting>
  <conditionalFormatting sqref="C2">
    <cfRule type="expression" dxfId="1347" priority="1">
      <formula>COUNTIF(E2:O2,"&lt;&gt;" &amp; "")&gt;0</formula>
    </cfRule>
    <cfRule type="expression" dxfId="1346" priority="2">
      <formula>AND(COUNTIF(E2:O2,"&lt;&gt;" &amp; "")&gt;0,NOT(ISBLANK(C2)))</formula>
    </cfRule>
  </conditionalFormatting>
  <conditionalFormatting sqref="C20">
    <cfRule type="expression" dxfId="1345" priority="29">
      <formula>COUNTIF(E20:O20,"&lt;&gt;" &amp; "")&gt;0</formula>
    </cfRule>
    <cfRule type="expression" dxfId="1344" priority="30">
      <formula>AND(COUNTIF(E20:O20,"&lt;&gt;" &amp; "")&gt;0,NOT(ISBLANK(C20)))</formula>
    </cfRule>
  </conditionalFormatting>
  <conditionalFormatting sqref="C23">
    <cfRule type="expression" dxfId="1343" priority="31">
      <formula>COUNTIF(E23:O23,"&lt;&gt;" &amp; "")&gt;0</formula>
    </cfRule>
    <cfRule type="expression" dxfId="1342" priority="32">
      <formula>AND(COUNTIF(E23:O23,"&lt;&gt;" &amp; "")&gt;0,NOT(ISBLANK(C23)))</formula>
    </cfRule>
  </conditionalFormatting>
  <conditionalFormatting sqref="C24">
    <cfRule type="expression" dxfId="1341" priority="33">
      <formula>COUNTIF(E24:O24,"&lt;&gt;" &amp; "")&gt;0</formula>
    </cfRule>
    <cfRule type="expression" dxfId="1340" priority="34">
      <formula>AND(COUNTIF(E24:O24,"&lt;&gt;" &amp; "")&gt;0,NOT(ISBLANK(C24)))</formula>
    </cfRule>
  </conditionalFormatting>
  <conditionalFormatting sqref="C25">
    <cfRule type="expression" dxfId="1339" priority="35">
      <formula>COUNTIF(E25:O25,"&lt;&gt;" &amp; "")&gt;0</formula>
    </cfRule>
    <cfRule type="expression" dxfId="1338" priority="36">
      <formula>AND(COUNTIF(E25:O25,"&lt;&gt;" &amp; "")&gt;0,NOT(ISBLANK(C25)))</formula>
    </cfRule>
  </conditionalFormatting>
  <conditionalFormatting sqref="C26">
    <cfRule type="expression" dxfId="1337" priority="37">
      <formula>COUNTIF(E26:O26,"&lt;&gt;" &amp; "")&gt;0</formula>
    </cfRule>
    <cfRule type="expression" dxfId="1336" priority="38">
      <formula>AND(COUNTIF(E26:O26,"&lt;&gt;" &amp; "")&gt;0,NOT(ISBLANK(C26)))</formula>
    </cfRule>
  </conditionalFormatting>
  <conditionalFormatting sqref="C27">
    <cfRule type="expression" dxfId="1335" priority="39">
      <formula>COUNTIF(E27:O27,"&lt;&gt;" &amp; "")&gt;0</formula>
    </cfRule>
    <cfRule type="expression" dxfId="1334" priority="40">
      <formula>AND(COUNTIF(E27:O27,"&lt;&gt;" &amp; "")&gt;0,NOT(ISBLANK(C27)))</formula>
    </cfRule>
  </conditionalFormatting>
  <conditionalFormatting sqref="C3">
    <cfRule type="expression" dxfId="1333" priority="3">
      <formula>COUNTIF(E3:O3,"&lt;&gt;" &amp; "")&gt;0</formula>
    </cfRule>
    <cfRule type="expression" dxfId="1332" priority="4">
      <formula>AND(COUNTIF(E3:O3,"&lt;&gt;" &amp; "")&gt;0,NOT(ISBLANK(C3)))</formula>
    </cfRule>
  </conditionalFormatting>
  <conditionalFormatting sqref="C30">
    <cfRule type="expression" dxfId="1331" priority="41">
      <formula>COUNTIF(E30:O30,"&lt;&gt;" &amp; "")&gt;0</formula>
    </cfRule>
    <cfRule type="expression" dxfId="1330" priority="42">
      <formula>AND(COUNTIF(E30:O30,"&lt;&gt;" &amp; "")&gt;0,NOT(ISBLANK(C30)))</formula>
    </cfRule>
  </conditionalFormatting>
  <conditionalFormatting sqref="C31">
    <cfRule type="expression" dxfId="1329" priority="43">
      <formula>COUNTIF(E31:O31,"&lt;&gt;" &amp; "")&gt;0</formula>
    </cfRule>
    <cfRule type="expression" dxfId="1328" priority="44">
      <formula>AND(COUNTIF(E31:O31,"&lt;&gt;" &amp; "")&gt;0,NOT(ISBLANK(C31)))</formula>
    </cfRule>
  </conditionalFormatting>
  <conditionalFormatting sqref="C32">
    <cfRule type="expression" dxfId="1327" priority="45">
      <formula>COUNTIF(E32:O32,"&lt;&gt;" &amp; "")&gt;0</formula>
    </cfRule>
    <cfRule type="expression" dxfId="1326" priority="46">
      <formula>AND(COUNTIF(E32:O32,"&lt;&gt;" &amp; "")&gt;0,NOT(ISBLANK(C32)))</formula>
    </cfRule>
  </conditionalFormatting>
  <conditionalFormatting sqref="C33">
    <cfRule type="expression" dxfId="1325" priority="47">
      <formula>COUNTIF(E33:O33,"&lt;&gt;" &amp; "")&gt;0</formula>
    </cfRule>
    <cfRule type="expression" dxfId="1324" priority="48">
      <formula>AND(COUNTIF(E33:O33,"&lt;&gt;" &amp; "")&gt;0,NOT(ISBLANK(C33)))</formula>
    </cfRule>
  </conditionalFormatting>
  <conditionalFormatting sqref="C34">
    <cfRule type="expression" dxfId="1323" priority="49">
      <formula>COUNTIF(E34:O34,"&lt;&gt;" &amp; "")&gt;0</formula>
    </cfRule>
    <cfRule type="expression" dxfId="1322" priority="50">
      <formula>AND(COUNTIF(E34:O34,"&lt;&gt;" &amp; "")&gt;0,NOT(ISBLANK(C34)))</formula>
    </cfRule>
  </conditionalFormatting>
  <conditionalFormatting sqref="C37">
    <cfRule type="expression" dxfId="1321" priority="51">
      <formula>COUNTIF(E37:O37,"&lt;&gt;" &amp; "")&gt;0</formula>
    </cfRule>
    <cfRule type="expression" dxfId="1320" priority="52">
      <formula>AND(COUNTIF(E37:O37,"&lt;&gt;" &amp; "")&gt;0,NOT(ISBLANK(C37)))</formula>
    </cfRule>
  </conditionalFormatting>
  <conditionalFormatting sqref="C38">
    <cfRule type="expression" dxfId="1319" priority="53">
      <formula>COUNTIF(E38:O38,"&lt;&gt;" &amp; "")&gt;0</formula>
    </cfRule>
    <cfRule type="expression" dxfId="1318" priority="54">
      <formula>AND(COUNTIF(E38:O38,"&lt;&gt;" &amp; "")&gt;0,NOT(ISBLANK(C38)))</formula>
    </cfRule>
  </conditionalFormatting>
  <conditionalFormatting sqref="C39">
    <cfRule type="expression" dxfId="1317" priority="55">
      <formula>COUNTIF(E39:O39,"&lt;&gt;" &amp; "")&gt;0</formula>
    </cfRule>
    <cfRule type="expression" dxfId="1316" priority="56">
      <formula>AND(COUNTIF(E39:O39,"&lt;&gt;" &amp; "")&gt;0,NOT(ISBLANK(C39)))</formula>
    </cfRule>
  </conditionalFormatting>
  <conditionalFormatting sqref="C4">
    <cfRule type="expression" dxfId="1315" priority="5">
      <formula>COUNTIF(E4:O4,"&lt;&gt;" &amp; "")&gt;0</formula>
    </cfRule>
    <cfRule type="expression" dxfId="1314" priority="6">
      <formula>AND(COUNTIF(E4:O4,"&lt;&gt;" &amp; "")&gt;0,NOT(ISBLANK(C4)))</formula>
    </cfRule>
  </conditionalFormatting>
  <conditionalFormatting sqref="C40">
    <cfRule type="expression" dxfId="1313" priority="57">
      <formula>COUNTIF(E40:O40,"&lt;&gt;" &amp; "")&gt;0</formula>
    </cfRule>
    <cfRule type="expression" dxfId="1312" priority="58">
      <formula>AND(COUNTIF(E40:O40,"&lt;&gt;" &amp; "")&gt;0,NOT(ISBLANK(C40)))</formula>
    </cfRule>
  </conditionalFormatting>
  <conditionalFormatting sqref="C41">
    <cfRule type="expression" dxfId="1311" priority="59">
      <formula>COUNTIF(E41:O41,"&lt;&gt;" &amp; "")&gt;0</formula>
    </cfRule>
    <cfRule type="expression" dxfId="1310" priority="60">
      <formula>AND(COUNTIF(E41:O41,"&lt;&gt;" &amp; "")&gt;0,NOT(ISBLANK(C41)))</formula>
    </cfRule>
  </conditionalFormatting>
  <conditionalFormatting sqref="C44">
    <cfRule type="expression" dxfId="1309" priority="61">
      <formula>COUNTIF(E44:O44,"&lt;&gt;" &amp; "")&gt;0</formula>
    </cfRule>
    <cfRule type="expression" dxfId="1308" priority="62">
      <formula>AND(COUNTIF(E44:O44,"&lt;&gt;" &amp; "")&gt;0,NOT(ISBLANK(C44)))</formula>
    </cfRule>
  </conditionalFormatting>
  <conditionalFormatting sqref="C45">
    <cfRule type="expression" dxfId="1307" priority="63">
      <formula>COUNTIF(E45:O45,"&lt;&gt;" &amp; "")&gt;0</formula>
    </cfRule>
    <cfRule type="expression" dxfId="1306" priority="64">
      <formula>AND(COUNTIF(E45:O45,"&lt;&gt;" &amp; "")&gt;0,NOT(ISBLANK(C45)))</formula>
    </cfRule>
  </conditionalFormatting>
  <conditionalFormatting sqref="C46">
    <cfRule type="expression" dxfId="1305" priority="65">
      <formula>COUNTIF(E46:O46,"&lt;&gt;" &amp; "")&gt;0</formula>
    </cfRule>
    <cfRule type="expression" dxfId="1304" priority="66">
      <formula>AND(COUNTIF(E46:O46,"&lt;&gt;" &amp; "")&gt;0,NOT(ISBLANK(C46)))</formula>
    </cfRule>
  </conditionalFormatting>
  <conditionalFormatting sqref="C47">
    <cfRule type="expression" dxfId="1303" priority="67">
      <formula>COUNTIF(E47:O47,"&lt;&gt;" &amp; "")&gt;0</formula>
    </cfRule>
    <cfRule type="expression" dxfId="1302" priority="68">
      <formula>AND(COUNTIF(E47:O47,"&lt;&gt;" &amp; "")&gt;0,NOT(ISBLANK(C47)))</formula>
    </cfRule>
  </conditionalFormatting>
  <conditionalFormatting sqref="C48">
    <cfRule type="expression" dxfId="1301" priority="69">
      <formula>COUNTIF(E48:O48,"&lt;&gt;" &amp; "")&gt;0</formula>
    </cfRule>
    <cfRule type="expression" dxfId="1300" priority="70">
      <formula>AND(COUNTIF(E48:O48,"&lt;&gt;" &amp; "")&gt;0,NOT(ISBLANK(C48)))</formula>
    </cfRule>
  </conditionalFormatting>
  <conditionalFormatting sqref="C5">
    <cfRule type="expression" dxfId="1299" priority="7">
      <formula>COUNTIF(E5:O5,"&lt;&gt;" &amp; "")&gt;0</formula>
    </cfRule>
    <cfRule type="expression" dxfId="1298" priority="8">
      <formula>AND(COUNTIF(E5:O5,"&lt;&gt;" &amp; "")&gt;0,NOT(ISBLANK(C5)))</formula>
    </cfRule>
  </conditionalFormatting>
  <conditionalFormatting sqref="C51">
    <cfRule type="expression" dxfId="1297" priority="71">
      <formula>COUNTIF(E51:O51,"&lt;&gt;" &amp; "")&gt;0</formula>
    </cfRule>
    <cfRule type="expression" dxfId="1296" priority="72">
      <formula>AND(COUNTIF(E51:O51,"&lt;&gt;" &amp; "")&gt;0,NOT(ISBLANK(C51)))</formula>
    </cfRule>
  </conditionalFormatting>
  <conditionalFormatting sqref="C52">
    <cfRule type="expression" dxfId="1295" priority="73">
      <formula>COUNTIF(E52:O52,"&lt;&gt;" &amp; "")&gt;0</formula>
    </cfRule>
    <cfRule type="expression" dxfId="1294" priority="74">
      <formula>AND(COUNTIF(E52:O52,"&lt;&gt;" &amp; "")&gt;0,NOT(ISBLANK(C52)))</formula>
    </cfRule>
  </conditionalFormatting>
  <conditionalFormatting sqref="C53">
    <cfRule type="expression" dxfId="1293" priority="75">
      <formula>COUNTIF(E53:O53,"&lt;&gt;" &amp; "")&gt;0</formula>
    </cfRule>
    <cfRule type="expression" dxfId="1292" priority="76">
      <formula>AND(COUNTIF(E53:O53,"&lt;&gt;" &amp; "")&gt;0,NOT(ISBLANK(C53)))</formula>
    </cfRule>
  </conditionalFormatting>
  <conditionalFormatting sqref="C54">
    <cfRule type="expression" dxfId="1291" priority="77">
      <formula>COUNTIF(E54:O54,"&lt;&gt;" &amp; "")&gt;0</formula>
    </cfRule>
    <cfRule type="expression" dxfId="1290" priority="78">
      <formula>AND(COUNTIF(E54:O54,"&lt;&gt;" &amp; "")&gt;0,NOT(ISBLANK(C54)))</formula>
    </cfRule>
  </conditionalFormatting>
  <conditionalFormatting sqref="C55">
    <cfRule type="expression" dxfId="1289" priority="79">
      <formula>COUNTIF(E55:O55,"&lt;&gt;" &amp; "")&gt;0</formula>
    </cfRule>
    <cfRule type="expression" dxfId="1288" priority="80">
      <formula>AND(COUNTIF(E55:O55,"&lt;&gt;" &amp; "")&gt;0,NOT(ISBLANK(C55)))</formula>
    </cfRule>
  </conditionalFormatting>
  <conditionalFormatting sqref="C58">
    <cfRule type="expression" dxfId="1287" priority="81">
      <formula>COUNTIF(E58:O58,"&lt;&gt;" &amp; "")&gt;0</formula>
    </cfRule>
    <cfRule type="expression" dxfId="1286" priority="82">
      <formula>AND(COUNTIF(E58:O58,"&lt;&gt;" &amp; "")&gt;0,NOT(ISBLANK(C58)))</formula>
    </cfRule>
  </conditionalFormatting>
  <conditionalFormatting sqref="C59">
    <cfRule type="expression" dxfId="1285" priority="83">
      <formula>COUNTIF(E59:O59,"&lt;&gt;" &amp; "")&gt;0</formula>
    </cfRule>
    <cfRule type="expression" dxfId="1284" priority="84">
      <formula>AND(COUNTIF(E59:O59,"&lt;&gt;" &amp; "")&gt;0,NOT(ISBLANK(C59)))</formula>
    </cfRule>
  </conditionalFormatting>
  <conditionalFormatting sqref="C6">
    <cfRule type="expression" dxfId="1283" priority="9">
      <formula>COUNTIF(E6:O6,"&lt;&gt;" &amp; "")&gt;0</formula>
    </cfRule>
    <cfRule type="expression" dxfId="1282" priority="10">
      <formula>AND(COUNTIF(E6:O6,"&lt;&gt;" &amp; "")&gt;0,NOT(ISBLANK(C6)))</formula>
    </cfRule>
  </conditionalFormatting>
  <conditionalFormatting sqref="C60">
    <cfRule type="expression" dxfId="1281" priority="85">
      <formula>COUNTIF(E60:O60,"&lt;&gt;" &amp; "")&gt;0</formula>
    </cfRule>
    <cfRule type="expression" dxfId="1280" priority="86">
      <formula>AND(COUNTIF(E60:O60,"&lt;&gt;" &amp; "")&gt;0,NOT(ISBLANK(C60)))</formula>
    </cfRule>
  </conditionalFormatting>
  <conditionalFormatting sqref="C61">
    <cfRule type="expression" dxfId="1279" priority="87">
      <formula>COUNTIF(E61:O61,"&lt;&gt;" &amp; "")&gt;0</formula>
    </cfRule>
    <cfRule type="expression" dxfId="1278" priority="88">
      <formula>AND(COUNTIF(E61:O61,"&lt;&gt;" &amp; "")&gt;0,NOT(ISBLANK(C61)))</formula>
    </cfRule>
  </conditionalFormatting>
  <conditionalFormatting sqref="C62">
    <cfRule type="expression" dxfId="1277" priority="89">
      <formula>COUNTIF(E62:O62,"&lt;&gt;" &amp; "")&gt;0</formula>
    </cfRule>
    <cfRule type="expression" dxfId="1276" priority="90">
      <formula>AND(COUNTIF(E62:O62,"&lt;&gt;" &amp; "")&gt;0,NOT(ISBLANK(C62)))</formula>
    </cfRule>
  </conditionalFormatting>
  <conditionalFormatting sqref="C65">
    <cfRule type="expression" dxfId="1275" priority="91">
      <formula>COUNTIF(E65:O65,"&lt;&gt;" &amp; "")&gt;0</formula>
    </cfRule>
    <cfRule type="expression" dxfId="1274" priority="92">
      <formula>AND(COUNTIF(E65:O65,"&lt;&gt;" &amp; "")&gt;0,NOT(ISBLANK(C65)))</formula>
    </cfRule>
  </conditionalFormatting>
  <conditionalFormatting sqref="C66">
    <cfRule type="expression" dxfId="1273" priority="93">
      <formula>COUNTIF(E66:O66,"&lt;&gt;" &amp; "")&gt;0</formula>
    </cfRule>
    <cfRule type="expression" dxfId="1272" priority="94">
      <formula>AND(COUNTIF(E66:O66,"&lt;&gt;" &amp; "")&gt;0,NOT(ISBLANK(C66)))</formula>
    </cfRule>
  </conditionalFormatting>
  <conditionalFormatting sqref="C67">
    <cfRule type="expression" dxfId="1271" priority="95">
      <formula>COUNTIF(E67:O67,"&lt;&gt;" &amp; "")&gt;0</formula>
    </cfRule>
    <cfRule type="expression" dxfId="1270" priority="96">
      <formula>AND(COUNTIF(E67:O67,"&lt;&gt;" &amp; "")&gt;0,NOT(ISBLANK(C67)))</formula>
    </cfRule>
  </conditionalFormatting>
  <conditionalFormatting sqref="C68">
    <cfRule type="expression" dxfId="1269" priority="97">
      <formula>COUNTIF(E68:O68,"&lt;&gt;" &amp; "")&gt;0</formula>
    </cfRule>
    <cfRule type="expression" dxfId="1268" priority="98">
      <formula>AND(COUNTIF(E68:O68,"&lt;&gt;" &amp; "")&gt;0,NOT(ISBLANK(C68)))</formula>
    </cfRule>
  </conditionalFormatting>
  <conditionalFormatting sqref="C69">
    <cfRule type="expression" dxfId="1267" priority="99">
      <formula>COUNTIF(E69:O69,"&lt;&gt;" &amp; "")&gt;0</formula>
    </cfRule>
    <cfRule type="expression" dxfId="1266" priority="100">
      <formula>AND(COUNTIF(E69:O69,"&lt;&gt;" &amp; "")&gt;0,NOT(ISBLANK(C69)))</formula>
    </cfRule>
  </conditionalFormatting>
  <conditionalFormatting sqref="C72">
    <cfRule type="expression" dxfId="1265" priority="101">
      <formula>COUNTIF(E72:O72,"&lt;&gt;" &amp; "")&gt;0</formula>
    </cfRule>
    <cfRule type="expression" dxfId="1264" priority="102">
      <formula>AND(COUNTIF(E72:O72,"&lt;&gt;" &amp; "")&gt;0,NOT(ISBLANK(C72)))</formula>
    </cfRule>
  </conditionalFormatting>
  <conditionalFormatting sqref="C73">
    <cfRule type="expression" dxfId="1263" priority="103">
      <formula>COUNTIF(E73:O73,"&lt;&gt;" &amp; "")&gt;0</formula>
    </cfRule>
    <cfRule type="expression" dxfId="1262" priority="104">
      <formula>AND(COUNTIF(E73:O73,"&lt;&gt;" &amp; "")&gt;0,NOT(ISBLANK(C73)))</formula>
    </cfRule>
  </conditionalFormatting>
  <conditionalFormatting sqref="C74">
    <cfRule type="expression" dxfId="1261" priority="105">
      <formula>COUNTIF(E74:O74,"&lt;&gt;" &amp; "")&gt;0</formula>
    </cfRule>
    <cfRule type="expression" dxfId="1260" priority="106">
      <formula>AND(COUNTIF(E74:O74,"&lt;&gt;" &amp; "")&gt;0,NOT(ISBLANK(C74)))</formula>
    </cfRule>
  </conditionalFormatting>
  <conditionalFormatting sqref="C75">
    <cfRule type="expression" dxfId="1259" priority="107">
      <formula>COUNTIF(E75:O75,"&lt;&gt;" &amp; "")&gt;0</formula>
    </cfRule>
    <cfRule type="expression" dxfId="1258" priority="108">
      <formula>AND(COUNTIF(E75:O75,"&lt;&gt;" &amp; "")&gt;0,NOT(ISBLANK(C75)))</formula>
    </cfRule>
  </conditionalFormatting>
  <conditionalFormatting sqref="C76">
    <cfRule type="expression" dxfId="1257" priority="109">
      <formula>COUNTIF(E76:O76,"&lt;&gt;" &amp; "")&gt;0</formula>
    </cfRule>
    <cfRule type="expression" dxfId="1256" priority="110">
      <formula>AND(COUNTIF(E76:O76,"&lt;&gt;" &amp; "")&gt;0,NOT(ISBLANK(C76)))</formula>
    </cfRule>
  </conditionalFormatting>
  <conditionalFormatting sqref="C79">
    <cfRule type="expression" dxfId="1255" priority="111">
      <formula>COUNTIF(E79:O79,"&lt;&gt;" &amp; "")&gt;0</formula>
    </cfRule>
    <cfRule type="expression" dxfId="1254" priority="112">
      <formula>AND(COUNTIF(E79:O79,"&lt;&gt;" &amp; "")&gt;0,NOT(ISBLANK(C79)))</formula>
    </cfRule>
  </conditionalFormatting>
  <conditionalFormatting sqref="C80">
    <cfRule type="expression" dxfId="1253" priority="113">
      <formula>COUNTIF(E80:O80,"&lt;&gt;" &amp; "")&gt;0</formula>
    </cfRule>
    <cfRule type="expression" dxfId="1252" priority="114">
      <formula>AND(COUNTIF(E80:O80,"&lt;&gt;" &amp; "")&gt;0,NOT(ISBLANK(C80)))</formula>
    </cfRule>
  </conditionalFormatting>
  <conditionalFormatting sqref="C81">
    <cfRule type="expression" dxfId="1251" priority="115">
      <formula>COUNTIF(E81:O81,"&lt;&gt;" &amp; "")&gt;0</formula>
    </cfRule>
    <cfRule type="expression" dxfId="1250" priority="116">
      <formula>AND(COUNTIF(E81:O81,"&lt;&gt;" &amp; "")&gt;0,NOT(ISBLANK(C81)))</formula>
    </cfRule>
  </conditionalFormatting>
  <conditionalFormatting sqref="C82">
    <cfRule type="expression" dxfId="1249" priority="117">
      <formula>COUNTIF(E82:O82,"&lt;&gt;" &amp; "")&gt;0</formula>
    </cfRule>
    <cfRule type="expression" dxfId="1248" priority="118">
      <formula>AND(COUNTIF(E82:O82,"&lt;&gt;" &amp; "")&gt;0,NOT(ISBLANK(C82)))</formula>
    </cfRule>
  </conditionalFormatting>
  <conditionalFormatting sqref="C83">
    <cfRule type="expression" dxfId="1247" priority="119">
      <formula>COUNTIF(E83:O83,"&lt;&gt;" &amp; "")&gt;0</formula>
    </cfRule>
    <cfRule type="expression" dxfId="1246" priority="120">
      <formula>AND(COUNTIF(E83:O83,"&lt;&gt;" &amp; "")&gt;0,NOT(ISBLANK(C83)))</formula>
    </cfRule>
  </conditionalFormatting>
  <conditionalFormatting sqref="C86">
    <cfRule type="expression" dxfId="1245" priority="121">
      <formula>COUNTIF(E86:O86,"&lt;&gt;" &amp; "")&gt;0</formula>
    </cfRule>
    <cfRule type="expression" dxfId="1244" priority="122">
      <formula>AND(COUNTIF(E86:O86,"&lt;&gt;" &amp; "")&gt;0,NOT(ISBLANK(C86)))</formula>
    </cfRule>
  </conditionalFormatting>
  <conditionalFormatting sqref="C87">
    <cfRule type="expression" dxfId="1243" priority="123">
      <formula>COUNTIF(E87:O87,"&lt;&gt;" &amp; "")&gt;0</formula>
    </cfRule>
    <cfRule type="expression" dxfId="1242" priority="124">
      <formula>AND(COUNTIF(E87:O87,"&lt;&gt;" &amp; "")&gt;0,NOT(ISBLANK(C87)))</formula>
    </cfRule>
  </conditionalFormatting>
  <conditionalFormatting sqref="C88">
    <cfRule type="expression" dxfId="1241" priority="125">
      <formula>COUNTIF(E88:O88,"&lt;&gt;" &amp; "")&gt;0</formula>
    </cfRule>
    <cfRule type="expression" dxfId="1240" priority="126">
      <formula>AND(COUNTIF(E88:O88,"&lt;&gt;" &amp; "")&gt;0,NOT(ISBLANK(C88)))</formula>
    </cfRule>
  </conditionalFormatting>
  <conditionalFormatting sqref="C89">
    <cfRule type="expression" dxfId="1239" priority="127">
      <formula>COUNTIF(E89:O89,"&lt;&gt;" &amp; "")&gt;0</formula>
    </cfRule>
    <cfRule type="expression" dxfId="1238" priority="128">
      <formula>AND(COUNTIF(E89:O89,"&lt;&gt;" &amp; "")&gt;0,NOT(ISBLANK(C89)))</formula>
    </cfRule>
  </conditionalFormatting>
  <conditionalFormatting sqref="C9">
    <cfRule type="expression" dxfId="1237" priority="11">
      <formula>COUNTIF(E9:O9,"&lt;&gt;" &amp; "")&gt;0</formula>
    </cfRule>
    <cfRule type="expression" dxfId="1236" priority="12">
      <formula>AND(COUNTIF(E9:O9,"&lt;&gt;" &amp; "")&gt;0,NOT(ISBLANK(C9)))</formula>
    </cfRule>
  </conditionalFormatting>
  <conditionalFormatting sqref="C90">
    <cfRule type="expression" dxfId="1235" priority="129">
      <formula>COUNTIF(E90:O90,"&lt;&gt;" &amp; "")&gt;0</formula>
    </cfRule>
    <cfRule type="expression" dxfId="1234" priority="130">
      <formula>AND(COUNTIF(E90:O90,"&lt;&gt;" &amp; "")&gt;0,NOT(ISBLANK(C90)))</formula>
    </cfRule>
  </conditionalFormatting>
  <conditionalFormatting sqref="C93">
    <cfRule type="expression" dxfId="1233" priority="131">
      <formula>COUNTIF(E93:O93,"&lt;&gt;" &amp; "")&gt;0</formula>
    </cfRule>
    <cfRule type="expression" dxfId="1232" priority="132">
      <formula>AND(COUNTIF(E93:O93,"&lt;&gt;" &amp; "")&gt;0,NOT(ISBLANK(C93)))</formula>
    </cfRule>
  </conditionalFormatting>
  <conditionalFormatting sqref="C94">
    <cfRule type="expression" dxfId="1231" priority="133">
      <formula>COUNTIF(E94:O94,"&lt;&gt;" &amp; "")&gt;0</formula>
    </cfRule>
    <cfRule type="expression" dxfId="1230" priority="134">
      <formula>AND(COUNTIF(E94:O94,"&lt;&gt;" &amp; "")&gt;0,NOT(ISBLANK(C94)))</formula>
    </cfRule>
  </conditionalFormatting>
  <conditionalFormatting sqref="C95">
    <cfRule type="expression" dxfId="1229" priority="135">
      <formula>COUNTIF(E95:O95,"&lt;&gt;" &amp; "")&gt;0</formula>
    </cfRule>
    <cfRule type="expression" dxfId="1228" priority="136">
      <formula>AND(COUNTIF(E95:O95,"&lt;&gt;" &amp; "")&gt;0,NOT(ISBLANK(C95)))</formula>
    </cfRule>
  </conditionalFormatting>
  <conditionalFormatting sqref="C96">
    <cfRule type="expression" dxfId="1227" priority="137">
      <formula>COUNTIF(E96:O96,"&lt;&gt;" &amp; "")&gt;0</formula>
    </cfRule>
    <cfRule type="expression" dxfId="1226" priority="138">
      <formula>AND(COUNTIF(E96:O96,"&lt;&gt;" &amp; "")&gt;0,NOT(ISBLANK(C96)))</formula>
    </cfRule>
  </conditionalFormatting>
  <conditionalFormatting sqref="C97">
    <cfRule type="expression" dxfId="1225" priority="139">
      <formula>COUNTIF(E97:O97,"&lt;&gt;" &amp; "")&gt;0</formula>
    </cfRule>
    <cfRule type="expression" dxfId="1224" priority="140">
      <formula>AND(COUNTIF(E97:O97,"&lt;&gt;"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25" workbookViewId="0">
      <pane xSplit="1" topLeftCell="D1" activePane="topRight" state="frozen"/>
      <selection pane="topRight" activeCell="D54" sqref="D54"/>
    </sheetView>
  </sheetViews>
  <sheetFormatPr defaultRowHeight="15" x14ac:dyDescent="0.25"/>
  <cols>
    <col min="1" max="1" width="72.140625" customWidth="1"/>
    <col min="2" max="4" width="14.85546875" customWidth="1"/>
    <col min="5" max="5" width="27.7109375" customWidth="1"/>
    <col min="7" max="15" width="8.28515625" customWidth="1"/>
    <col min="16" max="23" width="9.42578125" customWidth="1"/>
  </cols>
  <sheetData>
    <row r="1" spans="1:23" ht="30" x14ac:dyDescent="0.25">
      <c r="A1" s="1" t="s">
        <v>29</v>
      </c>
      <c r="B1" s="15" t="s">
        <v>30</v>
      </c>
      <c r="C1" s="15" t="s">
        <v>31</v>
      </c>
      <c r="D1" s="15" t="s">
        <v>32</v>
      </c>
      <c r="E1" s="15" t="s">
        <v>21</v>
      </c>
      <c r="F1" s="13"/>
      <c r="G1" s="14" t="s">
        <v>42</v>
      </c>
      <c r="H1" s="14" t="s">
        <v>45</v>
      </c>
      <c r="I1" s="14" t="s">
        <v>47</v>
      </c>
      <c r="J1" s="14" t="s">
        <v>49</v>
      </c>
      <c r="K1" s="14" t="s">
        <v>51</v>
      </c>
      <c r="L1" s="14" t="s">
        <v>53</v>
      </c>
      <c r="M1" s="14" t="s">
        <v>55</v>
      </c>
      <c r="N1" s="14" t="s">
        <v>57</v>
      </c>
      <c r="O1" s="14" t="s">
        <v>59</v>
      </c>
      <c r="P1" s="14" t="s">
        <v>61</v>
      </c>
      <c r="Q1" s="14" t="s">
        <v>63</v>
      </c>
      <c r="R1" s="14" t="s">
        <v>65</v>
      </c>
      <c r="S1" s="14" t="s">
        <v>67</v>
      </c>
      <c r="T1" s="14" t="s">
        <v>69</v>
      </c>
      <c r="U1" s="14" t="s">
        <v>71</v>
      </c>
      <c r="V1" s="14" t="s">
        <v>73</v>
      </c>
      <c r="W1" s="14" t="s">
        <v>75</v>
      </c>
    </row>
    <row r="2" spans="1:23" x14ac:dyDescent="0.25">
      <c r="A2" t="str">
        <f>'Program targeting'!$C$2</f>
        <v>Mosquitoes</v>
      </c>
      <c r="B2" s="16">
        <v>1</v>
      </c>
      <c r="C2" s="16" t="s">
        <v>33</v>
      </c>
      <c r="D2" s="16" t="s">
        <v>77</v>
      </c>
      <c r="E2" s="16"/>
      <c r="F2" s="1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x14ac:dyDescent="0.25">
      <c r="A3" t="str">
        <f>'Program targeting'!$D$2</f>
        <v>General population</v>
      </c>
      <c r="B3" s="16">
        <v>1</v>
      </c>
      <c r="C3" s="16" t="s">
        <v>33</v>
      </c>
      <c r="D3" s="16" t="s">
        <v>77</v>
      </c>
      <c r="E3" s="16"/>
      <c r="F3" s="1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>
        <v>0.8</v>
      </c>
      <c r="T3" s="16"/>
      <c r="U3" s="16"/>
      <c r="V3" s="16">
        <v>0.7</v>
      </c>
      <c r="W3" s="16"/>
    </row>
    <row r="4" spans="1:23" x14ac:dyDescent="0.25">
      <c r="A4" t="str">
        <f>'Program targeting'!$E$2</f>
        <v>Pregnant women</v>
      </c>
      <c r="B4" s="16">
        <v>1</v>
      </c>
      <c r="C4" s="16" t="s">
        <v>33</v>
      </c>
      <c r="D4" s="16" t="s">
        <v>77</v>
      </c>
      <c r="E4" s="16"/>
      <c r="F4" s="13"/>
      <c r="G4" s="16"/>
      <c r="H4" s="16"/>
      <c r="I4" s="16"/>
      <c r="J4" s="16"/>
      <c r="K4" s="16"/>
      <c r="L4" s="16"/>
      <c r="M4" s="16"/>
      <c r="N4" s="16"/>
      <c r="O4" s="16"/>
      <c r="P4" s="16">
        <v>0.7</v>
      </c>
      <c r="Q4" s="16"/>
      <c r="R4" s="16"/>
      <c r="S4" s="16"/>
      <c r="T4" s="16">
        <v>0.8</v>
      </c>
      <c r="U4" s="16"/>
      <c r="V4" s="16"/>
      <c r="W4" s="16"/>
    </row>
    <row r="5" spans="1:23" x14ac:dyDescent="0.25">
      <c r="A5" t="str">
        <f>'Program targeting'!$F$2</f>
        <v>Children</v>
      </c>
      <c r="B5" s="16">
        <v>1</v>
      </c>
      <c r="C5" s="16" t="s">
        <v>33</v>
      </c>
      <c r="D5" s="16" t="s">
        <v>77</v>
      </c>
      <c r="E5" s="16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0.8</v>
      </c>
      <c r="V5" s="16"/>
      <c r="W5" s="16">
        <v>0.7</v>
      </c>
    </row>
    <row r="7" spans="1:23" ht="30" x14ac:dyDescent="0.25">
      <c r="A7" s="1" t="s">
        <v>34</v>
      </c>
      <c r="B7" s="3" t="s">
        <v>30</v>
      </c>
      <c r="C7" s="3" t="s">
        <v>31</v>
      </c>
      <c r="D7" s="3" t="s">
        <v>32</v>
      </c>
      <c r="E7" s="3" t="s">
        <v>21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DXg</v>
      </c>
      <c r="K7" s="2" t="str">
        <f>'Program targeting'!$A$7</f>
        <v>DXp</v>
      </c>
      <c r="L7" s="2" t="str">
        <f>'Program targeting'!$A$8</f>
        <v>DXc</v>
      </c>
      <c r="M7" s="2" t="str">
        <f>'Program targeting'!$A$9</f>
        <v>BCCg</v>
      </c>
      <c r="N7" s="2" t="str">
        <f>'Program targeting'!$A$10</f>
        <v>BCCp</v>
      </c>
      <c r="O7" s="2" t="str">
        <f>'Program targeting'!$A$11</f>
        <v>BCCc</v>
      </c>
      <c r="P7" s="2" t="str">
        <f>'Program targeting'!$A$12</f>
        <v>IPTp</v>
      </c>
      <c r="Q7" s="2" t="str">
        <f>'Program targeting'!$A$13</f>
        <v>IRS</v>
      </c>
      <c r="R7" s="2" t="str">
        <f>'Program targeting'!$A$14</f>
        <v>LAV</v>
      </c>
      <c r="S7" s="2" t="str">
        <f>'Program targeting'!$A$15</f>
        <v>LLINg</v>
      </c>
      <c r="T7" s="2" t="str">
        <f>'Program targeting'!$A$16</f>
        <v>LLINp</v>
      </c>
      <c r="U7" s="2" t="str">
        <f>'Program targeting'!$A$17</f>
        <v>LLINc</v>
      </c>
      <c r="V7" s="2" t="str">
        <f>'Program targeting'!$A$18</f>
        <v>MDA</v>
      </c>
      <c r="W7" s="2" t="str">
        <f>'Program targeting'!$A$19</f>
        <v>SMC</v>
      </c>
    </row>
    <row r="8" spans="1:23" x14ac:dyDescent="0.25">
      <c r="A8" t="str">
        <f>'Program targeting'!$C$2</f>
        <v>Mosquitoes</v>
      </c>
      <c r="B8" s="18">
        <v>1</v>
      </c>
      <c r="C8" s="18" t="s">
        <v>78</v>
      </c>
      <c r="D8" s="18"/>
      <c r="E8" s="18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25">
      <c r="A9" t="str">
        <f>'Program targeting'!$D$2</f>
        <v>General population</v>
      </c>
      <c r="B9" s="18">
        <v>1</v>
      </c>
      <c r="C9" s="18" t="s">
        <v>78</v>
      </c>
      <c r="D9" s="18" t="s">
        <v>79</v>
      </c>
      <c r="E9" s="18"/>
      <c r="F9" s="17"/>
      <c r="G9" s="18"/>
      <c r="H9" s="18"/>
      <c r="I9" s="18"/>
      <c r="J9" s="18"/>
      <c r="K9" s="18"/>
      <c r="L9" s="18"/>
      <c r="M9" s="18">
        <v>1</v>
      </c>
      <c r="N9" s="18"/>
      <c r="O9" s="18"/>
      <c r="P9" s="18"/>
      <c r="Q9" s="18"/>
      <c r="R9" s="18"/>
      <c r="S9" s="18">
        <v>0.9</v>
      </c>
      <c r="T9" s="18"/>
      <c r="U9" s="18"/>
      <c r="V9" s="18"/>
      <c r="W9" s="18"/>
    </row>
    <row r="10" spans="1:23" x14ac:dyDescent="0.25">
      <c r="A10" t="str">
        <f>'Program targeting'!$E$2</f>
        <v>Pregnant women</v>
      </c>
      <c r="B10" s="18">
        <v>1</v>
      </c>
      <c r="C10" s="18" t="s">
        <v>78</v>
      </c>
      <c r="D10" s="18" t="s">
        <v>80</v>
      </c>
      <c r="E10" s="18"/>
      <c r="F10" s="17"/>
      <c r="G10" s="18"/>
      <c r="H10" s="18"/>
      <c r="I10" s="18"/>
      <c r="J10" s="18"/>
      <c r="K10" s="18"/>
      <c r="L10" s="18"/>
      <c r="M10" s="18"/>
      <c r="N10" s="18">
        <v>1</v>
      </c>
      <c r="O10" s="18"/>
      <c r="P10" s="18">
        <v>0.8</v>
      </c>
      <c r="Q10" s="18"/>
      <c r="R10" s="18"/>
      <c r="S10" s="18"/>
      <c r="T10" s="18">
        <v>0.9</v>
      </c>
      <c r="U10" s="18"/>
      <c r="V10" s="18"/>
      <c r="W10" s="18"/>
    </row>
    <row r="11" spans="1:23" x14ac:dyDescent="0.25">
      <c r="A11" t="str">
        <f>'Program targeting'!$F$2</f>
        <v>Children</v>
      </c>
      <c r="B11" s="18">
        <v>1</v>
      </c>
      <c r="C11" s="18" t="s">
        <v>78</v>
      </c>
      <c r="D11" s="18" t="s">
        <v>81</v>
      </c>
      <c r="E11" s="18"/>
      <c r="F11" s="17"/>
      <c r="G11" s="18"/>
      <c r="H11" s="18"/>
      <c r="I11" s="18"/>
      <c r="J11" s="18"/>
      <c r="K11" s="18"/>
      <c r="L11" s="18"/>
      <c r="M11" s="18"/>
      <c r="N11" s="18"/>
      <c r="O11" s="18">
        <v>1</v>
      </c>
      <c r="P11" s="18"/>
      <c r="Q11" s="18"/>
      <c r="R11" s="18"/>
      <c r="S11" s="18"/>
      <c r="T11" s="18"/>
      <c r="U11" s="18">
        <v>0.9</v>
      </c>
      <c r="V11" s="18"/>
      <c r="W11" s="18"/>
    </row>
    <row r="13" spans="1:23" ht="30" x14ac:dyDescent="0.25">
      <c r="A13" s="1" t="s">
        <v>35</v>
      </c>
      <c r="B13" s="3" t="s">
        <v>30</v>
      </c>
      <c r="C13" s="3" t="s">
        <v>31</v>
      </c>
      <c r="D13" s="3" t="s">
        <v>32</v>
      </c>
      <c r="E13" s="3" t="s">
        <v>21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DXg</v>
      </c>
      <c r="K13" s="2" t="str">
        <f>'Program targeting'!$A$7</f>
        <v>DXp</v>
      </c>
      <c r="L13" s="2" t="str">
        <f>'Program targeting'!$A$8</f>
        <v>DXc</v>
      </c>
      <c r="M13" s="2" t="str">
        <f>'Program targeting'!$A$9</f>
        <v>BCCg</v>
      </c>
      <c r="N13" s="2" t="str">
        <f>'Program targeting'!$A$10</f>
        <v>BCCp</v>
      </c>
      <c r="O13" s="2" t="str">
        <f>'Program targeting'!$A$11</f>
        <v>BCCc</v>
      </c>
      <c r="P13" s="2" t="str">
        <f>'Program targeting'!$A$12</f>
        <v>IPTp</v>
      </c>
      <c r="Q13" s="2" t="str">
        <f>'Program targeting'!$A$13</f>
        <v>IRS</v>
      </c>
      <c r="R13" s="2" t="str">
        <f>'Program targeting'!$A$14</f>
        <v>LAV</v>
      </c>
      <c r="S13" s="2" t="str">
        <f>'Program targeting'!$A$15</f>
        <v>LLINg</v>
      </c>
      <c r="T13" s="2" t="str">
        <f>'Program targeting'!$A$16</f>
        <v>LLINp</v>
      </c>
      <c r="U13" s="2" t="str">
        <f>'Program targeting'!$A$17</f>
        <v>LLINc</v>
      </c>
      <c r="V13" s="2" t="str">
        <f>'Program targeting'!$A$18</f>
        <v>MDA</v>
      </c>
      <c r="W13" s="2" t="str">
        <f>'Program targeting'!$A$19</f>
        <v>SMC</v>
      </c>
    </row>
    <row r="14" spans="1:23" x14ac:dyDescent="0.25">
      <c r="A14" t="str">
        <f>'Program targeting'!$C$2</f>
        <v>Mosquitoes</v>
      </c>
      <c r="B14" s="20">
        <v>1</v>
      </c>
      <c r="C14" s="20" t="s">
        <v>33</v>
      </c>
      <c r="D14" s="20" t="s">
        <v>77</v>
      </c>
      <c r="E14" s="20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0.8</v>
      </c>
      <c r="R14" s="20"/>
      <c r="S14" s="20"/>
      <c r="T14" s="20"/>
      <c r="U14" s="20"/>
      <c r="V14" s="20"/>
      <c r="W14" s="20"/>
    </row>
    <row r="15" spans="1:23" x14ac:dyDescent="0.25">
      <c r="A15" t="str">
        <f>'Program targeting'!$D$2</f>
        <v>General population</v>
      </c>
      <c r="B15" s="20">
        <v>1</v>
      </c>
      <c r="C15" s="20" t="s">
        <v>33</v>
      </c>
      <c r="D15" s="20" t="s">
        <v>77</v>
      </c>
      <c r="E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25">
      <c r="A16" t="str">
        <f>'Program targeting'!$E$2</f>
        <v>Pregnant women</v>
      </c>
      <c r="B16" s="20">
        <v>1</v>
      </c>
      <c r="C16" s="20" t="s">
        <v>33</v>
      </c>
      <c r="D16" s="20" t="s">
        <v>77</v>
      </c>
      <c r="E16" s="20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x14ac:dyDescent="0.25">
      <c r="A17" t="str">
        <f>'Program targeting'!$F$2</f>
        <v>Children</v>
      </c>
      <c r="B17" s="20">
        <v>1</v>
      </c>
      <c r="C17" s="20" t="s">
        <v>33</v>
      </c>
      <c r="D17" s="20" t="s">
        <v>77</v>
      </c>
      <c r="E17" s="20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9" spans="1:23" ht="30" x14ac:dyDescent="0.25">
      <c r="A19" s="1" t="s">
        <v>36</v>
      </c>
      <c r="B19" s="3" t="s">
        <v>30</v>
      </c>
      <c r="C19" s="3" t="s">
        <v>31</v>
      </c>
      <c r="D19" s="3" t="s">
        <v>32</v>
      </c>
      <c r="E19" s="3" t="s">
        <v>21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DXg</v>
      </c>
      <c r="K19" s="2" t="str">
        <f>'Program targeting'!$A$7</f>
        <v>DXp</v>
      </c>
      <c r="L19" s="2" t="str">
        <f>'Program targeting'!$A$8</f>
        <v>DXc</v>
      </c>
      <c r="M19" s="2" t="str">
        <f>'Program targeting'!$A$9</f>
        <v>BCCg</v>
      </c>
      <c r="N19" s="2" t="str">
        <f>'Program targeting'!$A$10</f>
        <v>BCCp</v>
      </c>
      <c r="O19" s="2" t="str">
        <f>'Program targeting'!$A$11</f>
        <v>BCCc</v>
      </c>
      <c r="P19" s="2" t="str">
        <f>'Program targeting'!$A$12</f>
        <v>IPTp</v>
      </c>
      <c r="Q19" s="2" t="str">
        <f>'Program targeting'!$A$13</f>
        <v>IRS</v>
      </c>
      <c r="R19" s="2" t="str">
        <f>'Program targeting'!$A$14</f>
        <v>LAV</v>
      </c>
      <c r="S19" s="2" t="str">
        <f>'Program targeting'!$A$15</f>
        <v>LLINg</v>
      </c>
      <c r="T19" s="2" t="str">
        <f>'Program targeting'!$A$16</f>
        <v>LLINp</v>
      </c>
      <c r="U19" s="2" t="str">
        <f>'Program targeting'!$A$17</f>
        <v>LLINc</v>
      </c>
      <c r="V19" s="2" t="str">
        <f>'Program targeting'!$A$18</f>
        <v>MDA</v>
      </c>
      <c r="W19" s="2" t="str">
        <f>'Program targeting'!$A$19</f>
        <v>SMC</v>
      </c>
    </row>
    <row r="20" spans="1:23" x14ac:dyDescent="0.25">
      <c r="A20" t="str">
        <f>'Program targeting'!$C$2</f>
        <v>Mosquitoes</v>
      </c>
      <c r="B20" s="22">
        <v>1</v>
      </c>
      <c r="C20" s="22" t="s">
        <v>33</v>
      </c>
      <c r="D20" s="22" t="s">
        <v>77</v>
      </c>
      <c r="E20" s="22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>
        <v>0.8</v>
      </c>
      <c r="S20" s="22"/>
      <c r="T20" s="22"/>
      <c r="U20" s="22"/>
      <c r="V20" s="22"/>
      <c r="W20" s="22"/>
    </row>
    <row r="21" spans="1:23" x14ac:dyDescent="0.25">
      <c r="A21" t="str">
        <f>'Program targeting'!$D$2</f>
        <v>General population</v>
      </c>
      <c r="B21" s="22">
        <v>1</v>
      </c>
      <c r="C21" s="22" t="s">
        <v>33</v>
      </c>
      <c r="D21" s="22" t="s">
        <v>77</v>
      </c>
      <c r="E21" s="22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t="str">
        <f>'Program targeting'!$E$2</f>
        <v>Pregnant women</v>
      </c>
      <c r="B22" s="22">
        <v>1</v>
      </c>
      <c r="C22" s="22" t="s">
        <v>33</v>
      </c>
      <c r="D22" s="22" t="s">
        <v>77</v>
      </c>
      <c r="E22" s="22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25">
      <c r="A23" t="str">
        <f>'Program targeting'!$F$2</f>
        <v>Children</v>
      </c>
      <c r="B23" s="22">
        <v>1</v>
      </c>
      <c r="C23" s="22" t="s">
        <v>33</v>
      </c>
      <c r="D23" s="22" t="s">
        <v>77</v>
      </c>
      <c r="E23" s="22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5" spans="1:23" ht="30" x14ac:dyDescent="0.25">
      <c r="A25" s="1" t="s">
        <v>37</v>
      </c>
      <c r="B25" s="3" t="s">
        <v>30</v>
      </c>
      <c r="C25" s="3" t="s">
        <v>31</v>
      </c>
      <c r="D25" s="3" t="s">
        <v>32</v>
      </c>
      <c r="E25" s="3" t="s">
        <v>21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DXg</v>
      </c>
      <c r="K25" s="2" t="str">
        <f>'Program targeting'!$A$7</f>
        <v>DXp</v>
      </c>
      <c r="L25" s="2" t="str">
        <f>'Program targeting'!$A$8</f>
        <v>DXc</v>
      </c>
      <c r="M25" s="2" t="str">
        <f>'Program targeting'!$A$9</f>
        <v>BCCg</v>
      </c>
      <c r="N25" s="2" t="str">
        <f>'Program targeting'!$A$10</f>
        <v>BCCp</v>
      </c>
      <c r="O25" s="2" t="str">
        <f>'Program targeting'!$A$11</f>
        <v>BCCc</v>
      </c>
      <c r="P25" s="2" t="str">
        <f>'Program targeting'!$A$12</f>
        <v>IPTp</v>
      </c>
      <c r="Q25" s="2" t="str">
        <f>'Program targeting'!$A$13</f>
        <v>IRS</v>
      </c>
      <c r="R25" s="2" t="str">
        <f>'Program targeting'!$A$14</f>
        <v>LAV</v>
      </c>
      <c r="S25" s="2" t="str">
        <f>'Program targeting'!$A$15</f>
        <v>LLINg</v>
      </c>
      <c r="T25" s="2" t="str">
        <f>'Program targeting'!$A$16</f>
        <v>LLINp</v>
      </c>
      <c r="U25" s="2" t="str">
        <f>'Program targeting'!$A$17</f>
        <v>LLINc</v>
      </c>
      <c r="V25" s="2" t="str">
        <f>'Program targeting'!$A$18</f>
        <v>MDA</v>
      </c>
      <c r="W25" s="2" t="str">
        <f>'Program targeting'!$A$19</f>
        <v>SMC</v>
      </c>
    </row>
    <row r="26" spans="1:23" x14ac:dyDescent="0.25">
      <c r="A26" t="str">
        <f>'Program targeting'!$C$2</f>
        <v>Mosquitoes</v>
      </c>
      <c r="B26" s="24">
        <v>1</v>
      </c>
      <c r="C26" s="24" t="s">
        <v>33</v>
      </c>
      <c r="D26" s="24" t="s">
        <v>77</v>
      </c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>
        <v>0.9</v>
      </c>
      <c r="R26" s="24">
        <v>0.9</v>
      </c>
      <c r="S26" s="24"/>
      <c r="T26" s="24"/>
      <c r="U26" s="24"/>
      <c r="V26" s="24"/>
      <c r="W26" s="24"/>
    </row>
    <row r="27" spans="1:23" x14ac:dyDescent="0.25">
      <c r="A27" t="str">
        <f>'Program targeting'!$D$2</f>
        <v>General population</v>
      </c>
      <c r="B27" s="24">
        <v>1</v>
      </c>
      <c r="C27" s="24" t="s">
        <v>33</v>
      </c>
      <c r="D27" s="24" t="s">
        <v>77</v>
      </c>
      <c r="E27" s="24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x14ac:dyDescent="0.25">
      <c r="A28" t="str">
        <f>'Program targeting'!$E$2</f>
        <v>Pregnant women</v>
      </c>
      <c r="B28" s="24">
        <v>1</v>
      </c>
      <c r="C28" s="24" t="s">
        <v>33</v>
      </c>
      <c r="D28" s="24" t="s">
        <v>77</v>
      </c>
      <c r="E28" s="24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x14ac:dyDescent="0.25">
      <c r="A29" t="str">
        <f>'Program targeting'!$F$2</f>
        <v>Children</v>
      </c>
      <c r="B29" s="24">
        <v>1</v>
      </c>
      <c r="C29" s="24" t="s">
        <v>33</v>
      </c>
      <c r="D29" s="24" t="s">
        <v>77</v>
      </c>
      <c r="E29" s="24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1" spans="1:23" ht="30" x14ac:dyDescent="0.25">
      <c r="A31" s="1" t="s">
        <v>38</v>
      </c>
      <c r="B31" s="3" t="s">
        <v>30</v>
      </c>
      <c r="C31" s="3" t="s">
        <v>31</v>
      </c>
      <c r="D31" s="3" t="s">
        <v>32</v>
      </c>
      <c r="E31" s="3" t="s">
        <v>21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DXg</v>
      </c>
      <c r="K31" s="2" t="str">
        <f>'Program targeting'!$A$7</f>
        <v>DXp</v>
      </c>
      <c r="L31" s="2" t="str">
        <f>'Program targeting'!$A$8</f>
        <v>DXc</v>
      </c>
      <c r="M31" s="2" t="str">
        <f>'Program targeting'!$A$9</f>
        <v>BCCg</v>
      </c>
      <c r="N31" s="2" t="str">
        <f>'Program targeting'!$A$10</f>
        <v>BCCp</v>
      </c>
      <c r="O31" s="2" t="str">
        <f>'Program targeting'!$A$11</f>
        <v>BCCc</v>
      </c>
      <c r="P31" s="2" t="str">
        <f>'Program targeting'!$A$12</f>
        <v>IPTp</v>
      </c>
      <c r="Q31" s="2" t="str">
        <f>'Program targeting'!$A$13</f>
        <v>IRS</v>
      </c>
      <c r="R31" s="2" t="str">
        <f>'Program targeting'!$A$14</f>
        <v>LAV</v>
      </c>
      <c r="S31" s="2" t="str">
        <f>'Program targeting'!$A$15</f>
        <v>LLINg</v>
      </c>
      <c r="T31" s="2" t="str">
        <f>'Program targeting'!$A$16</f>
        <v>LLINp</v>
      </c>
      <c r="U31" s="2" t="str">
        <f>'Program targeting'!$A$17</f>
        <v>LLINc</v>
      </c>
      <c r="V31" s="2" t="str">
        <f>'Program targeting'!$A$18</f>
        <v>MDA</v>
      </c>
      <c r="W31" s="2" t="str">
        <f>'Program targeting'!$A$19</f>
        <v>SMC</v>
      </c>
    </row>
    <row r="32" spans="1:23" x14ac:dyDescent="0.25">
      <c r="A32" t="str">
        <f>'Program targeting'!$C$2</f>
        <v>Mosquitoes</v>
      </c>
      <c r="B32" s="4">
        <v>0</v>
      </c>
      <c r="C32" s="4" t="s">
        <v>33</v>
      </c>
      <c r="D32" s="24" t="s">
        <v>77</v>
      </c>
      <c r="E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5" x14ac:dyDescent="0.25">
      <c r="A33" t="str">
        <f>'Program targeting'!$D$2</f>
        <v>General population</v>
      </c>
      <c r="B33" s="4">
        <v>0</v>
      </c>
      <c r="C33" s="4" t="s">
        <v>33</v>
      </c>
      <c r="D33" s="24" t="s">
        <v>77</v>
      </c>
      <c r="E33" s="4"/>
      <c r="G33" s="4"/>
      <c r="H33" s="4"/>
      <c r="I33" s="4"/>
      <c r="J33" s="4">
        <f>1 * 0.95</f>
        <v>0.95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5" x14ac:dyDescent="0.25">
      <c r="A34" t="str">
        <f>'Program targeting'!$E$2</f>
        <v>Pregnant women</v>
      </c>
      <c r="B34" s="4">
        <v>0</v>
      </c>
      <c r="C34" s="4" t="s">
        <v>33</v>
      </c>
      <c r="D34" s="24" t="s">
        <v>77</v>
      </c>
      <c r="E34" s="4"/>
      <c r="G34" s="4"/>
      <c r="H34" s="4"/>
      <c r="I34" s="4"/>
      <c r="J34" s="4"/>
      <c r="K34" s="24">
        <f>1 * 0.95</f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5" x14ac:dyDescent="0.25">
      <c r="A35" t="str">
        <f>'Program targeting'!$F$2</f>
        <v>Children</v>
      </c>
      <c r="B35" s="4">
        <v>0</v>
      </c>
      <c r="C35" s="4" t="s">
        <v>33</v>
      </c>
      <c r="D35" s="24" t="s">
        <v>77</v>
      </c>
      <c r="E35" s="4"/>
      <c r="G35" s="4"/>
      <c r="H35" s="4"/>
      <c r="I35" s="4"/>
      <c r="J35" s="4"/>
      <c r="K35" s="4"/>
      <c r="L35" s="24">
        <f>1 * 0.95</f>
        <v>0.95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7" spans="1:25" ht="30" x14ac:dyDescent="0.25">
      <c r="A37" s="1" t="s">
        <v>39</v>
      </c>
      <c r="B37" s="3" t="s">
        <v>30</v>
      </c>
      <c r="C37" s="3" t="s">
        <v>31</v>
      </c>
      <c r="D37" s="3" t="s">
        <v>32</v>
      </c>
      <c r="E37" s="3" t="s">
        <v>21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DXg</v>
      </c>
      <c r="K37" s="2" t="str">
        <f>'Program targeting'!$A$7</f>
        <v>DXp</v>
      </c>
      <c r="L37" s="2" t="str">
        <f>'Program targeting'!$A$8</f>
        <v>DXc</v>
      </c>
      <c r="M37" s="2" t="str">
        <f>'Program targeting'!$A$9</f>
        <v>BCCg</v>
      </c>
      <c r="N37" s="2" t="str">
        <f>'Program targeting'!$A$10</f>
        <v>BCCp</v>
      </c>
      <c r="O37" s="2" t="str">
        <f>'Program targeting'!$A$11</f>
        <v>BCCc</v>
      </c>
      <c r="P37" s="2" t="str">
        <f>'Program targeting'!$A$12</f>
        <v>IPTp</v>
      </c>
      <c r="Q37" s="2" t="str">
        <f>'Program targeting'!$A$13</f>
        <v>IRS</v>
      </c>
      <c r="R37" s="2" t="str">
        <f>'Program targeting'!$A$14</f>
        <v>LAV</v>
      </c>
      <c r="S37" s="2" t="str">
        <f>'Program targeting'!$A$15</f>
        <v>LLINg</v>
      </c>
      <c r="T37" s="2" t="str">
        <f>'Program targeting'!$A$16</f>
        <v>LLINp</v>
      </c>
      <c r="U37" s="2" t="str">
        <f>'Program targeting'!$A$17</f>
        <v>LLINc</v>
      </c>
      <c r="V37" s="2" t="str">
        <f>'Program targeting'!$A$18</f>
        <v>MDA</v>
      </c>
      <c r="W37" s="2" t="str">
        <f>'Program targeting'!$A$19</f>
        <v>SMC</v>
      </c>
    </row>
    <row r="38" spans="1:25" x14ac:dyDescent="0.25">
      <c r="A38" t="str">
        <f>'Program targeting'!$C$2</f>
        <v>Mosquitoes</v>
      </c>
      <c r="B38" s="4">
        <v>0</v>
      </c>
      <c r="C38" s="4" t="s">
        <v>33</v>
      </c>
      <c r="D38" s="24" t="s">
        <v>77</v>
      </c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5" x14ac:dyDescent="0.25">
      <c r="A39" t="str">
        <f>'Program targeting'!$D$2</f>
        <v>General population</v>
      </c>
      <c r="B39" s="4">
        <v>0</v>
      </c>
      <c r="C39" s="4" t="s">
        <v>33</v>
      </c>
      <c r="D39" s="24" t="s">
        <v>77</v>
      </c>
      <c r="E39" s="4"/>
      <c r="G39" s="4"/>
      <c r="H39" s="4"/>
      <c r="I39" s="4"/>
      <c r="J39" s="4">
        <f>1*(1-0.95)* 0.5</f>
        <v>2.5000000000000022E-2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5" x14ac:dyDescent="0.25">
      <c r="A40" t="str">
        <f>'Program targeting'!$E$2</f>
        <v>Pregnant women</v>
      </c>
      <c r="B40" s="4">
        <v>0</v>
      </c>
      <c r="C40" s="4" t="s">
        <v>33</v>
      </c>
      <c r="D40" s="24" t="s">
        <v>77</v>
      </c>
      <c r="E40" s="4"/>
      <c r="G40" s="4"/>
      <c r="H40" s="4"/>
      <c r="I40" s="4"/>
      <c r="J40" s="4"/>
      <c r="K40" s="24">
        <f>1*(1-0.95)* 0.5</f>
        <v>2.5000000000000022E-2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5" x14ac:dyDescent="0.25">
      <c r="A41" t="str">
        <f>'Program targeting'!$F$2</f>
        <v>Children</v>
      </c>
      <c r="B41" s="4">
        <v>0</v>
      </c>
      <c r="C41" s="4" t="s">
        <v>33</v>
      </c>
      <c r="D41" s="24" t="s">
        <v>77</v>
      </c>
      <c r="E41" s="4"/>
      <c r="G41" s="4"/>
      <c r="H41" s="4"/>
      <c r="I41" s="4"/>
      <c r="J41" s="4"/>
      <c r="K41" s="4"/>
      <c r="L41" s="24">
        <f>1*(1-0.95)* 0.5</f>
        <v>2.5000000000000022E-2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3" spans="1:25" ht="30" x14ac:dyDescent="0.25">
      <c r="A43" s="1" t="s">
        <v>40</v>
      </c>
      <c r="B43" s="3" t="s">
        <v>30</v>
      </c>
      <c r="C43" s="3" t="s">
        <v>31</v>
      </c>
      <c r="D43" s="3" t="s">
        <v>32</v>
      </c>
      <c r="E43" s="3" t="s">
        <v>21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DXg</v>
      </c>
      <c r="K43" s="2" t="str">
        <f>'Program targeting'!$A$7</f>
        <v>DXp</v>
      </c>
      <c r="L43" s="2" t="str">
        <f>'Program targeting'!$A$8</f>
        <v>DXc</v>
      </c>
      <c r="M43" s="2" t="str">
        <f>'Program targeting'!$A$9</f>
        <v>BCCg</v>
      </c>
      <c r="N43" s="2" t="str">
        <f>'Program targeting'!$A$10</f>
        <v>BCCp</v>
      </c>
      <c r="O43" s="2" t="str">
        <f>'Program targeting'!$A$11</f>
        <v>BCCc</v>
      </c>
      <c r="P43" s="2" t="str">
        <f>'Program targeting'!$A$12</f>
        <v>IPTp</v>
      </c>
      <c r="Q43" s="2" t="str">
        <f>'Program targeting'!$A$13</f>
        <v>IRS</v>
      </c>
      <c r="R43" s="2" t="str">
        <f>'Program targeting'!$A$14</f>
        <v>LAV</v>
      </c>
      <c r="S43" s="2" t="str">
        <f>'Program targeting'!$A$15</f>
        <v>LLINg</v>
      </c>
      <c r="T43" s="2" t="str">
        <f>'Program targeting'!$A$16</f>
        <v>LLINp</v>
      </c>
      <c r="U43" s="2" t="str">
        <f>'Program targeting'!$A$17</f>
        <v>LLINc</v>
      </c>
      <c r="V43" s="2" t="str">
        <f>'Program targeting'!$A$18</f>
        <v>MDA</v>
      </c>
      <c r="W43" s="2" t="str">
        <f>'Program targeting'!$A$19</f>
        <v>SMC</v>
      </c>
    </row>
    <row r="44" spans="1:25" x14ac:dyDescent="0.25">
      <c r="A44" t="str">
        <f>'Program targeting'!$C$2</f>
        <v>Mosquitoes</v>
      </c>
      <c r="B44" s="4">
        <v>0</v>
      </c>
      <c r="C44" s="4" t="s">
        <v>78</v>
      </c>
      <c r="D44" s="2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5" x14ac:dyDescent="0.25">
      <c r="A45" t="str">
        <f>'Program targeting'!$D$2</f>
        <v>General population</v>
      </c>
      <c r="B45" s="4">
        <v>0</v>
      </c>
      <c r="C45" s="24" t="s">
        <v>78</v>
      </c>
      <c r="D45" s="24" t="s">
        <v>84</v>
      </c>
      <c r="E45" s="4"/>
      <c r="G45" s="4">
        <f>0.95 * 1</f>
        <v>0.95</v>
      </c>
      <c r="H45" s="4"/>
      <c r="I45" s="4"/>
      <c r="J45" s="4">
        <v>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Y45">
        <f>0.95 * ((1 - 0.95) * 1 +  1) / 2</f>
        <v>0.49874999999999997</v>
      </c>
    </row>
    <row r="46" spans="1:25" x14ac:dyDescent="0.25">
      <c r="A46" t="str">
        <f>'Program targeting'!$E$2</f>
        <v>Pregnant women</v>
      </c>
      <c r="B46" s="4">
        <v>0</v>
      </c>
      <c r="C46" s="24" t="s">
        <v>78</v>
      </c>
      <c r="D46" s="24" t="s">
        <v>85</v>
      </c>
      <c r="E46" s="4"/>
      <c r="G46" s="4"/>
      <c r="H46" s="24">
        <f>0.95 * 1</f>
        <v>0.95</v>
      </c>
      <c r="I46" s="4"/>
      <c r="J46" s="4"/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5" x14ac:dyDescent="0.25">
      <c r="A47" t="str">
        <f>'Program targeting'!$F$2</f>
        <v>Children</v>
      </c>
      <c r="B47" s="4">
        <v>0</v>
      </c>
      <c r="C47" s="24" t="s">
        <v>78</v>
      </c>
      <c r="D47" s="24" t="s">
        <v>86</v>
      </c>
      <c r="E47" s="4"/>
      <c r="G47" s="4"/>
      <c r="H47" s="4"/>
      <c r="I47" s="24">
        <f>0.95 * 1</f>
        <v>0.95</v>
      </c>
      <c r="J47" s="4"/>
      <c r="K47" s="4"/>
      <c r="L47" s="4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9" spans="1:25" ht="30" x14ac:dyDescent="0.25">
      <c r="A49" s="1" t="s">
        <v>41</v>
      </c>
      <c r="B49" s="3" t="s">
        <v>30</v>
      </c>
      <c r="C49" s="3" t="s">
        <v>31</v>
      </c>
      <c r="D49" s="3" t="s">
        <v>32</v>
      </c>
      <c r="E49" s="3" t="s">
        <v>21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DXg</v>
      </c>
      <c r="K49" s="2" t="str">
        <f>'Program targeting'!$A$7</f>
        <v>DXp</v>
      </c>
      <c r="L49" s="2" t="str">
        <f>'Program targeting'!$A$8</f>
        <v>DXc</v>
      </c>
      <c r="M49" s="2" t="str">
        <f>'Program targeting'!$A$9</f>
        <v>BCCg</v>
      </c>
      <c r="N49" s="2" t="str">
        <f>'Program targeting'!$A$10</f>
        <v>BCCp</v>
      </c>
      <c r="O49" s="2" t="str">
        <f>'Program targeting'!$A$11</f>
        <v>BCCc</v>
      </c>
      <c r="P49" s="2" t="str">
        <f>'Program targeting'!$A$12</f>
        <v>IPTp</v>
      </c>
      <c r="Q49" s="2" t="str">
        <f>'Program targeting'!$A$13</f>
        <v>IRS</v>
      </c>
      <c r="R49" s="2" t="str">
        <f>'Program targeting'!$A$14</f>
        <v>LAV</v>
      </c>
      <c r="S49" s="2" t="str">
        <f>'Program targeting'!$A$15</f>
        <v>LLINg</v>
      </c>
      <c r="T49" s="2" t="str">
        <f>'Program targeting'!$A$16</f>
        <v>LLINp</v>
      </c>
      <c r="U49" s="2" t="str">
        <f>'Program targeting'!$A$17</f>
        <v>LLINc</v>
      </c>
      <c r="V49" s="2" t="str">
        <f>'Program targeting'!$A$18</f>
        <v>MDA</v>
      </c>
      <c r="W49" s="2" t="str">
        <f>'Program targeting'!$A$19</f>
        <v>SMC</v>
      </c>
    </row>
    <row r="50" spans="1:25" x14ac:dyDescent="0.25">
      <c r="A50" t="str">
        <f>'Program targeting'!$C$2</f>
        <v>Mosquitoes</v>
      </c>
      <c r="B50" s="4">
        <v>0</v>
      </c>
      <c r="C50" s="4" t="s">
        <v>78</v>
      </c>
      <c r="D50" s="2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5" x14ac:dyDescent="0.25">
      <c r="A51" t="str">
        <f>'Program targeting'!$D$2</f>
        <v>General population</v>
      </c>
      <c r="B51" s="4">
        <v>0</v>
      </c>
      <c r="C51" s="24" t="s">
        <v>78</v>
      </c>
      <c r="D51" s="24" t="s">
        <v>82</v>
      </c>
      <c r="E51" s="4"/>
      <c r="G51" s="24">
        <f>0.95 * 1</f>
        <v>0.95</v>
      </c>
      <c r="H51" s="4"/>
      <c r="I51" s="4"/>
      <c r="J51" s="4">
        <v>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Y51">
        <f>0.95*(0.95 * 1 + 1) / 2</f>
        <v>0.92624999999999991</v>
      </c>
    </row>
    <row r="52" spans="1:25" x14ac:dyDescent="0.25">
      <c r="A52" t="str">
        <f>'Program targeting'!$E$2</f>
        <v>Pregnant women</v>
      </c>
      <c r="B52" s="4">
        <v>0</v>
      </c>
      <c r="C52" s="24" t="s">
        <v>78</v>
      </c>
      <c r="D52" s="24" t="s">
        <v>83</v>
      </c>
      <c r="E52" s="4"/>
      <c r="G52" s="4"/>
      <c r="H52" s="24">
        <f>0.95 * 1</f>
        <v>0.95</v>
      </c>
      <c r="I52" s="4"/>
      <c r="J52" s="4"/>
      <c r="K52" s="4"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5" x14ac:dyDescent="0.25">
      <c r="A53" t="str">
        <f>'Program targeting'!$F$2</f>
        <v>Children</v>
      </c>
      <c r="B53" s="4">
        <v>0</v>
      </c>
      <c r="C53" s="24" t="s">
        <v>78</v>
      </c>
      <c r="D53" s="24" t="s">
        <v>87</v>
      </c>
      <c r="E53" s="4"/>
      <c r="G53" s="4"/>
      <c r="H53" s="4"/>
      <c r="I53" s="24">
        <f>0.95 * 1</f>
        <v>0.95</v>
      </c>
      <c r="J53" s="4"/>
      <c r="K53" s="4"/>
      <c r="L53" s="4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</sheetData>
  <dataValidations count="5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 D32 D38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 D33 D39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 D34 D40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 D35 D4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:C47">
      <formula1>"Random,Additive,Nested"</formula1>
    </dataValidation>
    <dataValidation type="list" allowBlank="1" showInputMessage="1" showErrorMessage="1" sqref="C50:C53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3" id="{060D714B-5C04-4770-92DC-09D7B53EEB3C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626F03A5-D1C3-4A3C-BE77-E59D5DAAA9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257" id="{2B9362CF-51AD-48D8-AEDF-7E08A74A2CF4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CAFF0629-096E-4D4C-951C-032A3424DCE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91" id="{32079089-EBB5-4B45-8450-7FF646C2E2D8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EFFA5983-F8EC-45DE-AC69-7B3116F01A0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25" id="{7E51F57E-2DC4-4ECD-9A2D-F1669F3D4B57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8ECE870B-3BBC-4C79-BE38-E1FCBAD7A8C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359" id="{8DEBBB43-6ABC-435E-A595-F631176A3DCE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E432DFAF-AD03-462C-BDB5-662D14C1DB2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93" id="{4BA526F3-9CBA-41BC-9410-749EC37BD69F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54B04751-ED09-4A4D-B27E-81F75115858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9" id="{0F2567E9-EE47-4AC0-B3B5-30F6AAE33093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C7853B69-024C-4AB7-A03B-BCE069DA386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427" id="{0B2C6C51-109C-4B61-A3E9-CC964F123ABE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8F2D88B8-F59A-452F-9117-A603EBC4891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461" id="{ECDD2513-2FA0-4D5A-AA53-7CA56634DFEB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F295D88D-708B-4515-8D7B-61B5B1F6FE9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495" id="{9B86CB94-9617-4382-BE43-76BF25C4F56C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98504DB5-58C9-4220-8217-6723EAA6E54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529" id="{2BC79F81-A8ED-4972-A8AA-355311845DD6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93A01FAD-9542-4290-930E-E44FF76D5A6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563" id="{BC958371-18FC-4EC8-A069-4ABC1DC89FF1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548B6EC5-88E7-4596-BFEF-569E17CA40F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597" id="{E4A9B6D7-072C-44A2-A9A8-61B59BC47476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71FD0523-2C59-43AC-9D50-11ECF181A04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631" id="{0FC902A4-6243-4340-A735-D30731B2AF47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A871D5F2-5380-4D69-86E7-E6527398A7C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665" id="{3AA39F8A-61C1-4064-ACB2-E8F9EEF4754B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3B3A1BCF-FAF6-476F-8A72-CAC76FFB01F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53" id="{AFAFE7EA-447A-43AC-8039-D89732004379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653263F9-D5E1-454A-97F8-906B6AE417C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699" id="{4EC02D01-EA74-42B9-A380-3D7C5E62BDE9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C236D887-E767-4D46-AA6F-8A205C76E31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733" id="{09A13D8A-FBD4-46EF-BB73-BDA9EBF8F0BC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2FD65E84-7314-443C-BF85-09CC93D07D1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767" id="{0361BD57-75A1-4765-8D71-FF5390A6CCE3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E93DBFAC-B938-436D-8AD8-0027368957A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801" id="{D0ADD8F8-F5E2-49EB-9342-63FA13CC651A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2252AD6-AC0C-4E09-82F1-DF3AA583CC0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835" id="{AF6BFD33-73C8-4E7C-9E63-CE8629EB2B45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71829CC-B82D-496E-A727-DB2F17F695B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869" id="{760409F6-62AF-488D-B278-39558312D31E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D0AE908D-C9C4-4E50-B689-E291435BFC2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87" id="{AB71868C-3804-49F7-9A7C-15070BC5070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116451B0-1845-4A12-8A37-6C6CD4E5839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903" id="{A4F4F80B-F09A-46BE-BB2D-6C7AC3B3377A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2E9BC6FE-3775-4042-9A28-95210A74678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937" id="{62B84F41-D435-4CC5-BE7F-63AAA6E84BDD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F35021CB-5E7D-4A50-AFDB-E7FC945347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971" id="{8107B4FC-0896-40BB-A0E3-80A0519594C3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FE30CE8C-4EE2-455D-92E8-98FD59AD51F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005" id="{ED41397A-10FE-4C92-8BBA-6E5E7A0339AB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F4532430-FE9B-460D-A8D7-4671EADDCFC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039" id="{737A4976-E946-4AAE-ABCD-674806380074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B2450553-AA59-4065-9A12-4C29D30171B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073" id="{90EA758F-8135-4642-9F1E-9AF8BE001758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2E34569-E838-419E-9560-B3DB4C9E506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21" id="{E4342391-D0C8-4212-A674-98322853C89A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A5D98829-C0DB-4303-A517-27A9768FD6C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107" id="{BBB45A15-5405-4F5B-B579-02B4712F3E03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DD72F67B-7198-4D4E-9F1F-397E5325E08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1175" id="{5A621179-52BF-4357-9701-B9A36D261631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2422C22C-7B42-421D-BC39-3B4533B6307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209" id="{4AEE1048-2A5F-48BA-9BD0-243512C7F4C4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1A162688-2F04-4D85-AAE4-450943766AF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55" id="{F841A73F-A1B3-416F-9A26-ABAE84E36CF7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6BAE1064-C0ED-4353-8B04-8006DC9557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89" id="{0C15E261-2506-4EBA-B846-E90B0F2AA5FC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EA3D3E4A-A6B1-4D37-ADAE-F253948B25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225" id="{9DAB0DDE-347C-4AD6-8623-BC7F86722494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EBC0519-E139-4384-AB49-475756219C0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259" id="{5A8CD932-45E3-4F42-91AD-6DD848AB41DE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C66E3A9B-77DA-48A0-BBAD-4A80136FB53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93" id="{FEDB466B-4523-4B81-9F53-B27271F30CC4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4A35A5A-31A7-48E1-9A45-3FDDCD1CECB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27" id="{D05F7ECC-DE0E-4EC0-8A5E-9F7B21A5F15B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4CED1B7F-0A05-489B-9D34-18EFF112E05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361" id="{188630A6-1789-4FB8-995A-2F0EC1B11A49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B69EFF31-DC9A-4B25-920C-C9FA4787A58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95" id="{3EF94A31-6B56-455C-86C0-DFBAFC6CE4D3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F285C100-CF51-453E-80B1-019B84FD1D6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1" id="{DB2AF13F-EB88-4CF0-93A2-1780783CD35A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612745B2-080C-4976-9A77-CCDECEDF16E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429" id="{9F3DBEC5-35E9-4E8F-92DF-98A9C047FA7D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2751FC45-B8AF-43E9-8CDB-CA217C5C92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463" id="{36B99A24-54C2-48E0-8B8F-B717B97FA639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E03753D2-2495-4E24-BA74-2033B6D390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497" id="{C789895E-ACCB-4E30-AA1E-5D39238BCDE8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B1748953-7BAA-4561-B756-8AB2780B515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531" id="{D6781DCF-3D10-4A05-9399-58B28CEDB045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15A9CBBA-D336-48A1-8DD8-711674B60E6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565" id="{26A57ABB-0356-4F26-8A11-CF6D14567346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EFCE9890-8EB2-4731-B909-E96DA36FCC0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599" id="{C480B5FB-1E4E-4155-AC5C-D7CD57539F99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4ADF945-0B36-4A38-830B-06B371EFF24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633" id="{DAADCCB6-C23A-4D90-8D35-433C9C43518E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83308AEB-F8D4-45F4-A932-EA073D724A2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667" id="{C41B26C9-08CA-4F4C-8EBB-15003D0F8E3F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8D51BD3A-AEFC-41AB-A696-1FA9082B81F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55" id="{417A1028-4831-4B45-A9B5-9C48D62C2624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81375DB3-5C43-496F-A181-C4CB9838F24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701" id="{B34A95D8-9DA2-477D-AF90-2AF7C28CAB32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2846870D-BE54-47A4-BD0A-196F3447E8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735" id="{1365072A-3E14-4AAB-99B8-05303038C38A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91CF442E-4596-41C4-BEA6-344D79896F4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769" id="{8AF6E641-D6D7-4AF3-9A83-1AF80993A07D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B447DCB9-276C-4161-8934-73A86B6A8A2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803" id="{B1237D17-1826-40F8-9520-08221E720C5C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74B94956-57F7-43C6-8DB4-CA4AC3C8C2D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837" id="{6C3478B4-5723-4A95-9B2B-97A9B509DFAA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9AE213E-3069-4DE7-AD0F-D425394FC1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871" id="{5B368CE9-E9E4-49BE-A05B-CC3CE230BF9C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E44158E1-3EF8-4D71-9640-6CB97131A1E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89" id="{9828BE4A-C8E7-4514-AF68-4E21C5EAFBBF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3960EB7A-523F-40DD-96C4-3A7DB60AC91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905" id="{22DAC6E8-4672-4EA0-BCC4-BDD8F2436CC3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A83483AC-AC94-434D-B688-0112305B408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939" id="{2F90FB60-0D1A-46FB-940E-BC6A96B7E992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7C232CCD-53FC-4895-883B-9CFE536B0C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973" id="{978B470C-4E84-43C6-B0B6-9C31D11F68ED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996B46A0-E2BF-4F98-A490-76177FB744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007" id="{DD8565B6-8043-4E5F-9077-B73501A15E1B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67FB7370-308B-4BFC-8702-9B50EBDEA91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075" id="{E1BE7042-FA78-4C67-AFE3-3CF35F298D6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EACE26E4-D830-46C3-99AE-21CA55D8543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23" id="{DCB9ADAD-E1ED-429A-A9DA-E6B0AC53A511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E160C373-9891-4614-9B73-EE9078BF8C3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109" id="{80D45A39-37C0-4E51-B777-876A890A865F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64D33ED4-E726-49EB-ACD6-5344D1400BA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1143" id="{3A1F40C2-641D-4F61-BABE-C77E401170F7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63C0B12B-E1F1-4453-85E7-A60AFA90508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211" id="{BF7E7438-D045-47FD-9C6E-CE7797CE8A8B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F5F5F60-8F5C-41BE-98C6-4EE80F24975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57" id="{35985474-4E46-4403-8C1C-20123F1FD1A4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30BDCBB5-BBFF-4261-AFF4-9117E4E415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91" id="{2BB39257-ADA2-4936-A209-29373BAB619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23BAE0C7-F0E0-4408-82F1-DB7F97E7276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27" id="{552F11A6-4633-4A63-82A2-7255BED6C833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7B185000-D273-4072-8F03-D9EA07AC2C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261" id="{CFCBCE69-CE34-4CF1-B73B-92D588899D25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389BFF5C-E2E0-43B8-9634-6C7C6E6B363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95" id="{24DA9385-89EF-4FC4-A044-B3B9E58BC3E4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9244C007-E6FF-4DD8-9E5D-5FF3A8E61DD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329" id="{18D85F2F-E3AB-4C93-94A5-E98ED04FABE2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5DC10710-030A-4382-8306-D0423DD0FC6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363" id="{ACAB35A1-06D4-421A-8648-6BC6169F9CE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5F7443FE-381D-42C8-9198-13E60DEA492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97" id="{21A279DF-E0E0-4CBA-B1A5-690165D70AA3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996C945F-A113-4709-9A4B-B4722D5BF5F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3" id="{1A76E092-7CAB-45D6-9E66-B8C192A783D6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C3626794-C611-42A0-A462-15B90EE2855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431" id="{0378A3AD-495C-4B97-83DD-172DFBA2A57A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682190F4-2D32-48AE-A5EF-FE38DCD50B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465" id="{5A014F41-EC51-41DF-B10E-F6EA72C28EB5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1EE1378-1F08-4575-9F5F-B6221664BBC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499" id="{CDA8211E-4E05-4237-8062-E7E62D3D5272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19AA5511-144D-4D2D-BEBA-0AFF51C6355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533" id="{85D1666C-F92C-4AE5-807A-40258429227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1D054A6A-64B1-4B35-8696-1279E66EA34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567" id="{C4262F6F-DD57-43FB-9F5F-6B82D5E2201D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624F6F64-E009-495D-92D3-04CA8D2DD23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601" id="{8A0A985E-A4B4-4BD9-BC1C-394DA1A2B4B9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400EDF5B-6233-4B6D-B1A3-5D2BB5C31B2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635" id="{053D5DE8-D5B3-48A3-B732-68445EB06A3F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81DCF82-30E5-4D01-AD72-C87A05523A9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669" id="{69D5A734-FF6F-4214-813B-DFFEEB8694C9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CF6EAA15-C43F-4B37-A1BF-8FCFFD7362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57" id="{E3B195EE-9A6C-4A8C-A1DD-8C1F6BAD345F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BB71C54E-ECFA-4974-ACCA-7332C88BAB3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703" id="{E10C3B86-C824-438F-8EC0-92AB20E255EB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A7F0B65F-08E7-4852-9D35-2CEF058404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737" id="{356A4522-7E1C-4616-B545-0144FEE586DA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779D4113-927C-4989-94BB-23E20701DC4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771" id="{A12B99B3-77EC-401B-884A-1763F778EC63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F78036C1-E3F8-4B37-9D74-D5C86AA5D3D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805" id="{190F8871-FE64-4E11-A6FE-FAAFA12FBBAE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4CD53F2A-5B46-418B-BDCA-D7023A1D259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839" id="{0AA98A2B-E66F-41FD-8EE2-D11F0CC4F688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8550D6EF-095C-4181-B284-5C422704ABE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873" id="{C094C90E-D6AA-4980-8BEC-F686B145BE9A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A7534511-484C-43D7-ABD8-2E69EEF9B81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91" id="{2E5A0F5E-0DF8-4FF3-9BE8-AFCF7B5EA307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CF0FF00-1413-45B7-A0AB-2F8B17D617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907" id="{0CB5E7DB-EB20-4662-9AD4-7FE6CAD4B299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D30F8FA5-528B-41AF-A229-BBEC8A9C6A5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941" id="{2705C6C0-A137-4E5B-A602-0C550066C7DA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BB55C6A-3A83-49ED-8A0D-E76220EBC2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975" id="{621C22A0-1E6D-433C-8C6B-0F6916D69297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12F99A08-2172-4A83-A563-7C95A7A2F1A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009" id="{9046466C-AD3A-4AB1-8A5F-5FB4FE5EC8B7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86C7AB89-D53F-4AE6-92BE-3591751A68A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043" id="{814F853D-DA9E-4767-9E44-1EF345C61F89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41FF482F-42E1-4BC8-B39B-3370F3C8CB5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25" id="{61845066-D0F5-49A0-AF9B-77B548DB31E4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E133DCB2-4E60-4BA1-92AE-10B251C32F6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111" id="{236110D2-127F-42ED-844C-C977892D35AC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3C2955C2-60C2-4856-97FE-7C5C3B258C3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1145" id="{7597BCEB-098E-4AD6-B0C8-F9F670184B54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F1860F9B-2648-413C-8CC9-B9433A9A7A0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179" id="{7B8286C5-FE06-492E-9BC3-54D6DA4F1E51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979DE8AC-F277-4933-80A1-2FDFA1BD030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59" id="{EE4B0E4C-8EBC-44FF-81FA-0E90A636CF4F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43614AA2-847F-409D-870D-8F813E9678E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93" id="{9F6D6340-C178-48AC-B29C-C2780D1D4F64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92E95F95-4530-4E92-9983-5F73A584B0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229" id="{ABF650F9-0E83-4685-8290-1F584991C1B8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40B1C012-2F51-43D3-AB95-3E9EC5A77BB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263" id="{9BA95340-EE7E-4FBB-B78F-355E693D01FE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26452D23-CEF1-4D42-96B6-28B6BAE67C5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97" id="{C1EA0FE1-E787-46E0-A526-09EECD38E87C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CBD26A0A-FE49-4665-B9C5-36F4A9E8ADF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331" id="{F3A9B9D7-6AC5-49F2-84A1-6F70CC75D793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E1BBE93A-6E93-4B22-95A6-E9A3383E0DA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365" id="{66E4BA2A-22C0-4D9E-B59B-209BCEF60D66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37EB2419-A629-4E7F-931D-124D5A8696D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99" id="{5995053F-418F-4478-B030-CBC9221976EE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79EFE6AF-235B-44C9-9A9D-F5A1A855B57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" id="{0D9AF30E-EE7C-4474-ABE8-0F522DC2642B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34EFB456-818A-4BE6-B970-F0DD2093E0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33" id="{54D94EC1-75C9-4300-A6A6-618C85DC71B6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76911A1E-78FF-4D7A-BD3C-9A672891B4B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467" id="{78C6F2CD-7404-401D-80B7-EF2D6ED6009B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D1E4711F-696C-4B5A-909C-3A9580D2F9C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501" id="{F7720FE6-5B19-43C0-A9EF-96A1C17EDB9A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EF66864-68AF-48BC-85CD-1D08F703DED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535" id="{28B0AB9C-1838-432F-9FEC-BC5238AFA6BE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2AFEF2DE-81C1-429E-A336-4777DFE7745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569" id="{A208F47E-6FAE-4DC5-8C30-2E769F806481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9DC48388-828C-4024-8AD6-74C9873AF91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603" id="{4B0A289A-EA19-4C05-B551-9E61CFD8D78B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519BBB88-F811-4133-B255-6FD5444142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637" id="{0429B7BC-A4F8-4934-8D53-6588672F9477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103DA606-8EA8-4188-A652-3BBC7BB4448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671" id="{886CFF54-5AF0-4555-A68B-5A10201EE632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CF45F442-3F5F-4CC6-8909-021E1CAB17D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59" id="{B40D4AA0-F58B-4681-AE5B-4A376DCE4E21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AC17F297-7A72-4105-8694-63B1EE64AF2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705" id="{AFE80E80-10D3-4495-B9AC-44610350A2FE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9214437-6235-446C-9CA0-4C780EBB9BB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739" id="{0E9A3C1D-A9AE-45C8-BAE6-55A7C67886A3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E3516C31-CF6A-4736-88B7-C0E7E456226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773" id="{B58539DF-5431-4FAD-B65D-FC05E2811D13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66D2EC5B-03F9-4DB6-AA02-01F3894CE3B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807" id="{160BC909-70DF-478F-89BC-797F0FA10431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EEEDDAE1-2E6F-40A8-AB91-6AC2694D54F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841" id="{CC8ABF86-FE3D-4A8B-9217-021E1677D996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1171D9DB-1810-46CA-866C-E4A373D6056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875" id="{781C9BBC-FA36-4F14-AAD2-7275A95AA6DD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64C06255-7AA0-443B-8881-F19BDA8D0B9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93" id="{764373AE-EA5B-42B4-8486-11399F0AD48E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4B49DA0-3C84-4019-9847-1667B2ED62F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909" id="{5AFC8580-7C33-47EC-B947-8537DACB3A1E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99CC026A-B749-49D5-B6CF-CF1AE5A8EFD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943" id="{642C6F8D-A9D3-442B-B859-E3FD260F5D7E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2FB96B38-689A-41B0-B465-F0C4715CB0F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977" id="{48A4067A-43B9-4ABD-8AB9-B2271B1FF49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CEEDCEBF-3137-4C19-9AAC-5A6E84633D8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011" id="{BA768DF2-D7F7-42A8-A43D-CD7C9E8CBD4A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6CEC0D10-8687-4CC4-99D4-6FCE6670BC9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045" id="{25F93CD4-4384-4338-BBEC-163954ADF042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9CA81DB5-68D8-46D3-AAD7-56209D8B1F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079" id="{C963956F-D237-4AE7-A5FC-239B1A0EC1C5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C8F7483C-181D-401E-B3BF-B89D5284C77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27" id="{C4B683CD-A466-4E4F-9E0C-D1B7E8F9C98D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F041A339-B410-4C09-9BB8-B15E0AF6B0A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113" id="{14BE1D55-F967-46FA-B426-5B5A0A780675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CDBED83-04FF-4D0A-A742-7C36A09EF5A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1147" id="{79E08A5F-F740-4D7B-9252-64705768FA9E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239F02B4-A9FA-4226-A150-50DF0075C2D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181" id="{3EBE1189-E26F-4D7A-916C-9C53290DF649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F937BAC9-BDC4-4C26-82E2-52CB90F5EF7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215" id="{E7794029-23ED-446F-B475-40E6F34FFDF3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1FF67AAC-81B1-4A49-8F05-A8CB892F8AB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61" id="{6B03310E-549A-4DA3-BF5F-B576D434797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F288170A-7678-48BC-BAFF-A8A294B935C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95" id="{69100457-C56E-4A07-92D6-2DC7B14DDE83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5BBD08C6-B7D6-4590-8CDA-50FF848E565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231" id="{6F9D92D6-A04C-41C6-B924-301F51509B98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122E0E1D-616D-48F3-8B4F-C6656178151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265" id="{09DFF6C1-0009-4B57-8A2C-EF4C7657F91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DD1068EE-8464-484F-A9A5-28CB6DE72D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99" id="{8185D571-B380-4374-8837-0F616703749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834626FE-53FF-462A-93BF-47F5A8CB3C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333" id="{A9AA4CCA-51EF-41E8-A0EC-A7F483FB6D25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46D4B560-490E-4675-88ED-92205930492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367" id="{5E448088-7B0D-4447-A22D-370F06AABD0D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443F37A9-9D85-4B86-9BC2-A908CDD1184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401" id="{445480FE-DF77-44C5-8884-98A22EC39241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B4BC61EE-9BF7-46F0-B5ED-1C8CA5CBA40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7" id="{5D2654E9-7F45-4330-BD41-8A7D011C1DF3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D2A04F3-B35C-43D6-B334-62E09B1119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435" id="{548DD6C1-AE58-4EF8-8CFE-CFA3BD0F0332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49C853A5-1091-454A-BFC2-85DF3C4166D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469" id="{2EC25A30-6E2E-4A23-9C0B-25B769E48AD8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FCD7D3AC-C3C2-4917-86B7-00DADA5D924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503" id="{988F069F-354F-43EF-A157-20716D90130A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4DCE38FE-DDD0-468E-B83D-BABF1C7970D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537" id="{D2957347-456E-483C-BAD4-CDD08BF541C6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9945F992-4DD5-4B0D-8C09-714C0FBF9D2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571" id="{85C49294-A386-4BA9-A39E-C3054071CF89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D3EA5C57-54A9-49D7-A1C3-DE5A53CD655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605" id="{37080263-F5B4-49A3-B4F2-567BBE837134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E1D44FCD-3D3F-424B-8217-8B611C2A730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639" id="{F40E3677-942E-4417-B08C-8AE19E87FCD6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EEC2D270-6A23-4253-8CFD-B0B86F59405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673" id="{7C316B41-DF08-4FD1-A738-60C1D905FA7B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8F9A7803-8F12-4008-9BB8-1AE3E1BBD16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61" id="{8279A6F7-3A6B-44BD-8A8C-A6B56A2FC2D5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32266AE6-1394-480D-A335-53A0B8A4A6B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707" id="{843C91A9-A923-4699-953F-B1918A6FE57D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3E22CC96-D69D-4FFA-96C4-C4372E36082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741" id="{8F5A5727-B3ED-42C4-A428-FBF0FC07793F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8C029FFA-5A4F-4E77-A12F-666572F1F96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809" id="{D5F82030-FCE6-4E20-9A22-3D32650CEA21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92935CCC-B8D2-48E1-898D-7B0EC733D5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843" id="{80CBCC69-B913-416A-A265-FF3539747EF2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392A3AAC-FFB4-4C6C-9B45-A02D82CB58F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877" id="{17A7A919-1F51-4BDB-8D22-3CBF441DE4C2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53E1E2A7-5298-4254-9AC7-D913297AF1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95" id="{8AC53D0D-9B8A-4A62-949D-5558B85287B2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500D7BF7-0466-49C9-B614-307FEC7D4D2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945" id="{CFC2DF3F-3726-4877-8DA1-624935C21026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2314A265-6708-4356-8739-CAA39B02ED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979" id="{DB5ECBBD-BAA3-41CD-AC81-D5D915D0BFE1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B122026-2943-4F7B-85D0-6A493AFB00F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013" id="{3F681A2C-ADF7-444A-9400-B1CD225DC1B7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B87C129A-F4A2-45B8-9C20-6F5BA229B0C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047" id="{60B58F31-58E5-4944-BC0D-A35466D2DBE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E9FF3503-34E6-4CBC-8947-17C37B187E6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081" id="{AD2D6AE8-571D-4C9D-9644-9C765C433179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7281F2CC-A15C-4B22-9928-C908538D2D8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29" id="{B6726A6C-4FA0-4F8D-9C65-4FF5298B8F8A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8CF98FEF-CB1A-4079-A6C4-BDAED2B3160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115" id="{D1ADC055-60E5-41E8-8F71-5F016CA7A2D7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BD084088-9A17-4E65-95ED-4D5D9B231D2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1149" id="{5F9B1641-E556-44D9-915D-ADCBEB3078E4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C9C22BF3-36A6-4089-87D5-99EAC96A68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183" id="{647BB3DF-F83D-4195-A22A-7FD088FA2F46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6B3ED6E7-FD68-4F84-BFEA-C17794BC369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217" id="{D7CFB5C3-29E5-469D-A067-D7EC374DE904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F18636CF-ACFF-45E0-8D5B-7A3D14B0870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63" id="{080AA0B5-B542-46B1-8C31-0D3B82D43A62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5633CD18-A079-418D-AD36-BFEBE41820C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97" id="{48CE9928-B7D1-4DAC-BEE0-044E8011803F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8C67DCA4-4850-4313-BAD6-49FAC25C72C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233" id="{AA747E87-FFCA-4FCA-A047-545C40B91564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4E0E0439-C244-4CFE-A14B-6CDD1490E4B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267" id="{BAEC71C2-8597-48FE-9FD7-EAA20CE33947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6CF8E6C2-5745-46A3-BB44-74C15927B83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301" id="{CD75341B-590A-4874-9C72-EF0B85AED5FA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D53652CF-8BD5-4BB1-A337-9B6093364F8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335" id="{2338D76D-B27D-4AFC-886F-084ACEBE4B65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21BEC01E-132C-4E99-8F9A-7AAC6C95056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369" id="{D9D9B073-BFAE-4E30-9506-B6C6544443D0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43E3128A-DE31-49E2-B943-7FC0679D370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403" id="{3D1DE728-94EF-4BBA-82DF-14C1A94019B2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1A9AF0C-B80F-4F56-9C97-D3E6BC72014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9" id="{4B8A253C-6AE5-477C-BCCC-B3F4927028CB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E40A0387-F46F-40DE-A7BE-71771B414D0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37" id="{3C9B34A6-DA6C-4428-8903-CF53AF1A5186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96D26A96-B251-40AA-9F27-F78720B4F3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471" id="{338BB100-F142-48D4-A45F-C3F1CA36D497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69B0A60A-6B8C-46B3-8892-98972AA465B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505" id="{BF8BC467-8D03-4088-842E-213879DE7D23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5E9B668C-1B6F-4433-98B8-0915A2FFFD2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539" id="{0B50C1E3-96F8-4B6E-8CF3-620C5F3CF4AB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8D0D101A-782A-4F5D-BB89-CF28D3656BF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573" id="{65DCF65A-00F9-4BAA-8184-E823B77B1EA8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2EDA8BA5-28FA-42D5-B16C-3E91306BFE5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607" id="{B3D53987-3ECC-4E6B-BDFE-83C4B94DB3E6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613A4C9A-C926-4A34-AEF3-760109FC62A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641" id="{1F9C5514-B91C-4B1B-8AED-1829AA42A6D3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E6155A82-1523-4178-970F-E5D7155763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675" id="{3028A36B-BF34-44B8-ABA6-61B2C323698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36AEA812-48F4-4ECA-AE09-A52F088A414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63" id="{B16CFF53-8032-4ACC-B5B6-557371376896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36650242-3EC3-4641-BB66-4DA33DBD276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709" id="{AA2F619E-D876-4D96-BF98-03BA3548C049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9EDFA5B4-767C-4BE5-A60C-98BED7DA273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743" id="{8CFECC63-0993-4D6D-AAB9-1103FEFF54BE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B8D8719F-D59A-4706-92EA-BC779C44A08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777" id="{BAD174EA-BEEB-46F3-841E-12910800D047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6AF3440D-9B07-457F-B096-466D59E39E9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845" id="{2FB3A522-B660-4FE4-8D19-33AFF6A550E1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8116559-9844-45F6-80EF-1DEEB914C1E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879" id="{AADC8B4A-0A4A-4C5C-AFA8-7B2CFBA7ECBD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85BB17CC-6658-424B-AEF5-69E35B6D6B5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97" id="{DFA811F9-CBA9-4C87-A195-2E113708C6A7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10392284-5A94-4090-861C-45FFB3AD8F2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913" id="{8530E40E-C3AC-467B-8619-F37605A57AD8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552BE75B-621C-47F5-8542-4E8EF47F809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981" id="{22B83685-4B56-4CA6-9094-439FB79E3F67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D77360BB-2212-4FE3-8BA3-BECD5133B8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015" id="{B8064912-482D-4EF0-BBB5-7D70FE5EB02E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39B816A7-59FE-45E2-8161-61209647AA0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049" id="{407C4B48-58C4-46A0-8895-6977F1CD953B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CFB698F1-B019-4014-9296-37C13E76F50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083" id="{01BCF79D-1C55-44F3-BE50-276422211FC2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A7A6672-D562-4EF0-AEE8-1D1DD788FED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31" id="{C9B7FA4D-3940-45D4-A212-BF241A457BE4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ACFD10F8-D2E6-418A-B792-291B9ED13D8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117" id="{CA437A95-01F0-4DB8-A883-55E9E69BF4AE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1EBD4EE7-AB47-4085-A8B5-719F6DFFBB8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1151" id="{24CD6532-8114-4663-8E17-61D0542E83FB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2F65D16E-14EB-435F-91B8-89E7A8040E8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185" id="{6169A69C-025B-4FAE-BF77-70B78ED9F9C9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5E624348-93AE-45BB-B737-585E31101A2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219" id="{9B3BADC2-1D37-4793-8402-C6979C9065D5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91B10FD3-737D-4841-9773-F13C0F3A89A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65" id="{DB918743-E704-4634-AE6F-4AF2B3CF6F7C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6E45A8F2-7EED-4DD4-8164-0781349138B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99" id="{7A18BF1D-2F94-4F52-BE9D-8D2A9A4CE578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87030300-AD35-4E82-BE5B-A114AD0B770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235" id="{59427DC6-31DF-4F86-AAFC-405108908371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C0A163CE-655C-419D-93BC-B685488447E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269" id="{7CD050E6-F8C5-4B13-81D8-CECE5A91EAF0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FB6BC405-AFD5-49BA-BE2D-F71DADE8E8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303" id="{AF2E8291-2C42-4C69-90A9-49FFBE7480E2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817614A1-6D41-4E5B-B627-B0856F260BB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337" id="{54DD1DB6-4BBB-4BE3-BBED-D3A12CE6708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18F06FF-DA05-4E3D-B20D-7609FFA8177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371" id="{3C5218EB-2D80-4DCF-9083-8762C3769D14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6B3E24F9-635C-4173-A6AA-2091D38EBC1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405" id="{EFDBAF77-DA36-4362-9916-59F98F9CCF59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7BD13F16-9995-4B00-9270-F873F857B49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" id="{871A6B3F-63FC-4E16-A2D8-40F7B257C043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7BD08196-437D-4955-87F9-58C2AEC2B22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39" id="{A1A238EE-54A3-4621-83CA-56DBE64450F1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A341D7D8-C6F1-4F2A-8C7B-DC471AAA3D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473" id="{7B6E9E9A-BBCB-470E-B47B-7CB7D7F15DF9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62416D02-33E9-4D99-A2F8-6AFCD5AA6E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507" id="{973A117A-10DE-4828-BE94-F7F245E8E242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E2952007-3CB6-406E-AA2A-52E87993BCD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541" id="{EDFC2280-E3A1-4C3B-8A11-253748C4F872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B4BBA8CB-E53F-4530-BE37-DE7568E865A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575" id="{CABEA24C-9E7F-4BBA-AE97-F79EAD00A847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494E5E91-23E8-49A9-8778-68C693F47F8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609" id="{85E8A504-2E1E-4C92-9DAA-A2B490BD7AF5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9F1F40AF-CE4E-4C27-800B-556A0E74460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643" id="{4A4F0C6D-074D-4627-924F-9C9EA018F89A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6A7244E2-00C6-4536-B10A-5C542236A9A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677" id="{34A86BA8-B40A-4610-BF98-7F6DCB4D7395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118D488F-F54F-4DE5-AA52-0BE9ACE1579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65" id="{CE293063-B2AF-4A25-A277-AC2A5ADADB57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239A237-6691-4B28-96E8-E4D1E70809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711" id="{4E254781-1E53-4BD1-A4FE-8F4066CB5A53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EE42A08E-CF6F-47A6-AC04-F1F35702CC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745" id="{909DD7C6-A58C-46B9-8247-586A10A06779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E5D53B48-6170-4BA1-99A9-37797FF59E8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779" id="{6F16EC23-5486-48EB-92C1-035207904B3D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8E66D308-53C9-4943-941D-FC01BC36A0F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813" id="{2734AE43-74D9-466C-97EA-CAC0CD540AA1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61E55BA8-FD1F-408A-804E-17FADD65CFA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847" id="{3DE4BD09-24CB-4476-BFBE-E08EE8C3AB66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D0C1334B-30B9-42F8-9E25-3CD1C903BB4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881" id="{89EF3C83-AC5D-46D7-BF48-F6E97968B35A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D64AF301-B1C3-4725-A80B-D780CD5BC59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99" id="{4B1A90F0-1C1D-433D-9BFC-CDEC31F1F3BF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6766A597-2A1B-4E37-85B6-90EC2FD408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915" id="{429B5E68-ED3B-4AE8-8848-7D07CB9C8296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335337A3-9682-4066-BB11-2A5869EF71D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949" id="{C420A5F4-2C94-4F5F-B53A-45B68CEEC9EF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2B6DE01E-19C2-4375-B10B-EF57B6816ED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983" id="{0CE55AD5-4BB6-4ED5-8D7C-277A171E714E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BE2F9793-3A6C-41C4-AC3F-B0F4C64321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017" id="{0798A56B-C308-4318-884B-798A2BCA53AE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12702334-8812-40EE-B9DC-C4A6664BDF4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051" id="{6D998E32-D09C-447F-A626-C9139F30E8AA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F5A74525-3D5C-4A19-B53C-AACE0890E52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085" id="{985B9DF9-DCBA-4F83-8B44-307581CF06AF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199A9B6A-DA1B-4DC7-ABC0-59235C2B565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33" id="{ABF8B6CF-CE25-42B1-B794-9465BFCEF8EE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5CDAE9EB-DFA9-4E66-941E-5698BA4BBC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119" id="{8E99F8B1-71B3-4925-B1E4-D3AB125ECD55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96C04857-36A9-47A0-8D63-1153F1D50AA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1153" id="{FC03E211-4501-496C-80D6-5A26FCC3B1FD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7CAC64B3-1218-41BE-B521-1FB647E82EB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187" id="{83106089-E145-4D66-9888-4B29CDE3E755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6F0EF707-462E-4BF7-ACAE-8BC4FDD61C6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221" id="{77F9A258-8D24-4149-8D10-BC2956D2778E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33555346-C373-4FDB-A760-56F258EB6D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67" id="{651009C3-BB8E-4FBE-A1AB-A63C436AD25F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7985A36B-294B-42A5-AD8E-FA694C36A15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01" id="{C9E2ABAD-3633-4EB1-A9F1-8EBB8EA88662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6BAE2E7C-3362-426E-8AB7-0ACC56C880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237" id="{6090D498-A50D-4105-9B9A-C939A6131A08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D79CF058-6C20-4B78-AA3A-092D75FA115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271" id="{CEC6019E-41DF-4566-B3CB-7EECA8CCADBE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76F782BB-7CCA-4186-976C-506E85A0795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305" id="{66053030-4DC4-498F-8162-9DDF79D40ED1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B69A2715-8478-4A3C-AF65-9EA9373944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339" id="{9B6F20B2-FA8F-4A51-B886-02109A6BADEE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32FDE79-4285-48BD-8362-2EF9083FA6D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373" id="{654811C5-D5DF-45D3-81D3-0C66879561E6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77BB7807-0A6D-43ED-988A-9A29CA582EB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407" id="{B309A300-5A06-42ED-92F4-FE6144DCCFFE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D640451F-6D7B-4410-8E03-26BAB8BB9BF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3" id="{2C69F6A0-FF70-4C10-B102-B9CD25907948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CB697F88-EB53-4F76-BEA9-F5A87685276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441" id="{EED68AA5-C786-4CBC-95AB-4CF84AD20076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FEEBD8B4-2245-44EF-8E83-0539E9915A8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475" id="{0772AC7B-F267-417F-AA1C-FF9C55CC2DB9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7A86A003-DDF0-4D9B-82D1-983A0FA87DD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509" id="{3CD68DC0-783C-4BB1-B498-EE5DEF9DB079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DAE31937-8E2B-4EBD-9665-26405E6641D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543" id="{4393E6FB-530C-4286-A796-FBAC1A0C12C5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4990A3AE-8F4F-4A22-9B73-3B24E91CA86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577" id="{E879A682-3B41-47C5-A968-39C76737D1D0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EAD707CC-B6A2-4E47-BE93-BEC89792A1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611" id="{04BDACE4-9C9F-484F-B328-16A3E533A152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A348F51F-8DBE-4B2F-A88B-2CB2C0C4653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645" id="{9CBAB88E-2D26-4CB4-9946-28D6C21D9FBD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1AF7FD73-2E92-4BEC-B98F-9DB4346CE0A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679" id="{70D5A52B-4C33-4046-BEA0-111A2B9AFDB6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A108CE98-6DBA-48C7-A887-5ABA2AC7ABA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67" id="{1C0DEE8D-B02C-4E07-8EB1-D7E078FCB16D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B80004D3-B4BD-4EDB-8150-672C93739C8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713" id="{91DBCABC-D64F-4AF8-87E3-92EE488EDB7F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F9A7A7F4-DA81-41A1-964E-4682839147D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747" id="{C01FABC5-01A7-47C7-BC92-8D8AF73912D9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978DBEB9-C9A3-406D-9FFE-F9986914D5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781" id="{DB056C80-7142-43B8-975F-7B0A2A6C91F2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B351173E-A451-410B-83A9-BCC65D861E0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815" id="{6871F736-3A3C-44C7-8C27-BA8B8519C9BB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B4B82677-238E-4B9B-A026-88DA3EFACFB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849" id="{ED93FADA-492B-4633-9D1B-DAD1B61BD37B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D44D400B-C5B5-4930-B825-61AAB909A9C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883" id="{1DFC1915-205B-4DBC-A1DA-DBAEDF2BE703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75E80737-D29C-48FD-9574-1644A02898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01" id="{C1291863-4A71-4426-9FB6-E6A8D0D2DF55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96176481-FD35-49D6-A8E2-AC451DB664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917" id="{BA2B8862-F3B9-4558-A1DC-5CF13781D24F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2C0196B2-4305-4D1D-B208-FB0F2F3DC0B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951" id="{ECF433E3-591C-42BD-8346-9D00C7899D56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6AB83BD0-230E-4FA8-BA07-445380F1CD7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985" id="{59AB0F88-9D1A-4AAC-8FC5-8FC563990FE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BEB19BF-D9E7-4B5A-AF50-27A5CDE5A2D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019" id="{6C5F22B9-AA2F-41D7-B5BE-667A9508108A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62B53BC7-050B-4B0F-95D2-A14563AA1E0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053" id="{DCAA1608-660F-4C19-B55E-930E1B9711A4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7D6CDF40-515B-4826-95C2-28EDAFC0734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087" id="{BD7B445C-159C-45BA-AC33-8BBCA58A7974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86339548-7271-4773-BB21-10F54DECC94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35" id="{628C22B5-426A-4391-8D00-657E17F8270B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D8FD7E39-E7D1-465C-8EC7-ED2F428447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121" id="{A3990544-A7C3-47E0-B90B-BCAD877A1A4D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7E1EFC22-8C64-4B9C-9BB7-BA4BB35A45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1155" id="{FC0AFB96-FA08-492E-A06C-CBA462BA2857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C4785BDB-CE3D-40D4-ADF1-C2AB7E2762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189" id="{ACF93136-C681-4B74-895C-6A3EB6AC6589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C69F0DEB-6331-4EEA-BCF6-E1B8E996685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223" id="{ACFAD9AA-1359-440D-BF32-511C5A837B9C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B2895D38-1615-4AAF-9DFB-8495A25A776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69" id="{C60BD1B3-DE92-401B-91A0-74C2B4F47979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22F8D7D9-7D07-4A43-9A47-928453339C7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03" id="{357D7B02-A6D4-4EE1-97A7-4352A278C4A9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1307434-3B5A-4DC0-9566-E6E8F52EB43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239" id="{0CFEE9DB-56CC-4EEE-BD79-641229CC7DF6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55EC2656-1AF5-4905-8C5A-262C847740F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273" id="{9D033375-E846-4D2F-B8E3-52A86EA23CD6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38C9147F-622D-48C9-8435-CF4B2E8851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307" id="{8B458F60-BB9B-40A0-A266-779FB7802E7F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C98C0FE3-3E95-4AD1-915C-81CE87A8011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341" id="{DE839C51-8CC4-4A0A-B36D-D4FFFFAEEF45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4DC7F22-A13D-4A66-8AFA-C54E08C6177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375" id="{026BC4D0-20EF-4362-BFA2-5FE877E34577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9AE0837C-11AF-4DDF-98B7-D1375CDA76C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409" id="{72E20D43-F291-4E4F-A7DE-131F643E49BB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4C5125C9-1139-42C7-92AD-C9B31A5F8A2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5" id="{39E80610-39DA-4A2D-99B7-EB37E8A6A7FB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6A7FC3BE-F46C-4FF8-A0E1-196BADA1530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43" id="{F26BFAC0-F62F-4174-B474-E03FE1C62308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15E5ED1-7AB2-4D84-9D5B-6DDE082C7BB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477" id="{D6483348-EF27-45DF-B3E0-AE660FC15AC3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9121BC71-F0DA-4806-BFC3-042BF253D7B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511" id="{48FE2030-A5F4-4AAD-94A2-4E5F991666BF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D5B59F70-189A-4DC6-B2AE-A8C3FE3E4BD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545" id="{81D47E51-1BEC-4909-911C-4560D028F16A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29A6A343-B98F-46D0-9352-DAC7F0853B5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579" id="{E887D7D0-5B1D-4341-A923-A67F6754995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BA203C6D-2830-4EA3-9C4F-1B1BC6E433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613" id="{32E005CC-677E-49B9-A58F-0B466AEE1241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1247B72C-068E-4D89-A4B1-EEBCAA157BB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647" id="{9A7E4726-6164-4EAF-9043-F7CD83C6B149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3127DCEB-E0B3-4DD1-9C5D-370089F1F89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681" id="{EDBFC7BF-A356-450F-A348-FB2930456F77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AAD6EC57-8A65-45A8-8616-FC50901FF5F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69" id="{279C7FA7-A211-48BF-8C02-E7454379C9B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39F61571-6F66-4545-AD6D-5B2C91B441B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715" id="{0292EA68-6554-4C10-956C-7AB27EE54520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7D0539C3-CA4F-456B-B3D2-81C5348BE75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749" id="{F312E2EE-7328-4AC5-994D-E4FD77EF2F2E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829789C-81ED-41E6-B6BB-3390A9D0EC3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783" id="{D1FF9B36-C655-4DAA-9AE3-E1C04703E426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60B85E77-3D53-4741-A351-866A5A9FA92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817" id="{8597CBE8-0822-4C90-BFA2-FDF25E94C352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CB269BC7-FF3C-4ACF-881A-CC912B71335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851" id="{C177C497-4AF4-4508-8CE5-1716DBE62F82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B28BF942-B133-4B11-9B04-8C7C9CFA089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885" id="{9487A18B-FF9C-4750-9A91-23F22BAEA09B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5C3CEC19-7F87-4CA4-A7CD-3B1D93AA11D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03" id="{0C7665A5-89A4-49FD-B7A4-67DF967394E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4B8A45F0-D7A6-483B-854F-A0D2FE73AB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919" id="{4131252E-7BD4-448E-9889-D1ADBDFFE448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A9B7A860-EC86-4FE6-AE6A-592C418E1FE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953" id="{FE8B351F-61CD-43F6-B7EA-F80BB048ABEC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806D7ADB-4101-4135-929D-19090C34984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987" id="{6F42D1D6-5C79-4424-AF1C-2E9E14B847BC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5D3F9EF3-49D6-4CCC-97C1-C38639B3315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021" id="{4B59E999-06BA-4F96-AF5B-7526217F30DA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E4EC3F7F-108D-490C-8685-2FFA20D5DB1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055" id="{55F95533-F18F-4109-ADBE-EA368B6099F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3845A667-A079-46F3-AAAE-616290963C4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089" id="{8A3EE8F4-DAA5-4E81-9CFE-ECEC975B3E0D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9073D947-110F-45D1-92DB-9B1A24AD5B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37" id="{B248DD19-7CDA-49C7-AD5B-0374C4676FD2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CCB8F9EF-DD82-49FE-815F-D969B4A9F0E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123" id="{A43A5ADB-3F6D-46F6-95E7-119A79462CC5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C5AEA11F-D337-461A-99CE-78AE4D014E8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1157" id="{9E13B7A3-111D-435E-8D1C-BC58CA07A7FB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48E6007F-489B-41CF-88E5-5F5B58946E0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191" id="{3AF3177C-23EC-4D46-A60A-DF27EE96C83B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757F4076-C1B9-4144-8C47-84E5D1CB20E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225" id="{DCF1ADB2-0EF0-4931-95FF-7CB3699FA8AF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C2208975-571C-422F-B127-43319D3A082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71" id="{37CAC194-BE86-44A6-9931-861C548AC577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7A963BB0-F65F-4223-BC8B-353256A1E1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05" id="{38F5E024-33D5-4E8F-802D-3B126C717513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F7CD19FE-4DD6-4B53-B627-8588802DAFE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241" id="{ED3E934F-A223-4394-9824-040F56C06CA1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5C40A4D6-7C40-47B9-B8D8-7761BECBCC1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275" id="{B0B4E826-64F1-4029-AB2F-1B8C9CE65DC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B6B2BF12-B6A0-4364-9F6C-7AC3D08DA40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309" id="{46D55DA4-D3EE-4D23-812C-8C04021847E3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1494170B-BD59-4532-93D1-2672A84870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343" id="{6FB9370A-FCCC-4F47-A276-E6B48B125D6D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C56EBC4D-61FC-48EE-ABAA-C2645777EE0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377" id="{4BB4DFCB-0700-44DE-BDE0-78EA4B76160F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2E38B7D6-5DEF-4636-B17B-24B7AC09064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411" id="{A0639E4E-F5CC-49CD-891B-96AEE9F9CAE3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119B7546-E1B5-45BA-95E6-A9F1B259E0D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7" id="{09DD08E6-42A7-44DE-A130-8724BA9F4323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F88B2E17-FA1A-4A97-9FCA-8693CEA44F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45" id="{51562823-9E08-406C-B21E-DF5A73B28CA1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7E7515A3-9154-41C4-8E60-C95EA270813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479" id="{4C3BCE79-4E89-4FAE-9B6A-E1175D4F3CD5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EB9FBC29-F5AA-4D56-88CF-5748FB273E1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513" id="{17440F43-6138-4CA5-93FC-3D5DBEA3571F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885BC32B-A959-4478-B195-9AB1AC26141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547" id="{0574E2F4-B939-4B61-BF8B-CCBB07CB364E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C8D94CE-AF57-4120-A7A9-193B728566F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581" id="{C4905F49-25C8-4436-BF6B-BFD67534C681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6D860AFF-C7ED-4761-95C0-9BEA201C5C3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615" id="{AA1E16C1-F45A-4EF0-AAC0-9E6FEE48634D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8E68EFA3-EF4E-4352-B6E9-3C976EAB0C4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649" id="{66F43726-2826-4865-A668-B149F869B333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36009689-E60B-435C-8893-DC696C97DB5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683" id="{A2A400C8-56E2-4B05-9AC3-6EAA8EF910BA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D416B0B1-52F1-4919-8F39-EB1DCA277CC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71" id="{F8E21602-5D7D-407E-8010-B4EDA8F0B77C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20B9D101-AEA9-4C57-BF07-3357AB876BF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717" id="{6A6EEA03-13C6-4EB0-9F89-9F7C67CE8F7C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8F7D8FFE-9DE1-4C84-BA72-AA937CF1790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751" id="{60C80307-381F-4D1D-A2CD-EA0F7B2C9DC8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EA4CF09-DAA1-446F-9DB6-7974AF51A3C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785" id="{AD2D6FCE-D5E4-4E18-94E3-6738CEB1B80A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FC9224AD-7EC8-44DA-B515-8B1600A3579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819" id="{7E5F482C-1ACB-40C0-86E4-FE06DBA474E3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634E067-01AA-4CC3-A27A-97EE0A5319B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853" id="{C3D912C2-CBE1-4DF2-B4B7-FE04966D1703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672AA38B-89EA-4B0E-AC8B-252FA879C5D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887" id="{2CDAF70A-454F-41FD-A78F-F006A4E1B74B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83BB5862-67B9-4146-BB46-6968C667594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05" id="{1CF74454-1E90-409C-B6C6-55C07660FED7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7736EF88-CD38-400D-99CF-1FC80EB92D1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921" id="{AD18423B-E268-4C09-AFB2-9A169E2E6D5C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1BC7F120-04DE-417D-B2B7-D3063ED20B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955" id="{712911D9-5AC9-4E01-9E5C-4B211A7C01D4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A63AF105-5058-4118-9CB7-8EC0358AB8A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989" id="{CB76DD38-F9B9-4113-BD60-430B9BF398D2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F5836986-77E1-4C4B-A03B-78CCF6722A5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023" id="{32ADDA7A-7875-4095-A8D4-0675F905A2EF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775108F9-C08B-4732-B1C3-E89BFB94CAA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057" id="{287AE9A2-44D5-427C-8F69-B8868621D978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DB468360-C2B7-4523-B6A7-9C3AB8CCCD9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091" id="{68102306-6E15-4602-AD52-6045912DD63B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7E30366-46D8-4690-BC17-89B0FBAA0F0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39" id="{04B32797-0A74-40C4-8CD5-307D88CE26E6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6A7B1E74-A91F-4BF6-A4A3-BCEA90C9D54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125" id="{5E2CB5B4-AE14-4AB1-AD3F-67900C995613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6B1D5D59-AF08-4EDA-894A-0537218B268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1159" id="{FB9CD4AE-8604-4FCE-865A-816155B6E4EA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5A71E9BF-7927-4E92-A4C1-C729D7D4998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193" id="{70EE9936-0330-442A-88AF-FA532927FCFE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FDE7A551-1175-4A4D-88C8-83B20B94B39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227" id="{61C70673-E9C9-4B7A-825F-5EE7085A62A4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BF5BCF1E-9740-40C4-8999-E99706AD905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73" id="{37BF2765-B37B-4236-B694-95CBBEECAB2B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2308BD58-01BD-4450-8179-F926608C129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207" id="{496D9C9E-99AB-4E69-B30C-AF040AF1F305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2B6325EB-A300-464F-90C0-7DBAE789038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243" id="{35B9B34F-9EF6-496E-A9DB-28DEE2DF0CD6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C5148C1E-592B-4F17-8115-44F1C14CA0B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277" id="{F27A3C72-F43F-491A-BFA1-075B88EE8205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934E797A-0F71-40C0-9467-4F13A7A146B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311" id="{55F6F0AB-2995-41E8-84A1-425AD069BA8F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68C14133-E9BE-4F7A-B7E7-8768130CEF4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345" id="{4A05E49A-386B-4609-953E-E130CF92931D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65650D03-15C7-4BD2-B343-BAD4905D5C9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379" id="{69AD6416-DC74-4AF1-AF6E-5EB526DA6586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EB73EF7C-E5B0-4A1F-A61B-FDB7C95C6F0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413" id="{D55CE7D1-A1E2-41A4-80C4-B08587983857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B57A0013-99CF-4BC4-982C-046D19F421F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9" id="{9600A62F-A86F-4CBD-9190-1D506BA4D55B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AF77646B-E494-4210-B1C1-0248950BF5A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447" id="{A3078DB9-98CE-4205-B7FA-7B2BA21155F2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DCE2AACA-C058-40FD-8499-B9547C93E73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481" id="{5ABBC2E6-B11A-4580-B36F-50B2E8BBE4AA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A431EFEA-5739-48F0-9353-2AD4D49E7D0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515" id="{51C0B136-7C66-41BC-8821-8B3ACD15309A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C89F6645-A42E-423D-907A-02F2DE448C3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549" id="{0083AC75-4263-402E-9FB7-CC8104B79149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143B59A5-2D8A-41DA-8FC0-0ED997F7901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583" id="{0ED4B5F6-21A9-4605-B541-5631FE0994A5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BE48F69F-49E6-488B-9858-DA7141CAE68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617" id="{243E29FF-A5A6-4564-B527-92764C98FFB2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AAB4028-6D60-4AF4-96AE-FBD7F731531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651" id="{19392668-CFCF-47E1-9494-3E8385C164AB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31241753-6653-4877-BA55-6C9CFE9986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685" id="{911506F8-C028-48FF-A7D8-719BF9836527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C48380E6-151E-4B11-808B-E24A9AB521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73" id="{BBA3906B-69D0-4B01-A452-620C3BF4F004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E0BAAD27-D645-4D8F-80C3-B45722FF608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719" id="{0A481119-9B92-4C67-B60E-C9EEC8328BA1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A96710B3-1673-4C07-9B71-74CABA97B0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753" id="{0002AF7F-9934-4810-BA13-C25701F411BD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E83F65C4-442A-4A55-952C-4F49FF162B9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787" id="{B4FF6EA3-07EA-4B18-BB56-2466F6037E27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AC440916-94C9-4B88-92E9-3784A9FCE63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821" id="{FE678BA2-EF11-4806-920D-C4C8864DB904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7BDDB692-3015-4EDD-A299-F8B31A611AD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855" id="{A432BF10-5E11-4AA1-BB37-4E38A3755331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832AADD-1124-4DBC-B8DD-829769460CF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889" id="{435DA5B9-6DF7-4D0D-9618-3C871B3FFE47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17ACF64A-5665-4E3F-B3FB-5C1A2DEF19D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07" id="{CD18741E-E44B-44FA-A4E5-71BC167495D8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5ED2A6E6-3E65-46C3-BBE9-AF4BAEA7651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923" id="{C3E15FD7-8CB8-4345-891F-EA9AC128BBFE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E2610911-5BB9-4FFF-B55D-34E92F40D0F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957" id="{C0A083C3-3F8F-4D61-98A4-7AB86AEBD523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709C877C-6DB2-4901-A4D1-59E6B0DED95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991" id="{151F8D8F-2AEE-493A-A75D-4F9FA730460B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ED66A7A-A808-4EA9-95ED-3547D8197E0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025" id="{CE8C54D4-CD04-436E-9CAC-32ED1B5E9B36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92A5A6A3-3488-49E8-A8D7-02ECEA1ABBF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059" id="{E69F8063-EDDD-47F9-A155-FAF738F7A951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453964B2-6781-4EE5-8179-4DC47AC72C2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093" id="{E14593E8-DE01-4892-9F97-79C281FD608D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89AA2B00-8923-49D1-9B7B-CE3A453B03F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41" id="{61729584-9155-4563-B1E1-2D32AA6CD3D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B8D68650-6719-431A-9CB5-24622600B1D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127" id="{DEAE48C8-A037-40B0-BA0B-B380FB232242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8CBFA4EC-CCE5-4C11-9ACE-C8839674643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1161" id="{A5E8DCAA-ED69-48E5-8BCD-7C27081F8286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F1A9ACA3-8ED9-4026-87F7-8FC350F946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195" id="{D3334FF4-3A40-4D7A-AEC7-414BA58281E3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A7D8D3C-7CFA-4B44-AFF3-A8933F6C201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229" id="{696BAA48-E67D-4DB5-A585-24D6B6ADBC85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82984940-7D3D-47CA-844D-D86CE2143E8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75" id="{ED650C08-65FE-4A12-AE1B-498831A7790F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A4C2E6F7-C8EC-4F4B-A955-FE6551F5802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209" id="{1DE3D111-6BEC-4ED9-B2DA-9416AAF4E94F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F974896D-82D7-409A-A927-6294A89E68C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245" id="{09B9D5E5-CABC-4A68-A12F-9DDC1B464A13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E9982709-2DFE-4060-8448-FCA17F64EAB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279" id="{71C124ED-B343-4209-AA57-E5BE271D98DA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A3118785-861E-453E-80B1-ACC58221A37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313" id="{0DEEA925-7046-4E8B-8EF2-9FC0F174B302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DFD86B5B-A448-456E-81A4-C5A0BB6CD5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347" id="{6781764C-21BD-4242-AFEE-E0FE86B3EF0C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509C6DFB-FDB0-470B-BC73-9BDB2AA8E24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381" id="{5CFE1D99-FFE9-437C-B42F-9EF9B7C59608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6F98C4FB-2361-49FA-AB02-460602B338C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415" id="{A4113E9F-C467-4FE8-8C67-CF2FB0F577B7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DE1D983B-829D-4EE3-96CA-CC10C57C03A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41" id="{F6063157-3EC5-4194-BCA3-2E4D58E468D4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F75FCC9B-A424-44BD-9751-3996066CEAF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449" id="{80E14376-767C-40AB-A05F-F34DFB713A98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DBA08C8F-059D-4970-85B8-DC8C14C6720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483" id="{51034FC2-D6B5-41ED-A448-91998ED86196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611610E6-C580-4C2C-ABC1-8FBDEEF690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517" id="{1CFF9445-F5C3-49B3-B33A-80E2EDA0B9B4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4B4D326-E625-4965-A253-24AE1D9A6C5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551" id="{8B5604DC-435D-48B1-995C-7927584AB349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2D2ACDC6-BEA3-42AA-81CF-FAEC8F99A0C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585" id="{E457AACD-56CC-4CEB-8D80-795E3DEB1F73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582B1795-B14E-4EBA-9E34-A9BBE35681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619" id="{1D44B646-50F5-4DF6-9677-3AC0930A2F3A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B50B6B5F-A137-4E03-8ADC-341E999BC1E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653" id="{9A87A2FA-FF79-4C60-BB04-DF5048E8464A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22FB8B83-3D43-4C58-A20C-7FE4EF3C257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687" id="{68426912-81A3-4900-B435-3B10AC3B627F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6A465604-47C9-47C3-AAF3-118FA885E8A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75" id="{A3D58D44-53CA-46C8-9DED-673A3E73E9C3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9CD1BEF1-F68C-48FD-BD83-8787F677AE4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721" id="{CA32E326-F374-4B8E-B6F8-025077D3109D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2C127F7-74C4-40FF-A114-2E3C601FA6E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755" id="{C96EA4BA-EB6C-4587-A487-05C391BC610C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7514F48F-9691-46B8-AD5F-5F3952CD8EF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789" id="{657B13E7-9A9C-485D-8DCA-BD75B157E898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B82C0606-A059-403E-853B-D91C2982851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823" id="{B91643D0-8C4D-41E1-8FA3-359191FC26E8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1920557A-6344-45DF-82EE-9B61510B7EB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857" id="{AF5C99DE-056A-4F24-A6F7-CD1FD2CCE9AA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AA92966C-E7E4-4C68-975D-5A769CB90DF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891" id="{2B57005A-30F4-429A-B319-C0C81F946E42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60C39927-B9CF-4A63-BF2B-2FA1E31EE12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09" id="{158A2BD7-912B-4430-B55B-5529A888C656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7B7495E6-A0C2-4C44-A5A9-A3BCD7162D7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925" id="{A6FC1AA7-EA3D-434F-B7BE-95F45924C90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98BC8D74-6140-47F7-A88B-813570DD4A2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959" id="{73FBAF4E-E7E7-4C1D-BEE5-3566A65B0772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76E46B45-DF6F-46F6-9337-D1B1BA765DD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993" id="{C91DA58A-61B5-4D47-86A1-72D1F4E90F7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F1DF63B7-3787-4F38-9C32-BC93CA898CC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027" id="{C34E5162-63B8-4852-B633-AD9B22909061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B238B8-18F1-4570-851F-5D12EA9045A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061" id="{33DCE167-9AF4-4F61-A87C-C9C5E9211794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BDE10B61-69DE-4745-982B-1CD9AB5AB64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095" id="{546E0F50-7486-4C80-B41D-B2947D50E38E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2A16874F-066B-48FF-BE51-D0265EB7B4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43" id="{90278617-8151-482C-A325-5E4302ADC6B4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89437FCA-5E51-4E15-BF46-75B0E8D22F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129" id="{DFDDDC06-C606-4D63-A84F-BEC634E8A06E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EAAC82D5-A669-4400-8708-6CA9AAEC7E6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1163" id="{55330636-34F0-490E-87E0-7672226A8264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A543CD49-4A30-4BE6-8494-6A4EA22A0DB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197" id="{8ADB1D55-36BA-44EF-B81E-C62E6F44E333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954CBA0F-BB0B-4456-A52A-7F5F653FD0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231" id="{3E86D82F-474A-4CA6-84DE-288653796B02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F8F6163B-E8F8-4A40-91A6-A639899BA95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77" id="{78AADE58-C81D-4B28-9A37-674EEE8E051D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99B5940-6A40-497E-B803-DD5A89150D7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211" id="{F1DAAEB3-F4B2-4AC8-802D-1F4F33E89D1D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447EE9DF-4AD3-4596-882D-4471AD51FD7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247" id="{09407C02-C853-4AF7-8A99-1BC8DB617E4D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1FC271D2-22FA-4BD3-8686-CA93962F3FC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281" id="{A41A66A0-78BE-45B5-8E01-CFAB151196CE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66BD8D74-5896-408F-B3E6-3D0062DBB06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315" id="{8385C376-5935-48D4-A0D3-C5C8692B6269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BE388F13-AA1F-471F-B205-AE892B57E7C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349" id="{5ADF657B-23D8-47AA-BE1C-D36C6371D72E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B2BA118-FA3C-4C86-B0AE-EDD3E746EAD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383" id="{7F138D20-DB3E-41AC-83ED-7290BB687830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807C71DF-8015-4960-86BF-FA7502E02BF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417" id="{8A3EC58E-38E2-409C-B7E1-A3AB900381C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8402684E-A6B9-4FB9-900B-A84AAB679B5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43" id="{592E9CED-2109-420C-A1E8-3A005D0B3996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23985DAD-4C2E-4BEB-9D33-41FD5E398F3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451" id="{799477B9-1612-438E-B3E1-8C764DC96C68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5F46747B-3A98-4B3F-99C1-652633D389F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485" id="{BCA39B3E-2C4C-4320-ABD4-3218320ACA89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B92D9B40-4B72-409C-961C-A3B7B6BA9FC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519" id="{CFF0F578-019C-42DB-9939-5439785AA0B9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88B39936-2F2E-4C02-8C0C-550171181BE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553" id="{D4F931EC-1F5C-4ADC-B9E0-F886F86CA98E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5329B36-A4A3-459F-BD80-5623C118E0F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587" id="{E61F018A-E58D-4CED-BA33-AB2D3442A841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A06910B2-F4C6-4145-8081-617C5282E60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621" id="{A2A6C230-741E-468B-A73D-DB3D03CE415B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2165B756-4CD4-49DC-B6AC-E377D3C5731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655" id="{7DD8F1DB-BDF8-4D15-A374-AB9973DE73F6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5242C752-A282-494A-81E6-0ADAD459D00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689" id="{818B64F8-2806-4942-859E-1B805F354F36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D9D0C39-4A9B-406B-B8DF-2CCC4F09172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77" id="{AB6A1545-B7E2-4CC1-BBF8-5CE5423A8640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BA12EC2D-310A-4056-928E-1308427083B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723" id="{E90361C7-98AA-42B5-91BB-6807DA46D169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C20F9354-9DD5-402A-B93D-16F512EF421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757" id="{3FD51467-4F31-404B-AFF8-66072B5CCF7A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E2EF99E9-5257-479B-82BC-E749D101B72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791" id="{26D0811D-E80E-47E8-B46F-E2B8784511DC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1257F880-1108-4E4D-AEE3-D2F66B3BE91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825" id="{AC1777E1-0874-4142-859C-B872FD9AE6DF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657A8872-3636-456A-8F14-90ADF266D8E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859" id="{906DA97A-7FA9-4EF3-A15B-5997EFFE05AF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6FFB603B-EA06-42E1-83F7-EC6C1E79183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893" id="{E4EFF562-88A9-496B-B592-721D47A65193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531B6D9D-8AA1-42E3-9932-D9917AD305A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11" id="{AD6AFA98-A487-4CD9-A3F2-6152A1E7D9B4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85759681-827C-4696-A67D-C61ACC0F9BB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927" id="{48C6589F-B35B-46A0-965D-78444A9BE00C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4961AFC0-9E7E-4BE8-A14F-C2208BB47AE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961" id="{4080A70D-4140-41F6-A356-DE3A9FDEA939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AE2B4BE6-30F8-4411-9864-E8939F8D359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995" id="{41172DF5-3550-42C1-922C-3B57B0DC1304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E839B8A1-6D36-439D-BD4F-098E9D2091E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1029" id="{BEFC0C41-BB3C-4FEB-8048-54604E9DD40A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7BE6E9A7-DB4A-46F6-99E0-85EE94F6F32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1063" id="{772CA890-A9DE-46A7-94C7-7B804425625A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CF290D67-FBE3-4636-9762-264596C384C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1097" id="{C1E17B10-04E1-4F67-A6DE-1B1BE2A67614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FFDD4592-5811-496B-BA14-D0202BACF24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45" id="{AE95750D-305E-4E7D-9EB0-8C08774A33DA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A51306F2-F97B-4EE5-88E0-3738FE12932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1131" id="{298D2889-6296-4C53-A2CA-53486F21192D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A974715E-6721-4C23-A553-C8F187625BE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1165" id="{80E473C4-76E5-40B5-8A6E-15FC4901A98F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919AFFB1-56C8-48C4-A7FA-8C7711C319E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1199" id="{E70231A0-7013-49C9-9B1C-B79D7A84E0D9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7966F67A-1892-4601-9DD3-1020DEC27F7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233" id="{FC7C2B0C-0147-4D2E-9A5B-C5AD8D47ACE5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775DE6FC-FFEC-4CB1-B325-A4EBE580F8D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79" id="{04120A47-EB86-4EB8-BFF5-C06E74261ED6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1C55A50E-26C3-4437-ACBE-E192B17C95F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213" id="{C0A4ACC9-612B-4FBD-A770-EA88345A04F7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20248C01-8601-4CCA-9FA1-9350A361E61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249" id="{2FED2FBB-5107-4C23-A003-F284CDCEDDF9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7A5AC610-0D0F-46B9-B889-12BF68D8332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283" id="{C623F1BE-1063-4E4F-963C-EAF45CBE576C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E7E154F3-0961-45B1-8163-79CF72BA1A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317" id="{2BE839E8-60F7-47FB-9336-F55E9AC40015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DC7E7252-9304-4380-8331-48EFAA54522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351" id="{A7D58A0E-A57C-4E04-8B10-0F8D39A67AEC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1C3FA4F8-3928-4041-9341-277A8B138E1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385" id="{6B112C13-B317-4102-BC2D-7BD662BD30F8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34B637FC-1980-463B-A564-7A4265DE0E2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419" id="{559B9B12-1251-4283-B872-D177F397A868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590C4210-313B-485D-B40B-41ED75A04FD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45" id="{D1AFB949-D645-4A5E-BD1D-328307A2937F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7D7911FF-E34E-4FCF-8BAF-DF2B7FF0CE5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453" id="{369CEF37-7E9D-478E-933C-39A50E69759A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7AB8CE5-F4E8-4D93-AF35-3D80B01EB4B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487" id="{322760AD-9896-4995-B98F-11DC5E342DB8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89AE6A5F-C982-433C-88D1-34169C12A8D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521" id="{D32C0225-1CED-48D5-8440-E301015185ED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4D6EF25D-FD83-493D-B7DD-CF3A9E78570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555" id="{F58867ED-BE26-42C0-8B8E-394D11FC7F6F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9046CB3E-9145-4BAC-B554-7050DDFF4BB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589" id="{FD57AE3B-D6D0-4AC5-BC21-AC7D7DD0BD84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4B273EB6-81CA-4494-84ED-95A828EAEBA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623" id="{8E0EE316-60B7-4910-91C0-D070B4A3F6C1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6368A8DC-1288-48D8-BEF4-446ECB3B308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657" id="{0107DEC7-AF93-4D5E-8F97-AA6680FD611F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C90FFAE5-3673-4735-A7B7-63AE2954B85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691" id="{BCC81A3B-6551-4094-BD88-7748DA9BB2D9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FF7E9241-856F-41DA-A57B-8A290AE5DC7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79" id="{4A5DC180-2FCF-4084-914B-A9156C960F18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D16136A7-A46A-4F85-A001-2554ACE4B4B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725" id="{8012F981-9E5C-4CCE-8CA9-703AAC479879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25707262-DDF3-4BF6-9C17-351F78BD9A0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759" id="{7C25E5B7-43A8-458D-BEA9-E281E6CFF56C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C6BD9078-23B9-4A45-8178-41F8D05E11C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793" id="{3C09E995-B06A-4B26-AEBC-23D8AB936FDC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26AE4B81-3246-48AA-B1B7-D9D5259B933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827" id="{246B4581-5DF0-437A-99E4-9038A64B7DF0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4B096F18-3E13-491A-9BC0-BE0897DFCAB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861" id="{8A42EA77-79C3-4BFF-B997-9DA19347C838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E7F29E93-C846-4046-84FA-7C6FADBC6E8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895" id="{AF3AC990-ED39-458C-B48E-2D8A559BEC8E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5F50D752-42AF-4F24-BE3D-1A4C18D7502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13" id="{ED700DF1-CF7A-4CE0-A7A0-241F79E5FE63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D5635586-E87D-4D48-B7DA-211D54FB3FA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929" id="{3752BFC5-3B03-40A4-BD40-6B6524A2D4D6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8B2AE768-5E57-4E00-8336-01339888404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963" id="{E7FBF3F3-DCFC-4F01-B54B-E21FB19A2C4B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E3760070-025F-460E-AD75-390B3D15084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997" id="{AC72EE5B-3E39-4201-9C8C-5B7FF07FB072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52210F3D-458C-401E-9709-4545451071D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1031" id="{A1884CAD-178B-40B8-8A47-D0259FDDF1C0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3A9F4B4-C168-4C4E-A758-269A1C569B9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1065" id="{6755FB69-C0F8-41DF-96EA-67E7EED71455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9BD81731-7B43-48F1-87BF-3A968A089951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1099" id="{1A9FCEB2-E307-44A1-A882-704B81547EF9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90157D94-1533-4281-951A-47AAE5AF36D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47" id="{D5A35561-9862-4789-9D16-474FF5846901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80911FC3-9E17-4F68-BF68-46E03B2D128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1133" id="{CD84CD4D-D799-4623-94A8-C295C511B837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9ADACC48-7596-4DFE-A732-D1295375A33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1167" id="{2B417215-27EB-4583-AD5A-2C8B06C5D8D0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ACD97712-F0F9-403D-903F-608430D4ECD6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1201" id="{408B9C23-7158-4C89-A403-997030B43CEB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D97268D1-6E06-4876-9128-FAFC2FA579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235" id="{DE1DCAF1-B75F-411D-982C-CEE4DB0FBB56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8A2ADE2E-EC8E-4E61-8430-0BB080DB6CE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81" id="{6F8AE1EB-8251-4A92-8ED3-A099993927BC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235788B3-288C-45A1-A4EF-DBFA2B5AAAF5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215" id="{AE8521EB-7881-4CEF-8C57-C07D9345E71E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727E2C50-D64F-462A-8BD8-8D46AD3E1CF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251" id="{428392D7-433D-49E8-B95C-338DA44928D0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E676E6CC-B0E2-43BE-9546-D680EC42D34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285" id="{52BFF4F3-BDE4-4488-B04D-10C9B96C2888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BC406711-139B-4C9D-8A4C-D99857B0E82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319" id="{FA830688-18D9-4BDC-BEA6-6A6B5C50EC07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B293EDE2-D2B3-4F6C-858D-F051A067099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353" id="{4FD36D99-A369-477F-8AA7-0CF2235FEBE5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3CEF1505-4EF9-478E-93D3-6E14C746E43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387" id="{B0885D2E-A385-43E6-AFC9-A7BFCDBBE07B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B877104B-0842-49D9-8308-438D1C25E39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421" id="{76D02E05-B172-4567-B333-EEF5A22D0FC9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591A465B-E7BC-45A0-9F77-F712673BE9F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47" id="{BC7AA45D-4052-4B2A-AA18-C65FCAF9A337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1C14E2F5-6329-4737-B7DD-C518C114E51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455" id="{51961FA1-2242-4304-99FE-D6B3B03D8169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CB1A1659-3E34-4106-A9A1-95BBEFAE14E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489" id="{88C23292-6C44-48F5-B54D-4B9B899C3EEF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11146668-490E-4217-AF99-87537A0ED14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523" id="{5E76888A-2802-4F1A-8FA2-F6F422C2CC1A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71AD1E64-95C2-44D5-B178-DEDADD4E747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557" id="{9983DD51-C48C-4662-849E-07766468B93F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248B0FC7-375A-4E70-B521-E2C0FA4685E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591" id="{FB3351A1-A1E6-4885-BB79-05E364FAD7E2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8F53B54E-17E8-451A-88A6-4A4B84143C3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625" id="{F01C3441-D848-461D-9C94-7D0FA19E437B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F04BE70C-D4CA-4D47-A694-6A488DD4720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659" id="{41F5C1BF-C348-4F69-B601-34E8873F3F81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C4269CD6-D99A-4AC9-8D19-FF679CED2CD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693" id="{727C4C11-D720-4B79-A3C2-8441367C3D94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699475A6-4231-4CE7-828A-315C30ABB20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1" id="{3684E5F4-4AA5-40DA-905B-98DD88FB9A8D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913177C3-2A58-41D6-915D-9A802D68163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727" id="{B7CEFDB0-FDDB-4F93-8151-887154F69B1A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3AD699CC-9958-4F55-911C-C7E07A8679B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761" id="{922C5434-EC74-415E-9DEB-06187EDB1C35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F6FDA3E4-ED73-47E6-BFA0-ECE436B321A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795" id="{C3D97399-8C53-496E-A5E7-7922D62E1B90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AA20DDCC-F726-4289-8079-97D0A73F5F1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829" id="{EFC3199E-F28E-400B-AFAA-06A0939B3D70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703D359F-6E1F-4CD0-A4C2-0FA678052DE4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863" id="{9BE28F0A-AE53-43E7-9045-421E8B347262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24FC5D4C-6B0A-41AF-9B3C-432D223469F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897" id="{24B51BA2-9CFE-4572-B174-1E811D61B59A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B04ADF4A-76B3-4847-8BFB-814D712B59B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15" id="{0AB2D71F-94CE-4132-8157-E05234254165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2AA9D9DC-04DD-4542-A5E5-716A2782FB97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931" id="{CBABCCD1-768A-49DE-9143-55CC450CCDD4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FF5F2063-2C2A-4AC1-BE81-5A1CFF07CA56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965" id="{E580B2AB-EA28-4715-8742-DA2DD6EB4192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B2B56653-37D8-4979-8E0A-C731F7D4461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999" id="{0EFBDB68-B096-46DC-A624-DB154DA69279}">
            <xm:f>AND('Program targeting'!$C$17&lt;&gt;"Y",NOT(ISBLANK(U44)))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4BAE0CED-E4D9-48CA-B6DA-66D2BCE5D61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033" id="{BEE02A53-4F57-443A-A57B-B59291B31200}">
            <xm:f>AND('Program targeting'!$D$17&lt;&gt;"Y",NOT(ISBLANK(U45)))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896E993E-EBF5-4A52-9F10-05DAF763F6C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067" id="{A661C562-10C2-4198-8C48-6981D1EE4AD2}">
            <xm:f>AND('Program targeting'!$E$17&lt;&gt;"Y",NOT(ISBLANK(U46)))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3AA85AA2-AF4B-4E84-8A14-1770AB4C15A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101" id="{C7D56F37-F683-4BDC-ADFD-B6708C86E32B}">
            <xm:f>AND('Program targeting'!$F$17&lt;&gt;"Y",NOT(ISBLANK(U47)))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99C6ACD4-CB2A-4F54-81C0-0D4AEBAB3E6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149" id="{502C2ABE-705F-47BB-8911-DDD0257689D4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17B44165-60A5-4049-A233-62E1F13B1E0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1135" id="{27833EFE-97BA-4B4C-8D78-3C43EBC3CD48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6775F47C-A9BE-44E9-9744-67DDEB59F0E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1169" id="{4EE9A9E3-314E-4377-AA99-B17D86C9A475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656C0A19-0418-4DEA-8C8C-7F4CBFD3618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1203" id="{2CB60123-681B-40AB-BD16-7C252D4F606B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3045F25F-3D36-40B9-B821-FD783E9E1F0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1237" id="{73F76DBB-165E-4327-A802-E1786A70E007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B3FAAA7F-9FCD-47D5-8341-D6B99DDD185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183" id="{8A1F3805-8196-42DA-A367-364A7BF77501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3F7A9B8F-FC16-4707-8C42-51E7F1D966C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217" id="{507CB60E-22BE-47CD-B8B2-CFF6823D3D39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B7D2DCD-73B5-4C6F-A675-C83C3181335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253" id="{FB6863BF-8922-462D-AF78-CA75F8D7C1CF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7BD936FC-356C-4B73-B36F-C2D692B7152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287" id="{54358C49-9DC7-4FE2-AFBF-99F211BE46D8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7AA138B-66D8-41C1-A5EB-FF5E9479103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321" id="{6E5E786F-CF00-408C-9568-746A272E4DB8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1AB08315-3484-4A4B-86FB-390B85F3DAA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355" id="{BEDDA51B-70B3-4EAC-96EB-37AE2EC11F2E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2673CEEE-DE53-4E77-A85B-B4328AB7167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389" id="{69DAA8BB-D97D-4B96-8FE9-4C63E3221743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DCC3EB4F-B13D-4F31-ADF9-D7C4B019404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423" id="{012B4F4D-8616-432C-8192-17B400EB0B72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645C5632-3043-43D7-8765-19FDF2FD564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49" id="{37C99294-1A6F-478E-A68A-0CC73186B7D1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D23A6EC1-74DA-4323-864C-2EBAF9326B7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457" id="{04719DAA-D7E8-41C8-8CDA-C852242C7673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D45A835E-EB10-4CE4-9A17-19FF9CC7905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491" id="{D9A38E3B-260E-4C58-9C70-FE7290294891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C0D753CE-1508-4CDD-8C56-E8B19FBC5AE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525" id="{026B0F12-B1A8-4A48-9268-19B2FE1F9323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8B26BF6A-7D34-47F6-AE92-77159039F36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559" id="{A4D0B19B-AA11-4800-8BEE-442C86444376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26DF2940-308B-4820-8E3F-45F48262DF1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593" id="{474C60C5-F0E0-4B09-850D-3D0A2A631333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B9A9FD76-50C1-4B81-A207-E18F5837D9A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627" id="{BE5A0DE0-EA04-4C7A-BEA0-5B1EF41CAB7E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BD878DBD-2FDF-4D70-9A6B-C699AA1F6AA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661" id="{3B01740E-D67C-41D4-A454-75129EF083B0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11AC20D8-3DCA-4CA6-85F7-FD4388A1DF2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695" id="{87C94C37-E22E-4332-A3E6-7FA346879F89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EA0253CB-2DBE-4C7D-BD88-8D11AEDA2FB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3" id="{FB1BFEB5-DE45-4D84-9016-101DB7D684FF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742996E3-A2D1-460C-A5B7-4E283B4739C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729" id="{7A71265A-B08F-4B06-91B0-7F39B16C40C0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587F7CE7-7B3B-4813-99AD-A183B368B2B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763" id="{DEF8DA7E-99E3-4663-9990-26272354BA6C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793538E3-46FB-4DF3-9D89-32CED9D7F77E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797" id="{65222833-E1A3-4770-B605-2BB3352C469A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7A632198-8B9F-4D24-A6B5-E9110D7BB1E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831" id="{CBBD743E-E453-4563-9CA3-9E99CB24562C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537D7E00-B21B-4252-81F2-02E14442B91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865" id="{0D9582CE-31C0-47F5-8CD6-CF665516884A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DA3F059B-1CE7-4CB7-ACF5-8639F1F5672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899" id="{6FC333F8-D5A8-4A71-A05B-54F15B882461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7D0319D3-28E1-4C47-A1DD-0502A9C1C8B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17" id="{714C10EB-3F55-451A-BC31-E0D5DEF38627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38B2C8E4-119E-410B-8544-E30ADE465B8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933" id="{0BB7C263-B674-455D-AC30-3390B17C1916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4BF953F6-4CC2-41B1-A392-1C01F6C4E52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967" id="{E49DB2B5-C3DC-477A-A75C-2669607087CF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5B401DB9-FD10-4473-B940-A9787AF1D3C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001" id="{B083007A-7102-4B75-8488-9123BC46B694}">
            <xm:f>AND('Program targeting'!$C$18&lt;&gt;"Y",NOT(ISBLANK(V44)))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A437BEAB-F5C6-4AED-B433-28DDCC70609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035" id="{976390A5-C976-4351-972B-A02232BF219D}">
            <xm:f>AND('Program targeting'!$D$18&lt;&gt;"Y",NOT(ISBLANK(V45)))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3B683C37-6ECA-4233-8978-D3FF0408C63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069" id="{D09CAD33-AB51-4BCF-87A3-AB73D9DFF964}">
            <xm:f>AND('Program targeting'!$E$18&lt;&gt;"Y",NOT(ISBLANK(V46)))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B8E12085-2C56-4A8D-ADEB-BDAA441745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103" id="{167542B3-73F3-4E43-A4C7-62DEF7960B32}">
            <xm:f>AND('Program targeting'!$F$18&lt;&gt;"Y",NOT(ISBLANK(V47)))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F3A36480-46E9-4DF3-B6FC-4AAAAC8A376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151" id="{DA5F0F66-DA7C-4663-B601-BC55F6118A82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540A272B-25A3-4C2D-B3E8-F1CEFF18764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1137" id="{C57CE588-3026-40B8-A80C-FC0F8515F279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5034B227-CD28-4222-A30F-DA1295FD36E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1171" id="{54DACE9D-FA95-4F7B-96CD-72A8B3681804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322A3A92-8485-4FA8-8D1F-39A4C689A3D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1205" id="{CC39674D-808F-4E1B-BB7B-396CC4FB2F94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48004015-E26F-4E47-8699-A953A9C6769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1239" id="{5180E622-B9B8-40E1-A49B-60B91755120F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749FA7F9-EF84-423E-8DE9-CC91587B901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185" id="{28251348-B41D-4B9B-BCC3-32517DB881B8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89F939BE-5C15-4898-BB74-762BDC99764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219" id="{F9FBBE96-06B4-4679-BDF7-6C9AC25F2A6A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EC473AFA-67BB-4571-9BFE-60DA7427FBD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255" id="{FD7D6FF6-34D1-4064-B8CA-5C470640BCCD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BC5D28D1-4D50-43C0-9ECC-24CC525394D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289" id="{DC40E16E-B6FD-40EA-936F-AF2A8D47FBAF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8B4822EC-1713-4110-9832-3CE19547FFE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323" id="{DD9AD5B7-7CDA-4D85-984B-75F72009397D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A60F42DD-DAAD-4228-BE4E-AF402660628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357" id="{2AABB22A-18F4-40AC-991D-EAD8439CFAE9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29CFC013-D528-423C-ACC5-36CD1613ED7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391" id="{2B033C45-B64A-4B17-B9D2-DE948B4A05A4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D28155EB-A726-4975-B0AB-B06E8F169DE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425" id="{65583E6B-C08D-42D9-A671-137DEB3F31CD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595C23C7-36B2-452C-85C8-35D03FD4DCD8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51" id="{0939CE2A-4085-4116-AAB6-DB22F27DF49A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56EBD4CA-6D16-4EF4-A628-A85FA9F71AA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459" id="{6FB19D5A-A23D-4641-9C04-150EF5513BF4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94294CD4-23BF-4DCA-8D11-51DD3691466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493" id="{27133D4E-6CDF-46CE-B4F1-1BD6108F123C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F14A5F33-649F-4023-850D-5A8157381E9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527" id="{57D50570-B7D9-4504-BFE6-0C7255E023A3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2E2203-8649-48F5-A1F6-DEE7D7CD4BD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561" id="{4BDCDB44-DD2D-4880-9ACC-7FE848133A9E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E6DB030F-913C-419A-A835-6960D51C3F84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595" id="{633500BC-4FAB-4F85-8DF3-DFFC367CB232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AB291A23-AC2E-41FB-875E-95253AC8AE2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629" id="{3770E99E-A24B-4ADB-811F-E94DF1E5C4CA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EE59E1DF-FC30-4689-B39E-8C5798F3DA2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663" id="{4A44A25E-9A6A-4C39-B9FC-4D9BD78EC97B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44C268C5-1967-4786-814F-C703A76CE91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697" id="{98516C9A-4DB7-43A1-9BDB-A0AF49D2CBAE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26DA5F53-FB74-41B0-AB6D-5FCC524D42F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5" id="{91172854-339F-4A6F-B0F1-1943BA7DFC15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CCF940DD-52F5-49A4-8C51-887E546FFA9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731" id="{B84BD20A-A519-4456-B8F3-A61B7989C51B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A6BFB5B8-82B7-4E29-80CE-C51F164B340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765" id="{75AA0645-433D-4865-AB06-CD9E7816E5EC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71B537C6-ACB2-4777-9BAF-B4EF0E30CC6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799" id="{F66A63E2-988A-46D6-9C2C-1117ED269614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E349C468-009F-4A62-AA7A-B561287B77B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833" id="{2F5B5D50-620C-493C-A0F1-B84EDF4E8617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35EDE604-9C9E-4193-85BC-68CAC38E4E2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867" id="{50DCD75D-EEB9-4657-BD79-02D86CC883F2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94D09F23-A99E-4135-B9DE-2277FFB042A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901" id="{D394903E-F8E1-48DD-99EC-97F33DABB4DE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3FD8CB7C-43A2-4E01-81E6-E9FC6BD899C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19" id="{950303B1-6E3F-4B1C-976F-430CD42C708E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B3923401-14E9-47F4-B9A7-43AB8739EBB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935" id="{11A2AD37-2758-45E6-AF28-24F814C39E9D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A5E174AF-B84B-4CF6-B30B-397D99E4FCF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969" id="{2DBEC004-AEC0-4DBD-AB91-6CC16339B174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FBB1FB38-D28B-4DD1-980B-D553E413352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003" id="{19CC7E0C-A2BE-452B-A31E-B376A1A68990}">
            <xm:f>AND('Program targeting'!$C$19&lt;&gt;"Y",NOT(ISBLANK(W44)))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BD5E6EF-2D78-4C0B-ACBC-BD08FD613B6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037" id="{09E65066-0A8F-4F8D-B8CD-6A93347BF2C8}">
            <xm:f>AND('Program targeting'!$D$19&lt;&gt;"Y",NOT(ISBLANK(W45)))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535BC8C4-5F07-411C-9264-3D88C0FCEFA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071" id="{556665D5-1714-41A2-B5C8-747A28B7D2FE}">
            <xm:f>AND('Program targeting'!$E$19&lt;&gt;"Y",NOT(ISBLANK(W46)))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FB5E2E4E-62C9-4948-B013-692ED40B98D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105" id="{61E0ACEA-9A34-4E14-9FBB-0FE086524B53}">
            <xm:f>AND('Program targeting'!$F$19&lt;&gt;"Y",NOT(ISBLANK(W47)))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45BEE4F9-29D0-4659-9D12-DDE63882D0F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153" id="{2F4AFAB1-9FD8-4BBA-B7F8-538D098E4941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67735BB3-F63E-48B0-BCCA-8F33D88C420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1139" id="{C16DD85C-72D8-40CE-BB0A-C6E8FB10CE8D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18596776-5BA7-492F-ABCA-9183DEF4F95C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1173" id="{B910302E-6818-43CA-BA40-6FE15B1E5A4A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5A9AB857-73CF-44B3-9074-20C5A077FFC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1207" id="{D8586B0D-9F09-4B06-8BF8-0E85A5B65311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A51EE549-BC36-4FB5-8868-A0BA8EE34D6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1241" id="{82084ED1-E880-4F9E-9543-1EE241B64C7D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A890E78F-F38D-4169-9206-60478F61EA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187" id="{5F8E89D7-090C-4C75-8AC1-5D6217706F34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4F1100AB-5036-4B71-9FA5-66A0C36A3C8D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221" id="{2865507B-3151-42FA-A34C-D3C3D940C996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BF0DAAD-6B2C-4FD8-9050-D2E644CB807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17" id="{C9B83838-E126-4DA8-9F41-F29711AAB991}">
            <xm:f>AND('Program targeting'!$D$6&lt;&gt;"Y",NOT(ISBLANK(K34)))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A529D733-2A75-4E0B-8025-033198AF04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5" id="{A737856B-86DE-46D5-AD81-0B379F310FCF}">
            <xm:f>AND('Program targeting'!$D$6&lt;&gt;"Y",NOT(ISBLANK(L35)))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AD6A0A9F-37BE-486D-97A9-16B5108D9C4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3" id="{F69998AB-8131-41CE-B814-9FA0A1459636}">
            <xm:f>AND('Program targeting'!$D$6&lt;&gt;"Y",NOT(ISBLANK(K40)))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9E319A35-A219-4D5F-90D3-5F8BF63303E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1" id="{E41ABDB8-7F10-4D29-A93F-4BDCD491CB9E}">
            <xm:f>AND('Program targeting'!$D$6&lt;&gt;"Y",NOT(ISBLANK(L41)))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B0E952BF-BA86-4CFA-B0DF-3F5AA54A01E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9" id="{5BFB00E2-719F-4690-9A2C-2BFFE5A2BBC1}">
            <xm:f>AND('Program targeting'!$D$3&lt;&gt;"Y",NOT(ISBLANK(I47)))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AC17DC27-9CA5-418B-8580-F3E27BA4366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7" id="{AFD2099B-7674-4A75-BDB7-2796FFEC6C6A}">
            <xm:f>AND('Program targeting'!$D$3&lt;&gt;"Y",NOT(ISBLANK(H46)))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67156FAA-46AC-400E-A2C5-971D864E517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5" id="{FFC3C49D-4520-443C-8A40-AE86A1C69AB1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F374C94-C0C6-4FD9-8BEE-3DCAD05DB30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3" id="{B1D3F6C5-FC10-4E3F-BFA4-0EAB32173E50}">
            <xm:f>AND('Program targeting'!$D$3&lt;&gt;"Y",NOT(ISBLANK(H52)))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DA20912-0614-40E8-8AEB-343B0B380B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" id="{C71AE6D5-95E2-47E3-B7F4-19FE408512B1}">
            <xm:f>AND('Program targeting'!$D$3&lt;&gt;"Y",NOT(ISBLANK(I53)))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11FA5C8E-FA1B-48F0-96E3-6EA42B28A16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2018-10-17T01:49:35Z</dcterms:created>
  <dcterms:modified xsi:type="dcterms:W3CDTF">2018-10-17T03:19:21Z</dcterms:modified>
</cp:coreProperties>
</file>