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14B75AFB-269B-4E28-9F49-E78165B63790}" xr6:coauthVersionLast="34" xr6:coauthVersionMax="34" xr10:uidLastSave="{00000000-0000-0000-0000-000000000000}"/>
  <bookViews>
    <workbookView xWindow="240" yWindow="465" windowWidth="26160" windowHeight="15195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H1" i="3" l="1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I289" i="3" l="1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C106" i="2" l="1"/>
  <c r="C100" i="2"/>
  <c r="C94" i="2"/>
  <c r="C82" i="2"/>
  <c r="C58" i="2"/>
  <c r="C52" i="2"/>
  <c r="C46" i="2"/>
  <c r="A169" i="2"/>
  <c r="A163" i="2"/>
  <c r="A157" i="2"/>
  <c r="A151" i="2"/>
  <c r="G1" i="3"/>
  <c r="A145" i="2"/>
  <c r="A139" i="2"/>
  <c r="A133" i="2"/>
  <c r="A127" i="2"/>
  <c r="A121" i="2"/>
  <c r="A115" i="2"/>
  <c r="A109" i="2"/>
  <c r="A103" i="2"/>
  <c r="A97" i="2"/>
  <c r="A91" i="2"/>
  <c r="A85" i="2"/>
  <c r="A79" i="2"/>
  <c r="A73" i="2"/>
  <c r="A67" i="2"/>
  <c r="A61" i="2"/>
  <c r="A55" i="2"/>
  <c r="A49" i="2"/>
  <c r="A43" i="2"/>
  <c r="A37" i="2"/>
  <c r="A31" i="2"/>
  <c r="A25" i="2"/>
  <c r="A19" i="2"/>
  <c r="A13" i="2"/>
  <c r="A7" i="2"/>
  <c r="A1" i="2"/>
</calcChain>
</file>

<file path=xl/sharedStrings.xml><?xml version="1.0" encoding="utf-8"?>
<sst xmlns="http://schemas.openxmlformats.org/spreadsheetml/2006/main" count="986" uniqueCount="138">
  <si>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</si>
  <si>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</si>
  <si>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</si>
  <si>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</si>
  <si>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</si>
  <si>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</si>
  <si>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</si>
  <si>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</si>
  <si>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</si>
  <si>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</si>
  <si>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Miners</t>
  </si>
  <si>
    <t>PLHIV Miners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</si>
  <si>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</si>
  <si>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</si>
  <si>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</si>
  <si>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</si>
  <si>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</si>
  <si>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</si>
  <si>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</si>
  <si>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</si>
  <si>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</si>
  <si>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</si>
  <si>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</si>
  <si>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</si>
  <si>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</si>
  <si>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</si>
  <si>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</si>
  <si>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</si>
  <si>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</si>
  <si>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</si>
  <si>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</si>
  <si>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</si>
  <si>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</si>
  <si>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</si>
  <si>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</si>
  <si>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</si>
  <si>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</si>
  <si>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</si>
  <si>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</si>
  <si>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</si>
  <si>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Assumption</t>
  </si>
  <si>
    <t>Total spend</t>
  </si>
  <si>
    <t>OR</t>
  </si>
  <si>
    <t>Capacity constraints</t>
  </si>
  <si>
    <t>Vaccination rate</t>
  </si>
  <si>
    <t>DS-SP diagnosis rate</t>
  </si>
  <si>
    <t>DS-SP treatment uptake rate</t>
  </si>
  <si>
    <t>DS-SP treatment abandonment rate</t>
  </si>
  <si>
    <t>DS-SP treatment success rate</t>
  </si>
  <si>
    <t>MDR-SP diagnosis rate</t>
  </si>
  <si>
    <t>MDR-SP treatment uptake rate</t>
  </si>
  <si>
    <t>MDR-SP treatment abandonment rate</t>
  </si>
  <si>
    <t>MDR-SP treatment success rate</t>
  </si>
  <si>
    <t>XDR-SP diagnosis rate</t>
  </si>
  <si>
    <t>XDR-SP treatment uptake rate</t>
  </si>
  <si>
    <t>XDR-SP treatment abandonment rate</t>
  </si>
  <si>
    <t>XDR-SP treatment success rate</t>
  </si>
  <si>
    <t>DS-SN diagnosis rate</t>
  </si>
  <si>
    <t>DS-SN treatment uptake rate</t>
  </si>
  <si>
    <t>DS-SN treatment abandonment rate</t>
  </si>
  <si>
    <t>DS-SN treatment success rate</t>
  </si>
  <si>
    <t>MDR-SN diagnosis rate</t>
  </si>
  <si>
    <t>MDR-SN treatment uptake rate</t>
  </si>
  <si>
    <t>MDR-SN treatment abandonment rate</t>
  </si>
  <si>
    <t>MDR-SN treatment success rate</t>
  </si>
  <si>
    <t>XDR-SN diagnosis rate</t>
  </si>
  <si>
    <t>XDR-SN treatment uptake rate</t>
  </si>
  <si>
    <t>XDR-SN treatment abandonment rate</t>
  </si>
  <si>
    <t>XDR-SN treatment success rate</t>
  </si>
  <si>
    <t>BCG</t>
  </si>
  <si>
    <t>BCG vaccination</t>
  </si>
  <si>
    <t>MS-PHC</t>
  </si>
  <si>
    <t>Mass Screening at PHC facilities (include Symptom screening and then Xpert)</t>
  </si>
  <si>
    <t>ENH-MS-PHC</t>
  </si>
  <si>
    <t>Enhanced Mass Screening at PHC facilities</t>
  </si>
  <si>
    <t>MS-HR</t>
  </si>
  <si>
    <t>Mass Screening/Outreach in High Risk Areas</t>
  </si>
  <si>
    <t>CT-DS</t>
  </si>
  <si>
    <t>Contact tracing for DS cases/IPT</t>
  </si>
  <si>
    <t>CT-DR</t>
  </si>
  <si>
    <t>Contact tracing for DR cases/IPT</t>
  </si>
  <si>
    <t>ACF-PLHIV</t>
  </si>
  <si>
    <t>ACF among PLHIV/IPT</t>
  </si>
  <si>
    <t>DS-TB</t>
  </si>
  <si>
    <t>DS TB Treatment</t>
  </si>
  <si>
    <t>Old MDR</t>
  </si>
  <si>
    <t>Old MDR regimen</t>
  </si>
  <si>
    <t>Old MDR/BDQ</t>
  </si>
  <si>
    <t>Old MDR-with BDQ</t>
  </si>
  <si>
    <t>MDR/BDQ</t>
  </si>
  <si>
    <t>MDR-with BDQ shortened - modified extended regimen</t>
  </si>
  <si>
    <t>KM-SC</t>
  </si>
  <si>
    <t>MDR-short course (KM)- modified short regimen</t>
  </si>
  <si>
    <t>BDQ-SC</t>
  </si>
  <si>
    <t>MDR-short course (BDQ)- short BDQ regimen</t>
  </si>
  <si>
    <t>XDR-Current</t>
  </si>
  <si>
    <t>XDR-current</t>
  </si>
  <si>
    <t>XDR-new</t>
  </si>
  <si>
    <t>XDR-new drug regimen shortened (BDQ and LZD)</t>
  </si>
  <si>
    <t>PLHIV/DS-TB</t>
  </si>
  <si>
    <t>HIV+: DS TB</t>
  </si>
  <si>
    <t>PLHIV/Old MDR</t>
  </si>
  <si>
    <t>HIV+: Old MDR TB</t>
  </si>
  <si>
    <t>PLHIV/Old MDR-BDQ</t>
  </si>
  <si>
    <t>HIV+: Old MDR TB/BDQ</t>
  </si>
  <si>
    <t>PLHIV/New MDR</t>
  </si>
  <si>
    <t>HIV+: New MDR TB</t>
  </si>
  <si>
    <t>PLHIV/Old XDR</t>
  </si>
  <si>
    <t>HIV+: Old XDR TB</t>
  </si>
  <si>
    <t>PLHIV/New XDR</t>
  </si>
  <si>
    <t>HIV+: New XDR TB</t>
  </si>
  <si>
    <t>Pris DS-TB</t>
  </si>
  <si>
    <t>Prisoners DS TB</t>
  </si>
  <si>
    <t>Pris MDR</t>
  </si>
  <si>
    <t>Prisoners MDR TB</t>
  </si>
  <si>
    <t>Pris XDR</t>
  </si>
  <si>
    <t>Prisoners XDR TB</t>
  </si>
  <si>
    <t>Min DS-TB</t>
  </si>
  <si>
    <t>Miners DS TB</t>
  </si>
  <si>
    <t>Min MDR</t>
  </si>
  <si>
    <t>Miners MDR TB</t>
  </si>
  <si>
    <t>Min XDR</t>
  </si>
  <si>
    <t>Miners XDR TB</t>
  </si>
  <si>
    <t>PCF-HIV-</t>
  </si>
  <si>
    <t>Passive Case Finding (HIV-)</t>
  </si>
  <si>
    <t>PCF-HIV+</t>
  </si>
  <si>
    <t>Passive Case Finding (HIV+)</t>
  </si>
  <si>
    <t>Coverage interaction</t>
  </si>
  <si>
    <t>Impact interaction</t>
  </si>
  <si>
    <t>Unit cost</t>
  </si>
  <si>
    <t>Random</t>
  </si>
  <si>
    <t>Baseline value</t>
  </si>
  <si>
    <t>y</t>
  </si>
  <si>
    <t>Display name</t>
  </si>
  <si>
    <t>Abbreviation</t>
  </si>
  <si>
    <t>Coverage</t>
  </si>
  <si>
    <t>Uncertainty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</si>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</sst>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/>
    </xf>
    <xf numFmtId="0" fontId="0" fillId="2" borderId="2" xfId="0" applyFill="1" applyBorder="1" applyProtection="1">
      <protection locked="0"/>
    </xf>
    <xf numFmtId="0" fontId="0" fillId="0" borderId="3" xfId="0" applyBorder="1"/>
    <xf numFmtId="0" fontId="1" fillId="0" borderId="3" xfId="0" applyFont="1" applyBorder="1" applyAlignment="1">
      <alignment horizontal="left" wrapText="1"/>
    </xf>
    <xf numFmtId="0" fontId="0" fillId="2" borderId="4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"/>
  <sheetViews>
    <sheetView workbookViewId="0">
      <pane xSplit="1" topLeftCell="J1" activePane="topRight" state="frozen"/>
      <selection pane="topRight" activeCell="AO3" sqref="N3:AO33"/>
    </sheetView>
  </sheetViews>
  <sheetFormatPr defaultColWidth="8.85546875" defaultRowHeight="15" x14ac:dyDescent="0.25"/>
  <cols>
    <col min="1" max="1" width="15.7109375" customWidth="1"/>
    <col min="2" max="2" width="70.7109375" bestFit="1" customWidth="1"/>
    <col min="4" max="4" width="12.7109375" customWidth="1"/>
    <col min="5" max="6" width="16.7109375" customWidth="1"/>
    <col min="7" max="7" width="12.7109375" customWidth="1"/>
    <col min="14" max="14" width="14.42578125" customWidth="1"/>
    <col min="15" max="15" width="11.140625" customWidth="1"/>
    <col min="16" max="16" width="14.7109375" customWidth="1"/>
  </cols>
  <sheetData>
    <row r="1" spans="1:41" x14ac:dyDescent="0.25">
      <c r="C1" s="6" t="s">
        <v>0</v>
      </c>
      <c r="L1" s="8"/>
      <c r="N1" s="6" t="s">
        <v>1</v>
      </c>
    </row>
    <row r="2" spans="1:41" ht="90" x14ac:dyDescent="0.25">
      <c r="A2" s="6" t="s">
        <v>134</v>
      </c>
      <c r="B2" s="2" t="s">
        <v>133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9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</row>
    <row r="3" spans="1:41" x14ac:dyDescent="0.25">
      <c r="A3" s="12" t="s">
        <v>69</v>
      </c>
      <c r="B3" s="12" t="s">
        <v>70</v>
      </c>
      <c r="C3" s="4" t="s">
        <v>132</v>
      </c>
      <c r="D3" s="4"/>
      <c r="E3" s="4"/>
      <c r="F3" s="4"/>
      <c r="G3" s="4"/>
      <c r="H3" s="4"/>
      <c r="I3" s="4"/>
      <c r="J3" s="4"/>
      <c r="K3" s="4"/>
      <c r="L3" s="10"/>
      <c r="N3" s="7" t="s">
        <v>132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5">
      <c r="A4" s="13" t="s">
        <v>71</v>
      </c>
      <c r="B4" s="13" t="s">
        <v>72</v>
      </c>
      <c r="C4" s="4" t="s">
        <v>132</v>
      </c>
      <c r="D4" s="4" t="s">
        <v>132</v>
      </c>
      <c r="E4" s="4" t="s">
        <v>132</v>
      </c>
      <c r="F4" s="4" t="s">
        <v>132</v>
      </c>
      <c r="G4" s="4"/>
      <c r="H4" s="4"/>
      <c r="I4" s="4" t="s">
        <v>132</v>
      </c>
      <c r="J4" s="4"/>
      <c r="K4" s="4" t="s">
        <v>132</v>
      </c>
      <c r="L4" s="10"/>
      <c r="N4" s="7"/>
      <c r="O4" s="4"/>
      <c r="P4" s="4"/>
      <c r="Q4" s="4"/>
      <c r="R4" s="4"/>
      <c r="S4" s="4"/>
      <c r="T4" s="4"/>
      <c r="U4" s="4"/>
      <c r="V4" s="4"/>
      <c r="W4" s="4" t="s">
        <v>132</v>
      </c>
      <c r="X4" s="4"/>
      <c r="Y4" s="4"/>
      <c r="Z4" s="4" t="s">
        <v>132</v>
      </c>
      <c r="AA4" s="4"/>
      <c r="AB4" s="4"/>
      <c r="AC4" s="4" t="s">
        <v>132</v>
      </c>
      <c r="AD4" s="4"/>
      <c r="AE4" s="4"/>
      <c r="AF4" s="4"/>
      <c r="AG4" s="4" t="s">
        <v>132</v>
      </c>
      <c r="AH4" s="4"/>
      <c r="AI4" s="4"/>
      <c r="AJ4" s="4" t="s">
        <v>132</v>
      </c>
      <c r="AK4" s="4"/>
      <c r="AL4" s="4"/>
      <c r="AM4" s="4" t="s">
        <v>132</v>
      </c>
      <c r="AN4" s="4"/>
      <c r="AO4" s="4"/>
    </row>
    <row r="5" spans="1:41" x14ac:dyDescent="0.25">
      <c r="A5" s="13" t="s">
        <v>73</v>
      </c>
      <c r="B5" s="13" t="s">
        <v>74</v>
      </c>
      <c r="C5" s="4" t="s">
        <v>132</v>
      </c>
      <c r="D5" s="4" t="s">
        <v>132</v>
      </c>
      <c r="E5" s="4" t="s">
        <v>132</v>
      </c>
      <c r="F5" s="4" t="s">
        <v>132</v>
      </c>
      <c r="G5" s="4"/>
      <c r="H5" s="4"/>
      <c r="I5" s="4" t="s">
        <v>132</v>
      </c>
      <c r="J5" s="4"/>
      <c r="K5" s="4" t="s">
        <v>132</v>
      </c>
      <c r="L5" s="10"/>
      <c r="N5" s="7"/>
      <c r="O5" s="4"/>
      <c r="P5" s="4"/>
      <c r="Q5" s="4"/>
      <c r="R5" s="4"/>
      <c r="S5" s="4"/>
      <c r="T5" s="4"/>
      <c r="U5" s="4"/>
      <c r="V5" s="4"/>
      <c r="W5" s="4" t="s">
        <v>132</v>
      </c>
      <c r="X5" s="4"/>
      <c r="Y5" s="4"/>
      <c r="Z5" s="4" t="s">
        <v>132</v>
      </c>
      <c r="AA5" s="4"/>
      <c r="AB5" s="4"/>
      <c r="AC5" s="4" t="s">
        <v>132</v>
      </c>
      <c r="AD5" s="4"/>
      <c r="AE5" s="4"/>
      <c r="AF5" s="4"/>
      <c r="AG5" s="4" t="s">
        <v>132</v>
      </c>
      <c r="AH5" s="4"/>
      <c r="AI5" s="4"/>
      <c r="AJ5" s="4" t="s">
        <v>132</v>
      </c>
      <c r="AK5" s="4"/>
      <c r="AL5" s="4"/>
      <c r="AM5" s="4" t="s">
        <v>132</v>
      </c>
      <c r="AN5" s="4"/>
      <c r="AO5" s="4"/>
    </row>
    <row r="6" spans="1:41" x14ac:dyDescent="0.25">
      <c r="A6" s="13" t="s">
        <v>75</v>
      </c>
      <c r="B6" s="13" t="s">
        <v>76</v>
      </c>
      <c r="C6" s="4" t="s">
        <v>132</v>
      </c>
      <c r="D6" s="4" t="s">
        <v>132</v>
      </c>
      <c r="E6" s="4" t="s">
        <v>132</v>
      </c>
      <c r="F6" s="4" t="s">
        <v>132</v>
      </c>
      <c r="G6" s="4"/>
      <c r="H6" s="4"/>
      <c r="I6" s="4" t="s">
        <v>132</v>
      </c>
      <c r="J6" s="4"/>
      <c r="K6" s="4" t="s">
        <v>132</v>
      </c>
      <c r="L6" s="10"/>
      <c r="N6" s="7"/>
      <c r="O6" s="4"/>
      <c r="P6" s="4"/>
      <c r="Q6" s="4"/>
      <c r="R6" s="4"/>
      <c r="S6" s="4"/>
      <c r="T6" s="4"/>
      <c r="U6" s="4"/>
      <c r="V6" s="4"/>
      <c r="W6" s="4" t="s">
        <v>132</v>
      </c>
      <c r="X6" s="4"/>
      <c r="Y6" s="4"/>
      <c r="Z6" s="4" t="s">
        <v>132</v>
      </c>
      <c r="AA6" s="4"/>
      <c r="AB6" s="4"/>
      <c r="AC6" s="4" t="s">
        <v>132</v>
      </c>
      <c r="AD6" s="4"/>
      <c r="AE6" s="4"/>
      <c r="AF6" s="4"/>
      <c r="AG6" s="4" t="s">
        <v>132</v>
      </c>
      <c r="AH6" s="4"/>
      <c r="AI6" s="4"/>
      <c r="AJ6" s="4" t="s">
        <v>132</v>
      </c>
      <c r="AK6" s="4"/>
      <c r="AL6" s="4"/>
      <c r="AM6" s="4" t="s">
        <v>132</v>
      </c>
      <c r="AN6" s="4"/>
      <c r="AO6" s="4"/>
    </row>
    <row r="7" spans="1:41" x14ac:dyDescent="0.25">
      <c r="A7" s="13" t="s">
        <v>77</v>
      </c>
      <c r="B7" s="13" t="s">
        <v>78</v>
      </c>
      <c r="C7" s="4" t="s">
        <v>132</v>
      </c>
      <c r="D7" s="4" t="s">
        <v>132</v>
      </c>
      <c r="E7" s="4" t="s">
        <v>132</v>
      </c>
      <c r="F7" s="4" t="s">
        <v>132</v>
      </c>
      <c r="G7" s="4" t="s">
        <v>132</v>
      </c>
      <c r="H7" s="4" t="s">
        <v>132</v>
      </c>
      <c r="I7" s="4" t="s">
        <v>132</v>
      </c>
      <c r="J7" s="4" t="s">
        <v>132</v>
      </c>
      <c r="K7" s="4" t="s">
        <v>132</v>
      </c>
      <c r="L7" s="10" t="s">
        <v>132</v>
      </c>
      <c r="N7" s="7"/>
      <c r="O7" s="4"/>
      <c r="P7" s="4"/>
      <c r="Q7" s="4"/>
      <c r="R7" s="4"/>
      <c r="S7" s="4"/>
      <c r="T7" s="4"/>
      <c r="U7" s="4"/>
      <c r="V7" s="4"/>
      <c r="W7" s="4" t="s">
        <v>132</v>
      </c>
      <c r="X7" s="4"/>
      <c r="Y7" s="4"/>
      <c r="Z7" s="4"/>
      <c r="AA7" s="4"/>
      <c r="AB7" s="4"/>
      <c r="AC7" s="4"/>
      <c r="AD7" s="4"/>
      <c r="AE7" s="4"/>
      <c r="AF7" s="4"/>
      <c r="AG7" s="4" t="s">
        <v>132</v>
      </c>
      <c r="AH7" s="4"/>
      <c r="AI7" s="4"/>
      <c r="AJ7" s="4"/>
      <c r="AK7" s="4"/>
      <c r="AL7" s="4"/>
      <c r="AM7" s="4"/>
      <c r="AN7" s="4"/>
      <c r="AO7" s="4"/>
    </row>
    <row r="8" spans="1:41" x14ac:dyDescent="0.25">
      <c r="A8" s="13" t="s">
        <v>79</v>
      </c>
      <c r="B8" s="13" t="s">
        <v>80</v>
      </c>
      <c r="C8" s="4" t="s">
        <v>132</v>
      </c>
      <c r="D8" s="4" t="s">
        <v>132</v>
      </c>
      <c r="E8" s="4" t="s">
        <v>132</v>
      </c>
      <c r="F8" s="4" t="s">
        <v>132</v>
      </c>
      <c r="G8" s="4" t="s">
        <v>132</v>
      </c>
      <c r="H8" s="4" t="s">
        <v>132</v>
      </c>
      <c r="I8" s="4" t="s">
        <v>132</v>
      </c>
      <c r="J8" s="4" t="s">
        <v>132</v>
      </c>
      <c r="K8" s="4" t="s">
        <v>132</v>
      </c>
      <c r="L8" s="10" t="s">
        <v>132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 t="s">
        <v>132</v>
      </c>
      <c r="AA8" s="4"/>
      <c r="AB8" s="4"/>
      <c r="AC8" s="4" t="s">
        <v>132</v>
      </c>
      <c r="AD8" s="4"/>
      <c r="AE8" s="4"/>
      <c r="AF8" s="4"/>
      <c r="AG8" s="4"/>
      <c r="AH8" s="4"/>
      <c r="AI8" s="4"/>
      <c r="AJ8" s="4" t="s">
        <v>132</v>
      </c>
      <c r="AK8" s="4"/>
      <c r="AL8" s="4"/>
      <c r="AM8" s="4" t="s">
        <v>132</v>
      </c>
      <c r="AN8" s="4"/>
      <c r="AO8" s="4"/>
    </row>
    <row r="9" spans="1:41" x14ac:dyDescent="0.25">
      <c r="A9" s="13" t="s">
        <v>81</v>
      </c>
      <c r="B9" s="13" t="s">
        <v>82</v>
      </c>
      <c r="C9" s="4"/>
      <c r="D9" s="4"/>
      <c r="E9" s="4"/>
      <c r="F9" s="4"/>
      <c r="G9" s="4" t="s">
        <v>132</v>
      </c>
      <c r="H9" s="4" t="s">
        <v>132</v>
      </c>
      <c r="I9" s="4"/>
      <c r="J9" s="4" t="s">
        <v>132</v>
      </c>
      <c r="K9" s="4"/>
      <c r="L9" s="10" t="s">
        <v>132</v>
      </c>
      <c r="N9" s="7"/>
      <c r="O9" s="4"/>
      <c r="P9" s="4"/>
      <c r="Q9" s="4"/>
      <c r="R9" s="4"/>
      <c r="S9" s="4"/>
      <c r="T9" s="4"/>
      <c r="U9" s="4"/>
      <c r="V9" s="4"/>
      <c r="W9" s="4" t="s">
        <v>132</v>
      </c>
      <c r="X9" s="4"/>
      <c r="Y9" s="4"/>
      <c r="Z9" s="4" t="s">
        <v>132</v>
      </c>
      <c r="AA9" s="4"/>
      <c r="AB9" s="4"/>
      <c r="AC9" s="4" t="s">
        <v>132</v>
      </c>
      <c r="AD9" s="4"/>
      <c r="AE9" s="4"/>
      <c r="AF9" s="4"/>
      <c r="AG9" s="4" t="s">
        <v>132</v>
      </c>
      <c r="AH9" s="4"/>
      <c r="AI9" s="4"/>
      <c r="AJ9" s="4" t="s">
        <v>132</v>
      </c>
      <c r="AK9" s="4"/>
      <c r="AL9" s="4"/>
      <c r="AM9" s="4" t="s">
        <v>132</v>
      </c>
      <c r="AN9" s="4"/>
      <c r="AO9" s="4"/>
    </row>
    <row r="10" spans="1:41" x14ac:dyDescent="0.25">
      <c r="A10" s="14" t="s">
        <v>83</v>
      </c>
      <c r="B10" s="14" t="s">
        <v>84</v>
      </c>
      <c r="C10" s="4" t="s">
        <v>132</v>
      </c>
      <c r="D10" s="4" t="s">
        <v>132</v>
      </c>
      <c r="E10" s="4" t="s">
        <v>132</v>
      </c>
      <c r="F10" s="4" t="s">
        <v>132</v>
      </c>
      <c r="G10" s="4"/>
      <c r="H10" s="4"/>
      <c r="I10" s="4" t="s">
        <v>132</v>
      </c>
      <c r="J10" s="4"/>
      <c r="K10" s="4" t="s">
        <v>132</v>
      </c>
      <c r="L10" s="10"/>
      <c r="N10" s="7"/>
      <c r="O10" s="4"/>
      <c r="P10" s="4"/>
      <c r="Q10" s="4"/>
      <c r="R10" s="4"/>
      <c r="S10" s="4"/>
      <c r="T10" s="4"/>
      <c r="U10" s="4"/>
      <c r="V10" s="4"/>
      <c r="W10" s="4"/>
      <c r="X10" s="4" t="s">
        <v>132</v>
      </c>
      <c r="Y10" s="4"/>
      <c r="Z10" s="4"/>
      <c r="AA10" s="4"/>
      <c r="AB10" s="4"/>
      <c r="AC10" s="4"/>
      <c r="AD10" s="4"/>
      <c r="AE10" s="4"/>
      <c r="AF10" s="4"/>
      <c r="AG10" s="4"/>
      <c r="AH10" s="4" t="s">
        <v>132</v>
      </c>
      <c r="AI10" s="4"/>
      <c r="AJ10" s="4"/>
      <c r="AK10" s="4"/>
      <c r="AL10" s="4"/>
      <c r="AM10" s="4"/>
      <c r="AN10" s="4"/>
      <c r="AO10" s="4"/>
    </row>
    <row r="11" spans="1:41" x14ac:dyDescent="0.25">
      <c r="A11" s="14" t="s">
        <v>85</v>
      </c>
      <c r="B11" s="14" t="s">
        <v>86</v>
      </c>
      <c r="C11" s="4" t="s">
        <v>132</v>
      </c>
      <c r="D11" s="4" t="s">
        <v>132</v>
      </c>
      <c r="E11" s="4" t="s">
        <v>132</v>
      </c>
      <c r="F11" s="4" t="s">
        <v>132</v>
      </c>
      <c r="G11" s="4"/>
      <c r="H11" s="4"/>
      <c r="I11" s="4" t="s">
        <v>132</v>
      </c>
      <c r="J11" s="4"/>
      <c r="K11" s="4" t="s">
        <v>132</v>
      </c>
      <c r="L11" s="10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 t="s">
        <v>132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132</v>
      </c>
      <c r="AL11" s="4"/>
      <c r="AM11" s="4"/>
      <c r="AN11" s="4"/>
      <c r="AO11" s="4"/>
    </row>
    <row r="12" spans="1:41" x14ac:dyDescent="0.25">
      <c r="A12" s="14" t="s">
        <v>87</v>
      </c>
      <c r="B12" s="14" t="s">
        <v>88</v>
      </c>
      <c r="C12" s="4" t="s">
        <v>132</v>
      </c>
      <c r="D12" s="4" t="s">
        <v>132</v>
      </c>
      <c r="E12" s="4" t="s">
        <v>132</v>
      </c>
      <c r="F12" s="4" t="s">
        <v>132</v>
      </c>
      <c r="G12" s="4"/>
      <c r="H12" s="4"/>
      <c r="I12" s="4" t="s">
        <v>132</v>
      </c>
      <c r="J12" s="4"/>
      <c r="K12" s="4" t="s">
        <v>132</v>
      </c>
      <c r="L12" s="10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132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132</v>
      </c>
      <c r="AL12" s="4"/>
      <c r="AM12" s="4"/>
      <c r="AN12" s="4"/>
      <c r="AO12" s="4"/>
    </row>
    <row r="13" spans="1:41" x14ac:dyDescent="0.25">
      <c r="A13" s="14" t="s">
        <v>89</v>
      </c>
      <c r="B13" s="14" t="s">
        <v>90</v>
      </c>
      <c r="C13" s="4" t="s">
        <v>132</v>
      </c>
      <c r="D13" s="4" t="s">
        <v>132</v>
      </c>
      <c r="E13" s="4" t="s">
        <v>132</v>
      </c>
      <c r="F13" s="4" t="s">
        <v>132</v>
      </c>
      <c r="G13" s="4"/>
      <c r="H13" s="4"/>
      <c r="I13" s="4" t="s">
        <v>132</v>
      </c>
      <c r="J13" s="4"/>
      <c r="K13" s="4" t="s">
        <v>132</v>
      </c>
      <c r="L13" s="10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132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132</v>
      </c>
      <c r="AL13" s="4"/>
      <c r="AM13" s="4"/>
      <c r="AN13" s="4"/>
      <c r="AO13" s="4"/>
    </row>
    <row r="14" spans="1:41" x14ac:dyDescent="0.25">
      <c r="A14" s="14" t="s">
        <v>91</v>
      </c>
      <c r="B14" s="14" t="s">
        <v>92</v>
      </c>
      <c r="C14" s="4" t="s">
        <v>132</v>
      </c>
      <c r="D14" s="4" t="s">
        <v>132</v>
      </c>
      <c r="E14" s="4" t="s">
        <v>132</v>
      </c>
      <c r="F14" s="4" t="s">
        <v>132</v>
      </c>
      <c r="G14" s="4"/>
      <c r="H14" s="4"/>
      <c r="I14" s="4" t="s">
        <v>132</v>
      </c>
      <c r="J14" s="4"/>
      <c r="K14" s="4" t="s">
        <v>132</v>
      </c>
      <c r="L14" s="10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 t="s">
        <v>132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132</v>
      </c>
      <c r="AL14" s="4"/>
      <c r="AM14" s="4"/>
      <c r="AN14" s="4"/>
      <c r="AO14" s="4"/>
    </row>
    <row r="15" spans="1:41" x14ac:dyDescent="0.25">
      <c r="A15" s="14" t="s">
        <v>93</v>
      </c>
      <c r="B15" s="14" t="s">
        <v>94</v>
      </c>
      <c r="C15" s="4" t="s">
        <v>132</v>
      </c>
      <c r="D15" s="4" t="s">
        <v>132</v>
      </c>
      <c r="E15" s="4" t="s">
        <v>132</v>
      </c>
      <c r="F15" s="4" t="s">
        <v>132</v>
      </c>
      <c r="G15" s="4"/>
      <c r="H15" s="4"/>
      <c r="I15" s="4" t="s">
        <v>132</v>
      </c>
      <c r="J15" s="4"/>
      <c r="K15" s="4" t="s">
        <v>132</v>
      </c>
      <c r="L15" s="10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132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132</v>
      </c>
      <c r="AL15" s="4"/>
      <c r="AM15" s="4"/>
      <c r="AN15" s="4"/>
      <c r="AO15" s="4"/>
    </row>
    <row r="16" spans="1:41" x14ac:dyDescent="0.25">
      <c r="A16" s="14" t="s">
        <v>95</v>
      </c>
      <c r="B16" s="14" t="s">
        <v>96</v>
      </c>
      <c r="C16" s="4" t="s">
        <v>132</v>
      </c>
      <c r="D16" s="4" t="s">
        <v>132</v>
      </c>
      <c r="E16" s="4" t="s">
        <v>132</v>
      </c>
      <c r="F16" s="4" t="s">
        <v>132</v>
      </c>
      <c r="G16" s="4"/>
      <c r="H16" s="4"/>
      <c r="I16" s="4" t="s">
        <v>132</v>
      </c>
      <c r="J16" s="4"/>
      <c r="K16" s="4" t="s">
        <v>132</v>
      </c>
      <c r="L16" s="10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132</v>
      </c>
      <c r="AE16" s="4"/>
      <c r="AF16" s="4"/>
      <c r="AG16" s="4"/>
      <c r="AH16" s="4"/>
      <c r="AI16" s="4"/>
      <c r="AJ16" s="4"/>
      <c r="AK16" s="4"/>
      <c r="AL16" s="4"/>
      <c r="AM16" s="4"/>
      <c r="AN16" s="4" t="s">
        <v>132</v>
      </c>
      <c r="AO16" s="4"/>
    </row>
    <row r="17" spans="1:41" x14ac:dyDescent="0.25">
      <c r="A17" s="14" t="s">
        <v>97</v>
      </c>
      <c r="B17" s="14" t="s">
        <v>98</v>
      </c>
      <c r="C17" s="4" t="s">
        <v>132</v>
      </c>
      <c r="D17" s="4" t="s">
        <v>132</v>
      </c>
      <c r="E17" s="4" t="s">
        <v>132</v>
      </c>
      <c r="F17" s="4" t="s">
        <v>132</v>
      </c>
      <c r="G17" s="4"/>
      <c r="H17" s="4"/>
      <c r="I17" s="4" t="s">
        <v>132</v>
      </c>
      <c r="J17" s="4"/>
      <c r="K17" s="4" t="s">
        <v>132</v>
      </c>
      <c r="L17" s="10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 t="s">
        <v>132</v>
      </c>
      <c r="AE17" s="4"/>
      <c r="AF17" s="4"/>
      <c r="AG17" s="4"/>
      <c r="AH17" s="4"/>
      <c r="AI17" s="4"/>
      <c r="AJ17" s="4"/>
      <c r="AK17" s="4"/>
      <c r="AL17" s="4"/>
      <c r="AM17" s="4"/>
      <c r="AN17" s="4" t="s">
        <v>132</v>
      </c>
      <c r="AO17" s="4"/>
    </row>
    <row r="18" spans="1:41" x14ac:dyDescent="0.25">
      <c r="A18" s="14" t="s">
        <v>99</v>
      </c>
      <c r="B18" s="14" t="s">
        <v>100</v>
      </c>
      <c r="C18" s="4"/>
      <c r="D18" s="4"/>
      <c r="E18" s="4"/>
      <c r="F18" s="4"/>
      <c r="G18" s="4" t="s">
        <v>132</v>
      </c>
      <c r="H18" s="4" t="s">
        <v>132</v>
      </c>
      <c r="I18" s="4"/>
      <c r="J18" s="4" t="s">
        <v>132</v>
      </c>
      <c r="K18" s="4"/>
      <c r="L18" s="10" t="s">
        <v>132</v>
      </c>
      <c r="N18" s="7"/>
      <c r="O18" s="4"/>
      <c r="P18" s="4"/>
      <c r="Q18" s="4"/>
      <c r="R18" s="4"/>
      <c r="S18" s="4"/>
      <c r="T18" s="4"/>
      <c r="U18" s="4"/>
      <c r="V18" s="4"/>
      <c r="W18" s="4"/>
      <c r="X18" s="4" t="s">
        <v>132</v>
      </c>
      <c r="Y18" s="4"/>
      <c r="Z18" s="4"/>
      <c r="AA18" s="4"/>
      <c r="AB18" s="4"/>
      <c r="AC18" s="4"/>
      <c r="AD18" s="4"/>
      <c r="AE18" s="4"/>
      <c r="AF18" s="4"/>
      <c r="AG18" s="4"/>
      <c r="AH18" s="4" t="s">
        <v>132</v>
      </c>
      <c r="AI18" s="4"/>
      <c r="AJ18" s="4"/>
      <c r="AK18" s="4"/>
      <c r="AL18" s="4"/>
      <c r="AM18" s="4"/>
      <c r="AN18" s="4"/>
      <c r="AO18" s="4"/>
    </row>
    <row r="19" spans="1:41" x14ac:dyDescent="0.25">
      <c r="A19" s="14" t="s">
        <v>101</v>
      </c>
      <c r="B19" s="14" t="s">
        <v>102</v>
      </c>
      <c r="C19" s="4"/>
      <c r="D19" s="4"/>
      <c r="E19" s="4"/>
      <c r="F19" s="4"/>
      <c r="G19" s="4" t="s">
        <v>132</v>
      </c>
      <c r="H19" s="4" t="s">
        <v>132</v>
      </c>
      <c r="I19" s="4"/>
      <c r="J19" s="4" t="s">
        <v>132</v>
      </c>
      <c r="K19" s="4"/>
      <c r="L19" s="10" t="s">
        <v>132</v>
      </c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 t="s">
        <v>132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132</v>
      </c>
      <c r="AL19" s="4"/>
      <c r="AM19" s="4"/>
      <c r="AN19" s="4"/>
      <c r="AO19" s="4"/>
    </row>
    <row r="20" spans="1:41" x14ac:dyDescent="0.25">
      <c r="A20" s="14" t="s">
        <v>103</v>
      </c>
      <c r="B20" s="14" t="s">
        <v>104</v>
      </c>
      <c r="C20" s="4"/>
      <c r="D20" s="4"/>
      <c r="E20" s="4"/>
      <c r="F20" s="4"/>
      <c r="G20" s="4" t="s">
        <v>132</v>
      </c>
      <c r="H20" s="4" t="s">
        <v>132</v>
      </c>
      <c r="I20" s="4"/>
      <c r="J20" s="4" t="s">
        <v>132</v>
      </c>
      <c r="K20" s="4"/>
      <c r="L20" s="10" t="s">
        <v>132</v>
      </c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132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132</v>
      </c>
      <c r="AL20" s="4"/>
      <c r="AM20" s="4"/>
      <c r="AN20" s="4"/>
      <c r="AO20" s="4"/>
    </row>
    <row r="21" spans="1:41" x14ac:dyDescent="0.25">
      <c r="A21" s="14" t="s">
        <v>105</v>
      </c>
      <c r="B21" s="14" t="s">
        <v>106</v>
      </c>
      <c r="C21" s="4"/>
      <c r="D21" s="4"/>
      <c r="E21" s="4"/>
      <c r="F21" s="4"/>
      <c r="G21" s="4" t="s">
        <v>132</v>
      </c>
      <c r="H21" s="4" t="s">
        <v>132</v>
      </c>
      <c r="I21" s="4"/>
      <c r="J21" s="4" t="s">
        <v>132</v>
      </c>
      <c r="K21" s="4"/>
      <c r="L21" s="10" t="s">
        <v>132</v>
      </c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132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132</v>
      </c>
      <c r="AL21" s="4"/>
      <c r="AM21" s="4"/>
      <c r="AN21" s="4"/>
      <c r="AO21" s="4"/>
    </row>
    <row r="22" spans="1:41" x14ac:dyDescent="0.25">
      <c r="A22" s="14" t="s">
        <v>107</v>
      </c>
      <c r="B22" s="14" t="s">
        <v>108</v>
      </c>
      <c r="C22" s="4"/>
      <c r="D22" s="4"/>
      <c r="E22" s="4"/>
      <c r="F22" s="4"/>
      <c r="G22" s="4" t="s">
        <v>132</v>
      </c>
      <c r="H22" s="4" t="s">
        <v>132</v>
      </c>
      <c r="I22" s="4"/>
      <c r="J22" s="4" t="s">
        <v>132</v>
      </c>
      <c r="K22" s="4"/>
      <c r="L22" s="10" t="s">
        <v>132</v>
      </c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">
        <v>132</v>
      </c>
      <c r="AE22" s="4"/>
      <c r="AF22" s="4"/>
      <c r="AG22" s="4"/>
      <c r="AH22" s="4"/>
      <c r="AI22" s="4"/>
      <c r="AJ22" s="4"/>
      <c r="AK22" s="4"/>
      <c r="AL22" s="4"/>
      <c r="AM22" s="4"/>
      <c r="AN22" s="4" t="s">
        <v>132</v>
      </c>
      <c r="AO22" s="4"/>
    </row>
    <row r="23" spans="1:41" x14ac:dyDescent="0.25">
      <c r="A23" s="14" t="s">
        <v>109</v>
      </c>
      <c r="B23" s="14" t="s">
        <v>110</v>
      </c>
      <c r="C23" s="4"/>
      <c r="D23" s="4"/>
      <c r="E23" s="4"/>
      <c r="F23" s="4"/>
      <c r="G23" s="4" t="s">
        <v>132</v>
      </c>
      <c r="H23" s="4" t="s">
        <v>132</v>
      </c>
      <c r="I23" s="4"/>
      <c r="J23" s="4" t="s">
        <v>132</v>
      </c>
      <c r="K23" s="4"/>
      <c r="L23" s="10" t="s">
        <v>132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">
        <v>132</v>
      </c>
      <c r="AE23" s="4"/>
      <c r="AF23" s="4"/>
      <c r="AG23" s="4"/>
      <c r="AH23" s="4"/>
      <c r="AI23" s="4"/>
      <c r="AJ23" s="4"/>
      <c r="AK23" s="4"/>
      <c r="AL23" s="4"/>
      <c r="AM23" s="4"/>
      <c r="AN23" s="4" t="s">
        <v>132</v>
      </c>
      <c r="AO23" s="4"/>
    </row>
    <row r="24" spans="1:41" x14ac:dyDescent="0.25">
      <c r="A24" s="14" t="s">
        <v>111</v>
      </c>
      <c r="B24" s="15" t="s">
        <v>112</v>
      </c>
      <c r="C24" s="4"/>
      <c r="D24" s="4"/>
      <c r="E24" s="4"/>
      <c r="F24" s="4"/>
      <c r="G24" s="4"/>
      <c r="H24" s="4"/>
      <c r="I24" s="4" t="s">
        <v>132</v>
      </c>
      <c r="J24" s="4" t="s">
        <v>132</v>
      </c>
      <c r="K24" s="4"/>
      <c r="L24" s="10"/>
      <c r="N24" s="7"/>
      <c r="O24" s="4"/>
      <c r="P24" s="4"/>
      <c r="Q24" s="4"/>
      <c r="R24" s="4"/>
      <c r="S24" s="4"/>
      <c r="T24" s="4"/>
      <c r="U24" s="4"/>
      <c r="V24" s="4"/>
      <c r="W24" s="4"/>
      <c r="X24" s="4" t="s">
        <v>132</v>
      </c>
      <c r="Y24" s="4"/>
      <c r="Z24" s="4"/>
      <c r="AA24" s="4"/>
      <c r="AB24" s="4"/>
      <c r="AC24" s="4"/>
      <c r="AD24" s="4"/>
      <c r="AE24" s="4"/>
      <c r="AF24" s="4"/>
      <c r="AG24" s="4"/>
      <c r="AH24" s="4" t="s">
        <v>132</v>
      </c>
      <c r="AI24" s="4"/>
      <c r="AJ24" s="4"/>
      <c r="AK24" s="4"/>
      <c r="AL24" s="4"/>
      <c r="AM24" s="4"/>
      <c r="AN24" s="4"/>
      <c r="AO24" s="4"/>
    </row>
    <row r="25" spans="1:41" x14ac:dyDescent="0.25">
      <c r="A25" s="14" t="s">
        <v>113</v>
      </c>
      <c r="B25" s="15" t="s">
        <v>114</v>
      </c>
      <c r="C25" s="4"/>
      <c r="D25" s="4"/>
      <c r="E25" s="4"/>
      <c r="F25" s="4"/>
      <c r="G25" s="4"/>
      <c r="H25" s="4"/>
      <c r="I25" s="4" t="s">
        <v>132</v>
      </c>
      <c r="J25" s="4" t="s">
        <v>132</v>
      </c>
      <c r="K25" s="4"/>
      <c r="L25" s="10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132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132</v>
      </c>
      <c r="AL25" s="4"/>
      <c r="AM25" s="4"/>
      <c r="AN25" s="4"/>
      <c r="AO25" s="4"/>
    </row>
    <row r="26" spans="1:41" x14ac:dyDescent="0.25">
      <c r="A26" s="14" t="s">
        <v>115</v>
      </c>
      <c r="B26" s="15" t="s">
        <v>116</v>
      </c>
      <c r="C26" s="4"/>
      <c r="D26" s="4"/>
      <c r="E26" s="4"/>
      <c r="F26" s="4"/>
      <c r="G26" s="4"/>
      <c r="H26" s="4"/>
      <c r="I26" s="4" t="s">
        <v>132</v>
      </c>
      <c r="J26" s="4" t="s">
        <v>132</v>
      </c>
      <c r="K26" s="4"/>
      <c r="L26" s="10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">
        <v>132</v>
      </c>
      <c r="AE26" s="4"/>
      <c r="AF26" s="4"/>
      <c r="AG26" s="4"/>
      <c r="AH26" s="4"/>
      <c r="AI26" s="4"/>
      <c r="AJ26" s="4"/>
      <c r="AK26" s="4"/>
      <c r="AL26" s="4"/>
      <c r="AM26" s="4"/>
      <c r="AN26" s="4" t="s">
        <v>132</v>
      </c>
      <c r="AO26" s="4"/>
    </row>
    <row r="27" spans="1:41" x14ac:dyDescent="0.25">
      <c r="A27" s="14" t="s">
        <v>117</v>
      </c>
      <c r="B27" s="15" t="s">
        <v>118</v>
      </c>
      <c r="C27" s="4"/>
      <c r="D27" s="4"/>
      <c r="E27" s="4"/>
      <c r="F27" s="4"/>
      <c r="G27" s="4"/>
      <c r="H27" s="4"/>
      <c r="I27" s="4"/>
      <c r="J27" s="4"/>
      <c r="K27" s="4" t="s">
        <v>132</v>
      </c>
      <c r="L27" s="10" t="s">
        <v>132</v>
      </c>
      <c r="N27" s="7"/>
      <c r="O27" s="4"/>
      <c r="P27" s="4"/>
      <c r="Q27" s="4"/>
      <c r="R27" s="4"/>
      <c r="S27" s="4"/>
      <c r="T27" s="4"/>
      <c r="U27" s="4"/>
      <c r="V27" s="4"/>
      <c r="W27" s="4"/>
      <c r="X27" s="4" t="s">
        <v>132</v>
      </c>
      <c r="Y27" s="4"/>
      <c r="Z27" s="4"/>
      <c r="AA27" s="4"/>
      <c r="AB27" s="4"/>
      <c r="AC27" s="4"/>
      <c r="AD27" s="4"/>
      <c r="AE27" s="4"/>
      <c r="AF27" s="4"/>
      <c r="AG27" s="4"/>
      <c r="AH27" s="4" t="s">
        <v>132</v>
      </c>
      <c r="AI27" s="4"/>
      <c r="AJ27" s="4"/>
      <c r="AK27" s="4"/>
      <c r="AL27" s="4"/>
      <c r="AM27" s="4"/>
      <c r="AN27" s="4"/>
      <c r="AO27" s="4"/>
    </row>
    <row r="28" spans="1:41" x14ac:dyDescent="0.25">
      <c r="A28" s="14" t="s">
        <v>119</v>
      </c>
      <c r="B28" s="15" t="s">
        <v>120</v>
      </c>
      <c r="C28" s="4"/>
      <c r="D28" s="4"/>
      <c r="E28" s="4"/>
      <c r="F28" s="4"/>
      <c r="G28" s="4"/>
      <c r="H28" s="4"/>
      <c r="I28" s="4"/>
      <c r="J28" s="4"/>
      <c r="K28" s="4" t="s">
        <v>132</v>
      </c>
      <c r="L28" s="10" t="s">
        <v>132</v>
      </c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132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132</v>
      </c>
      <c r="AL28" s="4"/>
      <c r="AM28" s="4"/>
      <c r="AN28" s="4"/>
      <c r="AO28" s="4"/>
    </row>
    <row r="29" spans="1:41" x14ac:dyDescent="0.25">
      <c r="A29" s="14" t="s">
        <v>121</v>
      </c>
      <c r="B29" s="15" t="s">
        <v>122</v>
      </c>
      <c r="C29" s="4"/>
      <c r="D29" s="4"/>
      <c r="E29" s="4"/>
      <c r="F29" s="4"/>
      <c r="G29" s="4"/>
      <c r="H29" s="4"/>
      <c r="I29" s="4"/>
      <c r="J29" s="4"/>
      <c r="K29" s="4" t="s">
        <v>132</v>
      </c>
      <c r="L29" s="10" t="s">
        <v>132</v>
      </c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">
        <v>132</v>
      </c>
      <c r="AE29" s="4"/>
      <c r="AF29" s="4"/>
      <c r="AG29" s="4"/>
      <c r="AH29" s="4"/>
      <c r="AI29" s="4"/>
      <c r="AJ29" s="4"/>
      <c r="AK29" s="4"/>
      <c r="AL29" s="4"/>
      <c r="AM29" s="4"/>
      <c r="AN29" s="4" t="s">
        <v>132</v>
      </c>
      <c r="AO29" s="4"/>
    </row>
    <row r="30" spans="1:41" x14ac:dyDescent="0.25">
      <c r="A30" s="13" t="s">
        <v>123</v>
      </c>
      <c r="B30" s="13" t="s">
        <v>124</v>
      </c>
      <c r="C30" s="4"/>
      <c r="D30" s="4" t="s">
        <v>132</v>
      </c>
      <c r="E30" s="4" t="s">
        <v>132</v>
      </c>
      <c r="F30" s="4" t="s">
        <v>132</v>
      </c>
      <c r="G30" s="4"/>
      <c r="H30" s="4"/>
      <c r="I30" s="4" t="s">
        <v>132</v>
      </c>
      <c r="J30" s="4"/>
      <c r="K30" s="4" t="s">
        <v>132</v>
      </c>
      <c r="L30" s="10"/>
      <c r="N30" s="7"/>
      <c r="O30" s="4"/>
      <c r="P30" s="4"/>
      <c r="Q30" s="4"/>
      <c r="R30" s="4"/>
      <c r="S30" s="4"/>
      <c r="T30" s="4"/>
      <c r="U30" s="4"/>
      <c r="V30" s="4"/>
      <c r="W30" s="4" t="s">
        <v>132</v>
      </c>
      <c r="X30" s="4"/>
      <c r="Y30" s="4"/>
      <c r="Z30" s="4" t="s">
        <v>132</v>
      </c>
      <c r="AA30" s="4"/>
      <c r="AB30" s="4"/>
      <c r="AC30" s="4" t="s">
        <v>132</v>
      </c>
      <c r="AD30" s="4"/>
      <c r="AE30" s="4"/>
      <c r="AF30" s="4"/>
      <c r="AG30" s="4" t="s">
        <v>132</v>
      </c>
      <c r="AH30" s="4"/>
      <c r="AI30" s="4"/>
      <c r="AJ30" s="4" t="s">
        <v>132</v>
      </c>
      <c r="AK30" s="4"/>
      <c r="AL30" s="4"/>
      <c r="AM30" s="4" t="s">
        <v>132</v>
      </c>
      <c r="AN30" s="4"/>
      <c r="AO30" s="4"/>
    </row>
    <row r="31" spans="1:41" x14ac:dyDescent="0.25">
      <c r="A31" s="13" t="s">
        <v>125</v>
      </c>
      <c r="B31" s="13" t="s">
        <v>126</v>
      </c>
      <c r="C31" s="4"/>
      <c r="D31" s="4"/>
      <c r="E31" s="4"/>
      <c r="F31" s="4"/>
      <c r="G31" s="4" t="s">
        <v>132</v>
      </c>
      <c r="H31" s="4" t="s">
        <v>132</v>
      </c>
      <c r="I31" s="4"/>
      <c r="J31" s="4" t="s">
        <v>132</v>
      </c>
      <c r="K31" s="4"/>
      <c r="L31" s="10" t="s">
        <v>132</v>
      </c>
      <c r="N31" s="7"/>
      <c r="O31" s="4"/>
      <c r="P31" s="4"/>
      <c r="Q31" s="4"/>
      <c r="R31" s="4"/>
      <c r="S31" s="4"/>
      <c r="T31" s="4"/>
      <c r="U31" s="4"/>
      <c r="V31" s="4"/>
      <c r="W31" s="4" t="s">
        <v>132</v>
      </c>
      <c r="X31" s="4"/>
      <c r="Y31" s="4"/>
      <c r="Z31" s="4" t="s">
        <v>132</v>
      </c>
      <c r="AA31" s="4"/>
      <c r="AB31" s="4"/>
      <c r="AC31" s="4" t="s">
        <v>132</v>
      </c>
      <c r="AD31" s="4"/>
      <c r="AE31" s="4"/>
      <c r="AF31" s="4"/>
      <c r="AG31" s="4" t="s">
        <v>132</v>
      </c>
      <c r="AH31" s="4"/>
      <c r="AI31" s="4"/>
      <c r="AJ31" s="4" t="s">
        <v>132</v>
      </c>
      <c r="AK31" s="4"/>
      <c r="AL31" s="4"/>
      <c r="AM31" s="4" t="s">
        <v>132</v>
      </c>
      <c r="AN31" s="4"/>
      <c r="A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3"/>
  <sheetViews>
    <sheetView tabSelected="1" workbookViewId="0">
      <selection activeCell="K18" sqref="K18"/>
    </sheetView>
  </sheetViews>
  <sheetFormatPr defaultColWidth="8.85546875" defaultRowHeight="15" x14ac:dyDescent="0.25"/>
  <cols>
    <col min="1" max="1" width="20.7109375" customWidth="1"/>
    <col min="2" max="2" width="12" customWidth="1"/>
    <col min="3" max="3" width="12" bestFit="1" customWidth="1"/>
  </cols>
  <sheetData>
    <row r="1" spans="1:8" x14ac:dyDescent="0.25">
      <c r="A1" s="3" t="str">
        <f>'Program targeting'!$A$3</f>
        <v>BCG</v>
      </c>
      <c r="B1" s="5" t="s">
        <v>136</v>
      </c>
      <c r="C1" s="5" t="s">
        <v>40</v>
      </c>
      <c r="E1" s="5">
        <v>2015</v>
      </c>
      <c r="F1" s="5">
        <v>2016</v>
      </c>
      <c r="G1" s="5">
        <v>2017</v>
      </c>
      <c r="H1" s="5">
        <v>2018</v>
      </c>
    </row>
    <row r="2" spans="1:8" x14ac:dyDescent="0.25">
      <c r="A2" s="3" t="s">
        <v>41</v>
      </c>
      <c r="B2" s="11">
        <v>50</v>
      </c>
      <c r="C2" s="4"/>
      <c r="D2" s="1" t="s">
        <v>42</v>
      </c>
      <c r="E2" s="4"/>
      <c r="F2" s="4">
        <v>18792743.25</v>
      </c>
      <c r="G2" s="4"/>
      <c r="H2" s="4"/>
    </row>
    <row r="3" spans="1:8" x14ac:dyDescent="0.25">
      <c r="A3" s="3" t="s">
        <v>43</v>
      </c>
      <c r="B3" s="11">
        <v>5</v>
      </c>
      <c r="C3" s="4"/>
      <c r="D3" s="1" t="s">
        <v>42</v>
      </c>
      <c r="E3" s="4"/>
      <c r="F3" s="4"/>
      <c r="G3" s="4"/>
      <c r="H3" s="4"/>
    </row>
    <row r="4" spans="1:8" x14ac:dyDescent="0.25">
      <c r="A4" s="3" t="s">
        <v>129</v>
      </c>
      <c r="B4" s="11">
        <v>0</v>
      </c>
      <c r="C4" s="4">
        <v>56</v>
      </c>
      <c r="D4" s="1" t="s">
        <v>42</v>
      </c>
      <c r="E4" s="4"/>
      <c r="F4" s="4"/>
      <c r="G4" s="4"/>
      <c r="H4" s="4"/>
    </row>
    <row r="5" spans="1:8" x14ac:dyDescent="0.25">
      <c r="A5" s="3" t="s">
        <v>135</v>
      </c>
      <c r="B5" s="11">
        <v>1</v>
      </c>
      <c r="C5" s="11"/>
      <c r="D5" s="1" t="s">
        <v>42</v>
      </c>
      <c r="E5" s="11">
        <v>0</v>
      </c>
      <c r="F5" s="11"/>
      <c r="G5" s="11"/>
      <c r="H5" s="11"/>
    </row>
    <row r="7" spans="1:8" x14ac:dyDescent="0.25">
      <c r="A7" s="3" t="str">
        <f>'Program targeting'!$A$4</f>
        <v>MS-PHC</v>
      </c>
      <c r="B7" s="5" t="s">
        <v>136</v>
      </c>
      <c r="C7" s="5" t="s">
        <v>40</v>
      </c>
      <c r="E7" s="5">
        <v>2015</v>
      </c>
      <c r="F7" s="5">
        <v>2016</v>
      </c>
      <c r="G7" s="5">
        <v>2017</v>
      </c>
      <c r="H7" s="5">
        <v>2018</v>
      </c>
    </row>
    <row r="8" spans="1:8" x14ac:dyDescent="0.25">
      <c r="A8" s="3" t="s">
        <v>41</v>
      </c>
      <c r="B8" s="11"/>
      <c r="C8" s="4"/>
      <c r="D8" s="1" t="s">
        <v>42</v>
      </c>
      <c r="E8" s="4"/>
      <c r="F8" s="4">
        <v>111011837.4825</v>
      </c>
      <c r="G8" s="4"/>
      <c r="H8" s="4"/>
    </row>
    <row r="9" spans="1:8" x14ac:dyDescent="0.25">
      <c r="A9" s="3" t="s">
        <v>43</v>
      </c>
      <c r="B9" s="11">
        <v>50</v>
      </c>
      <c r="C9" s="4"/>
      <c r="D9" s="1" t="s">
        <v>42</v>
      </c>
      <c r="E9" s="4"/>
      <c r="F9" s="4"/>
      <c r="G9" s="4"/>
      <c r="H9" s="4"/>
    </row>
    <row r="10" spans="1:8" x14ac:dyDescent="0.25">
      <c r="A10" s="3" t="s">
        <v>129</v>
      </c>
      <c r="B10" s="11"/>
      <c r="C10" s="4">
        <v>9544.75</v>
      </c>
      <c r="D10" s="1" t="s">
        <v>42</v>
      </c>
      <c r="E10" s="4"/>
      <c r="F10" s="4"/>
      <c r="G10" s="4"/>
      <c r="H10" s="4"/>
    </row>
    <row r="11" spans="1:8" x14ac:dyDescent="0.25">
      <c r="A11" s="3" t="s">
        <v>135</v>
      </c>
      <c r="B11" s="11"/>
      <c r="C11" s="11"/>
      <c r="D11" s="1" t="s">
        <v>42</v>
      </c>
      <c r="E11" s="11">
        <v>0</v>
      </c>
      <c r="F11" s="11"/>
      <c r="G11" s="11"/>
      <c r="H11" s="11"/>
    </row>
    <row r="13" spans="1:8" x14ac:dyDescent="0.25">
      <c r="A13" s="3" t="str">
        <f>'Program targeting'!$A$5</f>
        <v>ENH-MS-PHC</v>
      </c>
      <c r="B13" s="5" t="s">
        <v>136</v>
      </c>
      <c r="C13" s="5" t="s">
        <v>40</v>
      </c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5">
      <c r="A14" s="3" t="s">
        <v>41</v>
      </c>
      <c r="B14" s="11"/>
      <c r="C14" s="4">
        <v>0</v>
      </c>
      <c r="D14" s="1" t="s">
        <v>42</v>
      </c>
      <c r="E14" s="4"/>
      <c r="F14" s="4"/>
      <c r="G14" s="4"/>
      <c r="H14" s="4"/>
    </row>
    <row r="15" spans="1:8" x14ac:dyDescent="0.25">
      <c r="A15" s="3" t="s">
        <v>43</v>
      </c>
      <c r="B15" s="11"/>
      <c r="C15" s="4"/>
      <c r="D15" s="1" t="s">
        <v>42</v>
      </c>
      <c r="E15" s="4"/>
      <c r="F15" s="4"/>
      <c r="G15" s="4"/>
      <c r="H15" s="4"/>
    </row>
    <row r="16" spans="1:8" x14ac:dyDescent="0.25">
      <c r="A16" s="3" t="s">
        <v>129</v>
      </c>
      <c r="B16" s="11">
        <v>50</v>
      </c>
      <c r="C16" s="4">
        <v>9490.51</v>
      </c>
      <c r="D16" s="1" t="s">
        <v>42</v>
      </c>
      <c r="E16" s="4"/>
      <c r="F16" s="4"/>
      <c r="G16" s="4"/>
      <c r="H16" s="4"/>
    </row>
    <row r="17" spans="1:8" x14ac:dyDescent="0.25">
      <c r="A17" s="3" t="s">
        <v>135</v>
      </c>
      <c r="B17" s="11"/>
      <c r="C17" s="11"/>
      <c r="D17" s="1" t="s">
        <v>42</v>
      </c>
      <c r="E17" s="11">
        <v>0</v>
      </c>
      <c r="F17" s="11"/>
      <c r="G17" s="11"/>
      <c r="H17" s="11"/>
    </row>
    <row r="19" spans="1:8" x14ac:dyDescent="0.25">
      <c r="A19" s="3" t="str">
        <f>'Program targeting'!$A$6</f>
        <v>MS-HR</v>
      </c>
      <c r="B19" s="5" t="s">
        <v>136</v>
      </c>
      <c r="C19" s="5" t="s">
        <v>40</v>
      </c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5">
      <c r="A20" s="3" t="s">
        <v>41</v>
      </c>
      <c r="B20" s="11"/>
      <c r="C20" s="4">
        <v>0</v>
      </c>
      <c r="D20" s="1" t="s">
        <v>42</v>
      </c>
      <c r="E20" s="4"/>
      <c r="F20" s="4"/>
      <c r="G20" s="4"/>
      <c r="H20" s="4"/>
    </row>
    <row r="21" spans="1:8" x14ac:dyDescent="0.25">
      <c r="A21" s="3" t="s">
        <v>43</v>
      </c>
      <c r="B21" s="11"/>
      <c r="C21" s="4"/>
      <c r="D21" s="1" t="s">
        <v>42</v>
      </c>
      <c r="E21" s="4"/>
      <c r="F21" s="4"/>
      <c r="G21" s="4"/>
      <c r="H21" s="4"/>
    </row>
    <row r="22" spans="1:8" x14ac:dyDescent="0.25">
      <c r="A22" s="3" t="s">
        <v>129</v>
      </c>
      <c r="B22" s="11"/>
      <c r="C22" s="4">
        <v>46432.2</v>
      </c>
      <c r="D22" s="1" t="s">
        <v>42</v>
      </c>
      <c r="E22" s="4"/>
      <c r="F22" s="4"/>
      <c r="G22" s="4"/>
      <c r="H22" s="4"/>
    </row>
    <row r="23" spans="1:8" x14ac:dyDescent="0.25">
      <c r="A23" s="3" t="s">
        <v>135</v>
      </c>
      <c r="B23" s="11"/>
      <c r="C23" s="11"/>
      <c r="D23" s="1" t="s">
        <v>42</v>
      </c>
      <c r="E23" s="11">
        <v>0</v>
      </c>
      <c r="F23" s="11"/>
      <c r="G23" s="11"/>
      <c r="H23" s="11"/>
    </row>
    <row r="25" spans="1:8" x14ac:dyDescent="0.25">
      <c r="A25" s="3" t="str">
        <f>'Program targeting'!$A$7</f>
        <v>CT-DS</v>
      </c>
      <c r="B25" s="5" t="s">
        <v>136</v>
      </c>
      <c r="C25" s="5" t="s">
        <v>40</v>
      </c>
      <c r="E25" s="5">
        <v>2015</v>
      </c>
      <c r="F25" s="5">
        <v>2016</v>
      </c>
      <c r="G25" s="5">
        <v>2017</v>
      </c>
      <c r="H25" s="5">
        <v>2018</v>
      </c>
    </row>
    <row r="26" spans="1:8" x14ac:dyDescent="0.25">
      <c r="A26" s="3" t="s">
        <v>41</v>
      </c>
      <c r="B26" s="11"/>
      <c r="C26" s="4"/>
      <c r="D26" s="1" t="s">
        <v>42</v>
      </c>
      <c r="E26" s="4"/>
      <c r="F26" s="4">
        <v>8566623.1699999999</v>
      </c>
      <c r="G26" s="4"/>
      <c r="H26" s="4"/>
    </row>
    <row r="27" spans="1:8" x14ac:dyDescent="0.25">
      <c r="A27" s="3" t="s">
        <v>43</v>
      </c>
      <c r="B27" s="11"/>
      <c r="C27" s="4"/>
      <c r="D27" s="1" t="s">
        <v>42</v>
      </c>
      <c r="E27" s="4"/>
      <c r="F27" s="4"/>
      <c r="G27" s="4"/>
      <c r="H27" s="4"/>
    </row>
    <row r="28" spans="1:8" x14ac:dyDescent="0.25">
      <c r="A28" s="3" t="s">
        <v>129</v>
      </c>
      <c r="B28" s="11"/>
      <c r="C28" s="4">
        <v>8207.15</v>
      </c>
      <c r="D28" s="1" t="s">
        <v>42</v>
      </c>
      <c r="E28" s="4"/>
      <c r="F28" s="4"/>
      <c r="G28" s="4"/>
      <c r="H28" s="4"/>
    </row>
    <row r="29" spans="1:8" x14ac:dyDescent="0.25">
      <c r="A29" s="3" t="s">
        <v>135</v>
      </c>
      <c r="B29" s="11"/>
      <c r="C29" s="11"/>
      <c r="D29" s="1" t="s">
        <v>42</v>
      </c>
      <c r="E29" s="11">
        <v>0</v>
      </c>
      <c r="F29" s="11"/>
      <c r="G29" s="11"/>
      <c r="H29" s="11"/>
    </row>
    <row r="31" spans="1:8" x14ac:dyDescent="0.25">
      <c r="A31" s="3" t="str">
        <f>'Program targeting'!$A$8</f>
        <v>CT-DR</v>
      </c>
      <c r="B31" s="5" t="s">
        <v>136</v>
      </c>
      <c r="C31" s="5" t="s">
        <v>40</v>
      </c>
      <c r="E31" s="5">
        <v>2015</v>
      </c>
      <c r="F31" s="5">
        <v>2016</v>
      </c>
      <c r="G31" s="5">
        <v>2017</v>
      </c>
      <c r="H31" s="5">
        <v>2018</v>
      </c>
    </row>
    <row r="32" spans="1:8" x14ac:dyDescent="0.25">
      <c r="A32" s="3" t="s">
        <v>41</v>
      </c>
      <c r="B32" s="11"/>
      <c r="C32" s="4"/>
      <c r="D32" s="1" t="s">
        <v>42</v>
      </c>
      <c r="E32" s="4"/>
      <c r="F32" s="4">
        <v>1350575.4651999997</v>
      </c>
      <c r="G32" s="4"/>
      <c r="H32" s="4"/>
    </row>
    <row r="33" spans="1:8" x14ac:dyDescent="0.25">
      <c r="A33" s="3" t="s">
        <v>43</v>
      </c>
      <c r="B33" s="11"/>
      <c r="C33" s="4"/>
      <c r="D33" s="1" t="s">
        <v>42</v>
      </c>
      <c r="E33" s="4"/>
      <c r="F33" s="4"/>
      <c r="G33" s="4"/>
      <c r="H33" s="4"/>
    </row>
    <row r="34" spans="1:8" x14ac:dyDescent="0.25">
      <c r="A34" s="3" t="s">
        <v>129</v>
      </c>
      <c r="B34" s="11"/>
      <c r="C34" s="4">
        <v>8258.3799999999992</v>
      </c>
      <c r="D34" s="1" t="s">
        <v>42</v>
      </c>
      <c r="E34" s="4"/>
      <c r="F34" s="4"/>
      <c r="G34" s="4"/>
      <c r="H34" s="4"/>
    </row>
    <row r="35" spans="1:8" x14ac:dyDescent="0.25">
      <c r="A35" s="3" t="s">
        <v>135</v>
      </c>
      <c r="B35" s="11"/>
      <c r="C35" s="11"/>
      <c r="D35" s="1" t="s">
        <v>42</v>
      </c>
      <c r="E35" s="11">
        <v>0</v>
      </c>
      <c r="F35" s="11"/>
      <c r="G35" s="11"/>
      <c r="H35" s="11"/>
    </row>
    <row r="37" spans="1:8" x14ac:dyDescent="0.25">
      <c r="A37" s="3" t="str">
        <f>'Program targeting'!$A$9</f>
        <v>ACF-PLHIV</v>
      </c>
      <c r="B37" s="5" t="s">
        <v>136</v>
      </c>
      <c r="C37" s="5" t="s">
        <v>40</v>
      </c>
      <c r="E37" s="5">
        <v>2015</v>
      </c>
      <c r="F37" s="5">
        <v>2016</v>
      </c>
      <c r="G37" s="5">
        <v>2017</v>
      </c>
      <c r="H37" s="5">
        <v>2018</v>
      </c>
    </row>
    <row r="38" spans="1:8" x14ac:dyDescent="0.25">
      <c r="A38" s="3" t="s">
        <v>41</v>
      </c>
      <c r="B38" s="11"/>
      <c r="C38" s="4"/>
      <c r="D38" s="1" t="s">
        <v>42</v>
      </c>
      <c r="E38" s="4"/>
      <c r="F38" s="4">
        <v>178656962.39070001</v>
      </c>
      <c r="G38" s="4"/>
      <c r="H38" s="4"/>
    </row>
    <row r="39" spans="1:8" x14ac:dyDescent="0.25">
      <c r="A39" s="3" t="s">
        <v>43</v>
      </c>
      <c r="B39" s="11"/>
      <c r="C39" s="4"/>
      <c r="D39" s="1" t="s">
        <v>42</v>
      </c>
      <c r="E39" s="4"/>
      <c r="F39" s="4"/>
      <c r="G39" s="4"/>
      <c r="H39" s="4"/>
    </row>
    <row r="40" spans="1:8" x14ac:dyDescent="0.25">
      <c r="A40" s="3" t="s">
        <v>129</v>
      </c>
      <c r="B40" s="11"/>
      <c r="C40" s="4">
        <v>5801.89</v>
      </c>
      <c r="D40" s="1" t="s">
        <v>42</v>
      </c>
      <c r="E40" s="4"/>
      <c r="F40" s="4"/>
      <c r="G40" s="4"/>
      <c r="H40" s="4"/>
    </row>
    <row r="41" spans="1:8" x14ac:dyDescent="0.25">
      <c r="A41" s="3" t="s">
        <v>135</v>
      </c>
      <c r="B41" s="11"/>
      <c r="C41" s="11"/>
      <c r="D41" s="1" t="s">
        <v>42</v>
      </c>
      <c r="E41" s="11">
        <v>0</v>
      </c>
      <c r="F41" s="11"/>
      <c r="G41" s="11"/>
      <c r="H41" s="11"/>
    </row>
    <row r="43" spans="1:8" x14ac:dyDescent="0.25">
      <c r="A43" s="3" t="str">
        <f>'Program targeting'!$A$10</f>
        <v>DS-TB</v>
      </c>
      <c r="B43" s="5" t="s">
        <v>136</v>
      </c>
      <c r="C43" s="5" t="s">
        <v>40</v>
      </c>
      <c r="E43" s="5">
        <v>2015</v>
      </c>
      <c r="F43" s="5">
        <v>2016</v>
      </c>
      <c r="G43" s="5">
        <v>2017</v>
      </c>
      <c r="H43" s="5">
        <v>2018</v>
      </c>
    </row>
    <row r="44" spans="1:8" x14ac:dyDescent="0.25">
      <c r="A44" s="3" t="s">
        <v>41</v>
      </c>
      <c r="B44" s="11"/>
      <c r="C44" s="4"/>
      <c r="D44" s="1" t="s">
        <v>42</v>
      </c>
      <c r="E44" s="4">
        <v>41512361</v>
      </c>
      <c r="F44" s="4"/>
      <c r="G44" s="4"/>
      <c r="H44" s="4"/>
    </row>
    <row r="45" spans="1:8" x14ac:dyDescent="0.25">
      <c r="A45" s="3" t="s">
        <v>43</v>
      </c>
      <c r="B45" s="11"/>
      <c r="C45" s="4"/>
      <c r="D45" s="1" t="s">
        <v>42</v>
      </c>
      <c r="E45" s="4"/>
      <c r="F45" s="4"/>
      <c r="G45" s="4"/>
      <c r="H45" s="4"/>
    </row>
    <row r="46" spans="1:8" x14ac:dyDescent="0.25">
      <c r="A46" s="3" t="s">
        <v>129</v>
      </c>
      <c r="B46" s="11"/>
      <c r="C46" s="4">
        <f>2807*0.87*2</f>
        <v>4884.18</v>
      </c>
      <c r="D46" s="1" t="s">
        <v>42</v>
      </c>
      <c r="E46" s="4"/>
      <c r="F46" s="4"/>
      <c r="G46" s="4"/>
      <c r="H46" s="4"/>
    </row>
    <row r="47" spans="1:8" x14ac:dyDescent="0.25">
      <c r="A47" s="3" t="s">
        <v>135</v>
      </c>
      <c r="B47" s="11"/>
      <c r="C47" s="11"/>
      <c r="D47" s="1" t="s">
        <v>42</v>
      </c>
      <c r="E47" s="11">
        <v>0</v>
      </c>
      <c r="F47" s="11"/>
      <c r="G47" s="11"/>
      <c r="H47" s="11"/>
    </row>
    <row r="49" spans="1:8" x14ac:dyDescent="0.25">
      <c r="A49" s="3" t="str">
        <f>'Program targeting'!$A$11</f>
        <v>Old MDR</v>
      </c>
      <c r="B49" s="5" t="s">
        <v>136</v>
      </c>
      <c r="C49" s="5" t="s">
        <v>40</v>
      </c>
      <c r="E49" s="5">
        <v>2015</v>
      </c>
      <c r="F49" s="5">
        <v>2016</v>
      </c>
      <c r="G49" s="5">
        <v>2017</v>
      </c>
      <c r="H49" s="5">
        <v>2018</v>
      </c>
    </row>
    <row r="50" spans="1:8" x14ac:dyDescent="0.25">
      <c r="A50" s="3" t="s">
        <v>41</v>
      </c>
      <c r="B50" s="11"/>
      <c r="C50" s="4"/>
      <c r="D50" s="1" t="s">
        <v>42</v>
      </c>
      <c r="E50" s="4">
        <v>4191975.5999999996</v>
      </c>
      <c r="F50" s="4"/>
      <c r="G50" s="4"/>
      <c r="H50" s="4"/>
    </row>
    <row r="51" spans="1:8" x14ac:dyDescent="0.25">
      <c r="A51" s="3" t="s">
        <v>43</v>
      </c>
      <c r="B51" s="11"/>
      <c r="C51" s="4"/>
      <c r="D51" s="1" t="s">
        <v>42</v>
      </c>
      <c r="E51" s="4"/>
      <c r="F51" s="4"/>
      <c r="G51" s="4"/>
      <c r="H51" s="4"/>
    </row>
    <row r="52" spans="1:8" x14ac:dyDescent="0.25">
      <c r="A52" s="3" t="s">
        <v>129</v>
      </c>
      <c r="B52" s="11"/>
      <c r="C52" s="4">
        <f>31027*0.93</f>
        <v>28855.11</v>
      </c>
      <c r="D52" s="1" t="s">
        <v>42</v>
      </c>
      <c r="E52" s="4"/>
      <c r="F52" s="4"/>
      <c r="G52" s="4"/>
      <c r="H52" s="4"/>
    </row>
    <row r="53" spans="1:8" x14ac:dyDescent="0.25">
      <c r="A53" s="3" t="s">
        <v>135</v>
      </c>
      <c r="B53" s="11"/>
      <c r="C53" s="11"/>
      <c r="D53" s="1" t="s">
        <v>42</v>
      </c>
      <c r="E53" s="11">
        <v>0</v>
      </c>
      <c r="F53" s="11"/>
      <c r="G53" s="11"/>
      <c r="H53" s="11"/>
    </row>
    <row r="55" spans="1:8" x14ac:dyDescent="0.25">
      <c r="A55" s="3" t="str">
        <f>'Program targeting'!$A$12</f>
        <v>Old MDR/BDQ</v>
      </c>
      <c r="B55" s="5" t="s">
        <v>136</v>
      </c>
      <c r="C55" s="5" t="s">
        <v>40</v>
      </c>
      <c r="E55" s="5">
        <v>2015</v>
      </c>
      <c r="F55" s="5">
        <v>2016</v>
      </c>
      <c r="G55" s="5">
        <v>2017</v>
      </c>
      <c r="H55" s="5">
        <v>2018</v>
      </c>
    </row>
    <row r="56" spans="1:8" x14ac:dyDescent="0.25">
      <c r="A56" s="3" t="s">
        <v>41</v>
      </c>
      <c r="B56" s="11"/>
      <c r="C56" s="4"/>
      <c r="D56" s="1" t="s">
        <v>42</v>
      </c>
      <c r="E56" s="4">
        <v>4742988</v>
      </c>
      <c r="F56" s="4"/>
      <c r="G56" s="4"/>
      <c r="H56" s="4"/>
    </row>
    <row r="57" spans="1:8" x14ac:dyDescent="0.25">
      <c r="A57" s="3" t="s">
        <v>43</v>
      </c>
      <c r="B57" s="11"/>
      <c r="C57" s="4"/>
      <c r="D57" s="1" t="s">
        <v>42</v>
      </c>
      <c r="E57" s="4"/>
      <c r="F57" s="4"/>
      <c r="G57" s="4"/>
      <c r="H57" s="4"/>
    </row>
    <row r="58" spans="1:8" x14ac:dyDescent="0.25">
      <c r="A58" s="3" t="s">
        <v>129</v>
      </c>
      <c r="B58" s="11"/>
      <c r="C58" s="4">
        <f>35105*0.89</f>
        <v>31243.45</v>
      </c>
      <c r="D58" s="1" t="s">
        <v>42</v>
      </c>
      <c r="E58" s="4"/>
      <c r="F58" s="4"/>
      <c r="G58" s="4"/>
      <c r="H58" s="4"/>
    </row>
    <row r="59" spans="1:8" x14ac:dyDescent="0.25">
      <c r="A59" s="3" t="s">
        <v>135</v>
      </c>
      <c r="B59" s="11"/>
      <c r="C59" s="11"/>
      <c r="D59" s="1" t="s">
        <v>42</v>
      </c>
      <c r="E59" s="11">
        <v>0</v>
      </c>
      <c r="F59" s="11"/>
      <c r="G59" s="11"/>
      <c r="H59" s="11"/>
    </row>
    <row r="61" spans="1:8" x14ac:dyDescent="0.25">
      <c r="A61" s="3" t="str">
        <f>'Program targeting'!$A$13</f>
        <v>MDR/BDQ</v>
      </c>
      <c r="B61" s="5" t="s">
        <v>136</v>
      </c>
      <c r="C61" s="5" t="s">
        <v>40</v>
      </c>
      <c r="E61" s="5">
        <v>2015</v>
      </c>
      <c r="F61" s="5">
        <v>2016</v>
      </c>
      <c r="G61" s="5">
        <v>2017</v>
      </c>
      <c r="H61" s="5">
        <v>2018</v>
      </c>
    </row>
    <row r="62" spans="1:8" x14ac:dyDescent="0.25">
      <c r="A62" s="3" t="s">
        <v>41</v>
      </c>
      <c r="B62" s="11"/>
      <c r="C62" s="4">
        <v>0</v>
      </c>
      <c r="D62" s="1" t="s">
        <v>42</v>
      </c>
      <c r="E62" s="4"/>
      <c r="F62" s="4"/>
      <c r="G62" s="4"/>
      <c r="H62" s="4"/>
    </row>
    <row r="63" spans="1:8" x14ac:dyDescent="0.25">
      <c r="A63" s="3" t="s">
        <v>43</v>
      </c>
      <c r="B63" s="11"/>
      <c r="C63" s="4"/>
      <c r="D63" s="1" t="s">
        <v>42</v>
      </c>
      <c r="E63" s="4"/>
      <c r="F63" s="4"/>
      <c r="G63" s="4"/>
      <c r="H63" s="4"/>
    </row>
    <row r="64" spans="1:8" x14ac:dyDescent="0.25">
      <c r="A64" s="3" t="s">
        <v>129</v>
      </c>
      <c r="B64" s="11"/>
      <c r="C64" s="4">
        <v>37418.348023999999</v>
      </c>
      <c r="D64" s="1" t="s">
        <v>42</v>
      </c>
      <c r="E64" s="4"/>
      <c r="F64" s="4"/>
      <c r="G64" s="4"/>
      <c r="H64" s="4"/>
    </row>
    <row r="65" spans="1:8" x14ac:dyDescent="0.25">
      <c r="A65" s="3" t="s">
        <v>135</v>
      </c>
      <c r="B65" s="11"/>
      <c r="C65" s="11"/>
      <c r="D65" s="1" t="s">
        <v>42</v>
      </c>
      <c r="E65" s="11">
        <v>0</v>
      </c>
      <c r="F65" s="11"/>
      <c r="G65" s="11"/>
      <c r="H65" s="11"/>
    </row>
    <row r="67" spans="1:8" x14ac:dyDescent="0.25">
      <c r="A67" s="3" t="str">
        <f>'Program targeting'!$A$14</f>
        <v>KM-SC</v>
      </c>
      <c r="B67" s="5" t="s">
        <v>136</v>
      </c>
      <c r="C67" s="5" t="s">
        <v>40</v>
      </c>
      <c r="E67" s="5">
        <v>2015</v>
      </c>
      <c r="F67" s="5">
        <v>2016</v>
      </c>
      <c r="G67" s="5">
        <v>2017</v>
      </c>
      <c r="H67" s="5">
        <v>2018</v>
      </c>
    </row>
    <row r="68" spans="1:8" x14ac:dyDescent="0.25">
      <c r="A68" s="3" t="s">
        <v>41</v>
      </c>
      <c r="B68" s="11"/>
      <c r="C68" s="4">
        <v>0</v>
      </c>
      <c r="D68" s="1" t="s">
        <v>42</v>
      </c>
      <c r="E68" s="4"/>
      <c r="F68" s="4"/>
      <c r="G68" s="4"/>
      <c r="H68" s="4"/>
    </row>
    <row r="69" spans="1:8" x14ac:dyDescent="0.25">
      <c r="A69" s="3" t="s">
        <v>43</v>
      </c>
      <c r="B69" s="11"/>
      <c r="C69" s="4"/>
      <c r="D69" s="1" t="s">
        <v>42</v>
      </c>
      <c r="E69" s="4"/>
      <c r="F69" s="4"/>
      <c r="G69" s="4"/>
      <c r="H69" s="4"/>
    </row>
    <row r="70" spans="1:8" x14ac:dyDescent="0.25">
      <c r="A70" s="3" t="s">
        <v>129</v>
      </c>
      <c r="B70" s="11"/>
      <c r="C70" s="4">
        <v>35898.094486567999</v>
      </c>
      <c r="D70" s="1" t="s">
        <v>42</v>
      </c>
      <c r="E70" s="4"/>
      <c r="F70" s="4"/>
      <c r="G70" s="4"/>
      <c r="H70" s="4"/>
    </row>
    <row r="71" spans="1:8" x14ac:dyDescent="0.25">
      <c r="A71" s="3" t="s">
        <v>135</v>
      </c>
      <c r="B71" s="11"/>
      <c r="C71" s="11"/>
      <c r="D71" s="1" t="s">
        <v>42</v>
      </c>
      <c r="E71" s="11">
        <v>0</v>
      </c>
      <c r="F71" s="11"/>
      <c r="G71" s="11"/>
      <c r="H71" s="11"/>
    </row>
    <row r="73" spans="1:8" x14ac:dyDescent="0.25">
      <c r="A73" s="3" t="str">
        <f>'Program targeting'!$A$15</f>
        <v>BDQ-SC</v>
      </c>
      <c r="B73" s="5" t="s">
        <v>136</v>
      </c>
      <c r="C73" s="5" t="s">
        <v>40</v>
      </c>
      <c r="E73" s="5">
        <v>2015</v>
      </c>
      <c r="F73" s="5">
        <v>2016</v>
      </c>
      <c r="G73" s="5">
        <v>2017</v>
      </c>
      <c r="H73" s="5">
        <v>2018</v>
      </c>
    </row>
    <row r="74" spans="1:8" x14ac:dyDescent="0.25">
      <c r="A74" s="3" t="s">
        <v>41</v>
      </c>
      <c r="B74" s="11"/>
      <c r="C74" s="4">
        <v>0</v>
      </c>
      <c r="D74" s="1" t="s">
        <v>42</v>
      </c>
      <c r="E74" s="4"/>
      <c r="F74" s="4"/>
      <c r="G74" s="4"/>
      <c r="H74" s="4"/>
    </row>
    <row r="75" spans="1:8" x14ac:dyDescent="0.25">
      <c r="A75" s="3" t="s">
        <v>43</v>
      </c>
      <c r="B75" s="11"/>
      <c r="C75" s="4"/>
      <c r="D75" s="1" t="s">
        <v>42</v>
      </c>
      <c r="E75" s="4"/>
      <c r="F75" s="4"/>
      <c r="G75" s="4"/>
      <c r="H75" s="4"/>
    </row>
    <row r="76" spans="1:8" x14ac:dyDescent="0.25">
      <c r="A76" s="3" t="s">
        <v>129</v>
      </c>
      <c r="B76" s="11"/>
      <c r="C76" s="4">
        <v>42580.285368026904</v>
      </c>
      <c r="D76" s="1" t="s">
        <v>42</v>
      </c>
      <c r="E76" s="4"/>
      <c r="F76" s="4"/>
      <c r="G76" s="4"/>
      <c r="H76" s="4"/>
    </row>
    <row r="77" spans="1:8" x14ac:dyDescent="0.25">
      <c r="A77" s="3" t="s">
        <v>135</v>
      </c>
      <c r="B77" s="11"/>
      <c r="C77" s="11"/>
      <c r="D77" s="1" t="s">
        <v>42</v>
      </c>
      <c r="E77" s="11">
        <v>0</v>
      </c>
      <c r="F77" s="11"/>
      <c r="G77" s="11"/>
      <c r="H77" s="11"/>
    </row>
    <row r="79" spans="1:8" x14ac:dyDescent="0.25">
      <c r="A79" s="3" t="str">
        <f>'Program targeting'!$A$16</f>
        <v>XDR-Current</v>
      </c>
      <c r="B79" s="5" t="s">
        <v>136</v>
      </c>
      <c r="C79" s="5" t="s">
        <v>40</v>
      </c>
      <c r="E79" s="5">
        <v>2015</v>
      </c>
      <c r="F79" s="5">
        <v>2016</v>
      </c>
      <c r="G79" s="5">
        <v>2017</v>
      </c>
      <c r="H79" s="5">
        <v>2018</v>
      </c>
    </row>
    <row r="80" spans="1:8" x14ac:dyDescent="0.25">
      <c r="A80" s="3" t="s">
        <v>41</v>
      </c>
      <c r="B80" s="11"/>
      <c r="C80" s="4"/>
      <c r="D80" s="1" t="s">
        <v>42</v>
      </c>
      <c r="E80" s="4">
        <v>812307.84</v>
      </c>
      <c r="F80" s="4"/>
      <c r="G80" s="4"/>
      <c r="H80" s="4"/>
    </row>
    <row r="81" spans="1:8" x14ac:dyDescent="0.25">
      <c r="A81" s="3" t="s">
        <v>43</v>
      </c>
      <c r="B81" s="11"/>
      <c r="C81" s="4"/>
      <c r="D81" s="1" t="s">
        <v>42</v>
      </c>
      <c r="E81" s="4"/>
      <c r="F81" s="4"/>
      <c r="G81" s="4"/>
      <c r="H81" s="4"/>
    </row>
    <row r="82" spans="1:8" x14ac:dyDescent="0.25">
      <c r="A82" s="3" t="s">
        <v>129</v>
      </c>
      <c r="B82" s="11"/>
      <c r="C82" s="4">
        <f>97175*1.2</f>
        <v>116610</v>
      </c>
      <c r="D82" s="1" t="s">
        <v>42</v>
      </c>
      <c r="E82" s="4"/>
      <c r="F82" s="4"/>
      <c r="G82" s="4"/>
      <c r="H82" s="4"/>
    </row>
    <row r="83" spans="1:8" x14ac:dyDescent="0.25">
      <c r="A83" s="3" t="s">
        <v>135</v>
      </c>
      <c r="B83" s="11"/>
      <c r="C83" s="11"/>
      <c r="D83" s="1" t="s">
        <v>42</v>
      </c>
      <c r="E83" s="11">
        <v>0</v>
      </c>
      <c r="F83" s="11"/>
      <c r="G83" s="11"/>
      <c r="H83" s="11"/>
    </row>
    <row r="85" spans="1:8" x14ac:dyDescent="0.25">
      <c r="A85" s="3" t="str">
        <f>'Program targeting'!$A$17</f>
        <v>XDR-new</v>
      </c>
      <c r="B85" s="5" t="s">
        <v>136</v>
      </c>
      <c r="C85" s="5" t="s">
        <v>40</v>
      </c>
      <c r="E85" s="5">
        <v>2015</v>
      </c>
      <c r="F85" s="5">
        <v>2016</v>
      </c>
      <c r="G85" s="5">
        <v>2017</v>
      </c>
      <c r="H85" s="5">
        <v>2018</v>
      </c>
    </row>
    <row r="86" spans="1:8" x14ac:dyDescent="0.25">
      <c r="A86" s="3" t="s">
        <v>41</v>
      </c>
      <c r="B86" s="11"/>
      <c r="C86" s="4">
        <v>0</v>
      </c>
      <c r="D86" s="1" t="s">
        <v>42</v>
      </c>
      <c r="E86" s="4"/>
      <c r="F86" s="4"/>
      <c r="G86" s="4"/>
      <c r="H86" s="4"/>
    </row>
    <row r="87" spans="1:8" x14ac:dyDescent="0.25">
      <c r="A87" s="3" t="s">
        <v>43</v>
      </c>
      <c r="B87" s="11"/>
      <c r="C87" s="4"/>
      <c r="D87" s="1" t="s">
        <v>42</v>
      </c>
      <c r="E87" s="4"/>
      <c r="F87" s="4"/>
      <c r="G87" s="4"/>
      <c r="H87" s="4"/>
    </row>
    <row r="88" spans="1:8" x14ac:dyDescent="0.25">
      <c r="A88" s="3" t="s">
        <v>129</v>
      </c>
      <c r="B88" s="11"/>
      <c r="C88" s="4">
        <v>129289</v>
      </c>
      <c r="D88" s="1" t="s">
        <v>42</v>
      </c>
      <c r="E88" s="4"/>
      <c r="F88" s="4"/>
      <c r="G88" s="4"/>
      <c r="H88" s="4"/>
    </row>
    <row r="89" spans="1:8" x14ac:dyDescent="0.25">
      <c r="A89" s="3" t="s">
        <v>135</v>
      </c>
      <c r="B89" s="11"/>
      <c r="C89" s="11"/>
      <c r="D89" s="1" t="s">
        <v>42</v>
      </c>
      <c r="E89" s="11">
        <v>0</v>
      </c>
      <c r="F89" s="11"/>
      <c r="G89" s="11"/>
      <c r="H89" s="11"/>
    </row>
    <row r="91" spans="1:8" x14ac:dyDescent="0.25">
      <c r="A91" s="3" t="str">
        <f>'Program targeting'!$A$18</f>
        <v>PLHIV/DS-TB</v>
      </c>
      <c r="B91" s="5" t="s">
        <v>136</v>
      </c>
      <c r="C91" s="5" t="s">
        <v>40</v>
      </c>
      <c r="E91" s="5">
        <v>2015</v>
      </c>
      <c r="F91" s="5">
        <v>2016</v>
      </c>
      <c r="G91" s="5">
        <v>2017</v>
      </c>
      <c r="H91" s="5">
        <v>2018</v>
      </c>
    </row>
    <row r="92" spans="1:8" x14ac:dyDescent="0.25">
      <c r="A92" s="3" t="s">
        <v>41</v>
      </c>
      <c r="B92" s="11"/>
      <c r="C92" s="4"/>
      <c r="D92" s="1" t="s">
        <v>42</v>
      </c>
      <c r="E92" s="4">
        <v>90533507</v>
      </c>
      <c r="F92" s="4"/>
      <c r="G92" s="4"/>
      <c r="H92" s="4"/>
    </row>
    <row r="93" spans="1:8" x14ac:dyDescent="0.25">
      <c r="A93" s="3" t="s">
        <v>43</v>
      </c>
      <c r="B93" s="11"/>
      <c r="C93" s="4"/>
      <c r="D93" s="1" t="s">
        <v>42</v>
      </c>
      <c r="E93" s="4"/>
      <c r="F93" s="4"/>
      <c r="G93" s="4"/>
      <c r="H93" s="4"/>
    </row>
    <row r="94" spans="1:8" x14ac:dyDescent="0.25">
      <c r="A94" s="3" t="s">
        <v>129</v>
      </c>
      <c r="B94" s="11"/>
      <c r="C94" s="4">
        <f>2865*1.25*2</f>
        <v>7162.5</v>
      </c>
      <c r="D94" s="1" t="s">
        <v>42</v>
      </c>
      <c r="E94" s="4"/>
      <c r="F94" s="4"/>
      <c r="G94" s="4"/>
      <c r="H94" s="4"/>
    </row>
    <row r="95" spans="1:8" x14ac:dyDescent="0.25">
      <c r="A95" s="3" t="s">
        <v>135</v>
      </c>
      <c r="B95" s="11"/>
      <c r="C95" s="11"/>
      <c r="D95" s="1" t="s">
        <v>42</v>
      </c>
      <c r="E95" s="11">
        <v>0</v>
      </c>
      <c r="F95" s="11"/>
      <c r="G95" s="11"/>
      <c r="H95" s="11"/>
    </row>
    <row r="97" spans="1:8" x14ac:dyDescent="0.25">
      <c r="A97" s="3" t="str">
        <f>'Program targeting'!$A$19</f>
        <v>PLHIV/Old MDR</v>
      </c>
      <c r="B97" s="5" t="s">
        <v>136</v>
      </c>
      <c r="C97" s="5" t="s">
        <v>40</v>
      </c>
      <c r="E97" s="5">
        <v>2015</v>
      </c>
      <c r="F97" s="5">
        <v>2016</v>
      </c>
      <c r="G97" s="5">
        <v>2017</v>
      </c>
      <c r="H97" s="5">
        <v>2018</v>
      </c>
    </row>
    <row r="98" spans="1:8" x14ac:dyDescent="0.25">
      <c r="A98" s="3" t="s">
        <v>41</v>
      </c>
      <c r="B98" s="11"/>
      <c r="C98" s="4"/>
      <c r="D98" s="1" t="s">
        <v>42</v>
      </c>
      <c r="E98" s="4">
        <v>13888870</v>
      </c>
      <c r="F98" s="4"/>
      <c r="G98" s="4"/>
      <c r="H98" s="4"/>
    </row>
    <row r="99" spans="1:8" x14ac:dyDescent="0.25">
      <c r="A99" s="3" t="s">
        <v>43</v>
      </c>
      <c r="B99" s="11"/>
      <c r="C99" s="4"/>
      <c r="D99" s="1" t="s">
        <v>42</v>
      </c>
      <c r="E99" s="4"/>
      <c r="F99" s="4"/>
      <c r="G99" s="4"/>
      <c r="H99" s="4"/>
    </row>
    <row r="100" spans="1:8" x14ac:dyDescent="0.25">
      <c r="A100" s="3" t="s">
        <v>129</v>
      </c>
      <c r="B100" s="11"/>
      <c r="C100" s="4">
        <f>31056*1.07</f>
        <v>33229.920000000006</v>
      </c>
      <c r="D100" s="1" t="s">
        <v>42</v>
      </c>
      <c r="E100" s="4"/>
      <c r="F100" s="4"/>
      <c r="G100" s="4"/>
      <c r="H100" s="4"/>
    </row>
    <row r="101" spans="1:8" x14ac:dyDescent="0.25">
      <c r="A101" s="3" t="s">
        <v>135</v>
      </c>
      <c r="B101" s="11"/>
      <c r="C101" s="11"/>
      <c r="D101" s="1" t="s">
        <v>42</v>
      </c>
      <c r="E101" s="11">
        <v>0</v>
      </c>
      <c r="F101" s="11"/>
      <c r="G101" s="11"/>
      <c r="H101" s="11"/>
    </row>
    <row r="103" spans="1:8" x14ac:dyDescent="0.25">
      <c r="A103" s="3" t="str">
        <f>'Program targeting'!$A$20</f>
        <v>PLHIV/Old MDR-BDQ</v>
      </c>
      <c r="B103" s="5" t="s">
        <v>136</v>
      </c>
      <c r="C103" s="5" t="s">
        <v>40</v>
      </c>
      <c r="E103" s="5">
        <v>2015</v>
      </c>
      <c r="F103" s="5">
        <v>2016</v>
      </c>
      <c r="G103" s="5">
        <v>2017</v>
      </c>
      <c r="H103" s="5">
        <v>2018</v>
      </c>
    </row>
    <row r="104" spans="1:8" x14ac:dyDescent="0.25">
      <c r="A104" s="3" t="s">
        <v>41</v>
      </c>
      <c r="B104" s="11"/>
      <c r="C104" s="4"/>
      <c r="D104" s="1" t="s">
        <v>42</v>
      </c>
      <c r="E104" s="4">
        <v>15712783</v>
      </c>
      <c r="F104" s="4"/>
      <c r="G104" s="4"/>
      <c r="H104" s="4"/>
    </row>
    <row r="105" spans="1:8" x14ac:dyDescent="0.25">
      <c r="A105" s="3" t="s">
        <v>43</v>
      </c>
      <c r="B105" s="11"/>
      <c r="C105" s="4"/>
      <c r="D105" s="1" t="s">
        <v>42</v>
      </c>
      <c r="E105" s="4"/>
      <c r="F105" s="4"/>
      <c r="G105" s="4"/>
      <c r="H105" s="4"/>
    </row>
    <row r="106" spans="1:8" x14ac:dyDescent="0.25">
      <c r="A106" s="3" t="s">
        <v>129</v>
      </c>
      <c r="B106" s="11"/>
      <c r="C106" s="4">
        <f>35134*1.07</f>
        <v>37593.380000000005</v>
      </c>
      <c r="D106" s="1" t="s">
        <v>42</v>
      </c>
      <c r="E106" s="4"/>
      <c r="F106" s="4"/>
      <c r="G106" s="4"/>
      <c r="H106" s="4"/>
    </row>
    <row r="107" spans="1:8" x14ac:dyDescent="0.25">
      <c r="A107" s="3" t="s">
        <v>135</v>
      </c>
      <c r="B107" s="11"/>
      <c r="C107" s="11"/>
      <c r="D107" s="1" t="s">
        <v>42</v>
      </c>
      <c r="E107" s="11">
        <v>0</v>
      </c>
      <c r="F107" s="11"/>
      <c r="G107" s="11"/>
      <c r="H107" s="11"/>
    </row>
    <row r="109" spans="1:8" x14ac:dyDescent="0.25">
      <c r="A109" s="3" t="str">
        <f>'Program targeting'!$A$21</f>
        <v>PLHIV/New MDR</v>
      </c>
      <c r="B109" s="5" t="s">
        <v>136</v>
      </c>
      <c r="C109" s="5" t="s">
        <v>40</v>
      </c>
      <c r="E109" s="5">
        <v>2015</v>
      </c>
      <c r="F109" s="5">
        <v>2016</v>
      </c>
      <c r="G109" s="5">
        <v>2017</v>
      </c>
      <c r="H109" s="5">
        <v>2018</v>
      </c>
    </row>
    <row r="110" spans="1:8" x14ac:dyDescent="0.25">
      <c r="A110" s="3" t="s">
        <v>41</v>
      </c>
      <c r="B110" s="11"/>
      <c r="C110" s="4">
        <v>0</v>
      </c>
      <c r="D110" s="1" t="s">
        <v>42</v>
      </c>
      <c r="E110" s="4"/>
      <c r="F110" s="4"/>
      <c r="G110" s="4"/>
      <c r="H110" s="4"/>
    </row>
    <row r="111" spans="1:8" x14ac:dyDescent="0.25">
      <c r="A111" s="3" t="s">
        <v>43</v>
      </c>
      <c r="B111" s="11"/>
      <c r="C111" s="4"/>
      <c r="D111" s="1" t="s">
        <v>42</v>
      </c>
      <c r="E111" s="4"/>
      <c r="F111" s="4"/>
      <c r="G111" s="4"/>
      <c r="H111" s="4"/>
    </row>
    <row r="112" spans="1:8" x14ac:dyDescent="0.25">
      <c r="A112" s="3" t="s">
        <v>129</v>
      </c>
      <c r="B112" s="11"/>
      <c r="C112" s="4">
        <v>40130</v>
      </c>
      <c r="D112" s="1" t="s">
        <v>42</v>
      </c>
      <c r="E112" s="4"/>
      <c r="F112" s="4"/>
      <c r="G112" s="4"/>
      <c r="H112" s="4"/>
    </row>
    <row r="113" spans="1:8" x14ac:dyDescent="0.25">
      <c r="A113" s="3" t="s">
        <v>135</v>
      </c>
      <c r="B113" s="11"/>
      <c r="C113" s="11"/>
      <c r="D113" s="1" t="s">
        <v>42</v>
      </c>
      <c r="E113" s="11">
        <v>0</v>
      </c>
      <c r="F113" s="11"/>
      <c r="G113" s="11"/>
      <c r="H113" s="11"/>
    </row>
    <row r="115" spans="1:8" x14ac:dyDescent="0.25">
      <c r="A115" s="3" t="str">
        <f>'Program targeting'!$A$22</f>
        <v>PLHIV/Old XDR</v>
      </c>
      <c r="B115" s="5" t="s">
        <v>136</v>
      </c>
      <c r="C115" s="5" t="s">
        <v>40</v>
      </c>
      <c r="E115" s="5">
        <v>2015</v>
      </c>
      <c r="F115" s="5">
        <v>2016</v>
      </c>
      <c r="G115" s="5">
        <v>2017</v>
      </c>
      <c r="H115" s="5">
        <v>2018</v>
      </c>
    </row>
    <row r="116" spans="1:8" x14ac:dyDescent="0.25">
      <c r="A116" s="3" t="s">
        <v>41</v>
      </c>
      <c r="B116" s="11"/>
      <c r="C116" s="4"/>
      <c r="D116" s="1" t="s">
        <v>42</v>
      </c>
      <c r="E116" s="4">
        <v>2388215.0627615061</v>
      </c>
      <c r="F116" s="4"/>
      <c r="G116" s="4"/>
      <c r="H116" s="4"/>
    </row>
    <row r="117" spans="1:8" x14ac:dyDescent="0.25">
      <c r="A117" s="3" t="s">
        <v>43</v>
      </c>
      <c r="B117" s="11"/>
      <c r="C117" s="4"/>
      <c r="D117" s="1" t="s">
        <v>42</v>
      </c>
      <c r="E117" s="4"/>
      <c r="F117" s="4"/>
      <c r="G117" s="4"/>
      <c r="H117" s="4"/>
    </row>
    <row r="118" spans="1:8" x14ac:dyDescent="0.25">
      <c r="A118" s="3" t="s">
        <v>129</v>
      </c>
      <c r="B118" s="11"/>
      <c r="C118" s="4">
        <v>116644.8</v>
      </c>
      <c r="D118" s="1" t="s">
        <v>42</v>
      </c>
      <c r="E118" s="4"/>
      <c r="F118" s="4"/>
      <c r="G118" s="4"/>
      <c r="H118" s="4"/>
    </row>
    <row r="119" spans="1:8" x14ac:dyDescent="0.25">
      <c r="A119" s="3" t="s">
        <v>135</v>
      </c>
      <c r="B119" s="11"/>
      <c r="C119" s="11"/>
      <c r="D119" s="1" t="s">
        <v>42</v>
      </c>
      <c r="E119" s="11">
        <v>0</v>
      </c>
      <c r="F119" s="11"/>
      <c r="G119" s="11"/>
      <c r="H119" s="11"/>
    </row>
    <row r="121" spans="1:8" x14ac:dyDescent="0.25">
      <c r="A121" s="3" t="str">
        <f>'Program targeting'!$A$23</f>
        <v>PLHIV/New XDR</v>
      </c>
      <c r="B121" s="5" t="s">
        <v>136</v>
      </c>
      <c r="C121" s="5" t="s">
        <v>40</v>
      </c>
      <c r="E121" s="5">
        <v>2015</v>
      </c>
      <c r="F121" s="5">
        <v>2016</v>
      </c>
      <c r="G121" s="5">
        <v>2017</v>
      </c>
      <c r="H121" s="5">
        <v>2018</v>
      </c>
    </row>
    <row r="122" spans="1:8" x14ac:dyDescent="0.25">
      <c r="A122" s="3" t="s">
        <v>41</v>
      </c>
      <c r="B122" s="11"/>
      <c r="C122" s="4">
        <v>0</v>
      </c>
      <c r="D122" s="1" t="s">
        <v>42</v>
      </c>
      <c r="E122" s="4"/>
      <c r="F122" s="4"/>
      <c r="G122" s="4"/>
      <c r="H122" s="4"/>
    </row>
    <row r="123" spans="1:8" x14ac:dyDescent="0.25">
      <c r="A123" s="3" t="s">
        <v>43</v>
      </c>
      <c r="B123" s="11"/>
      <c r="C123" s="4"/>
      <c r="D123" s="1" t="s">
        <v>42</v>
      </c>
      <c r="E123" s="4"/>
      <c r="F123" s="4"/>
      <c r="G123" s="4"/>
      <c r="H123" s="4"/>
    </row>
    <row r="124" spans="1:8" x14ac:dyDescent="0.25">
      <c r="A124" s="3" t="s">
        <v>129</v>
      </c>
      <c r="B124" s="11"/>
      <c r="C124" s="4">
        <v>129322</v>
      </c>
      <c r="D124" s="1" t="s">
        <v>42</v>
      </c>
      <c r="E124" s="4"/>
      <c r="F124" s="4"/>
      <c r="G124" s="4"/>
      <c r="H124" s="4"/>
    </row>
    <row r="125" spans="1:8" x14ac:dyDescent="0.25">
      <c r="A125" s="3" t="s">
        <v>135</v>
      </c>
      <c r="B125" s="11"/>
      <c r="C125" s="11"/>
      <c r="D125" s="1" t="s">
        <v>42</v>
      </c>
      <c r="E125" s="11">
        <v>0</v>
      </c>
      <c r="F125" s="11"/>
      <c r="G125" s="11"/>
      <c r="H125" s="11"/>
    </row>
    <row r="127" spans="1:8" x14ac:dyDescent="0.25">
      <c r="A127" s="3" t="str">
        <f>'Program targeting'!$A$24</f>
        <v>Pris DS-TB</v>
      </c>
      <c r="B127" s="5" t="s">
        <v>136</v>
      </c>
      <c r="C127" s="5" t="s">
        <v>40</v>
      </c>
      <c r="E127" s="5">
        <v>2015</v>
      </c>
      <c r="F127" s="5">
        <v>2016</v>
      </c>
      <c r="G127" s="5">
        <v>2017</v>
      </c>
      <c r="H127" s="5">
        <v>2018</v>
      </c>
    </row>
    <row r="128" spans="1:8" x14ac:dyDescent="0.25">
      <c r="A128" s="3" t="s">
        <v>41</v>
      </c>
      <c r="B128" s="11"/>
      <c r="C128" s="4">
        <v>0</v>
      </c>
      <c r="D128" s="1" t="s">
        <v>42</v>
      </c>
      <c r="E128" s="4"/>
      <c r="F128" s="4"/>
      <c r="G128" s="4"/>
      <c r="H128" s="4"/>
    </row>
    <row r="129" spans="1:8" x14ac:dyDescent="0.25">
      <c r="A129" s="3" t="s">
        <v>43</v>
      </c>
      <c r="B129" s="11"/>
      <c r="C129" s="4"/>
      <c r="D129" s="1" t="s">
        <v>42</v>
      </c>
      <c r="E129" s="4"/>
      <c r="F129" s="4"/>
      <c r="G129" s="4"/>
      <c r="H129" s="4"/>
    </row>
    <row r="130" spans="1:8" x14ac:dyDescent="0.25">
      <c r="A130" s="3" t="s">
        <v>129</v>
      </c>
      <c r="B130" s="11"/>
      <c r="C130" s="4">
        <v>2806.8920419999999</v>
      </c>
      <c r="D130" s="1" t="s">
        <v>42</v>
      </c>
      <c r="E130" s="4"/>
      <c r="F130" s="4"/>
      <c r="G130" s="4"/>
      <c r="H130" s="4"/>
    </row>
    <row r="131" spans="1:8" x14ac:dyDescent="0.25">
      <c r="A131" s="3" t="s">
        <v>135</v>
      </c>
      <c r="B131" s="11"/>
      <c r="C131" s="11"/>
      <c r="D131" s="1" t="s">
        <v>42</v>
      </c>
      <c r="E131" s="11">
        <v>0</v>
      </c>
      <c r="F131" s="11"/>
      <c r="G131" s="11"/>
      <c r="H131" s="11"/>
    </row>
    <row r="133" spans="1:8" x14ac:dyDescent="0.25">
      <c r="A133" s="3" t="str">
        <f>'Program targeting'!$A$25</f>
        <v>Pris MDR</v>
      </c>
      <c r="B133" s="5" t="s">
        <v>136</v>
      </c>
      <c r="C133" s="5" t="s">
        <v>40</v>
      </c>
      <c r="E133" s="5">
        <v>2015</v>
      </c>
      <c r="F133" s="5">
        <v>2016</v>
      </c>
      <c r="G133" s="5">
        <v>2017</v>
      </c>
      <c r="H133" s="5">
        <v>2018</v>
      </c>
    </row>
    <row r="134" spans="1:8" x14ac:dyDescent="0.25">
      <c r="A134" s="3" t="s">
        <v>41</v>
      </c>
      <c r="B134" s="11"/>
      <c r="C134" s="4">
        <v>0</v>
      </c>
      <c r="D134" s="1" t="s">
        <v>42</v>
      </c>
      <c r="E134" s="4"/>
      <c r="F134" s="4"/>
      <c r="G134" s="4"/>
      <c r="H134" s="4"/>
    </row>
    <row r="135" spans="1:8" x14ac:dyDescent="0.25">
      <c r="A135" s="3" t="s">
        <v>43</v>
      </c>
      <c r="B135" s="11"/>
      <c r="C135" s="4"/>
      <c r="D135" s="1" t="s">
        <v>42</v>
      </c>
      <c r="E135" s="4"/>
      <c r="F135" s="4"/>
      <c r="G135" s="4"/>
      <c r="H135" s="4"/>
    </row>
    <row r="136" spans="1:8" x14ac:dyDescent="0.25">
      <c r="A136" s="3" t="s">
        <v>129</v>
      </c>
      <c r="B136" s="11"/>
      <c r="C136" s="4">
        <v>40078.903184151503</v>
      </c>
      <c r="D136" s="1" t="s">
        <v>42</v>
      </c>
      <c r="E136" s="4"/>
      <c r="F136" s="4"/>
      <c r="G136" s="4"/>
      <c r="H136" s="4"/>
    </row>
    <row r="137" spans="1:8" x14ac:dyDescent="0.25">
      <c r="A137" s="3" t="s">
        <v>135</v>
      </c>
      <c r="B137" s="11"/>
      <c r="C137" s="11"/>
      <c r="D137" s="1" t="s">
        <v>42</v>
      </c>
      <c r="E137" s="11">
        <v>0</v>
      </c>
      <c r="F137" s="11"/>
      <c r="G137" s="11"/>
      <c r="H137" s="11"/>
    </row>
    <row r="139" spans="1:8" x14ac:dyDescent="0.25">
      <c r="A139" s="3" t="str">
        <f>'Program targeting'!$A$26</f>
        <v>Pris XDR</v>
      </c>
      <c r="B139" s="5" t="s">
        <v>136</v>
      </c>
      <c r="C139" s="5" t="s">
        <v>40</v>
      </c>
      <c r="E139" s="5">
        <v>2015</v>
      </c>
      <c r="F139" s="5">
        <v>2016</v>
      </c>
      <c r="G139" s="5">
        <v>2017</v>
      </c>
      <c r="H139" s="5">
        <v>2018</v>
      </c>
    </row>
    <row r="140" spans="1:8" x14ac:dyDescent="0.25">
      <c r="A140" s="3" t="s">
        <v>41</v>
      </c>
      <c r="B140" s="11"/>
      <c r="C140" s="4">
        <v>0</v>
      </c>
      <c r="D140" s="1" t="s">
        <v>42</v>
      </c>
      <c r="E140" s="4"/>
      <c r="F140" s="4"/>
      <c r="G140" s="4"/>
      <c r="H140" s="4"/>
    </row>
    <row r="141" spans="1:8" x14ac:dyDescent="0.25">
      <c r="A141" s="3" t="s">
        <v>43</v>
      </c>
      <c r="B141" s="11"/>
      <c r="C141" s="4"/>
      <c r="D141" s="1" t="s">
        <v>42</v>
      </c>
      <c r="E141" s="4"/>
      <c r="F141" s="4"/>
      <c r="G141" s="4"/>
      <c r="H141" s="4"/>
    </row>
    <row r="142" spans="1:8" x14ac:dyDescent="0.25">
      <c r="A142" s="3" t="s">
        <v>129</v>
      </c>
      <c r="B142" s="11"/>
      <c r="C142" s="4">
        <v>129288.521246736</v>
      </c>
      <c r="D142" s="1" t="s">
        <v>42</v>
      </c>
      <c r="E142" s="4"/>
      <c r="F142" s="4"/>
      <c r="G142" s="4"/>
      <c r="H142" s="4"/>
    </row>
    <row r="143" spans="1:8" x14ac:dyDescent="0.25">
      <c r="A143" s="3" t="s">
        <v>135</v>
      </c>
      <c r="B143" s="11"/>
      <c r="C143" s="11"/>
      <c r="D143" s="1" t="s">
        <v>42</v>
      </c>
      <c r="E143" s="11">
        <v>0</v>
      </c>
      <c r="F143" s="11"/>
      <c r="G143" s="11"/>
      <c r="H143" s="11"/>
    </row>
    <row r="145" spans="1:8" x14ac:dyDescent="0.25">
      <c r="A145" s="3" t="str">
        <f>'Program targeting'!$A$27</f>
        <v>Min DS-TB</v>
      </c>
      <c r="B145" s="5" t="s">
        <v>136</v>
      </c>
      <c r="C145" s="5" t="s">
        <v>40</v>
      </c>
      <c r="E145" s="5">
        <v>2015</v>
      </c>
      <c r="F145" s="5">
        <v>2016</v>
      </c>
      <c r="G145" s="5">
        <v>2017</v>
      </c>
      <c r="H145" s="5">
        <v>2018</v>
      </c>
    </row>
    <row r="146" spans="1:8" x14ac:dyDescent="0.25">
      <c r="A146" s="3" t="s">
        <v>41</v>
      </c>
      <c r="B146" s="11"/>
      <c r="C146" s="4">
        <v>0</v>
      </c>
      <c r="D146" s="1" t="s">
        <v>42</v>
      </c>
      <c r="E146" s="4"/>
      <c r="F146" s="4"/>
      <c r="G146" s="4"/>
      <c r="H146" s="4"/>
    </row>
    <row r="147" spans="1:8" x14ac:dyDescent="0.25">
      <c r="A147" s="3" t="s">
        <v>43</v>
      </c>
      <c r="B147" s="11"/>
      <c r="C147" s="4"/>
      <c r="D147" s="1" t="s">
        <v>42</v>
      </c>
      <c r="E147" s="4"/>
      <c r="F147" s="4"/>
      <c r="G147" s="4"/>
      <c r="H147" s="4"/>
    </row>
    <row r="148" spans="1:8" x14ac:dyDescent="0.25">
      <c r="A148" s="3" t="s">
        <v>129</v>
      </c>
      <c r="B148" s="11"/>
      <c r="C148" s="4">
        <v>2808.488042</v>
      </c>
      <c r="D148" s="1" t="s">
        <v>42</v>
      </c>
      <c r="E148" s="4"/>
      <c r="F148" s="4"/>
      <c r="G148" s="4"/>
      <c r="H148" s="4"/>
    </row>
    <row r="149" spans="1:8" x14ac:dyDescent="0.25">
      <c r="A149" s="3" t="s">
        <v>135</v>
      </c>
      <c r="B149" s="11"/>
      <c r="C149" s="11"/>
      <c r="D149" s="1" t="s">
        <v>42</v>
      </c>
      <c r="E149" s="11">
        <v>0</v>
      </c>
      <c r="F149" s="11"/>
      <c r="G149" s="11"/>
      <c r="H149" s="11"/>
    </row>
    <row r="151" spans="1:8" x14ac:dyDescent="0.25">
      <c r="A151" s="3" t="str">
        <f>'Program targeting'!$A$28</f>
        <v>Min MDR</v>
      </c>
      <c r="B151" s="5" t="s">
        <v>136</v>
      </c>
      <c r="C151" s="5" t="s">
        <v>40</v>
      </c>
      <c r="E151" s="5">
        <v>2015</v>
      </c>
      <c r="F151" s="5">
        <v>2016</v>
      </c>
      <c r="G151" s="5">
        <v>2017</v>
      </c>
      <c r="H151" s="5">
        <v>2018</v>
      </c>
    </row>
    <row r="152" spans="1:8" x14ac:dyDescent="0.25">
      <c r="A152" s="3" t="s">
        <v>41</v>
      </c>
      <c r="B152" s="11"/>
      <c r="C152" s="4">
        <v>0</v>
      </c>
      <c r="D152" s="1" t="s">
        <v>42</v>
      </c>
      <c r="E152" s="4"/>
      <c r="F152" s="4"/>
      <c r="G152" s="4"/>
      <c r="H152" s="4"/>
    </row>
    <row r="153" spans="1:8" x14ac:dyDescent="0.25">
      <c r="A153" s="3" t="s">
        <v>43</v>
      </c>
      <c r="B153" s="11"/>
      <c r="C153" s="4"/>
      <c r="D153" s="1" t="s">
        <v>42</v>
      </c>
      <c r="E153" s="4"/>
      <c r="F153" s="4"/>
      <c r="G153" s="4"/>
      <c r="H153" s="4"/>
    </row>
    <row r="154" spans="1:8" x14ac:dyDescent="0.25">
      <c r="A154" s="3" t="s">
        <v>129</v>
      </c>
      <c r="B154" s="11"/>
      <c r="C154" s="4">
        <v>40109.651281712439</v>
      </c>
      <c r="D154" s="1" t="s">
        <v>42</v>
      </c>
      <c r="E154" s="4"/>
      <c r="F154" s="4"/>
      <c r="G154" s="4"/>
      <c r="H154" s="4"/>
    </row>
    <row r="155" spans="1:8" x14ac:dyDescent="0.25">
      <c r="A155" s="3" t="s">
        <v>135</v>
      </c>
      <c r="B155" s="11"/>
      <c r="C155" s="11"/>
      <c r="D155" s="1" t="s">
        <v>42</v>
      </c>
      <c r="E155" s="11">
        <v>0</v>
      </c>
      <c r="F155" s="11"/>
      <c r="G155" s="11"/>
      <c r="H155" s="11"/>
    </row>
    <row r="157" spans="1:8" x14ac:dyDescent="0.25">
      <c r="A157" s="3" t="str">
        <f>'Program targeting'!$A$29</f>
        <v>Min XDR</v>
      </c>
      <c r="B157" s="5" t="s">
        <v>136</v>
      </c>
      <c r="C157" s="5" t="s">
        <v>40</v>
      </c>
      <c r="E157" s="5">
        <v>2015</v>
      </c>
      <c r="F157" s="5">
        <v>2016</v>
      </c>
      <c r="G157" s="5">
        <v>2017</v>
      </c>
      <c r="H157" s="5">
        <v>2018</v>
      </c>
    </row>
    <row r="158" spans="1:8" x14ac:dyDescent="0.25">
      <c r="A158" s="3" t="s">
        <v>41</v>
      </c>
      <c r="B158" s="11"/>
      <c r="C158" s="4">
        <v>0</v>
      </c>
      <c r="D158" s="1" t="s">
        <v>42</v>
      </c>
      <c r="E158" s="4"/>
      <c r="F158" s="4"/>
      <c r="G158" s="4"/>
      <c r="H158" s="4"/>
    </row>
    <row r="159" spans="1:8" x14ac:dyDescent="0.25">
      <c r="A159" s="3" t="s">
        <v>43</v>
      </c>
      <c r="B159" s="11"/>
      <c r="C159" s="4"/>
      <c r="D159" s="1" t="s">
        <v>42</v>
      </c>
      <c r="E159" s="4"/>
      <c r="F159" s="4"/>
      <c r="G159" s="4"/>
      <c r="H159" s="4"/>
    </row>
    <row r="160" spans="1:8" x14ac:dyDescent="0.25">
      <c r="A160" s="3" t="s">
        <v>129</v>
      </c>
      <c r="B160" s="11"/>
      <c r="C160" s="4">
        <v>129288.52124673559</v>
      </c>
      <c r="D160" s="1" t="s">
        <v>42</v>
      </c>
      <c r="E160" s="4"/>
      <c r="F160" s="4"/>
      <c r="G160" s="4"/>
      <c r="H160" s="4"/>
    </row>
    <row r="161" spans="1:8" x14ac:dyDescent="0.25">
      <c r="A161" s="3" t="s">
        <v>135</v>
      </c>
      <c r="B161" s="11"/>
      <c r="C161" s="11"/>
      <c r="D161" s="1" t="s">
        <v>42</v>
      </c>
      <c r="E161" s="11">
        <v>0</v>
      </c>
      <c r="F161" s="11"/>
      <c r="G161" s="11"/>
      <c r="H161" s="11"/>
    </row>
    <row r="163" spans="1:8" x14ac:dyDescent="0.25">
      <c r="A163" s="3" t="str">
        <f>'Program targeting'!$A$30</f>
        <v>PCF-HIV-</v>
      </c>
      <c r="B163" s="5" t="s">
        <v>136</v>
      </c>
      <c r="C163" s="5" t="s">
        <v>40</v>
      </c>
      <c r="E163" s="5">
        <v>2015</v>
      </c>
      <c r="F163" s="5">
        <v>2016</v>
      </c>
      <c r="G163" s="5">
        <v>2017</v>
      </c>
      <c r="H163" s="5">
        <v>2018</v>
      </c>
    </row>
    <row r="164" spans="1:8" x14ac:dyDescent="0.25">
      <c r="A164" s="3" t="s">
        <v>41</v>
      </c>
      <c r="B164" s="11"/>
      <c r="C164" s="4"/>
      <c r="D164" s="1" t="s">
        <v>42</v>
      </c>
      <c r="E164" s="4"/>
      <c r="F164" s="4">
        <v>9020990.7095999997</v>
      </c>
      <c r="G164" s="4"/>
      <c r="H164" s="4"/>
    </row>
    <row r="165" spans="1:8" x14ac:dyDescent="0.25">
      <c r="A165" s="3" t="s">
        <v>43</v>
      </c>
      <c r="B165" s="11"/>
      <c r="C165" s="4"/>
      <c r="D165" s="1" t="s">
        <v>42</v>
      </c>
      <c r="E165" s="4"/>
      <c r="F165" s="4"/>
      <c r="G165" s="4"/>
      <c r="H165" s="4"/>
    </row>
    <row r="166" spans="1:8" x14ac:dyDescent="0.25">
      <c r="A166" s="3" t="s">
        <v>129</v>
      </c>
      <c r="B166" s="11"/>
      <c r="C166" s="4">
        <v>915</v>
      </c>
      <c r="D166" s="1" t="s">
        <v>42</v>
      </c>
      <c r="E166" s="4"/>
      <c r="F166" s="4"/>
      <c r="G166" s="4"/>
      <c r="H166" s="4"/>
    </row>
    <row r="167" spans="1:8" x14ac:dyDescent="0.25">
      <c r="A167" s="3" t="s">
        <v>135</v>
      </c>
      <c r="B167" s="11"/>
      <c r="C167" s="11"/>
      <c r="D167" s="1" t="s">
        <v>42</v>
      </c>
      <c r="E167" s="11">
        <v>0</v>
      </c>
      <c r="F167" s="11"/>
      <c r="G167" s="11"/>
      <c r="H167" s="11"/>
    </row>
    <row r="169" spans="1:8" x14ac:dyDescent="0.25">
      <c r="A169" s="3" t="str">
        <f>'Program targeting'!$A$31</f>
        <v>PCF-HIV+</v>
      </c>
      <c r="B169" s="5" t="s">
        <v>136</v>
      </c>
      <c r="C169" s="5" t="s">
        <v>40</v>
      </c>
      <c r="E169" s="5">
        <v>2015</v>
      </c>
      <c r="F169" s="5">
        <v>2016</v>
      </c>
      <c r="G169" s="5">
        <v>2017</v>
      </c>
      <c r="H169" s="5">
        <v>2018</v>
      </c>
    </row>
    <row r="170" spans="1:8" x14ac:dyDescent="0.25">
      <c r="A170" s="3" t="s">
        <v>41</v>
      </c>
      <c r="B170" s="11"/>
      <c r="C170" s="4"/>
      <c r="D170" s="1" t="s">
        <v>42</v>
      </c>
      <c r="E170" s="4"/>
      <c r="F170" s="4">
        <v>7956362.0040000016</v>
      </c>
      <c r="G170" s="4"/>
      <c r="H170" s="4"/>
    </row>
    <row r="171" spans="1:8" x14ac:dyDescent="0.25">
      <c r="A171" s="3" t="s">
        <v>43</v>
      </c>
      <c r="B171" s="11"/>
      <c r="C171" s="4"/>
      <c r="D171" s="1" t="s">
        <v>42</v>
      </c>
      <c r="E171" s="4"/>
      <c r="F171" s="4"/>
      <c r="G171" s="4"/>
      <c r="H171" s="4"/>
    </row>
    <row r="172" spans="1:8" x14ac:dyDescent="0.25">
      <c r="A172" s="3" t="s">
        <v>129</v>
      </c>
      <c r="B172" s="11"/>
      <c r="C172" s="4">
        <v>915</v>
      </c>
      <c r="D172" s="1" t="s">
        <v>42</v>
      </c>
      <c r="E172" s="4"/>
      <c r="F172" s="4"/>
      <c r="G172" s="4"/>
      <c r="H172" s="4"/>
    </row>
    <row r="173" spans="1:8" x14ac:dyDescent="0.25">
      <c r="A173" s="3" t="s">
        <v>135</v>
      </c>
      <c r="B173" s="11"/>
      <c r="C173" s="11"/>
      <c r="D173" s="1" t="s">
        <v>42</v>
      </c>
      <c r="E173" s="11">
        <v>0</v>
      </c>
      <c r="F173" s="11"/>
      <c r="G173" s="11"/>
      <c r="H173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9"/>
  <sheetViews>
    <sheetView workbookViewId="0">
      <selection activeCell="U14" sqref="G14:U23"/>
    </sheetView>
  </sheetViews>
  <sheetFormatPr defaultColWidth="8.85546875" defaultRowHeight="15" x14ac:dyDescent="0.25"/>
  <cols>
    <col min="1" max="1" width="22.28515625" bestFit="1" customWidth="1"/>
    <col min="2" max="6" width="12.7109375" customWidth="1"/>
    <col min="9" max="9" width="13.7109375" customWidth="1"/>
  </cols>
  <sheetData>
    <row r="1" spans="1:35" ht="45" x14ac:dyDescent="0.25">
      <c r="A1" s="3" t="s">
        <v>44</v>
      </c>
      <c r="B1" s="2" t="s">
        <v>131</v>
      </c>
      <c r="C1" s="2" t="s">
        <v>127</v>
      </c>
      <c r="D1" s="2" t="s">
        <v>128</v>
      </c>
      <c r="E1" s="2" t="s">
        <v>136</v>
      </c>
      <c r="G1" s="16" t="str">
        <f>'Program targeting'!$A$3</f>
        <v>BCG</v>
      </c>
      <c r="H1" s="16" t="str">
        <f>'Program targeting'!$A$4</f>
        <v>MS-PHC</v>
      </c>
      <c r="I1" s="16" t="str">
        <f>'Program targeting'!$A$5</f>
        <v>ENH-MS-PHC</v>
      </c>
      <c r="J1" s="16" t="str">
        <f>'Program targeting'!$A$6</f>
        <v>MS-HR</v>
      </c>
      <c r="K1" s="16" t="str">
        <f>'Program targeting'!$A$7</f>
        <v>CT-DS</v>
      </c>
      <c r="L1" s="16" t="str">
        <f>'Program targeting'!$A$8</f>
        <v>CT-DR</v>
      </c>
      <c r="M1" s="16" t="str">
        <f>'Program targeting'!$A$9</f>
        <v>ACF-PLHIV</v>
      </c>
      <c r="N1" s="16" t="str">
        <f>'Program targeting'!$A$10</f>
        <v>DS-TB</v>
      </c>
      <c r="O1" s="16" t="str">
        <f>'Program targeting'!$A$11</f>
        <v>Old MDR</v>
      </c>
      <c r="P1" s="16" t="str">
        <f>'Program targeting'!$A$12</f>
        <v>Old MDR/BDQ</v>
      </c>
      <c r="Q1" s="16" t="str">
        <f>'Program targeting'!$A$13</f>
        <v>MDR/BDQ</v>
      </c>
      <c r="R1" s="16" t="str">
        <f>'Program targeting'!$A$14</f>
        <v>KM-SC</v>
      </c>
      <c r="S1" s="16" t="str">
        <f>'Program targeting'!$A$15</f>
        <v>BDQ-SC</v>
      </c>
      <c r="T1" s="16" t="str">
        <f>'Program targeting'!$A$16</f>
        <v>XDR-Current</v>
      </c>
      <c r="U1" s="16" t="str">
        <f>'Program targeting'!$A$17</f>
        <v>XDR-new</v>
      </c>
      <c r="V1" s="5" t="str">
        <f>'Program targeting'!$A$18</f>
        <v>PLHIV/DS-TB</v>
      </c>
      <c r="W1" s="5" t="str">
        <f>'Program targeting'!$A$19</f>
        <v>PLHIV/Old MDR</v>
      </c>
      <c r="X1" s="5" t="str">
        <f>'Program targeting'!$A$20</f>
        <v>PLHIV/Old MDR-BDQ</v>
      </c>
      <c r="Y1" s="5" t="str">
        <f>'Program targeting'!$A$21</f>
        <v>PLHIV/New MDR</v>
      </c>
      <c r="Z1" s="5" t="str">
        <f>'Program targeting'!$A$22</f>
        <v>PLHIV/Old XDR</v>
      </c>
      <c r="AA1" s="5" t="str">
        <f>'Program targeting'!$A$23</f>
        <v>PLHIV/New XDR</v>
      </c>
      <c r="AB1" s="5" t="str">
        <f>'Program targeting'!$A$24</f>
        <v>Pris DS-TB</v>
      </c>
      <c r="AC1" s="5" t="str">
        <f>'Program targeting'!$A$25</f>
        <v>Pris MDR</v>
      </c>
      <c r="AD1" s="5" t="str">
        <f>'Program targeting'!$A$26</f>
        <v>Pris XDR</v>
      </c>
      <c r="AE1" s="5" t="str">
        <f>'Program targeting'!$A$27</f>
        <v>Min DS-TB</v>
      </c>
      <c r="AF1" s="5" t="str">
        <f>'Program targeting'!$A$28</f>
        <v>Min MDR</v>
      </c>
      <c r="AG1" s="5" t="str">
        <f>'Program targeting'!$A$29</f>
        <v>Min XDR</v>
      </c>
      <c r="AH1" s="5" t="str">
        <f>'Program targeting'!$A$30</f>
        <v>PCF-HIV-</v>
      </c>
      <c r="AI1" s="5" t="str">
        <f>'Program targeting'!$A$31</f>
        <v>PCF-HIV+</v>
      </c>
    </row>
    <row r="2" spans="1:35" x14ac:dyDescent="0.25">
      <c r="A2" s="3" t="s">
        <v>2</v>
      </c>
      <c r="B2" s="4">
        <v>0</v>
      </c>
      <c r="C2" s="4" t="s">
        <v>130</v>
      </c>
      <c r="D2" s="4" t="s">
        <v>137</v>
      </c>
      <c r="E2" s="4"/>
      <c r="G2" s="4">
        <v>0.5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3" t="s">
        <v>3</v>
      </c>
      <c r="B3" s="4"/>
      <c r="C3" s="4"/>
      <c r="D3" s="4"/>
      <c r="E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3" t="s">
        <v>4</v>
      </c>
      <c r="B4" s="4"/>
      <c r="C4" s="4"/>
      <c r="D4" s="4"/>
      <c r="E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5">
      <c r="A5" s="3" t="s">
        <v>5</v>
      </c>
      <c r="B5" s="4"/>
      <c r="C5" s="4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3" t="s">
        <v>6</v>
      </c>
      <c r="B6" s="4"/>
      <c r="C6" s="4"/>
      <c r="D6" s="4"/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3" t="s">
        <v>7</v>
      </c>
      <c r="B7" s="4"/>
      <c r="C7" s="4"/>
      <c r="D7" s="4"/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3" t="s">
        <v>8</v>
      </c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5">
      <c r="A9" s="3" t="s">
        <v>9</v>
      </c>
      <c r="B9" s="4"/>
      <c r="C9" s="4"/>
      <c r="D9" s="4"/>
      <c r="E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5">
      <c r="A10" s="3" t="s">
        <v>10</v>
      </c>
      <c r="B10" s="4"/>
      <c r="C10" s="4"/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5">
      <c r="A11" s="3" t="s">
        <v>11</v>
      </c>
      <c r="B11" s="4"/>
      <c r="C11" s="4"/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3" spans="1:35" ht="45" x14ac:dyDescent="0.25">
      <c r="A13" s="3" t="s">
        <v>45</v>
      </c>
      <c r="B13" s="2" t="s">
        <v>131</v>
      </c>
      <c r="C13" s="2" t="s">
        <v>127</v>
      </c>
      <c r="D13" s="2" t="s">
        <v>128</v>
      </c>
      <c r="E13" s="2" t="s">
        <v>136</v>
      </c>
      <c r="G13" s="5" t="str">
        <f>'Program targeting'!$A$3</f>
        <v>BCG</v>
      </c>
      <c r="H13" s="5" t="str">
        <f>'Program targeting'!$A$4</f>
        <v>MS-PHC</v>
      </c>
      <c r="I13" s="5" t="str">
        <f>'Program targeting'!$A$5</f>
        <v>ENH-MS-PHC</v>
      </c>
      <c r="J13" s="5" t="str">
        <f>'Program targeting'!$A$6</f>
        <v>MS-HR</v>
      </c>
      <c r="K13" s="5" t="str">
        <f>'Program targeting'!$A$7</f>
        <v>CT-DS</v>
      </c>
      <c r="L13" s="5" t="str">
        <f>'Program targeting'!$A$8</f>
        <v>CT-DR</v>
      </c>
      <c r="M13" s="5" t="str">
        <f>'Program targeting'!$A$9</f>
        <v>ACF-PLHIV</v>
      </c>
      <c r="N13" s="5" t="str">
        <f>'Program targeting'!$A$10</f>
        <v>DS-TB</v>
      </c>
      <c r="O13" s="5" t="str">
        <f>'Program targeting'!$A$11</f>
        <v>Old MDR</v>
      </c>
      <c r="P13" s="5" t="str">
        <f>'Program targeting'!$A$12</f>
        <v>Old MDR/BDQ</v>
      </c>
      <c r="Q13" s="5" t="str">
        <f>'Program targeting'!$A$13</f>
        <v>MDR/BDQ</v>
      </c>
      <c r="R13" s="5" t="str">
        <f>'Program targeting'!$A$14</f>
        <v>KM-SC</v>
      </c>
      <c r="S13" s="5" t="str">
        <f>'Program targeting'!$A$15</f>
        <v>BDQ-SC</v>
      </c>
      <c r="T13" s="5" t="str">
        <f>'Program targeting'!$A$16</f>
        <v>XDR-Current</v>
      </c>
      <c r="U13" s="5" t="str">
        <f>'Program targeting'!$A$17</f>
        <v>XDR-new</v>
      </c>
      <c r="V13" s="5" t="str">
        <f>'Program targeting'!$A$18</f>
        <v>PLHIV/DS-TB</v>
      </c>
      <c r="W13" s="5" t="str">
        <f>'Program targeting'!$A$19</f>
        <v>PLHIV/Old MDR</v>
      </c>
      <c r="X13" s="5" t="str">
        <f>'Program targeting'!$A$20</f>
        <v>PLHIV/Old MDR-BDQ</v>
      </c>
      <c r="Y13" s="5" t="str">
        <f>'Program targeting'!$A$21</f>
        <v>PLHIV/New MDR</v>
      </c>
      <c r="Z13" s="5" t="str">
        <f>'Program targeting'!$A$22</f>
        <v>PLHIV/Old XDR</v>
      </c>
      <c r="AA13" s="5" t="str">
        <f>'Program targeting'!$A$23</f>
        <v>PLHIV/New XDR</v>
      </c>
      <c r="AB13" s="5" t="str">
        <f>'Program targeting'!$A$24</f>
        <v>Pris DS-TB</v>
      </c>
      <c r="AC13" s="5" t="str">
        <f>'Program targeting'!$A$25</f>
        <v>Pris MDR</v>
      </c>
      <c r="AD13" s="5" t="str">
        <f>'Program targeting'!$A$26</f>
        <v>Pris XDR</v>
      </c>
      <c r="AE13" s="5" t="str">
        <f>'Program targeting'!$A$27</f>
        <v>Min DS-TB</v>
      </c>
      <c r="AF13" s="5" t="str">
        <f>'Program targeting'!$A$28</f>
        <v>Min MDR</v>
      </c>
      <c r="AG13" s="5" t="str">
        <f>'Program targeting'!$A$29</f>
        <v>Min XDR</v>
      </c>
      <c r="AH13" s="5" t="str">
        <f>'Program targeting'!$A$30</f>
        <v>PCF-HIV-</v>
      </c>
      <c r="AI13" s="5" t="str">
        <f>'Program targeting'!$A$31</f>
        <v>PCF-HIV+</v>
      </c>
    </row>
    <row r="14" spans="1:35" x14ac:dyDescent="0.25">
      <c r="A14" s="3" t="s">
        <v>2</v>
      </c>
      <c r="B14" s="4">
        <v>0</v>
      </c>
      <c r="C14" s="4"/>
      <c r="D14" s="4"/>
      <c r="E14" s="4"/>
      <c r="G14" s="4"/>
      <c r="H14" s="4">
        <v>0.52800000000000002</v>
      </c>
      <c r="I14" s="4">
        <v>0.70400000000000007</v>
      </c>
      <c r="J14" s="4">
        <v>0.88</v>
      </c>
      <c r="K14" s="4">
        <v>0.88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5">
      <c r="A15" s="3" t="s">
        <v>3</v>
      </c>
      <c r="B15" s="4">
        <v>0</v>
      </c>
      <c r="C15" s="4"/>
      <c r="D15" s="4"/>
      <c r="E15" s="4"/>
      <c r="G15" s="4"/>
      <c r="H15" s="4">
        <v>0.52800000000000002</v>
      </c>
      <c r="I15" s="4">
        <v>0.70400000000000007</v>
      </c>
      <c r="J15" s="4">
        <v>0.88</v>
      </c>
      <c r="K15" s="4">
        <v>0.88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0.88</v>
      </c>
      <c r="AI15" s="4"/>
    </row>
    <row r="16" spans="1:35" x14ac:dyDescent="0.25">
      <c r="A16" s="3" t="s">
        <v>4</v>
      </c>
      <c r="B16" s="4">
        <v>0</v>
      </c>
      <c r="C16" s="4"/>
      <c r="D16" s="4"/>
      <c r="E16" s="4"/>
      <c r="G16" s="4"/>
      <c r="H16" s="4">
        <v>0.52800000000000002</v>
      </c>
      <c r="I16" s="4">
        <v>0.70400000000000007</v>
      </c>
      <c r="J16" s="4">
        <v>0.88</v>
      </c>
      <c r="K16" s="4">
        <v>0.88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v>0.88</v>
      </c>
      <c r="AI16" s="4"/>
    </row>
    <row r="17" spans="1:35" x14ac:dyDescent="0.25">
      <c r="A17" s="3" t="s">
        <v>5</v>
      </c>
      <c r="B17" s="4">
        <v>0</v>
      </c>
      <c r="C17" s="4"/>
      <c r="D17" s="4"/>
      <c r="E17" s="4"/>
      <c r="G17" s="4"/>
      <c r="H17" s="4">
        <v>0.52800000000000002</v>
      </c>
      <c r="I17" s="4">
        <v>0.70400000000000007</v>
      </c>
      <c r="J17" s="4">
        <v>0.88</v>
      </c>
      <c r="K17" s="4">
        <v>0.88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>
        <v>0.88</v>
      </c>
      <c r="AI17" s="4"/>
    </row>
    <row r="18" spans="1:35" x14ac:dyDescent="0.25">
      <c r="A18" s="3" t="s">
        <v>6</v>
      </c>
      <c r="B18" s="4">
        <v>0</v>
      </c>
      <c r="C18" s="4"/>
      <c r="D18" s="4"/>
      <c r="E18" s="4"/>
      <c r="G18" s="4"/>
      <c r="H18" s="4"/>
      <c r="I18" s="4"/>
      <c r="J18" s="4"/>
      <c r="K18" s="4">
        <v>0.88</v>
      </c>
      <c r="L18" s="4"/>
      <c r="M18" s="4">
        <v>0.88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7.3333333333333334E-2</v>
      </c>
    </row>
    <row r="19" spans="1:35" x14ac:dyDescent="0.25">
      <c r="A19" s="3" t="s">
        <v>7</v>
      </c>
      <c r="B19" s="4">
        <v>0</v>
      </c>
      <c r="C19" s="4"/>
      <c r="D19" s="4"/>
      <c r="E19" s="4"/>
      <c r="G19" s="4"/>
      <c r="H19" s="4"/>
      <c r="I19" s="4"/>
      <c r="J19" s="4"/>
      <c r="K19" s="4">
        <v>0.88</v>
      </c>
      <c r="L19" s="4"/>
      <c r="M19" s="4">
        <v>0.88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>
        <v>7.3333333333333334E-2</v>
      </c>
    </row>
    <row r="20" spans="1:35" x14ac:dyDescent="0.25">
      <c r="A20" s="3" t="s">
        <v>8</v>
      </c>
      <c r="B20" s="4">
        <v>0</v>
      </c>
      <c r="C20" s="4"/>
      <c r="D20" s="4"/>
      <c r="E20" s="4"/>
      <c r="G20" s="4"/>
      <c r="H20" s="4">
        <v>0.52800000000000002</v>
      </c>
      <c r="I20" s="4">
        <v>0.70400000000000007</v>
      </c>
      <c r="J20" s="4">
        <v>0.88</v>
      </c>
      <c r="K20" s="4">
        <v>0.88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v>0.88</v>
      </c>
      <c r="AI20" s="4"/>
    </row>
    <row r="21" spans="1:35" x14ac:dyDescent="0.25">
      <c r="A21" s="3" t="s">
        <v>9</v>
      </c>
      <c r="B21" s="4">
        <v>0</v>
      </c>
      <c r="C21" s="4"/>
      <c r="D21" s="4"/>
      <c r="E21" s="4"/>
      <c r="G21" s="4"/>
      <c r="H21" s="4"/>
      <c r="I21" s="4"/>
      <c r="J21" s="4"/>
      <c r="K21" s="4">
        <v>0.88</v>
      </c>
      <c r="L21" s="4"/>
      <c r="M21" s="4">
        <v>0.88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7.3333333333333334E-2</v>
      </c>
    </row>
    <row r="22" spans="1:35" x14ac:dyDescent="0.25">
      <c r="A22" s="3" t="s">
        <v>10</v>
      </c>
      <c r="B22" s="4">
        <v>0</v>
      </c>
      <c r="C22" s="4"/>
      <c r="D22" s="4"/>
      <c r="E22" s="4"/>
      <c r="G22" s="4"/>
      <c r="H22" s="4">
        <v>0.52800000000000002</v>
      </c>
      <c r="I22" s="4">
        <v>0.70400000000000007</v>
      </c>
      <c r="J22" s="4">
        <v>0.88</v>
      </c>
      <c r="K22" s="4">
        <v>0.88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0.88</v>
      </c>
      <c r="AI22" s="4"/>
    </row>
    <row r="23" spans="1:35" x14ac:dyDescent="0.25">
      <c r="A23" s="3" t="s">
        <v>11</v>
      </c>
      <c r="B23" s="4">
        <v>0</v>
      </c>
      <c r="C23" s="4"/>
      <c r="D23" s="4"/>
      <c r="E23" s="4"/>
      <c r="G23" s="4"/>
      <c r="H23" s="4"/>
      <c r="I23" s="4"/>
      <c r="J23" s="4"/>
      <c r="K23" s="4">
        <v>0.88</v>
      </c>
      <c r="L23" s="4"/>
      <c r="M23" s="4">
        <v>0.88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7.3333333333333334E-2</v>
      </c>
    </row>
    <row r="25" spans="1:35" ht="45" x14ac:dyDescent="0.25">
      <c r="A25" s="3" t="s">
        <v>46</v>
      </c>
      <c r="B25" s="2" t="s">
        <v>131</v>
      </c>
      <c r="C25" s="2" t="s">
        <v>127</v>
      </c>
      <c r="D25" s="2" t="s">
        <v>128</v>
      </c>
      <c r="E25" s="2" t="s">
        <v>136</v>
      </c>
      <c r="G25" s="5" t="str">
        <f>'Program targeting'!$A$3</f>
        <v>BCG</v>
      </c>
      <c r="H25" s="5" t="str">
        <f>'Program targeting'!$A$4</f>
        <v>MS-PHC</v>
      </c>
      <c r="I25" s="5" t="str">
        <f>'Program targeting'!$A$5</f>
        <v>ENH-MS-PHC</v>
      </c>
      <c r="J25" s="5" t="str">
        <f>'Program targeting'!$A$6</f>
        <v>MS-HR</v>
      </c>
      <c r="K25" s="5" t="str">
        <f>'Program targeting'!$A$7</f>
        <v>CT-DS</v>
      </c>
      <c r="L25" s="5" t="str">
        <f>'Program targeting'!$A$8</f>
        <v>CT-DR</v>
      </c>
      <c r="M25" s="5" t="str">
        <f>'Program targeting'!$A$9</f>
        <v>ACF-PLHIV</v>
      </c>
      <c r="N25" s="5" t="str">
        <f>'Program targeting'!$A$10</f>
        <v>DS-TB</v>
      </c>
      <c r="O25" s="5" t="str">
        <f>'Program targeting'!$A$11</f>
        <v>Old MDR</v>
      </c>
      <c r="P25" s="5" t="str">
        <f>'Program targeting'!$A$12</f>
        <v>Old MDR/BDQ</v>
      </c>
      <c r="Q25" s="5" t="str">
        <f>'Program targeting'!$A$13</f>
        <v>MDR/BDQ</v>
      </c>
      <c r="R25" s="5" t="str">
        <f>'Program targeting'!$A$14</f>
        <v>KM-SC</v>
      </c>
      <c r="S25" s="5" t="str">
        <f>'Program targeting'!$A$15</f>
        <v>BDQ-SC</v>
      </c>
      <c r="T25" s="5" t="str">
        <f>'Program targeting'!$A$16</f>
        <v>XDR-Current</v>
      </c>
      <c r="U25" s="5" t="str">
        <f>'Program targeting'!$A$17</f>
        <v>XDR-new</v>
      </c>
      <c r="V25" s="5" t="str">
        <f>'Program targeting'!$A$18</f>
        <v>PLHIV/DS-TB</v>
      </c>
      <c r="W25" s="5" t="str">
        <f>'Program targeting'!$A$19</f>
        <v>PLHIV/Old MDR</v>
      </c>
      <c r="X25" s="5" t="str">
        <f>'Program targeting'!$A$20</f>
        <v>PLHIV/Old MDR-BDQ</v>
      </c>
      <c r="Y25" s="5" t="str">
        <f>'Program targeting'!$A$21</f>
        <v>PLHIV/New MDR</v>
      </c>
      <c r="Z25" s="5" t="str">
        <f>'Program targeting'!$A$22</f>
        <v>PLHIV/Old XDR</v>
      </c>
      <c r="AA25" s="5" t="str">
        <f>'Program targeting'!$A$23</f>
        <v>PLHIV/New XDR</v>
      </c>
      <c r="AB25" s="5" t="str">
        <f>'Program targeting'!$A$24</f>
        <v>Pris DS-TB</v>
      </c>
      <c r="AC25" s="5" t="str">
        <f>'Program targeting'!$A$25</f>
        <v>Pris MDR</v>
      </c>
      <c r="AD25" s="5" t="str">
        <f>'Program targeting'!$A$26</f>
        <v>Pris XDR</v>
      </c>
      <c r="AE25" s="5" t="str">
        <f>'Program targeting'!$A$27</f>
        <v>Min DS-TB</v>
      </c>
      <c r="AF25" s="5" t="str">
        <f>'Program targeting'!$A$28</f>
        <v>Min MDR</v>
      </c>
      <c r="AG25" s="5" t="str">
        <f>'Program targeting'!$A$29</f>
        <v>Min XDR</v>
      </c>
      <c r="AH25" s="5" t="str">
        <f>'Program targeting'!$A$30</f>
        <v>PCF-HIV-</v>
      </c>
      <c r="AI25" s="5" t="str">
        <f>'Program targeting'!$A$31</f>
        <v>PCF-HIV+</v>
      </c>
    </row>
    <row r="26" spans="1:35" x14ac:dyDescent="0.25">
      <c r="A26" s="3" t="s">
        <v>2</v>
      </c>
      <c r="B26" s="4">
        <v>0</v>
      </c>
      <c r="C26" s="4"/>
      <c r="D26" s="4"/>
      <c r="E26" s="4"/>
      <c r="G26" s="4"/>
      <c r="H26" s="4"/>
      <c r="I26" s="4"/>
      <c r="J26" s="4"/>
      <c r="K26" s="4"/>
      <c r="L26" s="4"/>
      <c r="M26" s="4"/>
      <c r="N26" s="4">
        <v>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3" t="s">
        <v>3</v>
      </c>
      <c r="B27" s="4">
        <v>0</v>
      </c>
      <c r="C27" s="4"/>
      <c r="D27" s="4"/>
      <c r="E27" s="4"/>
      <c r="G27" s="4"/>
      <c r="H27" s="4"/>
      <c r="I27" s="4"/>
      <c r="J27" s="4"/>
      <c r="K27" s="4"/>
      <c r="L27" s="4"/>
      <c r="M27" s="4"/>
      <c r="N27" s="4">
        <v>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3" t="s">
        <v>4</v>
      </c>
      <c r="B28" s="4">
        <v>0</v>
      </c>
      <c r="C28" s="4"/>
      <c r="D28" s="4"/>
      <c r="E28" s="4"/>
      <c r="G28" s="4"/>
      <c r="H28" s="4"/>
      <c r="I28" s="4"/>
      <c r="J28" s="4"/>
      <c r="K28" s="4"/>
      <c r="L28" s="4"/>
      <c r="M28" s="4"/>
      <c r="N28" s="4">
        <v>1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3" t="s">
        <v>5</v>
      </c>
      <c r="B29" s="4">
        <v>0</v>
      </c>
      <c r="C29" s="4"/>
      <c r="D29" s="4"/>
      <c r="E29" s="4"/>
      <c r="G29" s="4"/>
      <c r="H29" s="4"/>
      <c r="I29" s="4"/>
      <c r="J29" s="4"/>
      <c r="K29" s="4"/>
      <c r="L29" s="4"/>
      <c r="M29" s="4"/>
      <c r="N29" s="4">
        <v>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3" t="s">
        <v>6</v>
      </c>
      <c r="B30" s="4">
        <v>0</v>
      </c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1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3" t="s">
        <v>7</v>
      </c>
      <c r="B31" s="4">
        <v>0</v>
      </c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v>1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3" t="s">
        <v>8</v>
      </c>
      <c r="B32" s="4">
        <v>0</v>
      </c>
      <c r="C32" s="4"/>
      <c r="D32" s="4"/>
      <c r="E32" s="4"/>
      <c r="G32" s="4"/>
      <c r="H32" s="4"/>
      <c r="I32" s="4"/>
      <c r="J32" s="4"/>
      <c r="K32" s="4"/>
      <c r="L32" s="4"/>
      <c r="M32" s="4"/>
      <c r="N32" s="4"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</v>
      </c>
      <c r="AC32" s="4"/>
      <c r="AD32" s="4"/>
      <c r="AE32" s="4"/>
      <c r="AF32" s="4"/>
      <c r="AG32" s="4"/>
      <c r="AH32" s="4"/>
      <c r="AI32" s="4"/>
    </row>
    <row r="33" spans="1:35" x14ac:dyDescent="0.25">
      <c r="A33" s="3" t="s">
        <v>9</v>
      </c>
      <c r="B33" s="4">
        <v>0</v>
      </c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v>1</v>
      </c>
      <c r="W33" s="4"/>
      <c r="X33" s="4"/>
      <c r="Y33" s="4"/>
      <c r="Z33" s="4"/>
      <c r="AA33" s="4"/>
      <c r="AB33" s="4">
        <v>1</v>
      </c>
      <c r="AC33" s="4"/>
      <c r="AD33" s="4"/>
      <c r="AE33" s="4"/>
      <c r="AF33" s="4"/>
      <c r="AG33" s="4"/>
      <c r="AH33" s="4"/>
      <c r="AI33" s="4"/>
    </row>
    <row r="34" spans="1:35" x14ac:dyDescent="0.25">
      <c r="A34" s="3" t="s">
        <v>10</v>
      </c>
      <c r="B34" s="4">
        <v>0</v>
      </c>
      <c r="C34" s="4"/>
      <c r="D34" s="4"/>
      <c r="E34" s="4"/>
      <c r="G34" s="4"/>
      <c r="H34" s="4"/>
      <c r="I34" s="4"/>
      <c r="J34" s="4"/>
      <c r="K34" s="4"/>
      <c r="L34" s="4"/>
      <c r="M34" s="4"/>
      <c r="N34" s="4">
        <v>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v>1</v>
      </c>
      <c r="AF34" s="4"/>
      <c r="AG34" s="4"/>
      <c r="AH34" s="4"/>
      <c r="AI34" s="4"/>
    </row>
    <row r="35" spans="1:35" x14ac:dyDescent="0.25">
      <c r="A35" s="3" t="s">
        <v>11</v>
      </c>
      <c r="B35" s="4">
        <v>0</v>
      </c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1</v>
      </c>
      <c r="W35" s="4"/>
      <c r="X35" s="4"/>
      <c r="Y35" s="4"/>
      <c r="Z35" s="4"/>
      <c r="AA35" s="4"/>
      <c r="AB35" s="4"/>
      <c r="AC35" s="4"/>
      <c r="AD35" s="4"/>
      <c r="AE35" s="4">
        <v>1</v>
      </c>
      <c r="AF35" s="4"/>
      <c r="AG35" s="4"/>
      <c r="AH35" s="4"/>
      <c r="AI35" s="4"/>
    </row>
    <row r="37" spans="1:35" ht="45" x14ac:dyDescent="0.25">
      <c r="A37" s="3" t="s">
        <v>47</v>
      </c>
      <c r="B37" s="2" t="s">
        <v>131</v>
      </c>
      <c r="C37" s="2" t="s">
        <v>127</v>
      </c>
      <c r="D37" s="2" t="s">
        <v>128</v>
      </c>
      <c r="E37" s="2" t="s">
        <v>136</v>
      </c>
      <c r="G37" s="5" t="str">
        <f>'Program targeting'!$A$3</f>
        <v>BCG</v>
      </c>
      <c r="H37" s="5" t="str">
        <f>'Program targeting'!$A$4</f>
        <v>MS-PHC</v>
      </c>
      <c r="I37" s="5" t="str">
        <f>'Program targeting'!$A$5</f>
        <v>ENH-MS-PHC</v>
      </c>
      <c r="J37" s="5" t="str">
        <f>'Program targeting'!$A$6</f>
        <v>MS-HR</v>
      </c>
      <c r="K37" s="5" t="str">
        <f>'Program targeting'!$A$7</f>
        <v>CT-DS</v>
      </c>
      <c r="L37" s="5" t="str">
        <f>'Program targeting'!$A$8</f>
        <v>CT-DR</v>
      </c>
      <c r="M37" s="5" t="str">
        <f>'Program targeting'!$A$9</f>
        <v>ACF-PLHIV</v>
      </c>
      <c r="N37" s="5" t="str">
        <f>'Program targeting'!$A$10</f>
        <v>DS-TB</v>
      </c>
      <c r="O37" s="5" t="str">
        <f>'Program targeting'!$A$11</f>
        <v>Old MDR</v>
      </c>
      <c r="P37" s="5" t="str">
        <f>'Program targeting'!$A$12</f>
        <v>Old MDR/BDQ</v>
      </c>
      <c r="Q37" s="5" t="str">
        <f>'Program targeting'!$A$13</f>
        <v>MDR/BDQ</v>
      </c>
      <c r="R37" s="5" t="str">
        <f>'Program targeting'!$A$14</f>
        <v>KM-SC</v>
      </c>
      <c r="S37" s="5" t="str">
        <f>'Program targeting'!$A$15</f>
        <v>BDQ-SC</v>
      </c>
      <c r="T37" s="5" t="str">
        <f>'Program targeting'!$A$16</f>
        <v>XDR-Current</v>
      </c>
      <c r="U37" s="5" t="str">
        <f>'Program targeting'!$A$17</f>
        <v>XDR-new</v>
      </c>
      <c r="V37" s="5" t="str">
        <f>'Program targeting'!$A$18</f>
        <v>PLHIV/DS-TB</v>
      </c>
      <c r="W37" s="5" t="str">
        <f>'Program targeting'!$A$19</f>
        <v>PLHIV/Old MDR</v>
      </c>
      <c r="X37" s="5" t="str">
        <f>'Program targeting'!$A$20</f>
        <v>PLHIV/Old MDR-BDQ</v>
      </c>
      <c r="Y37" s="5" t="str">
        <f>'Program targeting'!$A$21</f>
        <v>PLHIV/New MDR</v>
      </c>
      <c r="Z37" s="5" t="str">
        <f>'Program targeting'!$A$22</f>
        <v>PLHIV/Old XDR</v>
      </c>
      <c r="AA37" s="5" t="str">
        <f>'Program targeting'!$A$23</f>
        <v>PLHIV/New XDR</v>
      </c>
      <c r="AB37" s="5" t="str">
        <f>'Program targeting'!$A$24</f>
        <v>Pris DS-TB</v>
      </c>
      <c r="AC37" s="5" t="str">
        <f>'Program targeting'!$A$25</f>
        <v>Pris MDR</v>
      </c>
      <c r="AD37" s="5" t="str">
        <f>'Program targeting'!$A$26</f>
        <v>Pris XDR</v>
      </c>
      <c r="AE37" s="5" t="str">
        <f>'Program targeting'!$A$27</f>
        <v>Min DS-TB</v>
      </c>
      <c r="AF37" s="5" t="str">
        <f>'Program targeting'!$A$28</f>
        <v>Min MDR</v>
      </c>
      <c r="AG37" s="5" t="str">
        <f>'Program targeting'!$A$29</f>
        <v>Min XDR</v>
      </c>
      <c r="AH37" s="5" t="str">
        <f>'Program targeting'!$A$30</f>
        <v>PCF-HIV-</v>
      </c>
      <c r="AI37" s="5" t="str">
        <f>'Program targeting'!$A$31</f>
        <v>PCF-HIV+</v>
      </c>
    </row>
    <row r="38" spans="1:35" x14ac:dyDescent="0.25">
      <c r="A38" s="3" t="s">
        <v>2</v>
      </c>
      <c r="B38" s="4">
        <v>0</v>
      </c>
      <c r="C38" s="4"/>
      <c r="D38" s="4"/>
      <c r="E38" s="4"/>
      <c r="G38" s="4"/>
      <c r="H38" s="4"/>
      <c r="I38" s="4"/>
      <c r="J38" s="4"/>
      <c r="K38" s="4"/>
      <c r="L38" s="4"/>
      <c r="M38" s="4"/>
      <c r="N38" s="4">
        <v>7.4999999999999956E-2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A39" s="3" t="s">
        <v>3</v>
      </c>
      <c r="B39" s="4">
        <v>0</v>
      </c>
      <c r="C39" s="4"/>
      <c r="D39" s="4"/>
      <c r="E39" s="4"/>
      <c r="G39" s="4"/>
      <c r="H39" s="4"/>
      <c r="I39" s="4"/>
      <c r="J39" s="4"/>
      <c r="K39" s="4"/>
      <c r="L39" s="4"/>
      <c r="M39" s="4"/>
      <c r="N39" s="4">
        <v>7.4999999999999956E-2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A40" s="3" t="s">
        <v>4</v>
      </c>
      <c r="B40" s="4">
        <v>0</v>
      </c>
      <c r="C40" s="4"/>
      <c r="D40" s="4"/>
      <c r="E40" s="4"/>
      <c r="G40" s="4"/>
      <c r="H40" s="4"/>
      <c r="I40" s="4"/>
      <c r="J40" s="4"/>
      <c r="K40" s="4"/>
      <c r="L40" s="4"/>
      <c r="M40" s="4"/>
      <c r="N40" s="4">
        <v>6.2E-2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A41" s="3" t="s">
        <v>5</v>
      </c>
      <c r="B41" s="4">
        <v>0</v>
      </c>
      <c r="C41" s="4"/>
      <c r="D41" s="4"/>
      <c r="E41" s="4"/>
      <c r="G41" s="4"/>
      <c r="H41" s="4"/>
      <c r="I41" s="4"/>
      <c r="J41" s="4"/>
      <c r="K41" s="4"/>
      <c r="L41" s="4"/>
      <c r="M41" s="4"/>
      <c r="N41" s="4">
        <v>6.2E-2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A42" s="3" t="s">
        <v>6</v>
      </c>
      <c r="B42" s="4">
        <v>0</v>
      </c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>
        <v>7.4999999999999956E-2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A43" s="3" t="s">
        <v>7</v>
      </c>
      <c r="B43" s="4">
        <v>0</v>
      </c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v>7.4999999999999956E-2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A44" s="3" t="s">
        <v>8</v>
      </c>
      <c r="B44" s="4">
        <v>0</v>
      </c>
      <c r="C44" s="4"/>
      <c r="D44" s="4"/>
      <c r="E44" s="4"/>
      <c r="G44" s="4"/>
      <c r="H44" s="4"/>
      <c r="I44" s="4"/>
      <c r="J44" s="4"/>
      <c r="K44" s="4"/>
      <c r="L44" s="4"/>
      <c r="M44" s="4"/>
      <c r="N44" s="4">
        <v>6.2E-2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0.04</v>
      </c>
      <c r="AC44" s="4"/>
      <c r="AD44" s="4"/>
      <c r="AE44" s="4"/>
      <c r="AF44" s="4"/>
      <c r="AG44" s="4"/>
      <c r="AH44" s="4"/>
      <c r="AI44" s="4"/>
    </row>
    <row r="45" spans="1:35" x14ac:dyDescent="0.25">
      <c r="A45" s="3" t="s">
        <v>9</v>
      </c>
      <c r="B45" s="4">
        <v>0</v>
      </c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7.4999999999999956E-2</v>
      </c>
      <c r="W45" s="4"/>
      <c r="X45" s="4"/>
      <c r="Y45" s="4"/>
      <c r="Z45" s="4"/>
      <c r="AA45" s="4"/>
      <c r="AB45" s="4">
        <v>0.04</v>
      </c>
      <c r="AC45" s="4"/>
      <c r="AD45" s="4"/>
      <c r="AE45" s="4"/>
      <c r="AF45" s="4"/>
      <c r="AG45" s="4"/>
      <c r="AH45" s="4"/>
      <c r="AI45" s="4"/>
    </row>
    <row r="46" spans="1:35" x14ac:dyDescent="0.25">
      <c r="A46" s="3" t="s">
        <v>10</v>
      </c>
      <c r="B46" s="4">
        <v>0</v>
      </c>
      <c r="C46" s="4"/>
      <c r="D46" s="4"/>
      <c r="E46" s="4"/>
      <c r="G46" s="4"/>
      <c r="H46" s="4"/>
      <c r="I46" s="4"/>
      <c r="J46" s="4"/>
      <c r="K46" s="4"/>
      <c r="L46" s="4"/>
      <c r="M46" s="4"/>
      <c r="N46" s="4">
        <v>6.2E-2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v>1</v>
      </c>
      <c r="AF46" s="4"/>
      <c r="AG46" s="4"/>
      <c r="AH46" s="4"/>
      <c r="AI46" s="4"/>
    </row>
    <row r="47" spans="1:35" x14ac:dyDescent="0.25">
      <c r="A47" s="3" t="s">
        <v>11</v>
      </c>
      <c r="B47" s="4">
        <v>0</v>
      </c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7.4999999999999956E-2</v>
      </c>
      <c r="W47" s="4"/>
      <c r="X47" s="4"/>
      <c r="Y47" s="4"/>
      <c r="Z47" s="4"/>
      <c r="AA47" s="4"/>
      <c r="AB47" s="4"/>
      <c r="AC47" s="4"/>
      <c r="AD47" s="4"/>
      <c r="AE47" s="4">
        <v>1</v>
      </c>
      <c r="AF47" s="4"/>
      <c r="AG47" s="4"/>
      <c r="AH47" s="4"/>
      <c r="AI47" s="4"/>
    </row>
    <row r="49" spans="1:35" ht="45" x14ac:dyDescent="0.25">
      <c r="A49" s="3" t="s">
        <v>48</v>
      </c>
      <c r="B49" s="2" t="s">
        <v>131</v>
      </c>
      <c r="C49" s="2" t="s">
        <v>127</v>
      </c>
      <c r="D49" s="2" t="s">
        <v>128</v>
      </c>
      <c r="E49" s="2" t="s">
        <v>136</v>
      </c>
      <c r="G49" s="5" t="str">
        <f>'Program targeting'!$A$3</f>
        <v>BCG</v>
      </c>
      <c r="H49" s="5" t="str">
        <f>'Program targeting'!$A$4</f>
        <v>MS-PHC</v>
      </c>
      <c r="I49" s="5" t="str">
        <f>'Program targeting'!$A$5</f>
        <v>ENH-MS-PHC</v>
      </c>
      <c r="J49" s="5" t="str">
        <f>'Program targeting'!$A$6</f>
        <v>MS-HR</v>
      </c>
      <c r="K49" s="5" t="str">
        <f>'Program targeting'!$A$7</f>
        <v>CT-DS</v>
      </c>
      <c r="L49" s="5" t="str">
        <f>'Program targeting'!$A$8</f>
        <v>CT-DR</v>
      </c>
      <c r="M49" s="5" t="str">
        <f>'Program targeting'!$A$9</f>
        <v>ACF-PLHIV</v>
      </c>
      <c r="N49" s="5" t="str">
        <f>'Program targeting'!$A$10</f>
        <v>DS-TB</v>
      </c>
      <c r="O49" s="5" t="str">
        <f>'Program targeting'!$A$11</f>
        <v>Old MDR</v>
      </c>
      <c r="P49" s="5" t="str">
        <f>'Program targeting'!$A$12</f>
        <v>Old MDR/BDQ</v>
      </c>
      <c r="Q49" s="5" t="str">
        <f>'Program targeting'!$A$13</f>
        <v>MDR/BDQ</v>
      </c>
      <c r="R49" s="5" t="str">
        <f>'Program targeting'!$A$14</f>
        <v>KM-SC</v>
      </c>
      <c r="S49" s="5" t="str">
        <f>'Program targeting'!$A$15</f>
        <v>BDQ-SC</v>
      </c>
      <c r="T49" s="5" t="str">
        <f>'Program targeting'!$A$16</f>
        <v>XDR-Current</v>
      </c>
      <c r="U49" s="5" t="str">
        <f>'Program targeting'!$A$17</f>
        <v>XDR-new</v>
      </c>
      <c r="V49" s="5" t="str">
        <f>'Program targeting'!$A$18</f>
        <v>PLHIV/DS-TB</v>
      </c>
      <c r="W49" s="5" t="str">
        <f>'Program targeting'!$A$19</f>
        <v>PLHIV/Old MDR</v>
      </c>
      <c r="X49" s="5" t="str">
        <f>'Program targeting'!$A$20</f>
        <v>PLHIV/Old MDR-BDQ</v>
      </c>
      <c r="Y49" s="5" t="str">
        <f>'Program targeting'!$A$21</f>
        <v>PLHIV/New MDR</v>
      </c>
      <c r="Z49" s="5" t="str">
        <f>'Program targeting'!$A$22</f>
        <v>PLHIV/Old XDR</v>
      </c>
      <c r="AA49" s="5" t="str">
        <f>'Program targeting'!$A$23</f>
        <v>PLHIV/New XDR</v>
      </c>
      <c r="AB49" s="5" t="str">
        <f>'Program targeting'!$A$24</f>
        <v>Pris DS-TB</v>
      </c>
      <c r="AC49" s="5" t="str">
        <f>'Program targeting'!$A$25</f>
        <v>Pris MDR</v>
      </c>
      <c r="AD49" s="5" t="str">
        <f>'Program targeting'!$A$26</f>
        <v>Pris XDR</v>
      </c>
      <c r="AE49" s="5" t="str">
        <f>'Program targeting'!$A$27</f>
        <v>Min DS-TB</v>
      </c>
      <c r="AF49" s="5" t="str">
        <f>'Program targeting'!$A$28</f>
        <v>Min MDR</v>
      </c>
      <c r="AG49" s="5" t="str">
        <f>'Program targeting'!$A$29</f>
        <v>Min XDR</v>
      </c>
      <c r="AH49" s="5" t="str">
        <f>'Program targeting'!$A$30</f>
        <v>PCF-HIV-</v>
      </c>
      <c r="AI49" s="5" t="str">
        <f>'Program targeting'!$A$31</f>
        <v>PCF-HIV+</v>
      </c>
    </row>
    <row r="50" spans="1:35" x14ac:dyDescent="0.25">
      <c r="A50" s="3" t="s">
        <v>2</v>
      </c>
      <c r="B50" s="4">
        <v>0</v>
      </c>
      <c r="C50" s="4"/>
      <c r="D50" s="4"/>
      <c r="E50" s="4"/>
      <c r="G50" s="4"/>
      <c r="H50" s="4"/>
      <c r="I50" s="4"/>
      <c r="J50" s="4"/>
      <c r="K50" s="4"/>
      <c r="L50" s="4"/>
      <c r="M50" s="4"/>
      <c r="N50" s="4">
        <v>0.95673599999999992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5">
      <c r="A51" s="3" t="s">
        <v>3</v>
      </c>
      <c r="B51" s="4">
        <v>0</v>
      </c>
      <c r="C51" s="4"/>
      <c r="D51" s="4"/>
      <c r="E51" s="4"/>
      <c r="G51" s="4"/>
      <c r="H51" s="4"/>
      <c r="I51" s="4"/>
      <c r="J51" s="4"/>
      <c r="K51" s="4"/>
      <c r="L51" s="4"/>
      <c r="M51" s="4"/>
      <c r="N51" s="4">
        <v>0.95673599999999992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5">
      <c r="A52" s="3" t="s">
        <v>4</v>
      </c>
      <c r="B52" s="4">
        <v>0</v>
      </c>
      <c r="C52" s="4"/>
      <c r="D52" s="4"/>
      <c r="E52" s="4"/>
      <c r="G52" s="4"/>
      <c r="H52" s="4"/>
      <c r="I52" s="4"/>
      <c r="J52" s="4"/>
      <c r="K52" s="4"/>
      <c r="L52" s="4"/>
      <c r="M52" s="4"/>
      <c r="N52" s="4">
        <v>0.95673599999999992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5">
      <c r="A53" s="3" t="s">
        <v>5</v>
      </c>
      <c r="B53" s="4">
        <v>0</v>
      </c>
      <c r="C53" s="4"/>
      <c r="D53" s="4"/>
      <c r="E53" s="4"/>
      <c r="G53" s="4"/>
      <c r="H53" s="4"/>
      <c r="I53" s="4"/>
      <c r="J53" s="4"/>
      <c r="K53" s="4"/>
      <c r="L53" s="4"/>
      <c r="M53" s="4"/>
      <c r="N53" s="4">
        <v>0.95673599999999992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5">
      <c r="A54" s="3" t="s">
        <v>6</v>
      </c>
      <c r="B54" s="4">
        <v>0</v>
      </c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0.95247599999999999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5">
      <c r="A55" s="3" t="s">
        <v>7</v>
      </c>
      <c r="B55" s="4">
        <v>0</v>
      </c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>
        <v>0.95247599999999999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5">
      <c r="A56" s="3" t="s">
        <v>8</v>
      </c>
      <c r="B56" s="4">
        <v>0</v>
      </c>
      <c r="C56" s="4"/>
      <c r="D56" s="4"/>
      <c r="E56" s="4"/>
      <c r="G56" s="4"/>
      <c r="H56" s="4"/>
      <c r="I56" s="4"/>
      <c r="J56" s="4"/>
      <c r="K56" s="4"/>
      <c r="L56" s="4"/>
      <c r="M56" s="4"/>
      <c r="N56" s="4">
        <v>0.95673599999999992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>
        <v>0.99839999999999995</v>
      </c>
      <c r="AC56" s="4"/>
      <c r="AD56" s="4"/>
      <c r="AE56" s="4"/>
      <c r="AF56" s="4"/>
      <c r="AG56" s="4"/>
      <c r="AH56" s="4"/>
      <c r="AI56" s="4"/>
    </row>
    <row r="57" spans="1:35" x14ac:dyDescent="0.25">
      <c r="A57" s="3" t="s">
        <v>9</v>
      </c>
      <c r="B57" s="4">
        <v>0</v>
      </c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0.95247599999999999</v>
      </c>
      <c r="W57" s="4"/>
      <c r="X57" s="4"/>
      <c r="Y57" s="4"/>
      <c r="Z57" s="4"/>
      <c r="AA57" s="4"/>
      <c r="AB57" s="4">
        <v>0.99839999999999995</v>
      </c>
      <c r="AC57" s="4"/>
      <c r="AD57" s="4"/>
      <c r="AE57" s="4"/>
      <c r="AF57" s="4"/>
      <c r="AG57" s="4"/>
      <c r="AH57" s="4"/>
      <c r="AI57" s="4"/>
    </row>
    <row r="58" spans="1:35" x14ac:dyDescent="0.25">
      <c r="A58" s="3" t="s">
        <v>10</v>
      </c>
      <c r="B58" s="4">
        <v>0</v>
      </c>
      <c r="C58" s="4"/>
      <c r="D58" s="4"/>
      <c r="E58" s="4"/>
      <c r="G58" s="4"/>
      <c r="H58" s="4"/>
      <c r="I58" s="4"/>
      <c r="J58" s="4"/>
      <c r="K58" s="4"/>
      <c r="L58" s="4"/>
      <c r="M58" s="4"/>
      <c r="N58" s="4">
        <v>0.95673599999999992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</row>
    <row r="59" spans="1:35" x14ac:dyDescent="0.25">
      <c r="A59" s="3" t="s">
        <v>11</v>
      </c>
      <c r="B59" s="4">
        <v>0</v>
      </c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0.95247599999999999</v>
      </c>
      <c r="W59" s="4"/>
      <c r="X59" s="4"/>
      <c r="Y59" s="4"/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</row>
    <row r="61" spans="1:35" ht="45" x14ac:dyDescent="0.25">
      <c r="A61" s="3" t="s">
        <v>49</v>
      </c>
      <c r="B61" s="2" t="s">
        <v>131</v>
      </c>
      <c r="C61" s="2" t="s">
        <v>127</v>
      </c>
      <c r="D61" s="2" t="s">
        <v>128</v>
      </c>
      <c r="E61" s="2" t="s">
        <v>136</v>
      </c>
      <c r="G61" s="5" t="str">
        <f>'Program targeting'!$A$3</f>
        <v>BCG</v>
      </c>
      <c r="H61" s="5" t="str">
        <f>'Program targeting'!$A$4</f>
        <v>MS-PHC</v>
      </c>
      <c r="I61" s="5" t="str">
        <f>'Program targeting'!$A$5</f>
        <v>ENH-MS-PHC</v>
      </c>
      <c r="J61" s="5" t="str">
        <f>'Program targeting'!$A$6</f>
        <v>MS-HR</v>
      </c>
      <c r="K61" s="5" t="str">
        <f>'Program targeting'!$A$7</f>
        <v>CT-DS</v>
      </c>
      <c r="L61" s="5" t="str">
        <f>'Program targeting'!$A$8</f>
        <v>CT-DR</v>
      </c>
      <c r="M61" s="5" t="str">
        <f>'Program targeting'!$A$9</f>
        <v>ACF-PLHIV</v>
      </c>
      <c r="N61" s="5" t="str">
        <f>'Program targeting'!$A$10</f>
        <v>DS-TB</v>
      </c>
      <c r="O61" s="5" t="str">
        <f>'Program targeting'!$A$11</f>
        <v>Old MDR</v>
      </c>
      <c r="P61" s="5" t="str">
        <f>'Program targeting'!$A$12</f>
        <v>Old MDR/BDQ</v>
      </c>
      <c r="Q61" s="5" t="str">
        <f>'Program targeting'!$A$13</f>
        <v>MDR/BDQ</v>
      </c>
      <c r="R61" s="5" t="str">
        <f>'Program targeting'!$A$14</f>
        <v>KM-SC</v>
      </c>
      <c r="S61" s="5" t="str">
        <f>'Program targeting'!$A$15</f>
        <v>BDQ-SC</v>
      </c>
      <c r="T61" s="5" t="str">
        <f>'Program targeting'!$A$16</f>
        <v>XDR-Current</v>
      </c>
      <c r="U61" s="5" t="str">
        <f>'Program targeting'!$A$17</f>
        <v>XDR-new</v>
      </c>
      <c r="V61" s="5" t="str">
        <f>'Program targeting'!$A$18</f>
        <v>PLHIV/DS-TB</v>
      </c>
      <c r="W61" s="5" t="str">
        <f>'Program targeting'!$A$19</f>
        <v>PLHIV/Old MDR</v>
      </c>
      <c r="X61" s="5" t="str">
        <f>'Program targeting'!$A$20</f>
        <v>PLHIV/Old MDR-BDQ</v>
      </c>
      <c r="Y61" s="5" t="str">
        <f>'Program targeting'!$A$21</f>
        <v>PLHIV/New MDR</v>
      </c>
      <c r="Z61" s="5" t="str">
        <f>'Program targeting'!$A$22</f>
        <v>PLHIV/Old XDR</v>
      </c>
      <c r="AA61" s="5" t="str">
        <f>'Program targeting'!$A$23</f>
        <v>PLHIV/New XDR</v>
      </c>
      <c r="AB61" s="5" t="str">
        <f>'Program targeting'!$A$24</f>
        <v>Pris DS-TB</v>
      </c>
      <c r="AC61" s="5" t="str">
        <f>'Program targeting'!$A$25</f>
        <v>Pris MDR</v>
      </c>
      <c r="AD61" s="5" t="str">
        <f>'Program targeting'!$A$26</f>
        <v>Pris XDR</v>
      </c>
      <c r="AE61" s="5" t="str">
        <f>'Program targeting'!$A$27</f>
        <v>Min DS-TB</v>
      </c>
      <c r="AF61" s="5" t="str">
        <f>'Program targeting'!$A$28</f>
        <v>Min MDR</v>
      </c>
      <c r="AG61" s="5" t="str">
        <f>'Program targeting'!$A$29</f>
        <v>Min XDR</v>
      </c>
      <c r="AH61" s="5" t="str">
        <f>'Program targeting'!$A$30</f>
        <v>PCF-HIV-</v>
      </c>
      <c r="AI61" s="5" t="str">
        <f>'Program targeting'!$A$31</f>
        <v>PCF-HIV+</v>
      </c>
    </row>
    <row r="62" spans="1:35" x14ac:dyDescent="0.25">
      <c r="A62" s="3" t="s">
        <v>2</v>
      </c>
      <c r="B62" s="4">
        <v>0</v>
      </c>
      <c r="C62" s="4"/>
      <c r="D62" s="4"/>
      <c r="E62" s="4"/>
      <c r="G62" s="4"/>
      <c r="H62" s="4">
        <v>0.52800000000000002</v>
      </c>
      <c r="I62" s="4">
        <v>0.70400000000000007</v>
      </c>
      <c r="J62" s="4">
        <v>0.88</v>
      </c>
      <c r="K62" s="4"/>
      <c r="L62" s="4">
        <v>0.88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5">
      <c r="A63" s="3" t="s">
        <v>3</v>
      </c>
      <c r="B63" s="4">
        <v>0</v>
      </c>
      <c r="C63" s="4"/>
      <c r="D63" s="4"/>
      <c r="E63" s="4"/>
      <c r="G63" s="4"/>
      <c r="H63" s="4">
        <v>0.52800000000000002</v>
      </c>
      <c r="I63" s="4">
        <v>0.70400000000000007</v>
      </c>
      <c r="J63" s="4">
        <v>0.88</v>
      </c>
      <c r="K63" s="4"/>
      <c r="L63" s="4">
        <v>0.88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v>0.88</v>
      </c>
      <c r="AI63" s="4"/>
    </row>
    <row r="64" spans="1:35" x14ac:dyDescent="0.25">
      <c r="A64" s="3" t="s">
        <v>4</v>
      </c>
      <c r="B64" s="4">
        <v>0</v>
      </c>
      <c r="C64" s="4"/>
      <c r="D64" s="4"/>
      <c r="E64" s="4"/>
      <c r="G64" s="4"/>
      <c r="H64" s="4">
        <v>0.52800000000000002</v>
      </c>
      <c r="I64" s="4">
        <v>0.70400000000000007</v>
      </c>
      <c r="J64" s="4">
        <v>0.88</v>
      </c>
      <c r="K64" s="4"/>
      <c r="L64" s="4">
        <v>0.88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>
        <v>0.88</v>
      </c>
      <c r="AI64" s="4"/>
    </row>
    <row r="65" spans="1:35" x14ac:dyDescent="0.25">
      <c r="A65" s="3" t="s">
        <v>5</v>
      </c>
      <c r="B65" s="4">
        <v>0</v>
      </c>
      <c r="C65" s="4"/>
      <c r="D65" s="4"/>
      <c r="E65" s="4"/>
      <c r="G65" s="4"/>
      <c r="H65" s="4">
        <v>0.52800000000000002</v>
      </c>
      <c r="I65" s="4">
        <v>0.70400000000000007</v>
      </c>
      <c r="J65" s="4">
        <v>0.88</v>
      </c>
      <c r="K65" s="4"/>
      <c r="L65" s="4">
        <v>0.88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v>0.88</v>
      </c>
      <c r="AI65" s="4"/>
    </row>
    <row r="66" spans="1:35" x14ac:dyDescent="0.25">
      <c r="A66" s="3" t="s">
        <v>6</v>
      </c>
      <c r="B66" s="4">
        <v>0</v>
      </c>
      <c r="C66" s="4"/>
      <c r="D66" s="4"/>
      <c r="E66" s="4"/>
      <c r="G66" s="4"/>
      <c r="H66" s="4"/>
      <c r="I66" s="4"/>
      <c r="J66" s="4"/>
      <c r="K66" s="4"/>
      <c r="L66" s="4">
        <v>0.88</v>
      </c>
      <c r="M66" s="4">
        <v>0.88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>
        <v>7.3333333333333334E-2</v>
      </c>
    </row>
    <row r="67" spans="1:35" x14ac:dyDescent="0.25">
      <c r="A67" s="3" t="s">
        <v>7</v>
      </c>
      <c r="B67" s="4">
        <v>0</v>
      </c>
      <c r="C67" s="4"/>
      <c r="D67" s="4"/>
      <c r="E67" s="4"/>
      <c r="G67" s="4"/>
      <c r="H67" s="4"/>
      <c r="I67" s="4"/>
      <c r="J67" s="4"/>
      <c r="K67" s="4"/>
      <c r="L67" s="4">
        <v>0.88</v>
      </c>
      <c r="M67" s="4">
        <v>0.88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>
        <v>7.3333333333333334E-2</v>
      </c>
    </row>
    <row r="68" spans="1:35" x14ac:dyDescent="0.25">
      <c r="A68" s="3" t="s">
        <v>8</v>
      </c>
      <c r="B68" s="4">
        <v>0</v>
      </c>
      <c r="C68" s="4"/>
      <c r="D68" s="4"/>
      <c r="E68" s="4"/>
      <c r="G68" s="4"/>
      <c r="H68" s="4">
        <v>0.52800000000000002</v>
      </c>
      <c r="I68" s="4">
        <v>0.70400000000000007</v>
      </c>
      <c r="J68" s="4">
        <v>0.88</v>
      </c>
      <c r="K68" s="4"/>
      <c r="L68" s="4">
        <v>0.88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v>0.88</v>
      </c>
      <c r="AI68" s="4"/>
    </row>
    <row r="69" spans="1:35" x14ac:dyDescent="0.25">
      <c r="A69" s="3" t="s">
        <v>9</v>
      </c>
      <c r="B69" s="4">
        <v>0</v>
      </c>
      <c r="C69" s="4"/>
      <c r="D69" s="4"/>
      <c r="E69" s="4"/>
      <c r="G69" s="4"/>
      <c r="H69" s="4"/>
      <c r="I69" s="4"/>
      <c r="J69" s="4"/>
      <c r="K69" s="4"/>
      <c r="L69" s="4">
        <v>0.88</v>
      </c>
      <c r="M69" s="4">
        <v>0.88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>
        <v>7.3333333333333334E-2</v>
      </c>
    </row>
    <row r="70" spans="1:35" x14ac:dyDescent="0.25">
      <c r="A70" s="3" t="s">
        <v>10</v>
      </c>
      <c r="B70" s="4">
        <v>0</v>
      </c>
      <c r="C70" s="4"/>
      <c r="D70" s="4"/>
      <c r="E70" s="4"/>
      <c r="G70" s="4"/>
      <c r="H70" s="4">
        <v>0.52800000000000002</v>
      </c>
      <c r="I70" s="4">
        <v>0.70400000000000007</v>
      </c>
      <c r="J70" s="4">
        <v>0.88</v>
      </c>
      <c r="K70" s="4"/>
      <c r="L70" s="4">
        <v>0.88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>
        <v>0.88</v>
      </c>
      <c r="AI70" s="4"/>
    </row>
    <row r="71" spans="1:35" x14ac:dyDescent="0.25">
      <c r="A71" s="3" t="s">
        <v>11</v>
      </c>
      <c r="B71" s="4">
        <v>0</v>
      </c>
      <c r="C71" s="4"/>
      <c r="D71" s="4"/>
      <c r="E71" s="4"/>
      <c r="G71" s="4"/>
      <c r="H71" s="4"/>
      <c r="I71" s="4"/>
      <c r="J71" s="4"/>
      <c r="K71" s="4"/>
      <c r="L71" s="4">
        <v>0.88</v>
      </c>
      <c r="M71" s="4">
        <v>0.88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>
        <v>7.3333333333333334E-2</v>
      </c>
    </row>
    <row r="73" spans="1:35" ht="45" x14ac:dyDescent="0.25">
      <c r="A73" s="3" t="s">
        <v>50</v>
      </c>
      <c r="B73" s="2" t="s">
        <v>131</v>
      </c>
      <c r="C73" s="2" t="s">
        <v>127</v>
      </c>
      <c r="D73" s="2" t="s">
        <v>128</v>
      </c>
      <c r="E73" s="2" t="s">
        <v>136</v>
      </c>
      <c r="G73" s="5" t="str">
        <f>'Program targeting'!$A$3</f>
        <v>BCG</v>
      </c>
      <c r="H73" s="5" t="str">
        <f>'Program targeting'!$A$4</f>
        <v>MS-PHC</v>
      </c>
      <c r="I73" s="5" t="str">
        <f>'Program targeting'!$A$5</f>
        <v>ENH-MS-PHC</v>
      </c>
      <c r="J73" s="5" t="str">
        <f>'Program targeting'!$A$6</f>
        <v>MS-HR</v>
      </c>
      <c r="K73" s="5" t="str">
        <f>'Program targeting'!$A$7</f>
        <v>CT-DS</v>
      </c>
      <c r="L73" s="5" t="str">
        <f>'Program targeting'!$A$8</f>
        <v>CT-DR</v>
      </c>
      <c r="M73" s="5" t="str">
        <f>'Program targeting'!$A$9</f>
        <v>ACF-PLHIV</v>
      </c>
      <c r="N73" s="5" t="str">
        <f>'Program targeting'!$A$10</f>
        <v>DS-TB</v>
      </c>
      <c r="O73" s="5" t="str">
        <f>'Program targeting'!$A$11</f>
        <v>Old MDR</v>
      </c>
      <c r="P73" s="5" t="str">
        <f>'Program targeting'!$A$12</f>
        <v>Old MDR/BDQ</v>
      </c>
      <c r="Q73" s="5" t="str">
        <f>'Program targeting'!$A$13</f>
        <v>MDR/BDQ</v>
      </c>
      <c r="R73" s="5" t="str">
        <f>'Program targeting'!$A$14</f>
        <v>KM-SC</v>
      </c>
      <c r="S73" s="5" t="str">
        <f>'Program targeting'!$A$15</f>
        <v>BDQ-SC</v>
      </c>
      <c r="T73" s="5" t="str">
        <f>'Program targeting'!$A$16</f>
        <v>XDR-Current</v>
      </c>
      <c r="U73" s="5" t="str">
        <f>'Program targeting'!$A$17</f>
        <v>XDR-new</v>
      </c>
      <c r="V73" s="5" t="str">
        <f>'Program targeting'!$A$18</f>
        <v>PLHIV/DS-TB</v>
      </c>
      <c r="W73" s="5" t="str">
        <f>'Program targeting'!$A$19</f>
        <v>PLHIV/Old MDR</v>
      </c>
      <c r="X73" s="5" t="str">
        <f>'Program targeting'!$A$20</f>
        <v>PLHIV/Old MDR-BDQ</v>
      </c>
      <c r="Y73" s="5" t="str">
        <f>'Program targeting'!$A$21</f>
        <v>PLHIV/New MDR</v>
      </c>
      <c r="Z73" s="5" t="str">
        <f>'Program targeting'!$A$22</f>
        <v>PLHIV/Old XDR</v>
      </c>
      <c r="AA73" s="5" t="str">
        <f>'Program targeting'!$A$23</f>
        <v>PLHIV/New XDR</v>
      </c>
      <c r="AB73" s="5" t="str">
        <f>'Program targeting'!$A$24</f>
        <v>Pris DS-TB</v>
      </c>
      <c r="AC73" s="5" t="str">
        <f>'Program targeting'!$A$25</f>
        <v>Pris MDR</v>
      </c>
      <c r="AD73" s="5" t="str">
        <f>'Program targeting'!$A$26</f>
        <v>Pris XDR</v>
      </c>
      <c r="AE73" s="5" t="str">
        <f>'Program targeting'!$A$27</f>
        <v>Min DS-TB</v>
      </c>
      <c r="AF73" s="5" t="str">
        <f>'Program targeting'!$A$28</f>
        <v>Min MDR</v>
      </c>
      <c r="AG73" s="5" t="str">
        <f>'Program targeting'!$A$29</f>
        <v>Min XDR</v>
      </c>
      <c r="AH73" s="5" t="str">
        <f>'Program targeting'!$A$30</f>
        <v>PCF-HIV-</v>
      </c>
      <c r="AI73" s="5" t="str">
        <f>'Program targeting'!$A$31</f>
        <v>PCF-HIV+</v>
      </c>
    </row>
    <row r="74" spans="1:35" x14ac:dyDescent="0.25">
      <c r="A74" s="3" t="s">
        <v>2</v>
      </c>
      <c r="B74" s="4">
        <v>0</v>
      </c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5">
      <c r="A75" s="3" t="s">
        <v>3</v>
      </c>
      <c r="B75" s="4">
        <v>0</v>
      </c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5">
      <c r="A76" s="3" t="s">
        <v>4</v>
      </c>
      <c r="B76" s="4">
        <v>0</v>
      </c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5">
      <c r="A77" s="3" t="s">
        <v>5</v>
      </c>
      <c r="B77" s="4">
        <v>0</v>
      </c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5">
      <c r="A78" s="3" t="s">
        <v>6</v>
      </c>
      <c r="B78" s="4">
        <v>0</v>
      </c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</v>
      </c>
      <c r="X78" s="4">
        <v>1</v>
      </c>
      <c r="Y78" s="4">
        <v>1</v>
      </c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5">
      <c r="A79" s="3" t="s">
        <v>7</v>
      </c>
      <c r="B79" s="4">
        <v>0</v>
      </c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1</v>
      </c>
      <c r="X79" s="4">
        <v>1</v>
      </c>
      <c r="Y79" s="4">
        <v>1</v>
      </c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5">
      <c r="A80" s="3" t="s">
        <v>8</v>
      </c>
      <c r="B80" s="4">
        <v>0</v>
      </c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/>
      <c r="AE80" s="4"/>
      <c r="AF80" s="4"/>
      <c r="AG80" s="4"/>
      <c r="AH80" s="4"/>
      <c r="AI80" s="4"/>
    </row>
    <row r="81" spans="1:35" x14ac:dyDescent="0.25">
      <c r="A81" s="3" t="s">
        <v>9</v>
      </c>
      <c r="B81" s="4">
        <v>0</v>
      </c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/>
      <c r="AE81" s="4"/>
      <c r="AF81" s="4"/>
      <c r="AG81" s="4"/>
      <c r="AH81" s="4"/>
      <c r="AI81" s="4"/>
    </row>
    <row r="82" spans="1:35" x14ac:dyDescent="0.25">
      <c r="A82" s="3" t="s">
        <v>10</v>
      </c>
      <c r="B82" s="4">
        <v>0</v>
      </c>
      <c r="C82" s="4"/>
      <c r="D82" s="4"/>
      <c r="E82" s="4"/>
      <c r="G82" s="4"/>
      <c r="H82" s="4"/>
      <c r="I82" s="4"/>
      <c r="J82" s="4"/>
      <c r="K82" s="4"/>
      <c r="L82" s="4"/>
      <c r="M82" s="4"/>
      <c r="N82" s="4"/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>
        <v>1</v>
      </c>
      <c r="AG82" s="4"/>
      <c r="AH82" s="4"/>
      <c r="AI82" s="4"/>
    </row>
    <row r="83" spans="1:35" x14ac:dyDescent="0.25">
      <c r="A83" s="3" t="s">
        <v>11</v>
      </c>
      <c r="B83" s="4">
        <v>0</v>
      </c>
      <c r="C83" s="4"/>
      <c r="D83" s="4"/>
      <c r="E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>
        <v>1</v>
      </c>
      <c r="X83" s="4">
        <v>1</v>
      </c>
      <c r="Y83" s="4">
        <v>1</v>
      </c>
      <c r="Z83" s="4"/>
      <c r="AA83" s="4"/>
      <c r="AB83" s="4"/>
      <c r="AC83" s="4"/>
      <c r="AD83" s="4"/>
      <c r="AE83" s="4"/>
      <c r="AF83" s="4">
        <v>1</v>
      </c>
      <c r="AG83" s="4"/>
      <c r="AH83" s="4"/>
      <c r="AI83" s="4"/>
    </row>
    <row r="85" spans="1:35" ht="45" x14ac:dyDescent="0.25">
      <c r="A85" s="3" t="s">
        <v>51</v>
      </c>
      <c r="B85" s="2" t="s">
        <v>131</v>
      </c>
      <c r="C85" s="2" t="s">
        <v>127</v>
      </c>
      <c r="D85" s="2" t="s">
        <v>128</v>
      </c>
      <c r="E85" s="2" t="s">
        <v>136</v>
      </c>
      <c r="G85" s="5" t="str">
        <f>'Program targeting'!$A$3</f>
        <v>BCG</v>
      </c>
      <c r="H85" s="5" t="str">
        <f>'Program targeting'!$A$4</f>
        <v>MS-PHC</v>
      </c>
      <c r="I85" s="5" t="str">
        <f>'Program targeting'!$A$5</f>
        <v>ENH-MS-PHC</v>
      </c>
      <c r="J85" s="5" t="str">
        <f>'Program targeting'!$A$6</f>
        <v>MS-HR</v>
      </c>
      <c r="K85" s="5" t="str">
        <f>'Program targeting'!$A$7</f>
        <v>CT-DS</v>
      </c>
      <c r="L85" s="5" t="str">
        <f>'Program targeting'!$A$8</f>
        <v>CT-DR</v>
      </c>
      <c r="M85" s="5" t="str">
        <f>'Program targeting'!$A$9</f>
        <v>ACF-PLHIV</v>
      </c>
      <c r="N85" s="5" t="str">
        <f>'Program targeting'!$A$10</f>
        <v>DS-TB</v>
      </c>
      <c r="O85" s="5" t="str">
        <f>'Program targeting'!$A$11</f>
        <v>Old MDR</v>
      </c>
      <c r="P85" s="5" t="str">
        <f>'Program targeting'!$A$12</f>
        <v>Old MDR/BDQ</v>
      </c>
      <c r="Q85" s="5" t="str">
        <f>'Program targeting'!$A$13</f>
        <v>MDR/BDQ</v>
      </c>
      <c r="R85" s="5" t="str">
        <f>'Program targeting'!$A$14</f>
        <v>KM-SC</v>
      </c>
      <c r="S85" s="5" t="str">
        <f>'Program targeting'!$A$15</f>
        <v>BDQ-SC</v>
      </c>
      <c r="T85" s="5" t="str">
        <f>'Program targeting'!$A$16</f>
        <v>XDR-Current</v>
      </c>
      <c r="U85" s="5" t="str">
        <f>'Program targeting'!$A$17</f>
        <v>XDR-new</v>
      </c>
      <c r="V85" s="5" t="str">
        <f>'Program targeting'!$A$18</f>
        <v>PLHIV/DS-TB</v>
      </c>
      <c r="W85" s="5" t="str">
        <f>'Program targeting'!$A$19</f>
        <v>PLHIV/Old MDR</v>
      </c>
      <c r="X85" s="5" t="str">
        <f>'Program targeting'!$A$20</f>
        <v>PLHIV/Old MDR-BDQ</v>
      </c>
      <c r="Y85" s="5" t="str">
        <f>'Program targeting'!$A$21</f>
        <v>PLHIV/New MDR</v>
      </c>
      <c r="Z85" s="5" t="str">
        <f>'Program targeting'!$A$22</f>
        <v>PLHIV/Old XDR</v>
      </c>
      <c r="AA85" s="5" t="str">
        <f>'Program targeting'!$A$23</f>
        <v>PLHIV/New XDR</v>
      </c>
      <c r="AB85" s="5" t="str">
        <f>'Program targeting'!$A$24</f>
        <v>Pris DS-TB</v>
      </c>
      <c r="AC85" s="5" t="str">
        <f>'Program targeting'!$A$25</f>
        <v>Pris MDR</v>
      </c>
      <c r="AD85" s="5" t="str">
        <f>'Program targeting'!$A$26</f>
        <v>Pris XDR</v>
      </c>
      <c r="AE85" s="5" t="str">
        <f>'Program targeting'!$A$27</f>
        <v>Min DS-TB</v>
      </c>
      <c r="AF85" s="5" t="str">
        <f>'Program targeting'!$A$28</f>
        <v>Min MDR</v>
      </c>
      <c r="AG85" s="5" t="str">
        <f>'Program targeting'!$A$29</f>
        <v>Min XDR</v>
      </c>
      <c r="AH85" s="5" t="str">
        <f>'Program targeting'!$A$30</f>
        <v>PCF-HIV-</v>
      </c>
      <c r="AI85" s="5" t="str">
        <f>'Program targeting'!$A$31</f>
        <v>PCF-HIV+</v>
      </c>
    </row>
    <row r="86" spans="1:35" x14ac:dyDescent="0.25">
      <c r="A86" s="3" t="s">
        <v>2</v>
      </c>
      <c r="B86" s="4">
        <v>0</v>
      </c>
      <c r="C86" s="4"/>
      <c r="D86" s="4"/>
      <c r="E86" s="4"/>
      <c r="G86" s="4"/>
      <c r="H86" s="4"/>
      <c r="I86" s="4"/>
      <c r="J86" s="4"/>
      <c r="K86" s="4"/>
      <c r="L86" s="4"/>
      <c r="M86" s="4"/>
      <c r="N86" s="4"/>
      <c r="O86" s="4">
        <v>0.5524</v>
      </c>
      <c r="P86" s="4">
        <v>0.28720000000000001</v>
      </c>
      <c r="Q86" s="4">
        <v>0.28720000000000001</v>
      </c>
      <c r="R86" s="4">
        <v>0.31180000000000008</v>
      </c>
      <c r="S86" s="4">
        <v>0.28720000000000001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5">
      <c r="A87" s="3" t="s">
        <v>3</v>
      </c>
      <c r="B87" s="4">
        <v>0</v>
      </c>
      <c r="C87" s="4"/>
      <c r="D87" s="4"/>
      <c r="E87" s="4"/>
      <c r="G87" s="4"/>
      <c r="H87" s="4"/>
      <c r="I87" s="4"/>
      <c r="J87" s="4"/>
      <c r="K87" s="4"/>
      <c r="L87" s="4"/>
      <c r="M87" s="4"/>
      <c r="N87" s="4"/>
      <c r="O87" s="4">
        <v>0.5524</v>
      </c>
      <c r="P87" s="4">
        <v>0.28720000000000001</v>
      </c>
      <c r="Q87" s="4">
        <v>0.28720000000000001</v>
      </c>
      <c r="R87" s="4">
        <v>0.31180000000000008</v>
      </c>
      <c r="S87" s="4">
        <v>0.28720000000000001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5">
      <c r="A88" s="3" t="s">
        <v>4</v>
      </c>
      <c r="B88" s="4">
        <v>0</v>
      </c>
      <c r="C88" s="4"/>
      <c r="D88" s="4"/>
      <c r="E88" s="4"/>
      <c r="G88" s="4"/>
      <c r="H88" s="4"/>
      <c r="I88" s="4"/>
      <c r="J88" s="4"/>
      <c r="K88" s="4"/>
      <c r="L88" s="4"/>
      <c r="M88" s="4"/>
      <c r="N88" s="4"/>
      <c r="O88" s="4">
        <v>0.5524</v>
      </c>
      <c r="P88" s="4">
        <v>0.28720000000000001</v>
      </c>
      <c r="Q88" s="4">
        <v>0.28720000000000001</v>
      </c>
      <c r="R88" s="4">
        <v>0.31180000000000008</v>
      </c>
      <c r="S88" s="4">
        <v>0.28720000000000001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5">
      <c r="A89" s="3" t="s">
        <v>5</v>
      </c>
      <c r="B89" s="4">
        <v>0</v>
      </c>
      <c r="C89" s="4"/>
      <c r="D89" s="4"/>
      <c r="E89" s="4"/>
      <c r="G89" s="4"/>
      <c r="H89" s="4"/>
      <c r="I89" s="4"/>
      <c r="J89" s="4"/>
      <c r="K89" s="4"/>
      <c r="L89" s="4"/>
      <c r="M89" s="4"/>
      <c r="N89" s="4"/>
      <c r="O89" s="4">
        <v>0.5524</v>
      </c>
      <c r="P89" s="4">
        <v>0.28720000000000001</v>
      </c>
      <c r="Q89" s="4">
        <v>0.28720000000000001</v>
      </c>
      <c r="R89" s="4">
        <v>0.31180000000000008</v>
      </c>
      <c r="S89" s="4">
        <v>0.28720000000000001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5">
      <c r="A90" s="3" t="s">
        <v>6</v>
      </c>
      <c r="B90" s="4">
        <v>0</v>
      </c>
      <c r="C90" s="4"/>
      <c r="D90" s="4"/>
      <c r="E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>
        <v>0.44720000000000004</v>
      </c>
      <c r="X90" s="4">
        <v>0.28720000000000001</v>
      </c>
      <c r="Y90" s="4">
        <v>0.14529999999999998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5">
      <c r="A91" s="3" t="s">
        <v>7</v>
      </c>
      <c r="B91" s="4">
        <v>0</v>
      </c>
      <c r="C91" s="4"/>
      <c r="D91" s="4"/>
      <c r="E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0.44720000000000004</v>
      </c>
      <c r="X91" s="4">
        <v>0.28720000000000001</v>
      </c>
      <c r="Y91" s="4">
        <v>0.14529999999999998</v>
      </c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5">
      <c r="A92" s="3" t="s">
        <v>8</v>
      </c>
      <c r="B92" s="4">
        <v>0</v>
      </c>
      <c r="C92" s="4"/>
      <c r="D92" s="4"/>
      <c r="E92" s="4"/>
      <c r="G92" s="4"/>
      <c r="H92" s="4"/>
      <c r="I92" s="4"/>
      <c r="J92" s="4"/>
      <c r="K92" s="4"/>
      <c r="L92" s="4"/>
      <c r="M92" s="4"/>
      <c r="N92" s="4"/>
      <c r="O92" s="4">
        <v>0.5524</v>
      </c>
      <c r="P92" s="4">
        <v>0.28720000000000001</v>
      </c>
      <c r="Q92" s="4">
        <v>0.28720000000000001</v>
      </c>
      <c r="R92" s="4">
        <v>0.31180000000000008</v>
      </c>
      <c r="S92" s="4">
        <v>0.28720000000000001</v>
      </c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/>
      <c r="AE92" s="4"/>
      <c r="AF92" s="4"/>
      <c r="AG92" s="4"/>
      <c r="AH92" s="4"/>
      <c r="AI92" s="4"/>
    </row>
    <row r="93" spans="1:35" x14ac:dyDescent="0.25">
      <c r="A93" s="3" t="s">
        <v>9</v>
      </c>
      <c r="B93" s="4">
        <v>0</v>
      </c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0.44720000000000004</v>
      </c>
      <c r="X93" s="4">
        <v>0.28720000000000001</v>
      </c>
      <c r="Y93" s="4">
        <v>0.14529999999999998</v>
      </c>
      <c r="Z93" s="4"/>
      <c r="AA93" s="4"/>
      <c r="AB93" s="4"/>
      <c r="AC93" s="4">
        <v>1</v>
      </c>
      <c r="AD93" s="4"/>
      <c r="AE93" s="4"/>
      <c r="AF93" s="4"/>
      <c r="AG93" s="4"/>
      <c r="AH93" s="4"/>
      <c r="AI93" s="4"/>
    </row>
    <row r="94" spans="1:35" x14ac:dyDescent="0.25">
      <c r="A94" s="3" t="s">
        <v>10</v>
      </c>
      <c r="B94" s="4">
        <v>0</v>
      </c>
      <c r="C94" s="4"/>
      <c r="D94" s="4"/>
      <c r="E94" s="4"/>
      <c r="G94" s="4"/>
      <c r="H94" s="4"/>
      <c r="I94" s="4"/>
      <c r="J94" s="4"/>
      <c r="K94" s="4"/>
      <c r="L94" s="4"/>
      <c r="M94" s="4"/>
      <c r="N94" s="4"/>
      <c r="O94" s="4">
        <v>0.5524</v>
      </c>
      <c r="P94" s="4">
        <v>0.28720000000000001</v>
      </c>
      <c r="Q94" s="4">
        <v>0.28720000000000001</v>
      </c>
      <c r="R94" s="4">
        <v>0.31180000000000008</v>
      </c>
      <c r="S94" s="4">
        <v>0.28720000000000001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v>1</v>
      </c>
      <c r="AG94" s="4"/>
      <c r="AH94" s="4"/>
      <c r="AI94" s="4"/>
    </row>
    <row r="95" spans="1:35" x14ac:dyDescent="0.25">
      <c r="A95" s="3" t="s">
        <v>11</v>
      </c>
      <c r="B95" s="4">
        <v>0</v>
      </c>
      <c r="C95" s="4"/>
      <c r="D95" s="4"/>
      <c r="E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0.44720000000000004</v>
      </c>
      <c r="X95" s="4">
        <v>0.28720000000000001</v>
      </c>
      <c r="Y95" s="4">
        <v>0.14529999999999998</v>
      </c>
      <c r="Z95" s="4"/>
      <c r="AA95" s="4"/>
      <c r="AB95" s="4"/>
      <c r="AC95" s="4"/>
      <c r="AD95" s="4"/>
      <c r="AE95" s="4"/>
      <c r="AF95" s="4">
        <v>1</v>
      </c>
      <c r="AG95" s="4"/>
      <c r="AH95" s="4"/>
      <c r="AI95" s="4"/>
    </row>
    <row r="97" spans="1:35" ht="45" x14ac:dyDescent="0.25">
      <c r="A97" s="3" t="s">
        <v>52</v>
      </c>
      <c r="B97" s="2" t="s">
        <v>131</v>
      </c>
      <c r="C97" s="2" t="s">
        <v>127</v>
      </c>
      <c r="D97" s="2" t="s">
        <v>128</v>
      </c>
      <c r="E97" s="2" t="s">
        <v>136</v>
      </c>
      <c r="G97" s="5" t="str">
        <f>'Program targeting'!$A$3</f>
        <v>BCG</v>
      </c>
      <c r="H97" s="5" t="str">
        <f>'Program targeting'!$A$4</f>
        <v>MS-PHC</v>
      </c>
      <c r="I97" s="5" t="str">
        <f>'Program targeting'!$A$5</f>
        <v>ENH-MS-PHC</v>
      </c>
      <c r="J97" s="5" t="str">
        <f>'Program targeting'!$A$6</f>
        <v>MS-HR</v>
      </c>
      <c r="K97" s="5" t="str">
        <f>'Program targeting'!$A$7</f>
        <v>CT-DS</v>
      </c>
      <c r="L97" s="5" t="str">
        <f>'Program targeting'!$A$8</f>
        <v>CT-DR</v>
      </c>
      <c r="M97" s="5" t="str">
        <f>'Program targeting'!$A$9</f>
        <v>ACF-PLHIV</v>
      </c>
      <c r="N97" s="5" t="str">
        <f>'Program targeting'!$A$10</f>
        <v>DS-TB</v>
      </c>
      <c r="O97" s="5" t="str">
        <f>'Program targeting'!$A$11</f>
        <v>Old MDR</v>
      </c>
      <c r="P97" s="5" t="str">
        <f>'Program targeting'!$A$12</f>
        <v>Old MDR/BDQ</v>
      </c>
      <c r="Q97" s="5" t="str">
        <f>'Program targeting'!$A$13</f>
        <v>MDR/BDQ</v>
      </c>
      <c r="R97" s="5" t="str">
        <f>'Program targeting'!$A$14</f>
        <v>KM-SC</v>
      </c>
      <c r="S97" s="5" t="str">
        <f>'Program targeting'!$A$15</f>
        <v>BDQ-SC</v>
      </c>
      <c r="T97" s="5" t="str">
        <f>'Program targeting'!$A$16</f>
        <v>XDR-Current</v>
      </c>
      <c r="U97" s="5" t="str">
        <f>'Program targeting'!$A$17</f>
        <v>XDR-new</v>
      </c>
      <c r="V97" s="5" t="str">
        <f>'Program targeting'!$A$18</f>
        <v>PLHIV/DS-TB</v>
      </c>
      <c r="W97" s="5" t="str">
        <f>'Program targeting'!$A$19</f>
        <v>PLHIV/Old MDR</v>
      </c>
      <c r="X97" s="5" t="str">
        <f>'Program targeting'!$A$20</f>
        <v>PLHIV/Old MDR-BDQ</v>
      </c>
      <c r="Y97" s="5" t="str">
        <f>'Program targeting'!$A$21</f>
        <v>PLHIV/New MDR</v>
      </c>
      <c r="Z97" s="5" t="str">
        <f>'Program targeting'!$A$22</f>
        <v>PLHIV/Old XDR</v>
      </c>
      <c r="AA97" s="5" t="str">
        <f>'Program targeting'!$A$23</f>
        <v>PLHIV/New XDR</v>
      </c>
      <c r="AB97" s="5" t="str">
        <f>'Program targeting'!$A$24</f>
        <v>Pris DS-TB</v>
      </c>
      <c r="AC97" s="5" t="str">
        <f>'Program targeting'!$A$25</f>
        <v>Pris MDR</v>
      </c>
      <c r="AD97" s="5" t="str">
        <f>'Program targeting'!$A$26</f>
        <v>Pris XDR</v>
      </c>
      <c r="AE97" s="5" t="str">
        <f>'Program targeting'!$A$27</f>
        <v>Min DS-TB</v>
      </c>
      <c r="AF97" s="5" t="str">
        <f>'Program targeting'!$A$28</f>
        <v>Min MDR</v>
      </c>
      <c r="AG97" s="5" t="str">
        <f>'Program targeting'!$A$29</f>
        <v>Min XDR</v>
      </c>
      <c r="AH97" s="5" t="str">
        <f>'Program targeting'!$A$30</f>
        <v>PCF-HIV-</v>
      </c>
      <c r="AI97" s="5" t="str">
        <f>'Program targeting'!$A$31</f>
        <v>PCF-HIV+</v>
      </c>
    </row>
    <row r="98" spans="1:35" x14ac:dyDescent="0.25">
      <c r="A98" s="3" t="s">
        <v>2</v>
      </c>
      <c r="B98" s="4">
        <v>0</v>
      </c>
      <c r="C98" s="4"/>
      <c r="D98" s="4"/>
      <c r="E98" s="4"/>
      <c r="G98" s="4"/>
      <c r="H98" s="4"/>
      <c r="I98" s="4"/>
      <c r="J98" s="4"/>
      <c r="K98" s="4"/>
      <c r="L98" s="4"/>
      <c r="M98" s="4"/>
      <c r="N98" s="4"/>
      <c r="O98" s="4">
        <v>0.39816945906675694</v>
      </c>
      <c r="P98" s="4">
        <v>0.46427619056084501</v>
      </c>
      <c r="Q98" s="4">
        <v>0.52714374529406949</v>
      </c>
      <c r="R98" s="4">
        <v>0.68592239052443116</v>
      </c>
      <c r="S98" s="4">
        <v>0.74456761445968844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5">
      <c r="A99" s="3" t="s">
        <v>3</v>
      </c>
      <c r="B99" s="4">
        <v>0</v>
      </c>
      <c r="C99" s="4"/>
      <c r="D99" s="4"/>
      <c r="E99" s="4"/>
      <c r="G99" s="4"/>
      <c r="H99" s="4"/>
      <c r="I99" s="4"/>
      <c r="J99" s="4"/>
      <c r="K99" s="4"/>
      <c r="L99" s="4"/>
      <c r="M99" s="4"/>
      <c r="N99" s="4"/>
      <c r="O99" s="4">
        <v>0.39816945906675694</v>
      </c>
      <c r="P99" s="4">
        <v>0.46427619056084501</v>
      </c>
      <c r="Q99" s="4">
        <v>0.52714374529406949</v>
      </c>
      <c r="R99" s="4">
        <v>0.68592239052443116</v>
      </c>
      <c r="S99" s="4">
        <v>0.74456761445968844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5">
      <c r="A100" s="3" t="s">
        <v>4</v>
      </c>
      <c r="B100" s="4">
        <v>0</v>
      </c>
      <c r="C100" s="4"/>
      <c r="D100" s="4"/>
      <c r="E100" s="4"/>
      <c r="G100" s="4"/>
      <c r="H100" s="4"/>
      <c r="I100" s="4"/>
      <c r="J100" s="4"/>
      <c r="K100" s="4"/>
      <c r="L100" s="4"/>
      <c r="M100" s="4"/>
      <c r="N100" s="4"/>
      <c r="O100" s="4">
        <v>0.39816945906675694</v>
      </c>
      <c r="P100" s="4">
        <v>0.46427619056084501</v>
      </c>
      <c r="Q100" s="4">
        <v>0.52714374529406949</v>
      </c>
      <c r="R100" s="4">
        <v>0.68592239052443116</v>
      </c>
      <c r="S100" s="4">
        <v>0.74456761445968844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5">
      <c r="A101" s="3" t="s">
        <v>5</v>
      </c>
      <c r="B101" s="4">
        <v>0</v>
      </c>
      <c r="C101" s="4"/>
      <c r="D101" s="4"/>
      <c r="E101" s="4"/>
      <c r="G101" s="4"/>
      <c r="H101" s="4"/>
      <c r="I101" s="4"/>
      <c r="J101" s="4"/>
      <c r="K101" s="4"/>
      <c r="L101" s="4"/>
      <c r="M101" s="4"/>
      <c r="N101" s="4"/>
      <c r="O101" s="4">
        <v>0.39816945906675694</v>
      </c>
      <c r="P101" s="4">
        <v>0.46427619056084501</v>
      </c>
      <c r="Q101" s="4">
        <v>0.52714374529406949</v>
      </c>
      <c r="R101" s="4">
        <v>0.68592239052443116</v>
      </c>
      <c r="S101" s="4">
        <v>0.74456761445968844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5">
      <c r="A102" s="3" t="s">
        <v>6</v>
      </c>
      <c r="B102" s="4">
        <v>0</v>
      </c>
      <c r="C102" s="4"/>
      <c r="D102" s="4"/>
      <c r="E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>
        <v>0.33411712741654032</v>
      </c>
      <c r="X102" s="4">
        <v>0.46427619056084501</v>
      </c>
      <c r="Y102" s="4">
        <v>0.61708679020377177</v>
      </c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5">
      <c r="A103" s="3" t="s">
        <v>7</v>
      </c>
      <c r="B103" s="4">
        <v>0</v>
      </c>
      <c r="C103" s="4"/>
      <c r="D103" s="4"/>
      <c r="E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0.33411712741654032</v>
      </c>
      <c r="X103" s="4">
        <v>0.46427619056084501</v>
      </c>
      <c r="Y103" s="4">
        <v>0.61708679020377177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5">
      <c r="A104" s="3" t="s">
        <v>8</v>
      </c>
      <c r="B104" s="4">
        <v>0</v>
      </c>
      <c r="C104" s="4"/>
      <c r="D104" s="4"/>
      <c r="E104" s="4"/>
      <c r="G104" s="4"/>
      <c r="H104" s="4"/>
      <c r="I104" s="4"/>
      <c r="J104" s="4"/>
      <c r="K104" s="4"/>
      <c r="L104" s="4"/>
      <c r="M104" s="4"/>
      <c r="N104" s="4"/>
      <c r="O104" s="4">
        <v>0.39816945906675694</v>
      </c>
      <c r="P104" s="4">
        <v>0.46427619056084501</v>
      </c>
      <c r="Q104" s="4">
        <v>0.52714374529406949</v>
      </c>
      <c r="R104" s="4">
        <v>0.68592239052443116</v>
      </c>
      <c r="S104" s="4">
        <v>0.74456761445968844</v>
      </c>
      <c r="T104" s="4"/>
      <c r="U104" s="4"/>
      <c r="V104" s="4"/>
      <c r="W104" s="4"/>
      <c r="X104" s="4"/>
      <c r="Y104" s="4"/>
      <c r="Z104" s="4"/>
      <c r="AA104" s="4"/>
      <c r="AB104" s="4"/>
      <c r="AC104" s="4">
        <v>0</v>
      </c>
      <c r="AD104" s="4"/>
      <c r="AE104" s="4"/>
      <c r="AF104" s="4"/>
      <c r="AG104" s="4"/>
      <c r="AH104" s="4"/>
      <c r="AI104" s="4"/>
    </row>
    <row r="105" spans="1:35" x14ac:dyDescent="0.25">
      <c r="A105" s="3" t="s">
        <v>9</v>
      </c>
      <c r="B105" s="4">
        <v>0</v>
      </c>
      <c r="C105" s="4"/>
      <c r="D105" s="4"/>
      <c r="E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0.33411712741654032</v>
      </c>
      <c r="X105" s="4">
        <v>0.46427619056084501</v>
      </c>
      <c r="Y105" s="4">
        <v>0.61708679020377177</v>
      </c>
      <c r="Z105" s="4"/>
      <c r="AA105" s="4"/>
      <c r="AB105" s="4"/>
      <c r="AC105" s="4">
        <v>0</v>
      </c>
      <c r="AD105" s="4"/>
      <c r="AE105" s="4"/>
      <c r="AF105" s="4"/>
      <c r="AG105" s="4"/>
      <c r="AH105" s="4"/>
      <c r="AI105" s="4"/>
    </row>
    <row r="106" spans="1:35" x14ac:dyDescent="0.25">
      <c r="A106" s="3" t="s">
        <v>10</v>
      </c>
      <c r="B106" s="4">
        <v>0</v>
      </c>
      <c r="C106" s="4"/>
      <c r="D106" s="4"/>
      <c r="E106" s="4"/>
      <c r="G106" s="4"/>
      <c r="H106" s="4"/>
      <c r="I106" s="4"/>
      <c r="J106" s="4"/>
      <c r="K106" s="4"/>
      <c r="L106" s="4"/>
      <c r="M106" s="4"/>
      <c r="N106" s="4"/>
      <c r="O106" s="4">
        <v>0.39816945906675694</v>
      </c>
      <c r="P106" s="4">
        <v>0.46427619056084501</v>
      </c>
      <c r="Q106" s="4">
        <v>0.52714374529406949</v>
      </c>
      <c r="R106" s="4">
        <v>0.68592239052443116</v>
      </c>
      <c r="S106" s="4">
        <v>0.74456761445968844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>
        <v>0</v>
      </c>
      <c r="AG106" s="4"/>
      <c r="AH106" s="4"/>
      <c r="AI106" s="4"/>
    </row>
    <row r="107" spans="1:35" x14ac:dyDescent="0.25">
      <c r="A107" s="3" t="s">
        <v>11</v>
      </c>
      <c r="B107" s="4">
        <v>0</v>
      </c>
      <c r="C107" s="4"/>
      <c r="D107" s="4"/>
      <c r="E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0.33411712741654032</v>
      </c>
      <c r="X107" s="4">
        <v>0.46427619056084501</v>
      </c>
      <c r="Y107" s="4">
        <v>0.61708679020377177</v>
      </c>
      <c r="Z107" s="4"/>
      <c r="AA107" s="4"/>
      <c r="AB107" s="4"/>
      <c r="AC107" s="4"/>
      <c r="AD107" s="4"/>
      <c r="AE107" s="4"/>
      <c r="AF107" s="4">
        <v>0</v>
      </c>
      <c r="AG107" s="4"/>
      <c r="AH107" s="4"/>
      <c r="AI107" s="4"/>
    </row>
    <row r="109" spans="1:35" ht="45" x14ac:dyDescent="0.25">
      <c r="A109" s="3" t="s">
        <v>53</v>
      </c>
      <c r="B109" s="2" t="s">
        <v>131</v>
      </c>
      <c r="C109" s="2" t="s">
        <v>127</v>
      </c>
      <c r="D109" s="2" t="s">
        <v>128</v>
      </c>
      <c r="E109" s="2" t="s">
        <v>136</v>
      </c>
      <c r="G109" s="5" t="str">
        <f>'Program targeting'!$A$3</f>
        <v>BCG</v>
      </c>
      <c r="H109" s="5" t="str">
        <f>'Program targeting'!$A$4</f>
        <v>MS-PHC</v>
      </c>
      <c r="I109" s="5" t="str">
        <f>'Program targeting'!$A$5</f>
        <v>ENH-MS-PHC</v>
      </c>
      <c r="J109" s="5" t="str">
        <f>'Program targeting'!$A$6</f>
        <v>MS-HR</v>
      </c>
      <c r="K109" s="5" t="str">
        <f>'Program targeting'!$A$7</f>
        <v>CT-DS</v>
      </c>
      <c r="L109" s="5" t="str">
        <f>'Program targeting'!$A$8</f>
        <v>CT-DR</v>
      </c>
      <c r="M109" s="5" t="str">
        <f>'Program targeting'!$A$9</f>
        <v>ACF-PLHIV</v>
      </c>
      <c r="N109" s="5" t="str">
        <f>'Program targeting'!$A$10</f>
        <v>DS-TB</v>
      </c>
      <c r="O109" s="5" t="str">
        <f>'Program targeting'!$A$11</f>
        <v>Old MDR</v>
      </c>
      <c r="P109" s="5" t="str">
        <f>'Program targeting'!$A$12</f>
        <v>Old MDR/BDQ</v>
      </c>
      <c r="Q109" s="5" t="str">
        <f>'Program targeting'!$A$13</f>
        <v>MDR/BDQ</v>
      </c>
      <c r="R109" s="5" t="str">
        <f>'Program targeting'!$A$14</f>
        <v>KM-SC</v>
      </c>
      <c r="S109" s="5" t="str">
        <f>'Program targeting'!$A$15</f>
        <v>BDQ-SC</v>
      </c>
      <c r="T109" s="5" t="str">
        <f>'Program targeting'!$A$16</f>
        <v>XDR-Current</v>
      </c>
      <c r="U109" s="5" t="str">
        <f>'Program targeting'!$A$17</f>
        <v>XDR-new</v>
      </c>
      <c r="V109" s="5" t="str">
        <f>'Program targeting'!$A$18</f>
        <v>PLHIV/DS-TB</v>
      </c>
      <c r="W109" s="5" t="str">
        <f>'Program targeting'!$A$19</f>
        <v>PLHIV/Old MDR</v>
      </c>
      <c r="X109" s="5" t="str">
        <f>'Program targeting'!$A$20</f>
        <v>PLHIV/Old MDR-BDQ</v>
      </c>
      <c r="Y109" s="5" t="str">
        <f>'Program targeting'!$A$21</f>
        <v>PLHIV/New MDR</v>
      </c>
      <c r="Z109" s="5" t="str">
        <f>'Program targeting'!$A$22</f>
        <v>PLHIV/Old XDR</v>
      </c>
      <c r="AA109" s="5" t="str">
        <f>'Program targeting'!$A$23</f>
        <v>PLHIV/New XDR</v>
      </c>
      <c r="AB109" s="5" t="str">
        <f>'Program targeting'!$A$24</f>
        <v>Pris DS-TB</v>
      </c>
      <c r="AC109" s="5" t="str">
        <f>'Program targeting'!$A$25</f>
        <v>Pris MDR</v>
      </c>
      <c r="AD109" s="5" t="str">
        <f>'Program targeting'!$A$26</f>
        <v>Pris XDR</v>
      </c>
      <c r="AE109" s="5" t="str">
        <f>'Program targeting'!$A$27</f>
        <v>Min DS-TB</v>
      </c>
      <c r="AF109" s="5" t="str">
        <f>'Program targeting'!$A$28</f>
        <v>Min MDR</v>
      </c>
      <c r="AG109" s="5" t="str">
        <f>'Program targeting'!$A$29</f>
        <v>Min XDR</v>
      </c>
      <c r="AH109" s="5" t="str">
        <f>'Program targeting'!$A$30</f>
        <v>PCF-HIV-</v>
      </c>
      <c r="AI109" s="5" t="str">
        <f>'Program targeting'!$A$31</f>
        <v>PCF-HIV+</v>
      </c>
    </row>
    <row r="110" spans="1:35" x14ac:dyDescent="0.25">
      <c r="A110" s="3" t="s">
        <v>2</v>
      </c>
      <c r="B110" s="4">
        <v>0</v>
      </c>
      <c r="C110" s="4"/>
      <c r="D110" s="4"/>
      <c r="E110" s="4"/>
      <c r="G110" s="4"/>
      <c r="H110" s="4">
        <v>0.52800000000000002</v>
      </c>
      <c r="I110" s="4">
        <v>0.70400000000000007</v>
      </c>
      <c r="J110" s="4">
        <v>0.88</v>
      </c>
      <c r="K110" s="4"/>
      <c r="L110" s="4">
        <v>0.88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x14ac:dyDescent="0.25">
      <c r="A111" s="3" t="s">
        <v>3</v>
      </c>
      <c r="B111" s="4">
        <v>0</v>
      </c>
      <c r="C111" s="4"/>
      <c r="D111" s="4"/>
      <c r="E111" s="4"/>
      <c r="G111" s="4"/>
      <c r="H111" s="4">
        <v>0.52800000000000002</v>
      </c>
      <c r="I111" s="4">
        <v>0.70400000000000007</v>
      </c>
      <c r="J111" s="4">
        <v>0.88</v>
      </c>
      <c r="K111" s="4"/>
      <c r="L111" s="4">
        <v>0.88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0.88</v>
      </c>
      <c r="AI111" s="4"/>
    </row>
    <row r="112" spans="1:35" x14ac:dyDescent="0.25">
      <c r="A112" s="3" t="s">
        <v>4</v>
      </c>
      <c r="B112" s="4">
        <v>0</v>
      </c>
      <c r="C112" s="4"/>
      <c r="D112" s="4"/>
      <c r="E112" s="4"/>
      <c r="G112" s="4"/>
      <c r="H112" s="4">
        <v>0.52800000000000002</v>
      </c>
      <c r="I112" s="4">
        <v>0.70400000000000007</v>
      </c>
      <c r="J112" s="4">
        <v>0.88</v>
      </c>
      <c r="K112" s="4"/>
      <c r="L112" s="4">
        <v>0.88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0.88</v>
      </c>
      <c r="AI112" s="4"/>
    </row>
    <row r="113" spans="1:35" x14ac:dyDescent="0.25">
      <c r="A113" s="3" t="s">
        <v>5</v>
      </c>
      <c r="B113" s="4">
        <v>0</v>
      </c>
      <c r="C113" s="4"/>
      <c r="D113" s="4"/>
      <c r="E113" s="4"/>
      <c r="G113" s="4"/>
      <c r="H113" s="4">
        <v>0.52800000000000002</v>
      </c>
      <c r="I113" s="4">
        <v>0.70400000000000007</v>
      </c>
      <c r="J113" s="4">
        <v>0.88</v>
      </c>
      <c r="K113" s="4"/>
      <c r="L113" s="4">
        <v>0.88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0.88</v>
      </c>
      <c r="AI113" s="4"/>
    </row>
    <row r="114" spans="1:35" x14ac:dyDescent="0.25">
      <c r="A114" s="3" t="s">
        <v>6</v>
      </c>
      <c r="B114" s="4">
        <v>0</v>
      </c>
      <c r="C114" s="4"/>
      <c r="D114" s="4"/>
      <c r="E114" s="4"/>
      <c r="G114" s="4"/>
      <c r="H114" s="4"/>
      <c r="I114" s="4"/>
      <c r="J114" s="4"/>
      <c r="K114" s="4"/>
      <c r="L114" s="4">
        <v>0.88</v>
      </c>
      <c r="M114" s="4">
        <v>0.88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>
        <v>7.3333333333333334E-2</v>
      </c>
    </row>
    <row r="115" spans="1:35" x14ac:dyDescent="0.25">
      <c r="A115" s="3" t="s">
        <v>7</v>
      </c>
      <c r="B115" s="4">
        <v>0</v>
      </c>
      <c r="C115" s="4"/>
      <c r="D115" s="4"/>
      <c r="E115" s="4"/>
      <c r="G115" s="4"/>
      <c r="H115" s="4"/>
      <c r="I115" s="4"/>
      <c r="J115" s="4"/>
      <c r="K115" s="4"/>
      <c r="L115" s="4">
        <v>0.88</v>
      </c>
      <c r="M115" s="4">
        <v>0.88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>
        <v>7.3333333333333334E-2</v>
      </c>
    </row>
    <row r="116" spans="1:35" x14ac:dyDescent="0.25">
      <c r="A116" s="3" t="s">
        <v>8</v>
      </c>
      <c r="B116" s="4">
        <v>0</v>
      </c>
      <c r="C116" s="4"/>
      <c r="D116" s="4"/>
      <c r="E116" s="4"/>
      <c r="G116" s="4"/>
      <c r="H116" s="4">
        <v>0.52800000000000002</v>
      </c>
      <c r="I116" s="4">
        <v>0.70400000000000007</v>
      </c>
      <c r="J116" s="4">
        <v>0.88</v>
      </c>
      <c r="K116" s="4"/>
      <c r="L116" s="4">
        <v>0.88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0.88</v>
      </c>
      <c r="AI116" s="4"/>
    </row>
    <row r="117" spans="1:35" x14ac:dyDescent="0.25">
      <c r="A117" s="3" t="s">
        <v>9</v>
      </c>
      <c r="B117" s="4">
        <v>0</v>
      </c>
      <c r="C117" s="4"/>
      <c r="D117" s="4"/>
      <c r="E117" s="4"/>
      <c r="G117" s="4"/>
      <c r="H117" s="4"/>
      <c r="I117" s="4"/>
      <c r="J117" s="4"/>
      <c r="K117" s="4"/>
      <c r="L117" s="4">
        <v>0.88</v>
      </c>
      <c r="M117" s="4">
        <v>0.88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>
        <v>7.3333333333333334E-2</v>
      </c>
    </row>
    <row r="118" spans="1:35" x14ac:dyDescent="0.25">
      <c r="A118" s="3" t="s">
        <v>10</v>
      </c>
      <c r="B118" s="4">
        <v>0</v>
      </c>
      <c r="C118" s="4"/>
      <c r="D118" s="4"/>
      <c r="E118" s="4"/>
      <c r="G118" s="4"/>
      <c r="H118" s="4">
        <v>0.52800000000000002</v>
      </c>
      <c r="I118" s="4">
        <v>0.70400000000000007</v>
      </c>
      <c r="J118" s="4">
        <v>0.88</v>
      </c>
      <c r="K118" s="4"/>
      <c r="L118" s="4">
        <v>0.88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0.88</v>
      </c>
      <c r="AI118" s="4"/>
    </row>
    <row r="119" spans="1:35" x14ac:dyDescent="0.25">
      <c r="A119" s="3" t="s">
        <v>11</v>
      </c>
      <c r="B119" s="4">
        <v>0</v>
      </c>
      <c r="C119" s="4"/>
      <c r="D119" s="4"/>
      <c r="E119" s="4"/>
      <c r="G119" s="4"/>
      <c r="H119" s="4"/>
      <c r="I119" s="4"/>
      <c r="J119" s="4"/>
      <c r="K119" s="4"/>
      <c r="L119" s="4">
        <v>0.88</v>
      </c>
      <c r="M119" s="4">
        <v>0.88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>
        <v>7.3333333333333334E-2</v>
      </c>
    </row>
    <row r="121" spans="1:35" ht="45" x14ac:dyDescent="0.25">
      <c r="A121" s="3" t="s">
        <v>54</v>
      </c>
      <c r="B121" s="2" t="s">
        <v>131</v>
      </c>
      <c r="C121" s="2" t="s">
        <v>127</v>
      </c>
      <c r="D121" s="2" t="s">
        <v>128</v>
      </c>
      <c r="E121" s="2" t="s">
        <v>136</v>
      </c>
      <c r="G121" s="5" t="str">
        <f>'Program targeting'!$A$3</f>
        <v>BCG</v>
      </c>
      <c r="H121" s="5" t="str">
        <f>'Program targeting'!$A$4</f>
        <v>MS-PHC</v>
      </c>
      <c r="I121" s="5" t="str">
        <f>'Program targeting'!$A$5</f>
        <v>ENH-MS-PHC</v>
      </c>
      <c r="J121" s="5" t="str">
        <f>'Program targeting'!$A$6</f>
        <v>MS-HR</v>
      </c>
      <c r="K121" s="5" t="str">
        <f>'Program targeting'!$A$7</f>
        <v>CT-DS</v>
      </c>
      <c r="L121" s="5" t="str">
        <f>'Program targeting'!$A$8</f>
        <v>CT-DR</v>
      </c>
      <c r="M121" s="5" t="str">
        <f>'Program targeting'!$A$9</f>
        <v>ACF-PLHIV</v>
      </c>
      <c r="N121" s="5" t="str">
        <f>'Program targeting'!$A$10</f>
        <v>DS-TB</v>
      </c>
      <c r="O121" s="5" t="str">
        <f>'Program targeting'!$A$11</f>
        <v>Old MDR</v>
      </c>
      <c r="P121" s="5" t="str">
        <f>'Program targeting'!$A$12</f>
        <v>Old MDR/BDQ</v>
      </c>
      <c r="Q121" s="5" t="str">
        <f>'Program targeting'!$A$13</f>
        <v>MDR/BDQ</v>
      </c>
      <c r="R121" s="5" t="str">
        <f>'Program targeting'!$A$14</f>
        <v>KM-SC</v>
      </c>
      <c r="S121" s="5" t="str">
        <f>'Program targeting'!$A$15</f>
        <v>BDQ-SC</v>
      </c>
      <c r="T121" s="5" t="str">
        <f>'Program targeting'!$A$16</f>
        <v>XDR-Current</v>
      </c>
      <c r="U121" s="5" t="str">
        <f>'Program targeting'!$A$17</f>
        <v>XDR-new</v>
      </c>
      <c r="V121" s="5" t="str">
        <f>'Program targeting'!$A$18</f>
        <v>PLHIV/DS-TB</v>
      </c>
      <c r="W121" s="5" t="str">
        <f>'Program targeting'!$A$19</f>
        <v>PLHIV/Old MDR</v>
      </c>
      <c r="X121" s="5" t="str">
        <f>'Program targeting'!$A$20</f>
        <v>PLHIV/Old MDR-BDQ</v>
      </c>
      <c r="Y121" s="5" t="str">
        <f>'Program targeting'!$A$21</f>
        <v>PLHIV/New MDR</v>
      </c>
      <c r="Z121" s="5" t="str">
        <f>'Program targeting'!$A$22</f>
        <v>PLHIV/Old XDR</v>
      </c>
      <c r="AA121" s="5" t="str">
        <f>'Program targeting'!$A$23</f>
        <v>PLHIV/New XDR</v>
      </c>
      <c r="AB121" s="5" t="str">
        <f>'Program targeting'!$A$24</f>
        <v>Pris DS-TB</v>
      </c>
      <c r="AC121" s="5" t="str">
        <f>'Program targeting'!$A$25</f>
        <v>Pris MDR</v>
      </c>
      <c r="AD121" s="5" t="str">
        <f>'Program targeting'!$A$26</f>
        <v>Pris XDR</v>
      </c>
      <c r="AE121" s="5" t="str">
        <f>'Program targeting'!$A$27</f>
        <v>Min DS-TB</v>
      </c>
      <c r="AF121" s="5" t="str">
        <f>'Program targeting'!$A$28</f>
        <v>Min MDR</v>
      </c>
      <c r="AG121" s="5" t="str">
        <f>'Program targeting'!$A$29</f>
        <v>Min XDR</v>
      </c>
      <c r="AH121" s="5" t="str">
        <f>'Program targeting'!$A$30</f>
        <v>PCF-HIV-</v>
      </c>
      <c r="AI121" s="5" t="str">
        <f>'Program targeting'!$A$31</f>
        <v>PCF-HIV+</v>
      </c>
    </row>
    <row r="122" spans="1:35" x14ac:dyDescent="0.25">
      <c r="A122" s="3" t="s">
        <v>2</v>
      </c>
      <c r="B122" s="4">
        <v>0</v>
      </c>
      <c r="C122" s="4"/>
      <c r="D122" s="4"/>
      <c r="E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>
        <v>1</v>
      </c>
      <c r="U122" s="4">
        <v>1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5">
      <c r="A123" s="3" t="s">
        <v>3</v>
      </c>
      <c r="B123" s="4">
        <v>0</v>
      </c>
      <c r="C123" s="4"/>
      <c r="D123" s="4"/>
      <c r="E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U123" s="4">
        <v>1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x14ac:dyDescent="0.25">
      <c r="A124" s="3" t="s">
        <v>4</v>
      </c>
      <c r="B124" s="4">
        <v>0</v>
      </c>
      <c r="C124" s="4"/>
      <c r="D124" s="4"/>
      <c r="E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>
        <v>1</v>
      </c>
      <c r="U124" s="4">
        <v>1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5">
      <c r="A125" s="3" t="s">
        <v>5</v>
      </c>
      <c r="B125" s="4">
        <v>0</v>
      </c>
      <c r="C125" s="4"/>
      <c r="D125" s="4"/>
      <c r="E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>
        <v>1</v>
      </c>
      <c r="U125" s="4">
        <v>1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5">
      <c r="A126" s="3" t="s">
        <v>6</v>
      </c>
      <c r="B126" s="4">
        <v>0</v>
      </c>
      <c r="C126" s="4"/>
      <c r="D126" s="4"/>
      <c r="E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>
        <v>1</v>
      </c>
      <c r="AA126" s="4">
        <v>1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5">
      <c r="A127" s="3" t="s">
        <v>7</v>
      </c>
      <c r="B127" s="4">
        <v>0</v>
      </c>
      <c r="C127" s="4"/>
      <c r="D127" s="4"/>
      <c r="E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>
        <v>1</v>
      </c>
      <c r="AA127" s="4">
        <v>1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5">
      <c r="A128" s="3" t="s">
        <v>8</v>
      </c>
      <c r="B128" s="4">
        <v>0</v>
      </c>
      <c r="C128" s="4"/>
      <c r="D128" s="4"/>
      <c r="E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1</v>
      </c>
      <c r="U128" s="4">
        <v>1</v>
      </c>
      <c r="V128" s="4"/>
      <c r="W128" s="4"/>
      <c r="X128" s="4"/>
      <c r="Y128" s="4"/>
      <c r="Z128" s="4"/>
      <c r="AA128" s="4"/>
      <c r="AB128" s="4"/>
      <c r="AC128" s="4"/>
      <c r="AD128" s="4">
        <v>1</v>
      </c>
      <c r="AE128" s="4"/>
      <c r="AF128" s="4"/>
      <c r="AG128" s="4"/>
      <c r="AH128" s="4"/>
      <c r="AI128" s="4"/>
    </row>
    <row r="129" spans="1:35" x14ac:dyDescent="0.25">
      <c r="A129" s="3" t="s">
        <v>9</v>
      </c>
      <c r="B129" s="4">
        <v>0</v>
      </c>
      <c r="C129" s="4"/>
      <c r="D129" s="4"/>
      <c r="E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>
        <v>1</v>
      </c>
      <c r="AA129" s="4">
        <v>1</v>
      </c>
      <c r="AB129" s="4"/>
      <c r="AC129" s="4"/>
      <c r="AD129" s="4">
        <v>1</v>
      </c>
      <c r="AE129" s="4"/>
      <c r="AF129" s="4"/>
      <c r="AG129" s="4"/>
      <c r="AH129" s="4"/>
      <c r="AI129" s="4"/>
    </row>
    <row r="130" spans="1:35" x14ac:dyDescent="0.25">
      <c r="A130" s="3" t="s">
        <v>10</v>
      </c>
      <c r="B130" s="4">
        <v>0</v>
      </c>
      <c r="C130" s="4"/>
      <c r="D130" s="4"/>
      <c r="E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1</v>
      </c>
      <c r="U130" s="4">
        <v>1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>
        <v>1</v>
      </c>
      <c r="AH130" s="4"/>
      <c r="AI130" s="4"/>
    </row>
    <row r="131" spans="1:35" x14ac:dyDescent="0.25">
      <c r="A131" s="3" t="s">
        <v>11</v>
      </c>
      <c r="B131" s="4">
        <v>0</v>
      </c>
      <c r="C131" s="4"/>
      <c r="D131" s="4"/>
      <c r="E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>
        <v>1</v>
      </c>
      <c r="AA131" s="4">
        <v>1</v>
      </c>
      <c r="AB131" s="4"/>
      <c r="AC131" s="4"/>
      <c r="AD131" s="4"/>
      <c r="AE131" s="4"/>
      <c r="AF131" s="4"/>
      <c r="AG131" s="4">
        <v>1</v>
      </c>
      <c r="AH131" s="4"/>
      <c r="AI131" s="4"/>
    </row>
    <row r="133" spans="1:35" ht="45" x14ac:dyDescent="0.25">
      <c r="A133" s="3" t="s">
        <v>55</v>
      </c>
      <c r="B133" s="2" t="s">
        <v>131</v>
      </c>
      <c r="C133" s="2" t="s">
        <v>127</v>
      </c>
      <c r="D133" s="2" t="s">
        <v>128</v>
      </c>
      <c r="E133" s="2" t="s">
        <v>136</v>
      </c>
      <c r="G133" s="5" t="str">
        <f>'Program targeting'!$A$3</f>
        <v>BCG</v>
      </c>
      <c r="H133" s="5" t="str">
        <f>'Program targeting'!$A$4</f>
        <v>MS-PHC</v>
      </c>
      <c r="I133" s="5" t="str">
        <f>'Program targeting'!$A$5</f>
        <v>ENH-MS-PHC</v>
      </c>
      <c r="J133" s="5" t="str">
        <f>'Program targeting'!$A$6</f>
        <v>MS-HR</v>
      </c>
      <c r="K133" s="5" t="str">
        <f>'Program targeting'!$A$7</f>
        <v>CT-DS</v>
      </c>
      <c r="L133" s="5" t="str">
        <f>'Program targeting'!$A$8</f>
        <v>CT-DR</v>
      </c>
      <c r="M133" s="5" t="str">
        <f>'Program targeting'!$A$9</f>
        <v>ACF-PLHIV</v>
      </c>
      <c r="N133" s="5" t="str">
        <f>'Program targeting'!$A$10</f>
        <v>DS-TB</v>
      </c>
      <c r="O133" s="5" t="str">
        <f>'Program targeting'!$A$11</f>
        <v>Old MDR</v>
      </c>
      <c r="P133" s="5" t="str">
        <f>'Program targeting'!$A$12</f>
        <v>Old MDR/BDQ</v>
      </c>
      <c r="Q133" s="5" t="str">
        <f>'Program targeting'!$A$13</f>
        <v>MDR/BDQ</v>
      </c>
      <c r="R133" s="5" t="str">
        <f>'Program targeting'!$A$14</f>
        <v>KM-SC</v>
      </c>
      <c r="S133" s="5" t="str">
        <f>'Program targeting'!$A$15</f>
        <v>BDQ-SC</v>
      </c>
      <c r="T133" s="5" t="str">
        <f>'Program targeting'!$A$16</f>
        <v>XDR-Current</v>
      </c>
      <c r="U133" s="5" t="str">
        <f>'Program targeting'!$A$17</f>
        <v>XDR-new</v>
      </c>
      <c r="V133" s="5" t="str">
        <f>'Program targeting'!$A$18</f>
        <v>PLHIV/DS-TB</v>
      </c>
      <c r="W133" s="5" t="str">
        <f>'Program targeting'!$A$19</f>
        <v>PLHIV/Old MDR</v>
      </c>
      <c r="X133" s="5" t="str">
        <f>'Program targeting'!$A$20</f>
        <v>PLHIV/Old MDR-BDQ</v>
      </c>
      <c r="Y133" s="5" t="str">
        <f>'Program targeting'!$A$21</f>
        <v>PLHIV/New MDR</v>
      </c>
      <c r="Z133" s="5" t="str">
        <f>'Program targeting'!$A$22</f>
        <v>PLHIV/Old XDR</v>
      </c>
      <c r="AA133" s="5" t="str">
        <f>'Program targeting'!$A$23</f>
        <v>PLHIV/New XDR</v>
      </c>
      <c r="AB133" s="5" t="str">
        <f>'Program targeting'!$A$24</f>
        <v>Pris DS-TB</v>
      </c>
      <c r="AC133" s="5" t="str">
        <f>'Program targeting'!$A$25</f>
        <v>Pris MDR</v>
      </c>
      <c r="AD133" s="5" t="str">
        <f>'Program targeting'!$A$26</f>
        <v>Pris XDR</v>
      </c>
      <c r="AE133" s="5" t="str">
        <f>'Program targeting'!$A$27</f>
        <v>Min DS-TB</v>
      </c>
      <c r="AF133" s="5" t="str">
        <f>'Program targeting'!$A$28</f>
        <v>Min MDR</v>
      </c>
      <c r="AG133" s="5" t="str">
        <f>'Program targeting'!$A$29</f>
        <v>Min XDR</v>
      </c>
      <c r="AH133" s="5" t="str">
        <f>'Program targeting'!$A$30</f>
        <v>PCF-HIV-</v>
      </c>
      <c r="AI133" s="5" t="str">
        <f>'Program targeting'!$A$31</f>
        <v>PCF-HIV+</v>
      </c>
    </row>
    <row r="134" spans="1:35" x14ac:dyDescent="0.25">
      <c r="A134" s="3" t="s">
        <v>2</v>
      </c>
      <c r="B134" s="4">
        <v>0</v>
      </c>
      <c r="C134" s="4"/>
      <c r="D134" s="4"/>
      <c r="E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0.79800000000000004</v>
      </c>
      <c r="U134" s="4">
        <v>0.1090000000000001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5">
      <c r="A135" s="3" t="s">
        <v>3</v>
      </c>
      <c r="B135" s="4">
        <v>0</v>
      </c>
      <c r="C135" s="4"/>
      <c r="D135" s="4"/>
      <c r="E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0.79800000000000004</v>
      </c>
      <c r="U135" s="4">
        <v>0.1090000000000001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5">
      <c r="A136" s="3" t="s">
        <v>4</v>
      </c>
      <c r="B136" s="4">
        <v>0</v>
      </c>
      <c r="C136" s="4"/>
      <c r="D136" s="4"/>
      <c r="E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0.79800000000000004</v>
      </c>
      <c r="U136" s="4">
        <v>0.1090000000000001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x14ac:dyDescent="0.25">
      <c r="A137" s="3" t="s">
        <v>5</v>
      </c>
      <c r="B137" s="4">
        <v>0</v>
      </c>
      <c r="C137" s="4"/>
      <c r="D137" s="4"/>
      <c r="E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0.79800000000000004</v>
      </c>
      <c r="U137" s="4">
        <v>0.1090000000000001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5">
      <c r="A138" s="3" t="s">
        <v>6</v>
      </c>
      <c r="B138" s="4">
        <v>0</v>
      </c>
      <c r="C138" s="4"/>
      <c r="D138" s="4"/>
      <c r="E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>
        <v>0.83099999999999996</v>
      </c>
      <c r="AA138" s="4">
        <v>0.1090000000000001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5">
      <c r="A139" s="3" t="s">
        <v>7</v>
      </c>
      <c r="B139" s="4">
        <v>0</v>
      </c>
      <c r="C139" s="4"/>
      <c r="D139" s="4"/>
      <c r="E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>
        <v>0.83099999999999996</v>
      </c>
      <c r="AA139" s="4">
        <v>0.1090000000000001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5">
      <c r="A140" s="3" t="s">
        <v>8</v>
      </c>
      <c r="B140" s="4">
        <v>0</v>
      </c>
      <c r="C140" s="4"/>
      <c r="D140" s="4"/>
      <c r="E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0.79800000000000004</v>
      </c>
      <c r="U140" s="4">
        <v>0.1090000000000001</v>
      </c>
      <c r="V140" s="4"/>
      <c r="W140" s="4"/>
      <c r="X140" s="4"/>
      <c r="Y140" s="4"/>
      <c r="Z140" s="4"/>
      <c r="AA140" s="4"/>
      <c r="AB140" s="4"/>
      <c r="AC140" s="4"/>
      <c r="AD140" s="4">
        <v>1</v>
      </c>
      <c r="AE140" s="4"/>
      <c r="AF140" s="4"/>
      <c r="AG140" s="4"/>
      <c r="AH140" s="4"/>
      <c r="AI140" s="4"/>
    </row>
    <row r="141" spans="1:35" x14ac:dyDescent="0.25">
      <c r="A141" s="3" t="s">
        <v>9</v>
      </c>
      <c r="B141" s="4">
        <v>0</v>
      </c>
      <c r="C141" s="4"/>
      <c r="D141" s="4"/>
      <c r="E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>
        <v>0.83099999999999996</v>
      </c>
      <c r="AA141" s="4">
        <v>0.1090000000000001</v>
      </c>
      <c r="AB141" s="4"/>
      <c r="AC141" s="4"/>
      <c r="AD141" s="4">
        <v>1</v>
      </c>
      <c r="AE141" s="4"/>
      <c r="AF141" s="4"/>
      <c r="AG141" s="4"/>
      <c r="AH141" s="4"/>
      <c r="AI141" s="4"/>
    </row>
    <row r="142" spans="1:35" x14ac:dyDescent="0.25">
      <c r="A142" s="3" t="s">
        <v>10</v>
      </c>
      <c r="B142" s="4">
        <v>0</v>
      </c>
      <c r="C142" s="4"/>
      <c r="D142" s="4"/>
      <c r="E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0.79800000000000004</v>
      </c>
      <c r="U142" s="4">
        <v>0.1090000000000001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>
        <v>1</v>
      </c>
      <c r="AH142" s="4"/>
      <c r="AI142" s="4"/>
    </row>
    <row r="143" spans="1:35" x14ac:dyDescent="0.25">
      <c r="A143" s="3" t="s">
        <v>11</v>
      </c>
      <c r="B143" s="4">
        <v>0</v>
      </c>
      <c r="C143" s="4"/>
      <c r="D143" s="4"/>
      <c r="E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>
        <v>0.83099999999999996</v>
      </c>
      <c r="AA143" s="4">
        <v>0.1090000000000001</v>
      </c>
      <c r="AB143" s="4"/>
      <c r="AC143" s="4"/>
      <c r="AD143" s="4"/>
      <c r="AE143" s="4"/>
      <c r="AF143" s="4"/>
      <c r="AG143" s="4">
        <v>1</v>
      </c>
      <c r="AH143" s="4"/>
      <c r="AI143" s="4"/>
    </row>
    <row r="145" spans="1:35" ht="45" x14ac:dyDescent="0.25">
      <c r="A145" s="3" t="s">
        <v>56</v>
      </c>
      <c r="B145" s="2" t="s">
        <v>131</v>
      </c>
      <c r="C145" s="2" t="s">
        <v>127</v>
      </c>
      <c r="D145" s="2" t="s">
        <v>128</v>
      </c>
      <c r="E145" s="2" t="s">
        <v>136</v>
      </c>
      <c r="G145" s="5" t="str">
        <f>'Program targeting'!$A$3</f>
        <v>BCG</v>
      </c>
      <c r="H145" s="5" t="str">
        <f>'Program targeting'!$A$4</f>
        <v>MS-PHC</v>
      </c>
      <c r="I145" s="5" t="str">
        <f>'Program targeting'!$A$5</f>
        <v>ENH-MS-PHC</v>
      </c>
      <c r="J145" s="5" t="str">
        <f>'Program targeting'!$A$6</f>
        <v>MS-HR</v>
      </c>
      <c r="K145" s="5" t="str">
        <f>'Program targeting'!$A$7</f>
        <v>CT-DS</v>
      </c>
      <c r="L145" s="5" t="str">
        <f>'Program targeting'!$A$8</f>
        <v>CT-DR</v>
      </c>
      <c r="M145" s="5" t="str">
        <f>'Program targeting'!$A$9</f>
        <v>ACF-PLHIV</v>
      </c>
      <c r="N145" s="5" t="str">
        <f>'Program targeting'!$A$10</f>
        <v>DS-TB</v>
      </c>
      <c r="O145" s="5" t="str">
        <f>'Program targeting'!$A$11</f>
        <v>Old MDR</v>
      </c>
      <c r="P145" s="5" t="str">
        <f>'Program targeting'!$A$12</f>
        <v>Old MDR/BDQ</v>
      </c>
      <c r="Q145" s="5" t="str">
        <f>'Program targeting'!$A$13</f>
        <v>MDR/BDQ</v>
      </c>
      <c r="R145" s="5" t="str">
        <f>'Program targeting'!$A$14</f>
        <v>KM-SC</v>
      </c>
      <c r="S145" s="5" t="str">
        <f>'Program targeting'!$A$15</f>
        <v>BDQ-SC</v>
      </c>
      <c r="T145" s="5" t="str">
        <f>'Program targeting'!$A$16</f>
        <v>XDR-Current</v>
      </c>
      <c r="U145" s="5" t="str">
        <f>'Program targeting'!$A$17</f>
        <v>XDR-new</v>
      </c>
      <c r="V145" s="5" t="str">
        <f>'Program targeting'!$A$18</f>
        <v>PLHIV/DS-TB</v>
      </c>
      <c r="W145" s="5" t="str">
        <f>'Program targeting'!$A$19</f>
        <v>PLHIV/Old MDR</v>
      </c>
      <c r="X145" s="5" t="str">
        <f>'Program targeting'!$A$20</f>
        <v>PLHIV/Old MDR-BDQ</v>
      </c>
      <c r="Y145" s="5" t="str">
        <f>'Program targeting'!$A$21</f>
        <v>PLHIV/New MDR</v>
      </c>
      <c r="Z145" s="5" t="str">
        <f>'Program targeting'!$A$22</f>
        <v>PLHIV/Old XDR</v>
      </c>
      <c r="AA145" s="5" t="str">
        <f>'Program targeting'!$A$23</f>
        <v>PLHIV/New XDR</v>
      </c>
      <c r="AB145" s="5" t="str">
        <f>'Program targeting'!$A$24</f>
        <v>Pris DS-TB</v>
      </c>
      <c r="AC145" s="5" t="str">
        <f>'Program targeting'!$A$25</f>
        <v>Pris MDR</v>
      </c>
      <c r="AD145" s="5" t="str">
        <f>'Program targeting'!$A$26</f>
        <v>Pris XDR</v>
      </c>
      <c r="AE145" s="5" t="str">
        <f>'Program targeting'!$A$27</f>
        <v>Min DS-TB</v>
      </c>
      <c r="AF145" s="5" t="str">
        <f>'Program targeting'!$A$28</f>
        <v>Min MDR</v>
      </c>
      <c r="AG145" s="5" t="str">
        <f>'Program targeting'!$A$29</f>
        <v>Min XDR</v>
      </c>
      <c r="AH145" s="5" t="str">
        <f>'Program targeting'!$A$30</f>
        <v>PCF-HIV-</v>
      </c>
      <c r="AI145" s="5" t="str">
        <f>'Program targeting'!$A$31</f>
        <v>PCF-HIV+</v>
      </c>
    </row>
    <row r="146" spans="1:35" x14ac:dyDescent="0.25">
      <c r="A146" s="3" t="s">
        <v>2</v>
      </c>
      <c r="B146" s="4">
        <v>0</v>
      </c>
      <c r="C146" s="4"/>
      <c r="D146" s="4"/>
      <c r="E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v>0.38926274061590116</v>
      </c>
      <c r="U146" s="4">
        <v>0.46333193430953246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5">
      <c r="A147" s="3" t="s">
        <v>3</v>
      </c>
      <c r="B147" s="4">
        <v>0</v>
      </c>
      <c r="C147" s="4"/>
      <c r="D147" s="4"/>
      <c r="E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v>0.38926274061590116</v>
      </c>
      <c r="U147" s="4">
        <v>0.46333193430953246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5">
      <c r="A148" s="3" t="s">
        <v>4</v>
      </c>
      <c r="B148" s="4">
        <v>0</v>
      </c>
      <c r="C148" s="4"/>
      <c r="D148" s="4"/>
      <c r="E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0.38926274061590116</v>
      </c>
      <c r="U148" s="4">
        <v>0.46333193430953246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x14ac:dyDescent="0.25">
      <c r="A149" s="3" t="s">
        <v>5</v>
      </c>
      <c r="B149" s="4">
        <v>0</v>
      </c>
      <c r="C149" s="4"/>
      <c r="D149" s="4"/>
      <c r="E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0.38926274061590116</v>
      </c>
      <c r="U149" s="4">
        <v>0.46333193430953246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5">
      <c r="A150" s="3" t="s">
        <v>6</v>
      </c>
      <c r="B150" s="4">
        <v>0</v>
      </c>
      <c r="C150" s="4"/>
      <c r="D150" s="4"/>
      <c r="E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>
        <v>0.2344936316398144</v>
      </c>
      <c r="AA150" s="4">
        <v>0.46333193430953246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5">
      <c r="A151" s="3" t="s">
        <v>7</v>
      </c>
      <c r="B151" s="4">
        <v>0</v>
      </c>
      <c r="C151" s="4"/>
      <c r="D151" s="4"/>
      <c r="E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>
        <v>0.2344936316398144</v>
      </c>
      <c r="AA151" s="4">
        <v>0.46333193430953246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5">
      <c r="A152" s="3" t="s">
        <v>8</v>
      </c>
      <c r="B152" s="4">
        <v>0</v>
      </c>
      <c r="C152" s="4"/>
      <c r="D152" s="4"/>
      <c r="E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v>0.38926274061590116</v>
      </c>
      <c r="U152" s="4">
        <v>0.46333193430953246</v>
      </c>
      <c r="V152" s="4"/>
      <c r="W152" s="4"/>
      <c r="X152" s="4"/>
      <c r="Y152" s="4"/>
      <c r="Z152" s="4"/>
      <c r="AA152" s="4"/>
      <c r="AB152" s="4"/>
      <c r="AC152" s="4"/>
      <c r="AD152" s="4">
        <v>0.66600000000000004</v>
      </c>
      <c r="AE152" s="4"/>
      <c r="AF152" s="4"/>
      <c r="AG152" s="4"/>
      <c r="AH152" s="4"/>
      <c r="AI152" s="4"/>
    </row>
    <row r="153" spans="1:35" x14ac:dyDescent="0.25">
      <c r="A153" s="3" t="s">
        <v>9</v>
      </c>
      <c r="B153" s="4">
        <v>0</v>
      </c>
      <c r="C153" s="4"/>
      <c r="D153" s="4"/>
      <c r="E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>
        <v>0.2344936316398144</v>
      </c>
      <c r="AA153" s="4">
        <v>0.46333193430953246</v>
      </c>
      <c r="AB153" s="4"/>
      <c r="AC153" s="4"/>
      <c r="AD153" s="4">
        <v>0.66600000000000004</v>
      </c>
      <c r="AE153" s="4"/>
      <c r="AF153" s="4"/>
      <c r="AG153" s="4"/>
      <c r="AH153" s="4"/>
      <c r="AI153" s="4"/>
    </row>
    <row r="154" spans="1:35" x14ac:dyDescent="0.25">
      <c r="A154" s="3" t="s">
        <v>10</v>
      </c>
      <c r="B154" s="4">
        <v>0</v>
      </c>
      <c r="C154" s="4"/>
      <c r="D154" s="4"/>
      <c r="E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0.38926274061590116</v>
      </c>
      <c r="U154" s="4">
        <v>0.46333193430953246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>
        <v>0.66600000000000004</v>
      </c>
      <c r="AH154" s="4"/>
      <c r="AI154" s="4"/>
    </row>
    <row r="155" spans="1:35" x14ac:dyDescent="0.25">
      <c r="A155" s="3" t="s">
        <v>11</v>
      </c>
      <c r="B155" s="4">
        <v>0</v>
      </c>
      <c r="C155" s="4"/>
      <c r="D155" s="4"/>
      <c r="E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>
        <v>0.2344936316398144</v>
      </c>
      <c r="AA155" s="4">
        <v>0.46333193430953246</v>
      </c>
      <c r="AB155" s="4"/>
      <c r="AC155" s="4"/>
      <c r="AD155" s="4"/>
      <c r="AE155" s="4"/>
      <c r="AF155" s="4"/>
      <c r="AG155" s="4">
        <v>0.66600000000000004</v>
      </c>
      <c r="AH155" s="4"/>
      <c r="AI155" s="4"/>
    </row>
    <row r="157" spans="1:35" ht="45" x14ac:dyDescent="0.25">
      <c r="A157" s="3" t="s">
        <v>57</v>
      </c>
      <c r="B157" s="2" t="s">
        <v>131</v>
      </c>
      <c r="C157" s="2" t="s">
        <v>127</v>
      </c>
      <c r="D157" s="2" t="s">
        <v>128</v>
      </c>
      <c r="E157" s="2" t="s">
        <v>136</v>
      </c>
      <c r="G157" s="5" t="str">
        <f>'Program targeting'!$A$3</f>
        <v>BCG</v>
      </c>
      <c r="H157" s="5" t="str">
        <f>'Program targeting'!$A$4</f>
        <v>MS-PHC</v>
      </c>
      <c r="I157" s="5" t="str">
        <f>'Program targeting'!$A$5</f>
        <v>ENH-MS-PHC</v>
      </c>
      <c r="J157" s="5" t="str">
        <f>'Program targeting'!$A$6</f>
        <v>MS-HR</v>
      </c>
      <c r="K157" s="5" t="str">
        <f>'Program targeting'!$A$7</f>
        <v>CT-DS</v>
      </c>
      <c r="L157" s="5" t="str">
        <f>'Program targeting'!$A$8</f>
        <v>CT-DR</v>
      </c>
      <c r="M157" s="5" t="str">
        <f>'Program targeting'!$A$9</f>
        <v>ACF-PLHIV</v>
      </c>
      <c r="N157" s="5" t="str">
        <f>'Program targeting'!$A$10</f>
        <v>DS-TB</v>
      </c>
      <c r="O157" s="5" t="str">
        <f>'Program targeting'!$A$11</f>
        <v>Old MDR</v>
      </c>
      <c r="P157" s="5" t="str">
        <f>'Program targeting'!$A$12</f>
        <v>Old MDR/BDQ</v>
      </c>
      <c r="Q157" s="5" t="str">
        <f>'Program targeting'!$A$13</f>
        <v>MDR/BDQ</v>
      </c>
      <c r="R157" s="5" t="str">
        <f>'Program targeting'!$A$14</f>
        <v>KM-SC</v>
      </c>
      <c r="S157" s="5" t="str">
        <f>'Program targeting'!$A$15</f>
        <v>BDQ-SC</v>
      </c>
      <c r="T157" s="5" t="str">
        <f>'Program targeting'!$A$16</f>
        <v>XDR-Current</v>
      </c>
      <c r="U157" s="5" t="str">
        <f>'Program targeting'!$A$17</f>
        <v>XDR-new</v>
      </c>
      <c r="V157" s="5" t="str">
        <f>'Program targeting'!$A$18</f>
        <v>PLHIV/DS-TB</v>
      </c>
      <c r="W157" s="5" t="str">
        <f>'Program targeting'!$A$19</f>
        <v>PLHIV/Old MDR</v>
      </c>
      <c r="X157" s="5" t="str">
        <f>'Program targeting'!$A$20</f>
        <v>PLHIV/Old MDR-BDQ</v>
      </c>
      <c r="Y157" s="5" t="str">
        <f>'Program targeting'!$A$21</f>
        <v>PLHIV/New MDR</v>
      </c>
      <c r="Z157" s="5" t="str">
        <f>'Program targeting'!$A$22</f>
        <v>PLHIV/Old XDR</v>
      </c>
      <c r="AA157" s="5" t="str">
        <f>'Program targeting'!$A$23</f>
        <v>PLHIV/New XDR</v>
      </c>
      <c r="AB157" s="5" t="str">
        <f>'Program targeting'!$A$24</f>
        <v>Pris DS-TB</v>
      </c>
      <c r="AC157" s="5" t="str">
        <f>'Program targeting'!$A$25</f>
        <v>Pris MDR</v>
      </c>
      <c r="AD157" s="5" t="str">
        <f>'Program targeting'!$A$26</f>
        <v>Pris XDR</v>
      </c>
      <c r="AE157" s="5" t="str">
        <f>'Program targeting'!$A$27</f>
        <v>Min DS-TB</v>
      </c>
      <c r="AF157" s="5" t="str">
        <f>'Program targeting'!$A$28</f>
        <v>Min MDR</v>
      </c>
      <c r="AG157" s="5" t="str">
        <f>'Program targeting'!$A$29</f>
        <v>Min XDR</v>
      </c>
      <c r="AH157" s="5" t="str">
        <f>'Program targeting'!$A$30</f>
        <v>PCF-HIV-</v>
      </c>
      <c r="AI157" s="5" t="str">
        <f>'Program targeting'!$A$31</f>
        <v>PCF-HIV+</v>
      </c>
    </row>
    <row r="158" spans="1:35" x14ac:dyDescent="0.25">
      <c r="A158" s="3" t="s">
        <v>2</v>
      </c>
      <c r="B158" s="4">
        <v>0</v>
      </c>
      <c r="C158" s="4"/>
      <c r="D158" s="4"/>
      <c r="E158" s="4"/>
      <c r="G158" s="4"/>
      <c r="H158" s="4">
        <v>0.52800000000000002</v>
      </c>
      <c r="I158" s="4">
        <v>0.70400000000000007</v>
      </c>
      <c r="J158" s="4">
        <v>0.88</v>
      </c>
      <c r="K158" s="4">
        <v>0.88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5">
      <c r="A159" s="3" t="s">
        <v>3</v>
      </c>
      <c r="B159" s="4">
        <v>0</v>
      </c>
      <c r="C159" s="4"/>
      <c r="D159" s="4"/>
      <c r="E159" s="4"/>
      <c r="G159" s="4"/>
      <c r="H159" s="4">
        <v>0.52800000000000002</v>
      </c>
      <c r="I159" s="4">
        <v>0.70400000000000007</v>
      </c>
      <c r="J159" s="4">
        <v>0.88</v>
      </c>
      <c r="K159" s="4">
        <v>0.88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>
        <v>0.88</v>
      </c>
      <c r="AI159" s="4"/>
    </row>
    <row r="160" spans="1:35" x14ac:dyDescent="0.25">
      <c r="A160" s="3" t="s">
        <v>4</v>
      </c>
      <c r="B160" s="4">
        <v>0</v>
      </c>
      <c r="C160" s="4"/>
      <c r="D160" s="4"/>
      <c r="E160" s="4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>
        <v>0.88</v>
      </c>
      <c r="AI160" s="4"/>
    </row>
    <row r="161" spans="1:35" x14ac:dyDescent="0.25">
      <c r="A161" s="3" t="s">
        <v>5</v>
      </c>
      <c r="B161" s="4">
        <v>0</v>
      </c>
      <c r="C161" s="4"/>
      <c r="D161" s="4"/>
      <c r="E161" s="4"/>
      <c r="G161" s="4"/>
      <c r="H161" s="4">
        <v>0.52800000000000002</v>
      </c>
      <c r="I161" s="4">
        <v>0.70400000000000007</v>
      </c>
      <c r="J161" s="4">
        <v>0.88</v>
      </c>
      <c r="K161" s="4">
        <v>0.88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>
        <v>0.88</v>
      </c>
      <c r="AI161" s="4"/>
    </row>
    <row r="162" spans="1:35" x14ac:dyDescent="0.25">
      <c r="A162" s="3" t="s">
        <v>6</v>
      </c>
      <c r="B162" s="4">
        <v>0</v>
      </c>
      <c r="C162" s="4"/>
      <c r="D162" s="4"/>
      <c r="E162" s="4"/>
      <c r="G162" s="4"/>
      <c r="H162" s="4"/>
      <c r="I162" s="4"/>
      <c r="J162" s="4"/>
      <c r="K162" s="4">
        <v>0.88</v>
      </c>
      <c r="L162" s="4"/>
      <c r="M162" s="4">
        <v>0.88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>
        <v>7.3333333333333334E-2</v>
      </c>
    </row>
    <row r="163" spans="1:35" x14ac:dyDescent="0.25">
      <c r="A163" s="3" t="s">
        <v>7</v>
      </c>
      <c r="B163" s="4">
        <v>0</v>
      </c>
      <c r="C163" s="4"/>
      <c r="D163" s="4"/>
      <c r="E163" s="4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>
        <v>7.3333333333333334E-2</v>
      </c>
    </row>
    <row r="164" spans="1:35" x14ac:dyDescent="0.25">
      <c r="A164" s="3" t="s">
        <v>8</v>
      </c>
      <c r="B164" s="4">
        <v>0</v>
      </c>
      <c r="C164" s="4"/>
      <c r="D164" s="4"/>
      <c r="E164" s="4"/>
      <c r="G164" s="4"/>
      <c r="H164" s="4">
        <v>0.52800000000000002</v>
      </c>
      <c r="I164" s="4">
        <v>0.70400000000000007</v>
      </c>
      <c r="J164" s="4">
        <v>0.88</v>
      </c>
      <c r="K164" s="4">
        <v>0.88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>
        <v>0.88</v>
      </c>
      <c r="AI164" s="4"/>
    </row>
    <row r="165" spans="1:35" x14ac:dyDescent="0.25">
      <c r="A165" s="3" t="s">
        <v>9</v>
      </c>
      <c r="B165" s="4">
        <v>0</v>
      </c>
      <c r="C165" s="4"/>
      <c r="D165" s="4"/>
      <c r="E165" s="4"/>
      <c r="G165" s="4"/>
      <c r="H165" s="4"/>
      <c r="I165" s="4"/>
      <c r="J165" s="4"/>
      <c r="K165" s="4">
        <v>0.88</v>
      </c>
      <c r="L165" s="4"/>
      <c r="M165" s="4">
        <v>0.88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>
        <v>7.3333333333333334E-2</v>
      </c>
    </row>
    <row r="166" spans="1:35" x14ac:dyDescent="0.25">
      <c r="A166" s="3" t="s">
        <v>10</v>
      </c>
      <c r="B166" s="4">
        <v>0</v>
      </c>
      <c r="C166" s="4"/>
      <c r="D166" s="4"/>
      <c r="E166" s="4"/>
      <c r="G166" s="4"/>
      <c r="H166" s="4">
        <v>0.52800000000000002</v>
      </c>
      <c r="I166" s="4">
        <v>0.70400000000000007</v>
      </c>
      <c r="J166" s="4">
        <v>0.88</v>
      </c>
      <c r="K166" s="4">
        <v>0.88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v>0.88</v>
      </c>
      <c r="AI166" s="4"/>
    </row>
    <row r="167" spans="1:35" x14ac:dyDescent="0.25">
      <c r="A167" s="3" t="s">
        <v>11</v>
      </c>
      <c r="B167" s="4">
        <v>0</v>
      </c>
      <c r="C167" s="4"/>
      <c r="D167" s="4"/>
      <c r="E167" s="4"/>
      <c r="G167" s="4"/>
      <c r="H167" s="4"/>
      <c r="I167" s="4"/>
      <c r="J167" s="4"/>
      <c r="K167" s="4">
        <v>0.88</v>
      </c>
      <c r="L167" s="4"/>
      <c r="M167" s="4">
        <v>0.88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>
        <v>7.3333333333333334E-2</v>
      </c>
    </row>
    <row r="169" spans="1:35" ht="45" x14ac:dyDescent="0.25">
      <c r="A169" s="3" t="s">
        <v>58</v>
      </c>
      <c r="B169" s="2" t="s">
        <v>131</v>
      </c>
      <c r="C169" s="2" t="s">
        <v>127</v>
      </c>
      <c r="D169" s="2" t="s">
        <v>128</v>
      </c>
      <c r="E169" s="2" t="s">
        <v>136</v>
      </c>
      <c r="G169" s="5" t="str">
        <f>'Program targeting'!$A$3</f>
        <v>BCG</v>
      </c>
      <c r="H169" s="5" t="str">
        <f>'Program targeting'!$A$4</f>
        <v>MS-PHC</v>
      </c>
      <c r="I169" s="5" t="str">
        <f>'Program targeting'!$A$5</f>
        <v>ENH-MS-PHC</v>
      </c>
      <c r="J169" s="5" t="str">
        <f>'Program targeting'!$A$6</f>
        <v>MS-HR</v>
      </c>
      <c r="K169" s="5" t="str">
        <f>'Program targeting'!$A$7</f>
        <v>CT-DS</v>
      </c>
      <c r="L169" s="5" t="str">
        <f>'Program targeting'!$A$8</f>
        <v>CT-DR</v>
      </c>
      <c r="M169" s="5" t="str">
        <f>'Program targeting'!$A$9</f>
        <v>ACF-PLHIV</v>
      </c>
      <c r="N169" s="5" t="str">
        <f>'Program targeting'!$A$10</f>
        <v>DS-TB</v>
      </c>
      <c r="O169" s="5" t="str">
        <f>'Program targeting'!$A$11</f>
        <v>Old MDR</v>
      </c>
      <c r="P169" s="5" t="str">
        <f>'Program targeting'!$A$12</f>
        <v>Old MDR/BDQ</v>
      </c>
      <c r="Q169" s="5" t="str">
        <f>'Program targeting'!$A$13</f>
        <v>MDR/BDQ</v>
      </c>
      <c r="R169" s="5" t="str">
        <f>'Program targeting'!$A$14</f>
        <v>KM-SC</v>
      </c>
      <c r="S169" s="5" t="str">
        <f>'Program targeting'!$A$15</f>
        <v>BDQ-SC</v>
      </c>
      <c r="T169" s="5" t="str">
        <f>'Program targeting'!$A$16</f>
        <v>XDR-Current</v>
      </c>
      <c r="U169" s="5" t="str">
        <f>'Program targeting'!$A$17</f>
        <v>XDR-new</v>
      </c>
      <c r="V169" s="5" t="str">
        <f>'Program targeting'!$A$18</f>
        <v>PLHIV/DS-TB</v>
      </c>
      <c r="W169" s="5" t="str">
        <f>'Program targeting'!$A$19</f>
        <v>PLHIV/Old MDR</v>
      </c>
      <c r="X169" s="5" t="str">
        <f>'Program targeting'!$A$20</f>
        <v>PLHIV/Old MDR-BDQ</v>
      </c>
      <c r="Y169" s="5" t="str">
        <f>'Program targeting'!$A$21</f>
        <v>PLHIV/New MDR</v>
      </c>
      <c r="Z169" s="5" t="str">
        <f>'Program targeting'!$A$22</f>
        <v>PLHIV/Old XDR</v>
      </c>
      <c r="AA169" s="5" t="str">
        <f>'Program targeting'!$A$23</f>
        <v>PLHIV/New XDR</v>
      </c>
      <c r="AB169" s="5" t="str">
        <f>'Program targeting'!$A$24</f>
        <v>Pris DS-TB</v>
      </c>
      <c r="AC169" s="5" t="str">
        <f>'Program targeting'!$A$25</f>
        <v>Pris MDR</v>
      </c>
      <c r="AD169" s="5" t="str">
        <f>'Program targeting'!$A$26</f>
        <v>Pris XDR</v>
      </c>
      <c r="AE169" s="5" t="str">
        <f>'Program targeting'!$A$27</f>
        <v>Min DS-TB</v>
      </c>
      <c r="AF169" s="5" t="str">
        <f>'Program targeting'!$A$28</f>
        <v>Min MDR</v>
      </c>
      <c r="AG169" s="5" t="str">
        <f>'Program targeting'!$A$29</f>
        <v>Min XDR</v>
      </c>
      <c r="AH169" s="5" t="str">
        <f>'Program targeting'!$A$30</f>
        <v>PCF-HIV-</v>
      </c>
      <c r="AI169" s="5" t="str">
        <f>'Program targeting'!$A$31</f>
        <v>PCF-HIV+</v>
      </c>
    </row>
    <row r="170" spans="1:35" x14ac:dyDescent="0.25">
      <c r="A170" s="3" t="s">
        <v>2</v>
      </c>
      <c r="B170" s="4">
        <v>0</v>
      </c>
      <c r="C170" s="4"/>
      <c r="D170" s="4"/>
      <c r="E170" s="4"/>
      <c r="G170" s="4"/>
      <c r="H170" s="4"/>
      <c r="I170" s="4"/>
      <c r="J170" s="4"/>
      <c r="K170" s="4"/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5">
      <c r="A171" s="3" t="s">
        <v>3</v>
      </c>
      <c r="B171" s="4">
        <v>0</v>
      </c>
      <c r="C171" s="4"/>
      <c r="D171" s="4"/>
      <c r="E171" s="4"/>
      <c r="G171" s="4"/>
      <c r="H171" s="4"/>
      <c r="I171" s="4"/>
      <c r="J171" s="4"/>
      <c r="K171" s="4"/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5">
      <c r="A172" s="3" t="s">
        <v>4</v>
      </c>
      <c r="B172" s="4">
        <v>0</v>
      </c>
      <c r="C172" s="4"/>
      <c r="D172" s="4"/>
      <c r="E172" s="4"/>
      <c r="G172" s="4"/>
      <c r="H172" s="4"/>
      <c r="I172" s="4"/>
      <c r="J172" s="4"/>
      <c r="K172" s="4"/>
      <c r="L172" s="4"/>
      <c r="M172" s="4"/>
      <c r="N172" s="4">
        <v>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5">
      <c r="A173" s="3" t="s">
        <v>5</v>
      </c>
      <c r="B173" s="4">
        <v>0</v>
      </c>
      <c r="C173" s="4"/>
      <c r="D173" s="4"/>
      <c r="E173" s="4"/>
      <c r="G173" s="4"/>
      <c r="H173" s="4"/>
      <c r="I173" s="4"/>
      <c r="J173" s="4"/>
      <c r="K173" s="4"/>
      <c r="L173" s="4"/>
      <c r="M173" s="4"/>
      <c r="N173" s="4">
        <v>1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5">
      <c r="A174" s="3" t="s">
        <v>6</v>
      </c>
      <c r="B174" s="4">
        <v>0</v>
      </c>
      <c r="C174" s="4"/>
      <c r="D174" s="4"/>
      <c r="E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5">
      <c r="A175" s="3" t="s">
        <v>7</v>
      </c>
      <c r="B175" s="4">
        <v>0</v>
      </c>
      <c r="C175" s="4"/>
      <c r="D175" s="4"/>
      <c r="E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5">
      <c r="A176" s="3" t="s">
        <v>8</v>
      </c>
      <c r="B176" s="4">
        <v>0</v>
      </c>
      <c r="C176" s="4"/>
      <c r="D176" s="4"/>
      <c r="E176" s="4"/>
      <c r="G176" s="4"/>
      <c r="H176" s="4"/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>
        <v>1</v>
      </c>
      <c r="AC176" s="4"/>
      <c r="AD176" s="4"/>
      <c r="AE176" s="4"/>
      <c r="AF176" s="4"/>
      <c r="AG176" s="4"/>
      <c r="AH176" s="4"/>
      <c r="AI176" s="4"/>
    </row>
    <row r="177" spans="1:35" x14ac:dyDescent="0.25">
      <c r="A177" s="3" t="s">
        <v>9</v>
      </c>
      <c r="B177" s="4">
        <v>0</v>
      </c>
      <c r="C177" s="4"/>
      <c r="D177" s="4"/>
      <c r="E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>
        <v>1</v>
      </c>
      <c r="W177" s="4"/>
      <c r="X177" s="4"/>
      <c r="Y177" s="4"/>
      <c r="Z177" s="4"/>
      <c r="AA177" s="4"/>
      <c r="AB177" s="4">
        <v>1</v>
      </c>
      <c r="AC177" s="4"/>
      <c r="AD177" s="4"/>
      <c r="AE177" s="4"/>
      <c r="AF177" s="4"/>
      <c r="AG177" s="4"/>
      <c r="AH177" s="4"/>
      <c r="AI177" s="4"/>
    </row>
    <row r="178" spans="1:35" x14ac:dyDescent="0.25">
      <c r="A178" s="3" t="s">
        <v>10</v>
      </c>
      <c r="B178" s="4">
        <v>0</v>
      </c>
      <c r="C178" s="4"/>
      <c r="D178" s="4"/>
      <c r="E178" s="4"/>
      <c r="G178" s="4"/>
      <c r="H178" s="4"/>
      <c r="I178" s="4"/>
      <c r="J178" s="4"/>
      <c r="K178" s="4"/>
      <c r="L178" s="4"/>
      <c r="M178" s="4"/>
      <c r="N178" s="4">
        <v>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>
        <v>1</v>
      </c>
      <c r="AF178" s="4"/>
      <c r="AG178" s="4"/>
      <c r="AH178" s="4"/>
      <c r="AI178" s="4"/>
    </row>
    <row r="179" spans="1:35" x14ac:dyDescent="0.25">
      <c r="A179" s="3" t="s">
        <v>11</v>
      </c>
      <c r="B179" s="4">
        <v>0</v>
      </c>
      <c r="C179" s="4"/>
      <c r="D179" s="4"/>
      <c r="E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>
        <v>1</v>
      </c>
      <c r="W179" s="4"/>
      <c r="X179" s="4"/>
      <c r="Y179" s="4"/>
      <c r="Z179" s="4"/>
      <c r="AA179" s="4"/>
      <c r="AB179" s="4"/>
      <c r="AC179" s="4"/>
      <c r="AD179" s="4"/>
      <c r="AE179" s="4">
        <v>1</v>
      </c>
      <c r="AF179" s="4"/>
      <c r="AG179" s="4"/>
      <c r="AH179" s="4"/>
      <c r="AI179" s="4"/>
    </row>
    <row r="181" spans="1:35" ht="45" x14ac:dyDescent="0.25">
      <c r="A181" s="3" t="s">
        <v>59</v>
      </c>
      <c r="B181" s="2" t="s">
        <v>131</v>
      </c>
      <c r="C181" s="2" t="s">
        <v>127</v>
      </c>
      <c r="D181" s="2" t="s">
        <v>128</v>
      </c>
      <c r="E181" s="2" t="s">
        <v>136</v>
      </c>
      <c r="G181" s="5" t="str">
        <f>'Program targeting'!$A$3</f>
        <v>BCG</v>
      </c>
      <c r="H181" s="5" t="str">
        <f>'Program targeting'!$A$4</f>
        <v>MS-PHC</v>
      </c>
      <c r="I181" s="5" t="str">
        <f>'Program targeting'!$A$5</f>
        <v>ENH-MS-PHC</v>
      </c>
      <c r="J181" s="5" t="str">
        <f>'Program targeting'!$A$6</f>
        <v>MS-HR</v>
      </c>
      <c r="K181" s="5" t="str">
        <f>'Program targeting'!$A$7</f>
        <v>CT-DS</v>
      </c>
      <c r="L181" s="5" t="str">
        <f>'Program targeting'!$A$8</f>
        <v>CT-DR</v>
      </c>
      <c r="M181" s="5" t="str">
        <f>'Program targeting'!$A$9</f>
        <v>ACF-PLHIV</v>
      </c>
      <c r="N181" s="5" t="str">
        <f>'Program targeting'!$A$10</f>
        <v>DS-TB</v>
      </c>
      <c r="O181" s="5" t="str">
        <f>'Program targeting'!$A$11</f>
        <v>Old MDR</v>
      </c>
      <c r="P181" s="5" t="str">
        <f>'Program targeting'!$A$12</f>
        <v>Old MDR/BDQ</v>
      </c>
      <c r="Q181" s="5" t="str">
        <f>'Program targeting'!$A$13</f>
        <v>MDR/BDQ</v>
      </c>
      <c r="R181" s="5" t="str">
        <f>'Program targeting'!$A$14</f>
        <v>KM-SC</v>
      </c>
      <c r="S181" s="5" t="str">
        <f>'Program targeting'!$A$15</f>
        <v>BDQ-SC</v>
      </c>
      <c r="T181" s="5" t="str">
        <f>'Program targeting'!$A$16</f>
        <v>XDR-Current</v>
      </c>
      <c r="U181" s="5" t="str">
        <f>'Program targeting'!$A$17</f>
        <v>XDR-new</v>
      </c>
      <c r="V181" s="5" t="str">
        <f>'Program targeting'!$A$18</f>
        <v>PLHIV/DS-TB</v>
      </c>
      <c r="W181" s="5" t="str">
        <f>'Program targeting'!$A$19</f>
        <v>PLHIV/Old MDR</v>
      </c>
      <c r="X181" s="5" t="str">
        <f>'Program targeting'!$A$20</f>
        <v>PLHIV/Old MDR-BDQ</v>
      </c>
      <c r="Y181" s="5" t="str">
        <f>'Program targeting'!$A$21</f>
        <v>PLHIV/New MDR</v>
      </c>
      <c r="Z181" s="5" t="str">
        <f>'Program targeting'!$A$22</f>
        <v>PLHIV/Old XDR</v>
      </c>
      <c r="AA181" s="5" t="str">
        <f>'Program targeting'!$A$23</f>
        <v>PLHIV/New XDR</v>
      </c>
      <c r="AB181" s="5" t="str">
        <f>'Program targeting'!$A$24</f>
        <v>Pris DS-TB</v>
      </c>
      <c r="AC181" s="5" t="str">
        <f>'Program targeting'!$A$25</f>
        <v>Pris MDR</v>
      </c>
      <c r="AD181" s="5" t="str">
        <f>'Program targeting'!$A$26</f>
        <v>Pris XDR</v>
      </c>
      <c r="AE181" s="5" t="str">
        <f>'Program targeting'!$A$27</f>
        <v>Min DS-TB</v>
      </c>
      <c r="AF181" s="5" t="str">
        <f>'Program targeting'!$A$28</f>
        <v>Min MDR</v>
      </c>
      <c r="AG181" s="5" t="str">
        <f>'Program targeting'!$A$29</f>
        <v>Min XDR</v>
      </c>
      <c r="AH181" s="5" t="str">
        <f>'Program targeting'!$A$30</f>
        <v>PCF-HIV-</v>
      </c>
      <c r="AI181" s="5" t="str">
        <f>'Program targeting'!$A$31</f>
        <v>PCF-HIV+</v>
      </c>
    </row>
    <row r="182" spans="1:35" x14ac:dyDescent="0.25">
      <c r="A182" s="3" t="s">
        <v>2</v>
      </c>
      <c r="B182" s="4">
        <v>0</v>
      </c>
      <c r="C182" s="4"/>
      <c r="D182" s="4"/>
      <c r="E182" s="4"/>
      <c r="G182" s="4"/>
      <c r="H182" s="4"/>
      <c r="I182" s="4"/>
      <c r="J182" s="4"/>
      <c r="K182" s="4"/>
      <c r="L182" s="4"/>
      <c r="M182" s="4"/>
      <c r="N182" s="4">
        <v>7.4999999999999956E-2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x14ac:dyDescent="0.25">
      <c r="A183" s="3" t="s">
        <v>3</v>
      </c>
      <c r="B183" s="4">
        <v>0</v>
      </c>
      <c r="C183" s="4"/>
      <c r="D183" s="4"/>
      <c r="E183" s="4"/>
      <c r="G183" s="4"/>
      <c r="H183" s="4"/>
      <c r="I183" s="4"/>
      <c r="J183" s="4"/>
      <c r="K183" s="4"/>
      <c r="L183" s="4"/>
      <c r="M183" s="4"/>
      <c r="N183" s="4">
        <v>7.4999999999999956E-2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x14ac:dyDescent="0.25">
      <c r="A184" s="3" t="s">
        <v>4</v>
      </c>
      <c r="B184" s="4">
        <v>0</v>
      </c>
      <c r="C184" s="4"/>
      <c r="D184" s="4"/>
      <c r="E184" s="4"/>
      <c r="G184" s="4"/>
      <c r="H184" s="4"/>
      <c r="I184" s="4"/>
      <c r="J184" s="4"/>
      <c r="K184" s="4"/>
      <c r="L184" s="4"/>
      <c r="M184" s="4"/>
      <c r="N184" s="4">
        <v>6.2E-2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x14ac:dyDescent="0.25">
      <c r="A185" s="3" t="s">
        <v>5</v>
      </c>
      <c r="B185" s="4">
        <v>0</v>
      </c>
      <c r="C185" s="4"/>
      <c r="D185" s="4"/>
      <c r="E185" s="4"/>
      <c r="G185" s="4"/>
      <c r="H185" s="4"/>
      <c r="I185" s="4"/>
      <c r="J185" s="4"/>
      <c r="K185" s="4"/>
      <c r="L185" s="4"/>
      <c r="M185" s="4"/>
      <c r="N185" s="4">
        <v>6.2E-2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x14ac:dyDescent="0.25">
      <c r="A186" s="3" t="s">
        <v>6</v>
      </c>
      <c r="B186" s="4">
        <v>0</v>
      </c>
      <c r="C186" s="4"/>
      <c r="D186" s="4"/>
      <c r="E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>
        <v>7.4999999999999956E-2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x14ac:dyDescent="0.25">
      <c r="A187" s="3" t="s">
        <v>7</v>
      </c>
      <c r="B187" s="4">
        <v>0</v>
      </c>
      <c r="C187" s="4"/>
      <c r="D187" s="4"/>
      <c r="E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>
        <v>7.4999999999999956E-2</v>
      </c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x14ac:dyDescent="0.25">
      <c r="A188" s="3" t="s">
        <v>8</v>
      </c>
      <c r="B188" s="4">
        <v>0</v>
      </c>
      <c r="C188" s="4"/>
      <c r="D188" s="4"/>
      <c r="E188" s="4"/>
      <c r="G188" s="4"/>
      <c r="H188" s="4"/>
      <c r="I188" s="4"/>
      <c r="J188" s="4"/>
      <c r="K188" s="4"/>
      <c r="L188" s="4"/>
      <c r="M188" s="4"/>
      <c r="N188" s="4">
        <v>6.2E-2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>
        <v>0.04</v>
      </c>
      <c r="AC188" s="4"/>
      <c r="AD188" s="4"/>
      <c r="AE188" s="4"/>
      <c r="AF188" s="4"/>
      <c r="AG188" s="4"/>
      <c r="AH188" s="4"/>
      <c r="AI188" s="4"/>
    </row>
    <row r="189" spans="1:35" x14ac:dyDescent="0.25">
      <c r="A189" s="3" t="s">
        <v>9</v>
      </c>
      <c r="B189" s="4">
        <v>0</v>
      </c>
      <c r="C189" s="4"/>
      <c r="D189" s="4"/>
      <c r="E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>
        <v>7.4999999999999956E-2</v>
      </c>
      <c r="W189" s="4"/>
      <c r="X189" s="4"/>
      <c r="Y189" s="4"/>
      <c r="Z189" s="4"/>
      <c r="AA189" s="4"/>
      <c r="AB189" s="4">
        <v>0.04</v>
      </c>
      <c r="AC189" s="4"/>
      <c r="AD189" s="4"/>
      <c r="AE189" s="4"/>
      <c r="AF189" s="4"/>
      <c r="AG189" s="4"/>
      <c r="AH189" s="4"/>
      <c r="AI189" s="4"/>
    </row>
    <row r="190" spans="1:35" x14ac:dyDescent="0.25">
      <c r="A190" s="3" t="s">
        <v>10</v>
      </c>
      <c r="B190" s="4">
        <v>0</v>
      </c>
      <c r="C190" s="4"/>
      <c r="D190" s="4"/>
      <c r="E190" s="4"/>
      <c r="G190" s="4"/>
      <c r="H190" s="4"/>
      <c r="I190" s="4"/>
      <c r="J190" s="4"/>
      <c r="K190" s="4"/>
      <c r="L190" s="4"/>
      <c r="M190" s="4"/>
      <c r="N190" s="4">
        <v>6.2E-2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>
        <v>1</v>
      </c>
      <c r="AF190" s="4"/>
      <c r="AG190" s="4"/>
      <c r="AH190" s="4"/>
      <c r="AI190" s="4"/>
    </row>
    <row r="191" spans="1:35" x14ac:dyDescent="0.25">
      <c r="A191" s="3" t="s">
        <v>11</v>
      </c>
      <c r="B191" s="4">
        <v>0</v>
      </c>
      <c r="C191" s="4"/>
      <c r="D191" s="4"/>
      <c r="E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>
        <v>7.4999999999999956E-2</v>
      </c>
      <c r="W191" s="4"/>
      <c r="X191" s="4"/>
      <c r="Y191" s="4"/>
      <c r="Z191" s="4"/>
      <c r="AA191" s="4"/>
      <c r="AB191" s="4"/>
      <c r="AC191" s="4"/>
      <c r="AD191" s="4"/>
      <c r="AE191" s="4">
        <v>1</v>
      </c>
      <c r="AF191" s="4"/>
      <c r="AG191" s="4"/>
      <c r="AH191" s="4"/>
      <c r="AI191" s="4"/>
    </row>
    <row r="193" spans="1:35" ht="45" x14ac:dyDescent="0.25">
      <c r="A193" s="3" t="s">
        <v>60</v>
      </c>
      <c r="B193" s="2" t="s">
        <v>131</v>
      </c>
      <c r="C193" s="2" t="s">
        <v>127</v>
      </c>
      <c r="D193" s="2" t="s">
        <v>128</v>
      </c>
      <c r="E193" s="2" t="s">
        <v>136</v>
      </c>
      <c r="G193" s="5" t="str">
        <f>'Program targeting'!$A$3</f>
        <v>BCG</v>
      </c>
      <c r="H193" s="5" t="str">
        <f>'Program targeting'!$A$4</f>
        <v>MS-PHC</v>
      </c>
      <c r="I193" s="5" t="str">
        <f>'Program targeting'!$A$5</f>
        <v>ENH-MS-PHC</v>
      </c>
      <c r="J193" s="5" t="str">
        <f>'Program targeting'!$A$6</f>
        <v>MS-HR</v>
      </c>
      <c r="K193" s="5" t="str">
        <f>'Program targeting'!$A$7</f>
        <v>CT-DS</v>
      </c>
      <c r="L193" s="5" t="str">
        <f>'Program targeting'!$A$8</f>
        <v>CT-DR</v>
      </c>
      <c r="M193" s="5" t="str">
        <f>'Program targeting'!$A$9</f>
        <v>ACF-PLHIV</v>
      </c>
      <c r="N193" s="5" t="str">
        <f>'Program targeting'!$A$10</f>
        <v>DS-TB</v>
      </c>
      <c r="O193" s="5" t="str">
        <f>'Program targeting'!$A$11</f>
        <v>Old MDR</v>
      </c>
      <c r="P193" s="5" t="str">
        <f>'Program targeting'!$A$12</f>
        <v>Old MDR/BDQ</v>
      </c>
      <c r="Q193" s="5" t="str">
        <f>'Program targeting'!$A$13</f>
        <v>MDR/BDQ</v>
      </c>
      <c r="R193" s="5" t="str">
        <f>'Program targeting'!$A$14</f>
        <v>KM-SC</v>
      </c>
      <c r="S193" s="5" t="str">
        <f>'Program targeting'!$A$15</f>
        <v>BDQ-SC</v>
      </c>
      <c r="T193" s="5" t="str">
        <f>'Program targeting'!$A$16</f>
        <v>XDR-Current</v>
      </c>
      <c r="U193" s="5" t="str">
        <f>'Program targeting'!$A$17</f>
        <v>XDR-new</v>
      </c>
      <c r="V193" s="5" t="str">
        <f>'Program targeting'!$A$18</f>
        <v>PLHIV/DS-TB</v>
      </c>
      <c r="W193" s="5" t="str">
        <f>'Program targeting'!$A$19</f>
        <v>PLHIV/Old MDR</v>
      </c>
      <c r="X193" s="5" t="str">
        <f>'Program targeting'!$A$20</f>
        <v>PLHIV/Old MDR-BDQ</v>
      </c>
      <c r="Y193" s="5" t="str">
        <f>'Program targeting'!$A$21</f>
        <v>PLHIV/New MDR</v>
      </c>
      <c r="Z193" s="5" t="str">
        <f>'Program targeting'!$A$22</f>
        <v>PLHIV/Old XDR</v>
      </c>
      <c r="AA193" s="5" t="str">
        <f>'Program targeting'!$A$23</f>
        <v>PLHIV/New XDR</v>
      </c>
      <c r="AB193" s="5" t="str">
        <f>'Program targeting'!$A$24</f>
        <v>Pris DS-TB</v>
      </c>
      <c r="AC193" s="5" t="str">
        <f>'Program targeting'!$A$25</f>
        <v>Pris MDR</v>
      </c>
      <c r="AD193" s="5" t="str">
        <f>'Program targeting'!$A$26</f>
        <v>Pris XDR</v>
      </c>
      <c r="AE193" s="5" t="str">
        <f>'Program targeting'!$A$27</f>
        <v>Min DS-TB</v>
      </c>
      <c r="AF193" s="5" t="str">
        <f>'Program targeting'!$A$28</f>
        <v>Min MDR</v>
      </c>
      <c r="AG193" s="5" t="str">
        <f>'Program targeting'!$A$29</f>
        <v>Min XDR</v>
      </c>
      <c r="AH193" s="5" t="str">
        <f>'Program targeting'!$A$30</f>
        <v>PCF-HIV-</v>
      </c>
      <c r="AI193" s="5" t="str">
        <f>'Program targeting'!$A$31</f>
        <v>PCF-HIV+</v>
      </c>
    </row>
    <row r="194" spans="1:35" x14ac:dyDescent="0.25">
      <c r="A194" s="3" t="s">
        <v>2</v>
      </c>
      <c r="B194" s="4">
        <v>0</v>
      </c>
      <c r="C194" s="4"/>
      <c r="D194" s="4"/>
      <c r="E194" s="4"/>
      <c r="G194" s="4"/>
      <c r="H194" s="4"/>
      <c r="I194" s="4"/>
      <c r="J194" s="4"/>
      <c r="K194" s="4"/>
      <c r="L194" s="4"/>
      <c r="M194" s="4"/>
      <c r="N194" s="4">
        <v>0.95673599999999992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x14ac:dyDescent="0.25">
      <c r="A195" s="3" t="s">
        <v>3</v>
      </c>
      <c r="B195" s="4">
        <v>0</v>
      </c>
      <c r="C195" s="4"/>
      <c r="D195" s="4"/>
      <c r="E195" s="4"/>
      <c r="G195" s="4"/>
      <c r="H195" s="4"/>
      <c r="I195" s="4"/>
      <c r="J195" s="4"/>
      <c r="K195" s="4"/>
      <c r="L195" s="4"/>
      <c r="M195" s="4"/>
      <c r="N195" s="4">
        <v>0.95673599999999992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x14ac:dyDescent="0.25">
      <c r="A196" s="3" t="s">
        <v>4</v>
      </c>
      <c r="B196" s="4">
        <v>0</v>
      </c>
      <c r="C196" s="4"/>
      <c r="D196" s="4"/>
      <c r="E196" s="4"/>
      <c r="G196" s="4"/>
      <c r="H196" s="4"/>
      <c r="I196" s="4"/>
      <c r="J196" s="4"/>
      <c r="K196" s="4"/>
      <c r="L196" s="4"/>
      <c r="M196" s="4"/>
      <c r="N196" s="4">
        <v>0.95673599999999992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x14ac:dyDescent="0.25">
      <c r="A197" s="3" t="s">
        <v>5</v>
      </c>
      <c r="B197" s="4">
        <v>0</v>
      </c>
      <c r="C197" s="4"/>
      <c r="D197" s="4"/>
      <c r="E197" s="4"/>
      <c r="G197" s="4"/>
      <c r="H197" s="4"/>
      <c r="I197" s="4"/>
      <c r="J197" s="4"/>
      <c r="K197" s="4"/>
      <c r="L197" s="4"/>
      <c r="M197" s="4"/>
      <c r="N197" s="4">
        <v>0.95673599999999992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x14ac:dyDescent="0.25">
      <c r="A198" s="3" t="s">
        <v>6</v>
      </c>
      <c r="B198" s="4">
        <v>0</v>
      </c>
      <c r="C198" s="4"/>
      <c r="D198" s="4"/>
      <c r="E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>
        <v>0.95247599999999999</v>
      </c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x14ac:dyDescent="0.25">
      <c r="A199" s="3" t="s">
        <v>7</v>
      </c>
      <c r="B199" s="4">
        <v>0</v>
      </c>
      <c r="C199" s="4"/>
      <c r="D199" s="4"/>
      <c r="E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>
        <v>0.95247599999999999</v>
      </c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x14ac:dyDescent="0.25">
      <c r="A200" s="3" t="s">
        <v>8</v>
      </c>
      <c r="B200" s="4">
        <v>0</v>
      </c>
      <c r="C200" s="4"/>
      <c r="D200" s="4"/>
      <c r="E200" s="4"/>
      <c r="G200" s="4"/>
      <c r="H200" s="4"/>
      <c r="I200" s="4"/>
      <c r="J200" s="4"/>
      <c r="K200" s="4"/>
      <c r="L200" s="4"/>
      <c r="M200" s="4"/>
      <c r="N200" s="4">
        <v>0.95673599999999992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>
        <v>0.99839999999999995</v>
      </c>
      <c r="AC200" s="4"/>
      <c r="AD200" s="4"/>
      <c r="AE200" s="4"/>
      <c r="AF200" s="4"/>
      <c r="AG200" s="4"/>
      <c r="AH200" s="4"/>
      <c r="AI200" s="4"/>
    </row>
    <row r="201" spans="1:35" x14ac:dyDescent="0.25">
      <c r="A201" s="3" t="s">
        <v>9</v>
      </c>
      <c r="B201" s="4">
        <v>0</v>
      </c>
      <c r="C201" s="4"/>
      <c r="D201" s="4"/>
      <c r="E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>
        <v>0.95247599999999999</v>
      </c>
      <c r="W201" s="4"/>
      <c r="X201" s="4"/>
      <c r="Y201" s="4"/>
      <c r="Z201" s="4"/>
      <c r="AA201" s="4"/>
      <c r="AB201" s="4">
        <v>0.99839999999999995</v>
      </c>
      <c r="AC201" s="4"/>
      <c r="AD201" s="4"/>
      <c r="AE201" s="4"/>
      <c r="AF201" s="4"/>
      <c r="AG201" s="4"/>
      <c r="AH201" s="4"/>
      <c r="AI201" s="4"/>
    </row>
    <row r="202" spans="1:35" x14ac:dyDescent="0.25">
      <c r="A202" s="3" t="s">
        <v>10</v>
      </c>
      <c r="B202" s="4">
        <v>0</v>
      </c>
      <c r="C202" s="4"/>
      <c r="D202" s="4"/>
      <c r="E202" s="4"/>
      <c r="G202" s="4"/>
      <c r="H202" s="4"/>
      <c r="I202" s="4"/>
      <c r="J202" s="4"/>
      <c r="K202" s="4"/>
      <c r="L202" s="4"/>
      <c r="M202" s="4"/>
      <c r="N202" s="4">
        <v>0.95673599999999992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>
        <v>1</v>
      </c>
      <c r="AF202" s="4"/>
      <c r="AG202" s="4"/>
      <c r="AH202" s="4"/>
      <c r="AI202" s="4"/>
    </row>
    <row r="203" spans="1:35" x14ac:dyDescent="0.25">
      <c r="A203" s="3" t="s">
        <v>11</v>
      </c>
      <c r="B203" s="4">
        <v>0</v>
      </c>
      <c r="C203" s="4"/>
      <c r="D203" s="4"/>
      <c r="E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0.95247599999999999</v>
      </c>
      <c r="W203" s="4"/>
      <c r="X203" s="4"/>
      <c r="Y203" s="4"/>
      <c r="Z203" s="4"/>
      <c r="AA203" s="4"/>
      <c r="AB203" s="4"/>
      <c r="AC203" s="4"/>
      <c r="AD203" s="4"/>
      <c r="AE203" s="4">
        <v>1</v>
      </c>
      <c r="AF203" s="4"/>
      <c r="AG203" s="4"/>
      <c r="AH203" s="4"/>
      <c r="AI203" s="4"/>
    </row>
    <row r="205" spans="1:35" ht="45" x14ac:dyDescent="0.25">
      <c r="A205" s="3" t="s">
        <v>61</v>
      </c>
      <c r="B205" s="2" t="s">
        <v>131</v>
      </c>
      <c r="C205" s="2" t="s">
        <v>127</v>
      </c>
      <c r="D205" s="2" t="s">
        <v>128</v>
      </c>
      <c r="E205" s="2" t="s">
        <v>136</v>
      </c>
      <c r="G205" s="5" t="str">
        <f>'Program targeting'!$A$3</f>
        <v>BCG</v>
      </c>
      <c r="H205" s="5" t="str">
        <f>'Program targeting'!$A$4</f>
        <v>MS-PHC</v>
      </c>
      <c r="I205" s="5" t="str">
        <f>'Program targeting'!$A$5</f>
        <v>ENH-MS-PHC</v>
      </c>
      <c r="J205" s="5" t="str">
        <f>'Program targeting'!$A$6</f>
        <v>MS-HR</v>
      </c>
      <c r="K205" s="5" t="str">
        <f>'Program targeting'!$A$7</f>
        <v>CT-DS</v>
      </c>
      <c r="L205" s="5" t="str">
        <f>'Program targeting'!$A$8</f>
        <v>CT-DR</v>
      </c>
      <c r="M205" s="5" t="str">
        <f>'Program targeting'!$A$9</f>
        <v>ACF-PLHIV</v>
      </c>
      <c r="N205" s="5" t="str">
        <f>'Program targeting'!$A$10</f>
        <v>DS-TB</v>
      </c>
      <c r="O205" s="5" t="str">
        <f>'Program targeting'!$A$11</f>
        <v>Old MDR</v>
      </c>
      <c r="P205" s="5" t="str">
        <f>'Program targeting'!$A$12</f>
        <v>Old MDR/BDQ</v>
      </c>
      <c r="Q205" s="5" t="str">
        <f>'Program targeting'!$A$13</f>
        <v>MDR/BDQ</v>
      </c>
      <c r="R205" s="5" t="str">
        <f>'Program targeting'!$A$14</f>
        <v>KM-SC</v>
      </c>
      <c r="S205" s="5" t="str">
        <f>'Program targeting'!$A$15</f>
        <v>BDQ-SC</v>
      </c>
      <c r="T205" s="5" t="str">
        <f>'Program targeting'!$A$16</f>
        <v>XDR-Current</v>
      </c>
      <c r="U205" s="5" t="str">
        <f>'Program targeting'!$A$17</f>
        <v>XDR-new</v>
      </c>
      <c r="V205" s="5" t="str">
        <f>'Program targeting'!$A$18</f>
        <v>PLHIV/DS-TB</v>
      </c>
      <c r="W205" s="5" t="str">
        <f>'Program targeting'!$A$19</f>
        <v>PLHIV/Old MDR</v>
      </c>
      <c r="X205" s="5" t="str">
        <f>'Program targeting'!$A$20</f>
        <v>PLHIV/Old MDR-BDQ</v>
      </c>
      <c r="Y205" s="5" t="str">
        <f>'Program targeting'!$A$21</f>
        <v>PLHIV/New MDR</v>
      </c>
      <c r="Z205" s="5" t="str">
        <f>'Program targeting'!$A$22</f>
        <v>PLHIV/Old XDR</v>
      </c>
      <c r="AA205" s="5" t="str">
        <f>'Program targeting'!$A$23</f>
        <v>PLHIV/New XDR</v>
      </c>
      <c r="AB205" s="5" t="str">
        <f>'Program targeting'!$A$24</f>
        <v>Pris DS-TB</v>
      </c>
      <c r="AC205" s="5" t="str">
        <f>'Program targeting'!$A$25</f>
        <v>Pris MDR</v>
      </c>
      <c r="AD205" s="5" t="str">
        <f>'Program targeting'!$A$26</f>
        <v>Pris XDR</v>
      </c>
      <c r="AE205" s="5" t="str">
        <f>'Program targeting'!$A$27</f>
        <v>Min DS-TB</v>
      </c>
      <c r="AF205" s="5" t="str">
        <f>'Program targeting'!$A$28</f>
        <v>Min MDR</v>
      </c>
      <c r="AG205" s="5" t="str">
        <f>'Program targeting'!$A$29</f>
        <v>Min XDR</v>
      </c>
      <c r="AH205" s="5" t="str">
        <f>'Program targeting'!$A$30</f>
        <v>PCF-HIV-</v>
      </c>
      <c r="AI205" s="5" t="str">
        <f>'Program targeting'!$A$31</f>
        <v>PCF-HIV+</v>
      </c>
    </row>
    <row r="206" spans="1:35" x14ac:dyDescent="0.25">
      <c r="A206" s="3" t="s">
        <v>2</v>
      </c>
      <c r="B206" s="4">
        <v>0</v>
      </c>
      <c r="C206" s="4"/>
      <c r="D206" s="4"/>
      <c r="E206" s="4"/>
      <c r="G206" s="4"/>
      <c r="H206" s="4">
        <v>0.52800000000000002</v>
      </c>
      <c r="I206" s="4">
        <v>0.70400000000000007</v>
      </c>
      <c r="J206" s="4">
        <v>0.88</v>
      </c>
      <c r="K206" s="4"/>
      <c r="L206" s="4">
        <v>0.88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x14ac:dyDescent="0.25">
      <c r="A207" s="3" t="s">
        <v>3</v>
      </c>
      <c r="B207" s="4">
        <v>0</v>
      </c>
      <c r="C207" s="4"/>
      <c r="D207" s="4"/>
      <c r="E207" s="4"/>
      <c r="G207" s="4"/>
      <c r="H207" s="4">
        <v>0.52800000000000002</v>
      </c>
      <c r="I207" s="4">
        <v>0.70400000000000007</v>
      </c>
      <c r="J207" s="4">
        <v>0.88</v>
      </c>
      <c r="K207" s="4"/>
      <c r="L207" s="4">
        <v>0.88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>
        <v>0.88</v>
      </c>
      <c r="AI207" s="4"/>
    </row>
    <row r="208" spans="1:35" x14ac:dyDescent="0.25">
      <c r="A208" s="3" t="s">
        <v>4</v>
      </c>
      <c r="B208" s="4">
        <v>0</v>
      </c>
      <c r="C208" s="4"/>
      <c r="D208" s="4"/>
      <c r="E208" s="4"/>
      <c r="G208" s="4"/>
      <c r="H208" s="4">
        <v>0.52800000000000002</v>
      </c>
      <c r="I208" s="4">
        <v>0.70400000000000007</v>
      </c>
      <c r="J208" s="4">
        <v>0.88</v>
      </c>
      <c r="K208" s="4"/>
      <c r="L208" s="4">
        <v>0.88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>
        <v>0.88</v>
      </c>
      <c r="AI208" s="4"/>
    </row>
    <row r="209" spans="1:35" x14ac:dyDescent="0.25">
      <c r="A209" s="3" t="s">
        <v>5</v>
      </c>
      <c r="B209" s="4">
        <v>0</v>
      </c>
      <c r="C209" s="4"/>
      <c r="D209" s="4"/>
      <c r="E209" s="4"/>
      <c r="G209" s="4"/>
      <c r="H209" s="4">
        <v>0.52800000000000002</v>
      </c>
      <c r="I209" s="4">
        <v>0.70400000000000007</v>
      </c>
      <c r="J209" s="4">
        <v>0.88</v>
      </c>
      <c r="K209" s="4"/>
      <c r="L209" s="4">
        <v>0.88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>
        <v>0.88</v>
      </c>
      <c r="AI209" s="4"/>
    </row>
    <row r="210" spans="1:35" x14ac:dyDescent="0.25">
      <c r="A210" s="3" t="s">
        <v>6</v>
      </c>
      <c r="B210" s="4">
        <v>0</v>
      </c>
      <c r="C210" s="4"/>
      <c r="D210" s="4"/>
      <c r="E210" s="4"/>
      <c r="G210" s="4"/>
      <c r="H210" s="4"/>
      <c r="I210" s="4"/>
      <c r="J210" s="4"/>
      <c r="K210" s="4"/>
      <c r="L210" s="4">
        <v>0.88</v>
      </c>
      <c r="M210" s="4">
        <v>0.88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>
        <v>7.3333333333333334E-2</v>
      </c>
    </row>
    <row r="211" spans="1:35" x14ac:dyDescent="0.25">
      <c r="A211" s="3" t="s">
        <v>7</v>
      </c>
      <c r="B211" s="4">
        <v>0</v>
      </c>
      <c r="C211" s="4"/>
      <c r="D211" s="4"/>
      <c r="E211" s="4"/>
      <c r="G211" s="4"/>
      <c r="H211" s="4"/>
      <c r="I211" s="4"/>
      <c r="J211" s="4"/>
      <c r="K211" s="4"/>
      <c r="L211" s="4">
        <v>0.88</v>
      </c>
      <c r="M211" s="4">
        <v>0.88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>
        <v>7.3333333333333334E-2</v>
      </c>
    </row>
    <row r="212" spans="1:35" x14ac:dyDescent="0.25">
      <c r="A212" s="3" t="s">
        <v>8</v>
      </c>
      <c r="B212" s="4">
        <v>0</v>
      </c>
      <c r="C212" s="4"/>
      <c r="D212" s="4"/>
      <c r="E212" s="4"/>
      <c r="G212" s="4"/>
      <c r="H212" s="4">
        <v>0.52800000000000002</v>
      </c>
      <c r="I212" s="4">
        <v>0.70400000000000007</v>
      </c>
      <c r="J212" s="4">
        <v>0.88</v>
      </c>
      <c r="K212" s="4"/>
      <c r="L212" s="4">
        <v>0.88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>
        <v>0.88</v>
      </c>
      <c r="AI212" s="4"/>
    </row>
    <row r="213" spans="1:35" x14ac:dyDescent="0.25">
      <c r="A213" s="3" t="s">
        <v>9</v>
      </c>
      <c r="B213" s="4">
        <v>0</v>
      </c>
      <c r="C213" s="4"/>
      <c r="D213" s="4"/>
      <c r="E213" s="4"/>
      <c r="G213" s="4"/>
      <c r="H213" s="4"/>
      <c r="I213" s="4"/>
      <c r="J213" s="4"/>
      <c r="K213" s="4"/>
      <c r="L213" s="4">
        <v>0.88</v>
      </c>
      <c r="M213" s="4">
        <v>0.88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>
        <v>7.3333333333333334E-2</v>
      </c>
    </row>
    <row r="214" spans="1:35" x14ac:dyDescent="0.25">
      <c r="A214" s="3" t="s">
        <v>10</v>
      </c>
      <c r="B214" s="4">
        <v>0</v>
      </c>
      <c r="C214" s="4"/>
      <c r="D214" s="4"/>
      <c r="E214" s="4"/>
      <c r="G214" s="4"/>
      <c r="H214" s="4">
        <v>0.52800000000000002</v>
      </c>
      <c r="I214" s="4">
        <v>0.70400000000000007</v>
      </c>
      <c r="J214" s="4">
        <v>0.88</v>
      </c>
      <c r="K214" s="4"/>
      <c r="L214" s="4">
        <v>0.88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>
        <v>0.88</v>
      </c>
      <c r="AI214" s="4"/>
    </row>
    <row r="215" spans="1:35" x14ac:dyDescent="0.25">
      <c r="A215" s="3" t="s">
        <v>11</v>
      </c>
      <c r="B215" s="4">
        <v>0</v>
      </c>
      <c r="C215" s="4"/>
      <c r="D215" s="4"/>
      <c r="E215" s="4"/>
      <c r="G215" s="4"/>
      <c r="H215" s="4"/>
      <c r="I215" s="4"/>
      <c r="J215" s="4"/>
      <c r="K215" s="4"/>
      <c r="L215" s="4">
        <v>0.88</v>
      </c>
      <c r="M215" s="4">
        <v>0.88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>
        <v>7.3333333333333334E-2</v>
      </c>
    </row>
    <row r="217" spans="1:35" ht="45" x14ac:dyDescent="0.25">
      <c r="A217" s="3" t="s">
        <v>62</v>
      </c>
      <c r="B217" s="2" t="s">
        <v>131</v>
      </c>
      <c r="C217" s="2" t="s">
        <v>127</v>
      </c>
      <c r="D217" s="2" t="s">
        <v>128</v>
      </c>
      <c r="E217" s="2" t="s">
        <v>136</v>
      </c>
      <c r="G217" s="5" t="str">
        <f>'Program targeting'!$A$3</f>
        <v>BCG</v>
      </c>
      <c r="H217" s="5" t="str">
        <f>'Program targeting'!$A$4</f>
        <v>MS-PHC</v>
      </c>
      <c r="I217" s="5" t="str">
        <f>'Program targeting'!$A$5</f>
        <v>ENH-MS-PHC</v>
      </c>
      <c r="J217" s="5" t="str">
        <f>'Program targeting'!$A$6</f>
        <v>MS-HR</v>
      </c>
      <c r="K217" s="5" t="str">
        <f>'Program targeting'!$A$7</f>
        <v>CT-DS</v>
      </c>
      <c r="L217" s="5" t="str">
        <f>'Program targeting'!$A$8</f>
        <v>CT-DR</v>
      </c>
      <c r="M217" s="5" t="str">
        <f>'Program targeting'!$A$9</f>
        <v>ACF-PLHIV</v>
      </c>
      <c r="N217" s="5" t="str">
        <f>'Program targeting'!$A$10</f>
        <v>DS-TB</v>
      </c>
      <c r="O217" s="5" t="str">
        <f>'Program targeting'!$A$11</f>
        <v>Old MDR</v>
      </c>
      <c r="P217" s="5" t="str">
        <f>'Program targeting'!$A$12</f>
        <v>Old MDR/BDQ</v>
      </c>
      <c r="Q217" s="5" t="str">
        <f>'Program targeting'!$A$13</f>
        <v>MDR/BDQ</v>
      </c>
      <c r="R217" s="5" t="str">
        <f>'Program targeting'!$A$14</f>
        <v>KM-SC</v>
      </c>
      <c r="S217" s="5" t="str">
        <f>'Program targeting'!$A$15</f>
        <v>BDQ-SC</v>
      </c>
      <c r="T217" s="5" t="str">
        <f>'Program targeting'!$A$16</f>
        <v>XDR-Current</v>
      </c>
      <c r="U217" s="5" t="str">
        <f>'Program targeting'!$A$17</f>
        <v>XDR-new</v>
      </c>
      <c r="V217" s="5" t="str">
        <f>'Program targeting'!$A$18</f>
        <v>PLHIV/DS-TB</v>
      </c>
      <c r="W217" s="5" t="str">
        <f>'Program targeting'!$A$19</f>
        <v>PLHIV/Old MDR</v>
      </c>
      <c r="X217" s="5" t="str">
        <f>'Program targeting'!$A$20</f>
        <v>PLHIV/Old MDR-BDQ</v>
      </c>
      <c r="Y217" s="5" t="str">
        <f>'Program targeting'!$A$21</f>
        <v>PLHIV/New MDR</v>
      </c>
      <c r="Z217" s="5" t="str">
        <f>'Program targeting'!$A$22</f>
        <v>PLHIV/Old XDR</v>
      </c>
      <c r="AA217" s="5" t="str">
        <f>'Program targeting'!$A$23</f>
        <v>PLHIV/New XDR</v>
      </c>
      <c r="AB217" s="5" t="str">
        <f>'Program targeting'!$A$24</f>
        <v>Pris DS-TB</v>
      </c>
      <c r="AC217" s="5" t="str">
        <f>'Program targeting'!$A$25</f>
        <v>Pris MDR</v>
      </c>
      <c r="AD217" s="5" t="str">
        <f>'Program targeting'!$A$26</f>
        <v>Pris XDR</v>
      </c>
      <c r="AE217" s="5" t="str">
        <f>'Program targeting'!$A$27</f>
        <v>Min DS-TB</v>
      </c>
      <c r="AF217" s="5" t="str">
        <f>'Program targeting'!$A$28</f>
        <v>Min MDR</v>
      </c>
      <c r="AG217" s="5" t="str">
        <f>'Program targeting'!$A$29</f>
        <v>Min XDR</v>
      </c>
      <c r="AH217" s="5" t="str">
        <f>'Program targeting'!$A$30</f>
        <v>PCF-HIV-</v>
      </c>
      <c r="AI217" s="5" t="str">
        <f>'Program targeting'!$A$31</f>
        <v>PCF-HIV+</v>
      </c>
    </row>
    <row r="218" spans="1:35" x14ac:dyDescent="0.25">
      <c r="A218" s="3" t="s">
        <v>2</v>
      </c>
      <c r="B218" s="4">
        <v>0</v>
      </c>
      <c r="C218" s="4"/>
      <c r="D218" s="4"/>
      <c r="E218" s="4"/>
      <c r="G218" s="4"/>
      <c r="H218" s="4"/>
      <c r="I218" s="4"/>
      <c r="J218" s="4"/>
      <c r="K218" s="4"/>
      <c r="L218" s="4"/>
      <c r="M218" s="4"/>
      <c r="N218" s="4"/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x14ac:dyDescent="0.25">
      <c r="A219" s="3" t="s">
        <v>3</v>
      </c>
      <c r="B219" s="4">
        <v>0</v>
      </c>
      <c r="C219" s="4"/>
      <c r="D219" s="4"/>
      <c r="E219" s="4"/>
      <c r="G219" s="4"/>
      <c r="H219" s="4"/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>
        <v>1</v>
      </c>
      <c r="R219" s="4">
        <v>1</v>
      </c>
      <c r="S219" s="4">
        <v>1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x14ac:dyDescent="0.25">
      <c r="A220" s="3" t="s">
        <v>4</v>
      </c>
      <c r="B220" s="4">
        <v>0</v>
      </c>
      <c r="C220" s="4"/>
      <c r="D220" s="4"/>
      <c r="E220" s="4"/>
      <c r="G220" s="4"/>
      <c r="H220" s="4"/>
      <c r="I220" s="4"/>
      <c r="J220" s="4"/>
      <c r="K220" s="4"/>
      <c r="L220" s="4"/>
      <c r="M220" s="4"/>
      <c r="N220" s="4"/>
      <c r="O220" s="4">
        <v>1</v>
      </c>
      <c r="P220" s="4">
        <v>1</v>
      </c>
      <c r="Q220" s="4">
        <v>1</v>
      </c>
      <c r="R220" s="4">
        <v>1</v>
      </c>
      <c r="S220" s="4">
        <v>1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x14ac:dyDescent="0.25">
      <c r="A221" s="3" t="s">
        <v>5</v>
      </c>
      <c r="B221" s="4">
        <v>0</v>
      </c>
      <c r="C221" s="4"/>
      <c r="D221" s="4"/>
      <c r="E221" s="4"/>
      <c r="G221" s="4"/>
      <c r="H221" s="4"/>
      <c r="I221" s="4"/>
      <c r="J221" s="4"/>
      <c r="K221" s="4"/>
      <c r="L221" s="4"/>
      <c r="M221" s="4"/>
      <c r="N221" s="4"/>
      <c r="O221" s="4">
        <v>1</v>
      </c>
      <c r="P221" s="4">
        <v>1</v>
      </c>
      <c r="Q221" s="4">
        <v>1</v>
      </c>
      <c r="R221" s="4">
        <v>1</v>
      </c>
      <c r="S221" s="4">
        <v>1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x14ac:dyDescent="0.25">
      <c r="A222" s="3" t="s">
        <v>6</v>
      </c>
      <c r="B222" s="4">
        <v>0</v>
      </c>
      <c r="C222" s="4"/>
      <c r="D222" s="4"/>
      <c r="E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>
        <v>1</v>
      </c>
      <c r="X222" s="4">
        <v>1</v>
      </c>
      <c r="Y222" s="4">
        <v>1</v>
      </c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x14ac:dyDescent="0.25">
      <c r="A223" s="3" t="s">
        <v>7</v>
      </c>
      <c r="B223" s="4">
        <v>0</v>
      </c>
      <c r="C223" s="4"/>
      <c r="D223" s="4"/>
      <c r="E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</v>
      </c>
      <c r="X223" s="4">
        <v>1</v>
      </c>
      <c r="Y223" s="4">
        <v>1</v>
      </c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x14ac:dyDescent="0.25">
      <c r="A224" s="3" t="s">
        <v>8</v>
      </c>
      <c r="B224" s="4">
        <v>0</v>
      </c>
      <c r="C224" s="4"/>
      <c r="D224" s="4"/>
      <c r="E224" s="4"/>
      <c r="G224" s="4"/>
      <c r="H224" s="4"/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>
        <v>1</v>
      </c>
      <c r="R224" s="4">
        <v>1</v>
      </c>
      <c r="S224" s="4">
        <v>1</v>
      </c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/>
      <c r="AE224" s="4"/>
      <c r="AF224" s="4"/>
      <c r="AG224" s="4"/>
      <c r="AH224" s="4"/>
      <c r="AI224" s="4"/>
    </row>
    <row r="225" spans="1:35" x14ac:dyDescent="0.25">
      <c r="A225" s="3" t="s">
        <v>9</v>
      </c>
      <c r="B225" s="4">
        <v>0</v>
      </c>
      <c r="C225" s="4"/>
      <c r="D225" s="4"/>
      <c r="E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</v>
      </c>
      <c r="X225" s="4">
        <v>1</v>
      </c>
      <c r="Y225" s="4">
        <v>1</v>
      </c>
      <c r="Z225" s="4"/>
      <c r="AA225" s="4"/>
      <c r="AB225" s="4"/>
      <c r="AC225" s="4">
        <v>1</v>
      </c>
      <c r="AD225" s="4"/>
      <c r="AE225" s="4"/>
      <c r="AF225" s="4"/>
      <c r="AG225" s="4"/>
      <c r="AH225" s="4"/>
      <c r="AI225" s="4"/>
    </row>
    <row r="226" spans="1:35" x14ac:dyDescent="0.25">
      <c r="A226" s="3" t="s">
        <v>10</v>
      </c>
      <c r="B226" s="4">
        <v>0</v>
      </c>
      <c r="C226" s="4"/>
      <c r="D226" s="4"/>
      <c r="E226" s="4"/>
      <c r="G226" s="4"/>
      <c r="H226" s="4"/>
      <c r="I226" s="4"/>
      <c r="J226" s="4"/>
      <c r="K226" s="4"/>
      <c r="L226" s="4"/>
      <c r="M226" s="4"/>
      <c r="N226" s="4"/>
      <c r="O226" s="4">
        <v>1</v>
      </c>
      <c r="P226" s="4">
        <v>1</v>
      </c>
      <c r="Q226" s="4">
        <v>1</v>
      </c>
      <c r="R226" s="4">
        <v>1</v>
      </c>
      <c r="S226" s="4">
        <v>1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>
        <v>1</v>
      </c>
      <c r="AG226" s="4"/>
      <c r="AH226" s="4"/>
      <c r="AI226" s="4"/>
    </row>
    <row r="227" spans="1:35" x14ac:dyDescent="0.25">
      <c r="A227" s="3" t="s">
        <v>11</v>
      </c>
      <c r="B227" s="4">
        <v>0</v>
      </c>
      <c r="C227" s="4"/>
      <c r="D227" s="4"/>
      <c r="E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</v>
      </c>
      <c r="X227" s="4">
        <v>1</v>
      </c>
      <c r="Y227" s="4">
        <v>1</v>
      </c>
      <c r="Z227" s="4"/>
      <c r="AA227" s="4"/>
      <c r="AB227" s="4"/>
      <c r="AC227" s="4"/>
      <c r="AD227" s="4"/>
      <c r="AE227" s="4"/>
      <c r="AF227" s="4">
        <v>1</v>
      </c>
      <c r="AG227" s="4"/>
      <c r="AH227" s="4"/>
      <c r="AI227" s="4"/>
    </row>
    <row r="229" spans="1:35" ht="45" x14ac:dyDescent="0.25">
      <c r="A229" s="3" t="s">
        <v>63</v>
      </c>
      <c r="B229" s="2" t="s">
        <v>131</v>
      </c>
      <c r="C229" s="2" t="s">
        <v>127</v>
      </c>
      <c r="D229" s="2" t="s">
        <v>128</v>
      </c>
      <c r="E229" s="2" t="s">
        <v>136</v>
      </c>
      <c r="G229" s="5" t="str">
        <f>'Program targeting'!$A$3</f>
        <v>BCG</v>
      </c>
      <c r="H229" s="5" t="str">
        <f>'Program targeting'!$A$4</f>
        <v>MS-PHC</v>
      </c>
      <c r="I229" s="5" t="str">
        <f>'Program targeting'!$A$5</f>
        <v>ENH-MS-PHC</v>
      </c>
      <c r="J229" s="5" t="str">
        <f>'Program targeting'!$A$6</f>
        <v>MS-HR</v>
      </c>
      <c r="K229" s="5" t="str">
        <f>'Program targeting'!$A$7</f>
        <v>CT-DS</v>
      </c>
      <c r="L229" s="5" t="str">
        <f>'Program targeting'!$A$8</f>
        <v>CT-DR</v>
      </c>
      <c r="M229" s="5" t="str">
        <f>'Program targeting'!$A$9</f>
        <v>ACF-PLHIV</v>
      </c>
      <c r="N229" s="5" t="str">
        <f>'Program targeting'!$A$10</f>
        <v>DS-TB</v>
      </c>
      <c r="O229" s="5" t="str">
        <f>'Program targeting'!$A$11</f>
        <v>Old MDR</v>
      </c>
      <c r="P229" s="5" t="str">
        <f>'Program targeting'!$A$12</f>
        <v>Old MDR/BDQ</v>
      </c>
      <c r="Q229" s="5" t="str">
        <f>'Program targeting'!$A$13</f>
        <v>MDR/BDQ</v>
      </c>
      <c r="R229" s="5" t="str">
        <f>'Program targeting'!$A$14</f>
        <v>KM-SC</v>
      </c>
      <c r="S229" s="5" t="str">
        <f>'Program targeting'!$A$15</f>
        <v>BDQ-SC</v>
      </c>
      <c r="T229" s="5" t="str">
        <f>'Program targeting'!$A$16</f>
        <v>XDR-Current</v>
      </c>
      <c r="U229" s="5" t="str">
        <f>'Program targeting'!$A$17</f>
        <v>XDR-new</v>
      </c>
      <c r="V229" s="5" t="str">
        <f>'Program targeting'!$A$18</f>
        <v>PLHIV/DS-TB</v>
      </c>
      <c r="W229" s="5" t="str">
        <f>'Program targeting'!$A$19</f>
        <v>PLHIV/Old MDR</v>
      </c>
      <c r="X229" s="5" t="str">
        <f>'Program targeting'!$A$20</f>
        <v>PLHIV/Old MDR-BDQ</v>
      </c>
      <c r="Y229" s="5" t="str">
        <f>'Program targeting'!$A$21</f>
        <v>PLHIV/New MDR</v>
      </c>
      <c r="Z229" s="5" t="str">
        <f>'Program targeting'!$A$22</f>
        <v>PLHIV/Old XDR</v>
      </c>
      <c r="AA229" s="5" t="str">
        <f>'Program targeting'!$A$23</f>
        <v>PLHIV/New XDR</v>
      </c>
      <c r="AB229" s="5" t="str">
        <f>'Program targeting'!$A$24</f>
        <v>Pris DS-TB</v>
      </c>
      <c r="AC229" s="5" t="str">
        <f>'Program targeting'!$A$25</f>
        <v>Pris MDR</v>
      </c>
      <c r="AD229" s="5" t="str">
        <f>'Program targeting'!$A$26</f>
        <v>Pris XDR</v>
      </c>
      <c r="AE229" s="5" t="str">
        <f>'Program targeting'!$A$27</f>
        <v>Min DS-TB</v>
      </c>
      <c r="AF229" s="5" t="str">
        <f>'Program targeting'!$A$28</f>
        <v>Min MDR</v>
      </c>
      <c r="AG229" s="5" t="str">
        <f>'Program targeting'!$A$29</f>
        <v>Min XDR</v>
      </c>
      <c r="AH229" s="5" t="str">
        <f>'Program targeting'!$A$30</f>
        <v>PCF-HIV-</v>
      </c>
      <c r="AI229" s="5" t="str">
        <f>'Program targeting'!$A$31</f>
        <v>PCF-HIV+</v>
      </c>
    </row>
    <row r="230" spans="1:35" x14ac:dyDescent="0.25">
      <c r="A230" s="3" t="s">
        <v>2</v>
      </c>
      <c r="B230" s="4">
        <v>0</v>
      </c>
      <c r="C230" s="4"/>
      <c r="D230" s="4"/>
      <c r="E230" s="4"/>
      <c r="G230" s="4"/>
      <c r="H230" s="4"/>
      <c r="I230" s="4"/>
      <c r="J230" s="4"/>
      <c r="K230" s="4"/>
      <c r="L230" s="4"/>
      <c r="M230" s="4"/>
      <c r="N230" s="4"/>
      <c r="O230" s="4">
        <v>0.5524</v>
      </c>
      <c r="P230" s="4">
        <v>0.28720000000000001</v>
      </c>
      <c r="Q230" s="4">
        <v>0.28720000000000001</v>
      </c>
      <c r="R230" s="4">
        <v>0.31180000000000008</v>
      </c>
      <c r="S230" s="4">
        <v>0.28720000000000001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x14ac:dyDescent="0.25">
      <c r="A231" s="3" t="s">
        <v>3</v>
      </c>
      <c r="B231" s="4">
        <v>0</v>
      </c>
      <c r="C231" s="4"/>
      <c r="D231" s="4"/>
      <c r="E231" s="4"/>
      <c r="G231" s="4"/>
      <c r="H231" s="4"/>
      <c r="I231" s="4"/>
      <c r="J231" s="4"/>
      <c r="K231" s="4"/>
      <c r="L231" s="4"/>
      <c r="M231" s="4"/>
      <c r="N231" s="4"/>
      <c r="O231" s="4">
        <v>0.5524</v>
      </c>
      <c r="P231" s="4">
        <v>0.28720000000000001</v>
      </c>
      <c r="Q231" s="4">
        <v>0.28720000000000001</v>
      </c>
      <c r="R231" s="4">
        <v>0.31180000000000008</v>
      </c>
      <c r="S231" s="4">
        <v>0.28720000000000001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x14ac:dyDescent="0.25">
      <c r="A232" s="3" t="s">
        <v>4</v>
      </c>
      <c r="B232" s="4">
        <v>0</v>
      </c>
      <c r="C232" s="4"/>
      <c r="D232" s="4"/>
      <c r="E232" s="4"/>
      <c r="G232" s="4"/>
      <c r="H232" s="4"/>
      <c r="I232" s="4"/>
      <c r="J232" s="4"/>
      <c r="K232" s="4"/>
      <c r="L232" s="4"/>
      <c r="M232" s="4"/>
      <c r="N232" s="4"/>
      <c r="O232" s="4">
        <v>0.5524</v>
      </c>
      <c r="P232" s="4">
        <v>0.28720000000000001</v>
      </c>
      <c r="Q232" s="4">
        <v>0.28720000000000001</v>
      </c>
      <c r="R232" s="4">
        <v>0.31180000000000008</v>
      </c>
      <c r="S232" s="4">
        <v>0.28720000000000001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x14ac:dyDescent="0.25">
      <c r="A233" s="3" t="s">
        <v>5</v>
      </c>
      <c r="B233" s="4">
        <v>0</v>
      </c>
      <c r="C233" s="4"/>
      <c r="D233" s="4"/>
      <c r="E233" s="4"/>
      <c r="G233" s="4"/>
      <c r="H233" s="4"/>
      <c r="I233" s="4"/>
      <c r="J233" s="4"/>
      <c r="K233" s="4"/>
      <c r="L233" s="4"/>
      <c r="M233" s="4"/>
      <c r="N233" s="4"/>
      <c r="O233" s="4">
        <v>0.5524</v>
      </c>
      <c r="P233" s="4">
        <v>0.28720000000000001</v>
      </c>
      <c r="Q233" s="4">
        <v>0.28720000000000001</v>
      </c>
      <c r="R233" s="4">
        <v>0.31180000000000008</v>
      </c>
      <c r="S233" s="4">
        <v>0.28720000000000001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x14ac:dyDescent="0.25">
      <c r="A234" s="3" t="s">
        <v>6</v>
      </c>
      <c r="B234" s="4">
        <v>0</v>
      </c>
      <c r="C234" s="4"/>
      <c r="D234" s="4"/>
      <c r="E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0.44720000000000004</v>
      </c>
      <c r="X234" s="4">
        <v>0.28720000000000001</v>
      </c>
      <c r="Y234" s="4">
        <v>0.14529999999999998</v>
      </c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x14ac:dyDescent="0.25">
      <c r="A235" s="3" t="s">
        <v>7</v>
      </c>
      <c r="B235" s="4">
        <v>0</v>
      </c>
      <c r="C235" s="4"/>
      <c r="D235" s="4"/>
      <c r="E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>
        <v>0.44720000000000004</v>
      </c>
      <c r="X235" s="4">
        <v>0.28720000000000001</v>
      </c>
      <c r="Y235" s="4">
        <v>0.14529999999999998</v>
      </c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x14ac:dyDescent="0.25">
      <c r="A236" s="3" t="s">
        <v>8</v>
      </c>
      <c r="B236" s="4">
        <v>0</v>
      </c>
      <c r="C236" s="4"/>
      <c r="D236" s="4"/>
      <c r="E236" s="4"/>
      <c r="G236" s="4"/>
      <c r="H236" s="4"/>
      <c r="I236" s="4"/>
      <c r="J236" s="4"/>
      <c r="K236" s="4"/>
      <c r="L236" s="4"/>
      <c r="M236" s="4"/>
      <c r="N236" s="4"/>
      <c r="O236" s="4">
        <v>0.5524</v>
      </c>
      <c r="P236" s="4">
        <v>0.28720000000000001</v>
      </c>
      <c r="Q236" s="4">
        <v>0.28720000000000001</v>
      </c>
      <c r="R236" s="4">
        <v>0.31180000000000008</v>
      </c>
      <c r="S236" s="4">
        <v>0.28720000000000001</v>
      </c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/>
      <c r="AE236" s="4"/>
      <c r="AF236" s="4"/>
      <c r="AG236" s="4"/>
      <c r="AH236" s="4"/>
      <c r="AI236" s="4"/>
    </row>
    <row r="237" spans="1:35" x14ac:dyDescent="0.25">
      <c r="A237" s="3" t="s">
        <v>9</v>
      </c>
      <c r="B237" s="4">
        <v>0</v>
      </c>
      <c r="C237" s="4"/>
      <c r="D237" s="4"/>
      <c r="E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0.44720000000000004</v>
      </c>
      <c r="X237" s="4">
        <v>0.28720000000000001</v>
      </c>
      <c r="Y237" s="4">
        <v>0.14529999999999998</v>
      </c>
      <c r="Z237" s="4"/>
      <c r="AA237" s="4"/>
      <c r="AB237" s="4"/>
      <c r="AC237" s="4">
        <v>1</v>
      </c>
      <c r="AD237" s="4"/>
      <c r="AE237" s="4"/>
      <c r="AF237" s="4"/>
      <c r="AG237" s="4"/>
      <c r="AH237" s="4"/>
      <c r="AI237" s="4"/>
    </row>
    <row r="238" spans="1:35" x14ac:dyDescent="0.25">
      <c r="A238" s="3" t="s">
        <v>10</v>
      </c>
      <c r="B238" s="4">
        <v>0</v>
      </c>
      <c r="C238" s="4"/>
      <c r="D238" s="4"/>
      <c r="E238" s="4"/>
      <c r="G238" s="4"/>
      <c r="H238" s="4"/>
      <c r="I238" s="4"/>
      <c r="J238" s="4"/>
      <c r="K238" s="4"/>
      <c r="L238" s="4"/>
      <c r="M238" s="4"/>
      <c r="N238" s="4"/>
      <c r="O238" s="4">
        <v>0.5524</v>
      </c>
      <c r="P238" s="4">
        <v>0.28720000000000001</v>
      </c>
      <c r="Q238" s="4">
        <v>0.28720000000000001</v>
      </c>
      <c r="R238" s="4">
        <v>0.31180000000000008</v>
      </c>
      <c r="S238" s="4">
        <v>0.28720000000000001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>
        <v>1</v>
      </c>
      <c r="AG238" s="4"/>
      <c r="AH238" s="4"/>
      <c r="AI238" s="4"/>
    </row>
    <row r="239" spans="1:35" x14ac:dyDescent="0.25">
      <c r="A239" s="3" t="s">
        <v>11</v>
      </c>
      <c r="B239" s="4">
        <v>0</v>
      </c>
      <c r="C239" s="4"/>
      <c r="D239" s="4"/>
      <c r="E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>
        <v>0.44720000000000004</v>
      </c>
      <c r="X239" s="4">
        <v>0.28720000000000001</v>
      </c>
      <c r="Y239" s="4">
        <v>0.14529999999999998</v>
      </c>
      <c r="Z239" s="4"/>
      <c r="AA239" s="4"/>
      <c r="AB239" s="4"/>
      <c r="AC239" s="4"/>
      <c r="AD239" s="4"/>
      <c r="AE239" s="4"/>
      <c r="AF239" s="4">
        <v>1</v>
      </c>
      <c r="AG239" s="4"/>
      <c r="AH239" s="4"/>
      <c r="AI239" s="4"/>
    </row>
    <row r="241" spans="1:35" ht="45" x14ac:dyDescent="0.25">
      <c r="A241" s="3" t="s">
        <v>64</v>
      </c>
      <c r="B241" s="2" t="s">
        <v>131</v>
      </c>
      <c r="C241" s="2" t="s">
        <v>127</v>
      </c>
      <c r="D241" s="2" t="s">
        <v>128</v>
      </c>
      <c r="E241" s="2" t="s">
        <v>136</v>
      </c>
      <c r="G241" s="5" t="str">
        <f>'Program targeting'!$A$3</f>
        <v>BCG</v>
      </c>
      <c r="H241" s="5" t="str">
        <f>'Program targeting'!$A$4</f>
        <v>MS-PHC</v>
      </c>
      <c r="I241" s="5" t="str">
        <f>'Program targeting'!$A$5</f>
        <v>ENH-MS-PHC</v>
      </c>
      <c r="J241" s="5" t="str">
        <f>'Program targeting'!$A$6</f>
        <v>MS-HR</v>
      </c>
      <c r="K241" s="5" t="str">
        <f>'Program targeting'!$A$7</f>
        <v>CT-DS</v>
      </c>
      <c r="L241" s="5" t="str">
        <f>'Program targeting'!$A$8</f>
        <v>CT-DR</v>
      </c>
      <c r="M241" s="5" t="str">
        <f>'Program targeting'!$A$9</f>
        <v>ACF-PLHIV</v>
      </c>
      <c r="N241" s="5" t="str">
        <f>'Program targeting'!$A$10</f>
        <v>DS-TB</v>
      </c>
      <c r="O241" s="5" t="str">
        <f>'Program targeting'!$A$11</f>
        <v>Old MDR</v>
      </c>
      <c r="P241" s="5" t="str">
        <f>'Program targeting'!$A$12</f>
        <v>Old MDR/BDQ</v>
      </c>
      <c r="Q241" s="5" t="str">
        <f>'Program targeting'!$A$13</f>
        <v>MDR/BDQ</v>
      </c>
      <c r="R241" s="5" t="str">
        <f>'Program targeting'!$A$14</f>
        <v>KM-SC</v>
      </c>
      <c r="S241" s="5" t="str">
        <f>'Program targeting'!$A$15</f>
        <v>BDQ-SC</v>
      </c>
      <c r="T241" s="5" t="str">
        <f>'Program targeting'!$A$16</f>
        <v>XDR-Current</v>
      </c>
      <c r="U241" s="5" t="str">
        <f>'Program targeting'!$A$17</f>
        <v>XDR-new</v>
      </c>
      <c r="V241" s="5" t="str">
        <f>'Program targeting'!$A$18</f>
        <v>PLHIV/DS-TB</v>
      </c>
      <c r="W241" s="5" t="str">
        <f>'Program targeting'!$A$19</f>
        <v>PLHIV/Old MDR</v>
      </c>
      <c r="X241" s="5" t="str">
        <f>'Program targeting'!$A$20</f>
        <v>PLHIV/Old MDR-BDQ</v>
      </c>
      <c r="Y241" s="5" t="str">
        <f>'Program targeting'!$A$21</f>
        <v>PLHIV/New MDR</v>
      </c>
      <c r="Z241" s="5" t="str">
        <f>'Program targeting'!$A$22</f>
        <v>PLHIV/Old XDR</v>
      </c>
      <c r="AA241" s="5" t="str">
        <f>'Program targeting'!$A$23</f>
        <v>PLHIV/New XDR</v>
      </c>
      <c r="AB241" s="5" t="str">
        <f>'Program targeting'!$A$24</f>
        <v>Pris DS-TB</v>
      </c>
      <c r="AC241" s="5" t="str">
        <f>'Program targeting'!$A$25</f>
        <v>Pris MDR</v>
      </c>
      <c r="AD241" s="5" t="str">
        <f>'Program targeting'!$A$26</f>
        <v>Pris XDR</v>
      </c>
      <c r="AE241" s="5" t="str">
        <f>'Program targeting'!$A$27</f>
        <v>Min DS-TB</v>
      </c>
      <c r="AF241" s="5" t="str">
        <f>'Program targeting'!$A$28</f>
        <v>Min MDR</v>
      </c>
      <c r="AG241" s="5" t="str">
        <f>'Program targeting'!$A$29</f>
        <v>Min XDR</v>
      </c>
      <c r="AH241" s="5" t="str">
        <f>'Program targeting'!$A$30</f>
        <v>PCF-HIV-</v>
      </c>
      <c r="AI241" s="5" t="str">
        <f>'Program targeting'!$A$31</f>
        <v>PCF-HIV+</v>
      </c>
    </row>
    <row r="242" spans="1:35" x14ac:dyDescent="0.25">
      <c r="A242" s="3" t="s">
        <v>2</v>
      </c>
      <c r="B242" s="4">
        <v>0</v>
      </c>
      <c r="C242" s="4"/>
      <c r="D242" s="4"/>
      <c r="E242" s="4"/>
      <c r="G242" s="4"/>
      <c r="H242" s="4"/>
      <c r="I242" s="4"/>
      <c r="J242" s="4"/>
      <c r="K242" s="4"/>
      <c r="L242" s="4"/>
      <c r="M242" s="4"/>
      <c r="N242" s="4"/>
      <c r="O242" s="4">
        <v>0.39816945906675694</v>
      </c>
      <c r="P242" s="4">
        <v>0.46427619056084501</v>
      </c>
      <c r="Q242" s="4">
        <v>0.52714374529406949</v>
      </c>
      <c r="R242" s="4">
        <v>0.68592239052443116</v>
      </c>
      <c r="S242" s="4">
        <v>0.74456761445968844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x14ac:dyDescent="0.25">
      <c r="A243" s="3" t="s">
        <v>3</v>
      </c>
      <c r="B243" s="4">
        <v>0</v>
      </c>
      <c r="C243" s="4"/>
      <c r="D243" s="4"/>
      <c r="E243" s="4"/>
      <c r="G243" s="4"/>
      <c r="H243" s="4"/>
      <c r="I243" s="4"/>
      <c r="J243" s="4"/>
      <c r="K243" s="4"/>
      <c r="L243" s="4"/>
      <c r="M243" s="4"/>
      <c r="N243" s="4"/>
      <c r="O243" s="4">
        <v>0.39816945906675694</v>
      </c>
      <c r="P243" s="4">
        <v>0.46427619056084501</v>
      </c>
      <c r="Q243" s="4">
        <v>0.52714374529406949</v>
      </c>
      <c r="R243" s="4">
        <v>0.68592239052443116</v>
      </c>
      <c r="S243" s="4">
        <v>0.74456761445968844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x14ac:dyDescent="0.25">
      <c r="A244" s="3" t="s">
        <v>4</v>
      </c>
      <c r="B244" s="4">
        <v>0</v>
      </c>
      <c r="C244" s="4"/>
      <c r="D244" s="4"/>
      <c r="E244" s="4"/>
      <c r="G244" s="4"/>
      <c r="H244" s="4"/>
      <c r="I244" s="4"/>
      <c r="J244" s="4"/>
      <c r="K244" s="4"/>
      <c r="L244" s="4"/>
      <c r="M244" s="4"/>
      <c r="N244" s="4"/>
      <c r="O244" s="4">
        <v>0.39816945906675694</v>
      </c>
      <c r="P244" s="4">
        <v>0.46427619056084501</v>
      </c>
      <c r="Q244" s="4">
        <v>0.52714374529406949</v>
      </c>
      <c r="R244" s="4">
        <v>0.68592239052443116</v>
      </c>
      <c r="S244" s="4">
        <v>0.74456761445968844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x14ac:dyDescent="0.25">
      <c r="A245" s="3" t="s">
        <v>5</v>
      </c>
      <c r="B245" s="4">
        <v>0</v>
      </c>
      <c r="C245" s="4"/>
      <c r="D245" s="4"/>
      <c r="E245" s="4"/>
      <c r="G245" s="4"/>
      <c r="H245" s="4"/>
      <c r="I245" s="4"/>
      <c r="J245" s="4"/>
      <c r="K245" s="4"/>
      <c r="L245" s="4"/>
      <c r="M245" s="4"/>
      <c r="N245" s="4"/>
      <c r="O245" s="4">
        <v>0.39816945906675694</v>
      </c>
      <c r="P245" s="4">
        <v>0.46427619056084501</v>
      </c>
      <c r="Q245" s="4">
        <v>0.52714374529406949</v>
      </c>
      <c r="R245" s="4">
        <v>0.68592239052443116</v>
      </c>
      <c r="S245" s="4">
        <v>0.74456761445968844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x14ac:dyDescent="0.25">
      <c r="A246" s="3" t="s">
        <v>6</v>
      </c>
      <c r="B246" s="4">
        <v>0</v>
      </c>
      <c r="C246" s="4"/>
      <c r="D246" s="4"/>
      <c r="E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0.33411712741654032</v>
      </c>
      <c r="X246" s="4">
        <v>0.46427619056084501</v>
      </c>
      <c r="Y246" s="4">
        <v>0.61708679020377177</v>
      </c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x14ac:dyDescent="0.25">
      <c r="A247" s="3" t="s">
        <v>7</v>
      </c>
      <c r="B247" s="4">
        <v>0</v>
      </c>
      <c r="C247" s="4"/>
      <c r="D247" s="4"/>
      <c r="E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0.33411712741654032</v>
      </c>
      <c r="X247" s="4">
        <v>0.46427619056084501</v>
      </c>
      <c r="Y247" s="4">
        <v>0.61708679020377177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x14ac:dyDescent="0.25">
      <c r="A248" s="3" t="s">
        <v>8</v>
      </c>
      <c r="B248" s="4">
        <v>0</v>
      </c>
      <c r="C248" s="4"/>
      <c r="D248" s="4"/>
      <c r="E248" s="4"/>
      <c r="G248" s="4"/>
      <c r="H248" s="4"/>
      <c r="I248" s="4"/>
      <c r="J248" s="4"/>
      <c r="K248" s="4"/>
      <c r="L248" s="4"/>
      <c r="M248" s="4"/>
      <c r="N248" s="4"/>
      <c r="O248" s="4">
        <v>0.39816945906675694</v>
      </c>
      <c r="P248" s="4">
        <v>0.46427619056084501</v>
      </c>
      <c r="Q248" s="4">
        <v>0.52714374529406949</v>
      </c>
      <c r="R248" s="4">
        <v>0.68592239052443116</v>
      </c>
      <c r="S248" s="4">
        <v>0.74456761445968844</v>
      </c>
      <c r="T248" s="4"/>
      <c r="U248" s="4"/>
      <c r="V248" s="4"/>
      <c r="W248" s="4"/>
      <c r="X248" s="4"/>
      <c r="Y248" s="4"/>
      <c r="Z248" s="4"/>
      <c r="AA248" s="4"/>
      <c r="AB248" s="4"/>
      <c r="AC248" s="4">
        <v>0</v>
      </c>
      <c r="AD248" s="4"/>
      <c r="AE248" s="4"/>
      <c r="AF248" s="4"/>
      <c r="AG248" s="4"/>
      <c r="AH248" s="4"/>
      <c r="AI248" s="4"/>
    </row>
    <row r="249" spans="1:35" x14ac:dyDescent="0.25">
      <c r="A249" s="3" t="s">
        <v>9</v>
      </c>
      <c r="B249" s="4">
        <v>0</v>
      </c>
      <c r="C249" s="4"/>
      <c r="D249" s="4"/>
      <c r="E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0.33411712741654032</v>
      </c>
      <c r="X249" s="4">
        <v>0.46427619056084501</v>
      </c>
      <c r="Y249" s="4">
        <v>0.61708679020377177</v>
      </c>
      <c r="Z249" s="4"/>
      <c r="AA249" s="4"/>
      <c r="AB249" s="4"/>
      <c r="AC249" s="4">
        <v>0</v>
      </c>
      <c r="AD249" s="4"/>
      <c r="AE249" s="4"/>
      <c r="AF249" s="4"/>
      <c r="AG249" s="4"/>
      <c r="AH249" s="4"/>
      <c r="AI249" s="4"/>
    </row>
    <row r="250" spans="1:35" x14ac:dyDescent="0.25">
      <c r="A250" s="3" t="s">
        <v>10</v>
      </c>
      <c r="B250" s="4">
        <v>0</v>
      </c>
      <c r="C250" s="4"/>
      <c r="D250" s="4"/>
      <c r="E250" s="4"/>
      <c r="G250" s="4"/>
      <c r="H250" s="4"/>
      <c r="I250" s="4"/>
      <c r="J250" s="4"/>
      <c r="K250" s="4"/>
      <c r="L250" s="4"/>
      <c r="M250" s="4"/>
      <c r="N250" s="4"/>
      <c r="O250" s="4">
        <v>0.39816945906675694</v>
      </c>
      <c r="P250" s="4">
        <v>0.46427619056084501</v>
      </c>
      <c r="Q250" s="4">
        <v>0.52714374529406949</v>
      </c>
      <c r="R250" s="4">
        <v>0.68592239052443116</v>
      </c>
      <c r="S250" s="4">
        <v>0.74456761445968844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>
        <v>0</v>
      </c>
      <c r="AG250" s="4"/>
      <c r="AH250" s="4"/>
      <c r="AI250" s="4"/>
    </row>
    <row r="251" spans="1:35" x14ac:dyDescent="0.25">
      <c r="A251" s="3" t="s">
        <v>11</v>
      </c>
      <c r="B251" s="4">
        <v>0</v>
      </c>
      <c r="C251" s="4"/>
      <c r="D251" s="4"/>
      <c r="E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0.33411712741654032</v>
      </c>
      <c r="X251" s="4">
        <v>0.46427619056084501</v>
      </c>
      <c r="Y251" s="4">
        <v>0.61708679020377177</v>
      </c>
      <c r="Z251" s="4"/>
      <c r="AA251" s="4"/>
      <c r="AB251" s="4"/>
      <c r="AC251" s="4"/>
      <c r="AD251" s="4"/>
      <c r="AE251" s="4"/>
      <c r="AF251" s="4">
        <v>0</v>
      </c>
      <c r="AG251" s="4"/>
      <c r="AH251" s="4"/>
      <c r="AI251" s="4"/>
    </row>
    <row r="253" spans="1:35" ht="45" x14ac:dyDescent="0.25">
      <c r="A253" s="3" t="s">
        <v>65</v>
      </c>
      <c r="B253" s="2" t="s">
        <v>131</v>
      </c>
      <c r="C253" s="2" t="s">
        <v>127</v>
      </c>
      <c r="D253" s="2" t="s">
        <v>128</v>
      </c>
      <c r="E253" s="2" t="s">
        <v>136</v>
      </c>
      <c r="G253" s="5" t="str">
        <f>'Program targeting'!$A$3</f>
        <v>BCG</v>
      </c>
      <c r="H253" s="5" t="str">
        <f>'Program targeting'!$A$4</f>
        <v>MS-PHC</v>
      </c>
      <c r="I253" s="5" t="str">
        <f>'Program targeting'!$A$5</f>
        <v>ENH-MS-PHC</v>
      </c>
      <c r="J253" s="5" t="str">
        <f>'Program targeting'!$A$6</f>
        <v>MS-HR</v>
      </c>
      <c r="K253" s="5" t="str">
        <f>'Program targeting'!$A$7</f>
        <v>CT-DS</v>
      </c>
      <c r="L253" s="5" t="str">
        <f>'Program targeting'!$A$8</f>
        <v>CT-DR</v>
      </c>
      <c r="M253" s="5" t="str">
        <f>'Program targeting'!$A$9</f>
        <v>ACF-PLHIV</v>
      </c>
      <c r="N253" s="5" t="str">
        <f>'Program targeting'!$A$10</f>
        <v>DS-TB</v>
      </c>
      <c r="O253" s="5" t="str">
        <f>'Program targeting'!$A$11</f>
        <v>Old MDR</v>
      </c>
      <c r="P253" s="5" t="str">
        <f>'Program targeting'!$A$12</f>
        <v>Old MDR/BDQ</v>
      </c>
      <c r="Q253" s="5" t="str">
        <f>'Program targeting'!$A$13</f>
        <v>MDR/BDQ</v>
      </c>
      <c r="R253" s="5" t="str">
        <f>'Program targeting'!$A$14</f>
        <v>KM-SC</v>
      </c>
      <c r="S253" s="5" t="str">
        <f>'Program targeting'!$A$15</f>
        <v>BDQ-SC</v>
      </c>
      <c r="T253" s="5" t="str">
        <f>'Program targeting'!$A$16</f>
        <v>XDR-Current</v>
      </c>
      <c r="U253" s="5" t="str">
        <f>'Program targeting'!$A$17</f>
        <v>XDR-new</v>
      </c>
      <c r="V253" s="5" t="str">
        <f>'Program targeting'!$A$18</f>
        <v>PLHIV/DS-TB</v>
      </c>
      <c r="W253" s="5" t="str">
        <f>'Program targeting'!$A$19</f>
        <v>PLHIV/Old MDR</v>
      </c>
      <c r="X253" s="5" t="str">
        <f>'Program targeting'!$A$20</f>
        <v>PLHIV/Old MDR-BDQ</v>
      </c>
      <c r="Y253" s="5" t="str">
        <f>'Program targeting'!$A$21</f>
        <v>PLHIV/New MDR</v>
      </c>
      <c r="Z253" s="5" t="str">
        <f>'Program targeting'!$A$22</f>
        <v>PLHIV/Old XDR</v>
      </c>
      <c r="AA253" s="5" t="str">
        <f>'Program targeting'!$A$23</f>
        <v>PLHIV/New XDR</v>
      </c>
      <c r="AB253" s="5" t="str">
        <f>'Program targeting'!$A$24</f>
        <v>Pris DS-TB</v>
      </c>
      <c r="AC253" s="5" t="str">
        <f>'Program targeting'!$A$25</f>
        <v>Pris MDR</v>
      </c>
      <c r="AD253" s="5" t="str">
        <f>'Program targeting'!$A$26</f>
        <v>Pris XDR</v>
      </c>
      <c r="AE253" s="5" t="str">
        <f>'Program targeting'!$A$27</f>
        <v>Min DS-TB</v>
      </c>
      <c r="AF253" s="5" t="str">
        <f>'Program targeting'!$A$28</f>
        <v>Min MDR</v>
      </c>
      <c r="AG253" s="5" t="str">
        <f>'Program targeting'!$A$29</f>
        <v>Min XDR</v>
      </c>
      <c r="AH253" s="5" t="str">
        <f>'Program targeting'!$A$30</f>
        <v>PCF-HIV-</v>
      </c>
      <c r="AI253" s="5" t="str">
        <f>'Program targeting'!$A$31</f>
        <v>PCF-HIV+</v>
      </c>
    </row>
    <row r="254" spans="1:35" x14ac:dyDescent="0.25">
      <c r="A254" s="3" t="s">
        <v>2</v>
      </c>
      <c r="B254" s="4">
        <v>0</v>
      </c>
      <c r="C254" s="4"/>
      <c r="D254" s="4"/>
      <c r="E254" s="4"/>
      <c r="G254" s="4"/>
      <c r="H254" s="4">
        <v>0.52800000000000002</v>
      </c>
      <c r="I254" s="4">
        <v>0.70400000000000007</v>
      </c>
      <c r="J254" s="4">
        <v>0.88</v>
      </c>
      <c r="K254" s="4"/>
      <c r="L254" s="4">
        <v>0.88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x14ac:dyDescent="0.25">
      <c r="A255" s="3" t="s">
        <v>3</v>
      </c>
      <c r="B255" s="4">
        <v>0</v>
      </c>
      <c r="C255" s="4"/>
      <c r="D255" s="4"/>
      <c r="E255" s="4"/>
      <c r="G255" s="4"/>
      <c r="H255" s="4">
        <v>0.52800000000000002</v>
      </c>
      <c r="I255" s="4">
        <v>0.70400000000000007</v>
      </c>
      <c r="J255" s="4">
        <v>0.88</v>
      </c>
      <c r="K255" s="4"/>
      <c r="L255" s="4">
        <v>0.88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>
        <v>0.88</v>
      </c>
      <c r="AI255" s="4"/>
    </row>
    <row r="256" spans="1:35" x14ac:dyDescent="0.25">
      <c r="A256" s="3" t="s">
        <v>4</v>
      </c>
      <c r="B256" s="4">
        <v>0</v>
      </c>
      <c r="C256" s="4"/>
      <c r="D256" s="4"/>
      <c r="E256" s="4"/>
      <c r="G256" s="4"/>
      <c r="H256" s="4">
        <v>0.52800000000000002</v>
      </c>
      <c r="I256" s="4">
        <v>0.70400000000000007</v>
      </c>
      <c r="J256" s="4">
        <v>0.88</v>
      </c>
      <c r="K256" s="4"/>
      <c r="L256" s="4">
        <v>0.88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>
        <v>0.88</v>
      </c>
      <c r="AI256" s="4"/>
    </row>
    <row r="257" spans="1:35" x14ac:dyDescent="0.25">
      <c r="A257" s="3" t="s">
        <v>5</v>
      </c>
      <c r="B257" s="4">
        <v>0</v>
      </c>
      <c r="C257" s="4"/>
      <c r="D257" s="4"/>
      <c r="E257" s="4"/>
      <c r="G257" s="4"/>
      <c r="H257" s="4">
        <v>0.52800000000000002</v>
      </c>
      <c r="I257" s="4">
        <v>0.70400000000000007</v>
      </c>
      <c r="J257" s="4">
        <v>0.88</v>
      </c>
      <c r="K257" s="4"/>
      <c r="L257" s="4">
        <v>0.88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>
        <v>0.88</v>
      </c>
      <c r="AI257" s="4"/>
    </row>
    <row r="258" spans="1:35" x14ac:dyDescent="0.25">
      <c r="A258" s="3" t="s">
        <v>6</v>
      </c>
      <c r="B258" s="4">
        <v>0</v>
      </c>
      <c r="C258" s="4"/>
      <c r="D258" s="4"/>
      <c r="E258" s="4"/>
      <c r="G258" s="4"/>
      <c r="H258" s="4"/>
      <c r="I258" s="4"/>
      <c r="J258" s="4"/>
      <c r="K258" s="4"/>
      <c r="L258" s="4">
        <v>0.88</v>
      </c>
      <c r="M258" s="4">
        <v>0.88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>
        <v>7.3333333333333334E-2</v>
      </c>
    </row>
    <row r="259" spans="1:35" x14ac:dyDescent="0.25">
      <c r="A259" s="3" t="s">
        <v>7</v>
      </c>
      <c r="B259" s="4">
        <v>0</v>
      </c>
      <c r="C259" s="4"/>
      <c r="D259" s="4"/>
      <c r="E259" s="4"/>
      <c r="G259" s="4"/>
      <c r="H259" s="4"/>
      <c r="I259" s="4"/>
      <c r="J259" s="4"/>
      <c r="K259" s="4"/>
      <c r="L259" s="4">
        <v>0.88</v>
      </c>
      <c r="M259" s="4">
        <v>0.88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>
        <v>7.3333333333333334E-2</v>
      </c>
    </row>
    <row r="260" spans="1:35" x14ac:dyDescent="0.25">
      <c r="A260" s="3" t="s">
        <v>8</v>
      </c>
      <c r="B260" s="4">
        <v>0</v>
      </c>
      <c r="C260" s="4"/>
      <c r="D260" s="4"/>
      <c r="E260" s="4"/>
      <c r="G260" s="4"/>
      <c r="H260" s="4">
        <v>0.52800000000000002</v>
      </c>
      <c r="I260" s="4">
        <v>0.70400000000000007</v>
      </c>
      <c r="J260" s="4">
        <v>0.88</v>
      </c>
      <c r="K260" s="4"/>
      <c r="L260" s="4">
        <v>0.88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>
        <v>0.88</v>
      </c>
      <c r="AI260" s="4"/>
    </row>
    <row r="261" spans="1:35" x14ac:dyDescent="0.25">
      <c r="A261" s="3" t="s">
        <v>9</v>
      </c>
      <c r="B261" s="4">
        <v>0</v>
      </c>
      <c r="C261" s="4"/>
      <c r="D261" s="4"/>
      <c r="E261" s="4"/>
      <c r="G261" s="4"/>
      <c r="H261" s="4"/>
      <c r="I261" s="4"/>
      <c r="J261" s="4"/>
      <c r="K261" s="4"/>
      <c r="L261" s="4">
        <v>0.88</v>
      </c>
      <c r="M261" s="4">
        <v>0.88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>
        <v>7.3333333333333334E-2</v>
      </c>
    </row>
    <row r="262" spans="1:35" x14ac:dyDescent="0.25">
      <c r="A262" s="3" t="s">
        <v>10</v>
      </c>
      <c r="B262" s="4">
        <v>0</v>
      </c>
      <c r="C262" s="4"/>
      <c r="D262" s="4"/>
      <c r="E262" s="4"/>
      <c r="G262" s="4"/>
      <c r="H262" s="4">
        <v>0.52800000000000002</v>
      </c>
      <c r="I262" s="4">
        <v>0.70400000000000007</v>
      </c>
      <c r="J262" s="4">
        <v>0.88</v>
      </c>
      <c r="K262" s="4"/>
      <c r="L262" s="4">
        <v>0.88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>
        <v>0.88</v>
      </c>
      <c r="AI262" s="4"/>
    </row>
    <row r="263" spans="1:35" x14ac:dyDescent="0.25">
      <c r="A263" s="3" t="s">
        <v>11</v>
      </c>
      <c r="B263" s="4">
        <v>0</v>
      </c>
      <c r="C263" s="4"/>
      <c r="D263" s="4"/>
      <c r="E263" s="4"/>
      <c r="G263" s="4"/>
      <c r="H263" s="4"/>
      <c r="I263" s="4"/>
      <c r="J263" s="4"/>
      <c r="K263" s="4"/>
      <c r="L263" s="4">
        <v>0.88</v>
      </c>
      <c r="M263" s="4">
        <v>0.88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>
        <v>7.3333333333333334E-2</v>
      </c>
    </row>
    <row r="265" spans="1:35" ht="45" x14ac:dyDescent="0.25">
      <c r="A265" s="3" t="s">
        <v>66</v>
      </c>
      <c r="B265" s="2" t="s">
        <v>131</v>
      </c>
      <c r="C265" s="2" t="s">
        <v>127</v>
      </c>
      <c r="D265" s="2" t="s">
        <v>128</v>
      </c>
      <c r="E265" s="2" t="s">
        <v>136</v>
      </c>
      <c r="G265" s="5" t="str">
        <f>'Program targeting'!$A$3</f>
        <v>BCG</v>
      </c>
      <c r="H265" s="5" t="str">
        <f>'Program targeting'!$A$4</f>
        <v>MS-PHC</v>
      </c>
      <c r="I265" s="5" t="str">
        <f>'Program targeting'!$A$5</f>
        <v>ENH-MS-PHC</v>
      </c>
      <c r="J265" s="5" t="str">
        <f>'Program targeting'!$A$6</f>
        <v>MS-HR</v>
      </c>
      <c r="K265" s="5" t="str">
        <f>'Program targeting'!$A$7</f>
        <v>CT-DS</v>
      </c>
      <c r="L265" s="5" t="str">
        <f>'Program targeting'!$A$8</f>
        <v>CT-DR</v>
      </c>
      <c r="M265" s="5" t="str">
        <f>'Program targeting'!$A$9</f>
        <v>ACF-PLHIV</v>
      </c>
      <c r="N265" s="5" t="str">
        <f>'Program targeting'!$A$10</f>
        <v>DS-TB</v>
      </c>
      <c r="O265" s="5" t="str">
        <f>'Program targeting'!$A$11</f>
        <v>Old MDR</v>
      </c>
      <c r="P265" s="5" t="str">
        <f>'Program targeting'!$A$12</f>
        <v>Old MDR/BDQ</v>
      </c>
      <c r="Q265" s="5" t="str">
        <f>'Program targeting'!$A$13</f>
        <v>MDR/BDQ</v>
      </c>
      <c r="R265" s="5" t="str">
        <f>'Program targeting'!$A$14</f>
        <v>KM-SC</v>
      </c>
      <c r="S265" s="5" t="str">
        <f>'Program targeting'!$A$15</f>
        <v>BDQ-SC</v>
      </c>
      <c r="T265" s="5" t="str">
        <f>'Program targeting'!$A$16</f>
        <v>XDR-Current</v>
      </c>
      <c r="U265" s="5" t="str">
        <f>'Program targeting'!$A$17</f>
        <v>XDR-new</v>
      </c>
      <c r="V265" s="5" t="str">
        <f>'Program targeting'!$A$18</f>
        <v>PLHIV/DS-TB</v>
      </c>
      <c r="W265" s="5" t="str">
        <f>'Program targeting'!$A$19</f>
        <v>PLHIV/Old MDR</v>
      </c>
      <c r="X265" s="5" t="str">
        <f>'Program targeting'!$A$20</f>
        <v>PLHIV/Old MDR-BDQ</v>
      </c>
      <c r="Y265" s="5" t="str">
        <f>'Program targeting'!$A$21</f>
        <v>PLHIV/New MDR</v>
      </c>
      <c r="Z265" s="5" t="str">
        <f>'Program targeting'!$A$22</f>
        <v>PLHIV/Old XDR</v>
      </c>
      <c r="AA265" s="5" t="str">
        <f>'Program targeting'!$A$23</f>
        <v>PLHIV/New XDR</v>
      </c>
      <c r="AB265" s="5" t="str">
        <f>'Program targeting'!$A$24</f>
        <v>Pris DS-TB</v>
      </c>
      <c r="AC265" s="5" t="str">
        <f>'Program targeting'!$A$25</f>
        <v>Pris MDR</v>
      </c>
      <c r="AD265" s="5" t="str">
        <f>'Program targeting'!$A$26</f>
        <v>Pris XDR</v>
      </c>
      <c r="AE265" s="5" t="str">
        <f>'Program targeting'!$A$27</f>
        <v>Min DS-TB</v>
      </c>
      <c r="AF265" s="5" t="str">
        <f>'Program targeting'!$A$28</f>
        <v>Min MDR</v>
      </c>
      <c r="AG265" s="5" t="str">
        <f>'Program targeting'!$A$29</f>
        <v>Min XDR</v>
      </c>
      <c r="AH265" s="5" t="str">
        <f>'Program targeting'!$A$30</f>
        <v>PCF-HIV-</v>
      </c>
      <c r="AI265" s="5" t="str">
        <f>'Program targeting'!$A$31</f>
        <v>PCF-HIV+</v>
      </c>
    </row>
    <row r="266" spans="1:35" x14ac:dyDescent="0.25">
      <c r="A266" s="3" t="s">
        <v>2</v>
      </c>
      <c r="B266" s="4">
        <v>0</v>
      </c>
      <c r="C266" s="4"/>
      <c r="D266" s="4"/>
      <c r="E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v>1</v>
      </c>
      <c r="U266" s="4">
        <v>1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x14ac:dyDescent="0.25">
      <c r="A267" s="3" t="s">
        <v>3</v>
      </c>
      <c r="B267" s="4">
        <v>0</v>
      </c>
      <c r="C267" s="4"/>
      <c r="D267" s="4"/>
      <c r="E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>
        <v>1</v>
      </c>
      <c r="U267" s="4">
        <v>1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x14ac:dyDescent="0.25">
      <c r="A268" s="3" t="s">
        <v>4</v>
      </c>
      <c r="B268" s="4">
        <v>0</v>
      </c>
      <c r="C268" s="4"/>
      <c r="D268" s="4"/>
      <c r="E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>
        <v>1</v>
      </c>
      <c r="U268" s="4">
        <v>1</v>
      </c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x14ac:dyDescent="0.25">
      <c r="A269" s="3" t="s">
        <v>5</v>
      </c>
      <c r="B269" s="4">
        <v>0</v>
      </c>
      <c r="C269" s="4"/>
      <c r="D269" s="4"/>
      <c r="E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v>1</v>
      </c>
      <c r="U269" s="4">
        <v>1</v>
      </c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x14ac:dyDescent="0.25">
      <c r="A270" s="3" t="s">
        <v>6</v>
      </c>
      <c r="B270" s="4">
        <v>0</v>
      </c>
      <c r="C270" s="4"/>
      <c r="D270" s="4"/>
      <c r="E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>
        <v>1</v>
      </c>
      <c r="AA270" s="4">
        <v>1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5">
      <c r="A271" s="3" t="s">
        <v>7</v>
      </c>
      <c r="B271" s="4">
        <v>0</v>
      </c>
      <c r="C271" s="4"/>
      <c r="D271" s="4"/>
      <c r="E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>
        <v>1</v>
      </c>
      <c r="AA271" s="4">
        <v>1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5">
      <c r="A272" s="3" t="s">
        <v>8</v>
      </c>
      <c r="B272" s="4">
        <v>0</v>
      </c>
      <c r="C272" s="4"/>
      <c r="D272" s="4"/>
      <c r="E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>
        <v>1</v>
      </c>
      <c r="U272" s="4">
        <v>1</v>
      </c>
      <c r="V272" s="4"/>
      <c r="W272" s="4"/>
      <c r="X272" s="4"/>
      <c r="Y272" s="4"/>
      <c r="Z272" s="4"/>
      <c r="AA272" s="4"/>
      <c r="AB272" s="4"/>
      <c r="AC272" s="4"/>
      <c r="AD272" s="4">
        <v>1</v>
      </c>
      <c r="AE272" s="4"/>
      <c r="AF272" s="4"/>
      <c r="AG272" s="4"/>
      <c r="AH272" s="4"/>
      <c r="AI272" s="4"/>
    </row>
    <row r="273" spans="1:35" x14ac:dyDescent="0.25">
      <c r="A273" s="3" t="s">
        <v>9</v>
      </c>
      <c r="B273" s="4">
        <v>0</v>
      </c>
      <c r="C273" s="4"/>
      <c r="D273" s="4"/>
      <c r="E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>
        <v>1</v>
      </c>
      <c r="AA273" s="4">
        <v>1</v>
      </c>
      <c r="AB273" s="4"/>
      <c r="AC273" s="4"/>
      <c r="AD273" s="4">
        <v>1</v>
      </c>
      <c r="AE273" s="4"/>
      <c r="AF273" s="4"/>
      <c r="AG273" s="4"/>
      <c r="AH273" s="4"/>
      <c r="AI273" s="4"/>
    </row>
    <row r="274" spans="1:35" x14ac:dyDescent="0.25">
      <c r="A274" s="3" t="s">
        <v>10</v>
      </c>
      <c r="B274" s="4">
        <v>0</v>
      </c>
      <c r="C274" s="4"/>
      <c r="D274" s="4"/>
      <c r="E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</v>
      </c>
      <c r="U274" s="4">
        <v>1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>
        <v>1</v>
      </c>
      <c r="AH274" s="4"/>
      <c r="AI274" s="4"/>
    </row>
    <row r="275" spans="1:35" x14ac:dyDescent="0.25">
      <c r="A275" s="3" t="s">
        <v>11</v>
      </c>
      <c r="B275" s="4">
        <v>0</v>
      </c>
      <c r="C275" s="4"/>
      <c r="D275" s="4"/>
      <c r="E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>
        <v>1</v>
      </c>
      <c r="AA275" s="4">
        <v>1</v>
      </c>
      <c r="AB275" s="4"/>
      <c r="AC275" s="4"/>
      <c r="AD275" s="4"/>
      <c r="AE275" s="4"/>
      <c r="AF275" s="4"/>
      <c r="AG275" s="4">
        <v>1</v>
      </c>
      <c r="AH275" s="4"/>
      <c r="AI275" s="4"/>
    </row>
    <row r="277" spans="1:35" ht="45" x14ac:dyDescent="0.25">
      <c r="A277" s="3" t="s">
        <v>67</v>
      </c>
      <c r="B277" s="2" t="s">
        <v>131</v>
      </c>
      <c r="C277" s="2" t="s">
        <v>127</v>
      </c>
      <c r="D277" s="2" t="s">
        <v>128</v>
      </c>
      <c r="E277" s="2" t="s">
        <v>136</v>
      </c>
      <c r="G277" s="5" t="str">
        <f>'Program targeting'!$A$3</f>
        <v>BCG</v>
      </c>
      <c r="H277" s="5" t="str">
        <f>'Program targeting'!$A$4</f>
        <v>MS-PHC</v>
      </c>
      <c r="I277" s="5" t="str">
        <f>'Program targeting'!$A$5</f>
        <v>ENH-MS-PHC</v>
      </c>
      <c r="J277" s="5" t="str">
        <f>'Program targeting'!$A$6</f>
        <v>MS-HR</v>
      </c>
      <c r="K277" s="5" t="str">
        <f>'Program targeting'!$A$7</f>
        <v>CT-DS</v>
      </c>
      <c r="L277" s="5" t="str">
        <f>'Program targeting'!$A$8</f>
        <v>CT-DR</v>
      </c>
      <c r="M277" s="5" t="str">
        <f>'Program targeting'!$A$9</f>
        <v>ACF-PLHIV</v>
      </c>
      <c r="N277" s="5" t="str">
        <f>'Program targeting'!$A$10</f>
        <v>DS-TB</v>
      </c>
      <c r="O277" s="5" t="str">
        <f>'Program targeting'!$A$11</f>
        <v>Old MDR</v>
      </c>
      <c r="P277" s="5" t="str">
        <f>'Program targeting'!$A$12</f>
        <v>Old MDR/BDQ</v>
      </c>
      <c r="Q277" s="5" t="str">
        <f>'Program targeting'!$A$13</f>
        <v>MDR/BDQ</v>
      </c>
      <c r="R277" s="5" t="str">
        <f>'Program targeting'!$A$14</f>
        <v>KM-SC</v>
      </c>
      <c r="S277" s="5" t="str">
        <f>'Program targeting'!$A$15</f>
        <v>BDQ-SC</v>
      </c>
      <c r="T277" s="5" t="str">
        <f>'Program targeting'!$A$16</f>
        <v>XDR-Current</v>
      </c>
      <c r="U277" s="5" t="str">
        <f>'Program targeting'!$A$17</f>
        <v>XDR-new</v>
      </c>
      <c r="V277" s="5" t="str">
        <f>'Program targeting'!$A$18</f>
        <v>PLHIV/DS-TB</v>
      </c>
      <c r="W277" s="5" t="str">
        <f>'Program targeting'!$A$19</f>
        <v>PLHIV/Old MDR</v>
      </c>
      <c r="X277" s="5" t="str">
        <f>'Program targeting'!$A$20</f>
        <v>PLHIV/Old MDR-BDQ</v>
      </c>
      <c r="Y277" s="5" t="str">
        <f>'Program targeting'!$A$21</f>
        <v>PLHIV/New MDR</v>
      </c>
      <c r="Z277" s="5" t="str">
        <f>'Program targeting'!$A$22</f>
        <v>PLHIV/Old XDR</v>
      </c>
      <c r="AA277" s="5" t="str">
        <f>'Program targeting'!$A$23</f>
        <v>PLHIV/New XDR</v>
      </c>
      <c r="AB277" s="5" t="str">
        <f>'Program targeting'!$A$24</f>
        <v>Pris DS-TB</v>
      </c>
      <c r="AC277" s="5" t="str">
        <f>'Program targeting'!$A$25</f>
        <v>Pris MDR</v>
      </c>
      <c r="AD277" s="5" t="str">
        <f>'Program targeting'!$A$26</f>
        <v>Pris XDR</v>
      </c>
      <c r="AE277" s="5" t="str">
        <f>'Program targeting'!$A$27</f>
        <v>Min DS-TB</v>
      </c>
      <c r="AF277" s="5" t="str">
        <f>'Program targeting'!$A$28</f>
        <v>Min MDR</v>
      </c>
      <c r="AG277" s="5" t="str">
        <f>'Program targeting'!$A$29</f>
        <v>Min XDR</v>
      </c>
      <c r="AH277" s="5" t="str">
        <f>'Program targeting'!$A$30</f>
        <v>PCF-HIV-</v>
      </c>
      <c r="AI277" s="5" t="str">
        <f>'Program targeting'!$A$31</f>
        <v>PCF-HIV+</v>
      </c>
    </row>
    <row r="278" spans="1:35" x14ac:dyDescent="0.25">
      <c r="A278" s="3" t="s">
        <v>2</v>
      </c>
      <c r="B278" s="4">
        <v>0</v>
      </c>
      <c r="C278" s="4"/>
      <c r="D278" s="4"/>
      <c r="E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>
        <v>0.79800000000000004</v>
      </c>
      <c r="U278" s="4">
        <v>0.1090000000000001</v>
      </c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x14ac:dyDescent="0.25">
      <c r="A279" s="3" t="s">
        <v>3</v>
      </c>
      <c r="B279" s="4">
        <v>0</v>
      </c>
      <c r="C279" s="4"/>
      <c r="D279" s="4"/>
      <c r="E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v>0.79800000000000004</v>
      </c>
      <c r="U279" s="4">
        <v>0.1090000000000001</v>
      </c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x14ac:dyDescent="0.25">
      <c r="A280" s="3" t="s">
        <v>4</v>
      </c>
      <c r="B280" s="4">
        <v>0</v>
      </c>
      <c r="C280" s="4"/>
      <c r="D280" s="4"/>
      <c r="E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>
        <v>0.79800000000000004</v>
      </c>
      <c r="U280" s="4">
        <v>0.1090000000000001</v>
      </c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x14ac:dyDescent="0.25">
      <c r="A281" s="3" t="s">
        <v>5</v>
      </c>
      <c r="B281" s="4">
        <v>0</v>
      </c>
      <c r="C281" s="4"/>
      <c r="D281" s="4"/>
      <c r="E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v>0.79800000000000004</v>
      </c>
      <c r="U281" s="4">
        <v>0.1090000000000001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x14ac:dyDescent="0.25">
      <c r="A282" s="3" t="s">
        <v>6</v>
      </c>
      <c r="B282" s="4">
        <v>0</v>
      </c>
      <c r="C282" s="4"/>
      <c r="D282" s="4"/>
      <c r="E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>
        <v>0.83099999999999996</v>
      </c>
      <c r="AA282" s="4">
        <v>0.1090000000000001</v>
      </c>
      <c r="AB282" s="4"/>
      <c r="AC282" s="4"/>
      <c r="AD282" s="4"/>
      <c r="AE282" s="4"/>
      <c r="AF282" s="4"/>
      <c r="AG282" s="4"/>
      <c r="AH282" s="4"/>
      <c r="AI282" s="4"/>
    </row>
    <row r="283" spans="1:35" x14ac:dyDescent="0.25">
      <c r="A283" s="3" t="s">
        <v>7</v>
      </c>
      <c r="B283" s="4">
        <v>0</v>
      </c>
      <c r="C283" s="4"/>
      <c r="D283" s="4"/>
      <c r="E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>
        <v>0.83099999999999996</v>
      </c>
      <c r="AA283" s="4">
        <v>0.1090000000000001</v>
      </c>
      <c r="AB283" s="4"/>
      <c r="AC283" s="4"/>
      <c r="AD283" s="4"/>
      <c r="AE283" s="4"/>
      <c r="AF283" s="4"/>
      <c r="AG283" s="4"/>
      <c r="AH283" s="4"/>
      <c r="AI283" s="4"/>
    </row>
    <row r="284" spans="1:35" x14ac:dyDescent="0.25">
      <c r="A284" s="3" t="s">
        <v>8</v>
      </c>
      <c r="B284" s="4">
        <v>0</v>
      </c>
      <c r="C284" s="4"/>
      <c r="D284" s="4"/>
      <c r="E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v>0.79800000000000004</v>
      </c>
      <c r="U284" s="4">
        <v>0.1090000000000001</v>
      </c>
      <c r="V284" s="4"/>
      <c r="W284" s="4"/>
      <c r="X284" s="4"/>
      <c r="Y284" s="4"/>
      <c r="Z284" s="4"/>
      <c r="AA284" s="4"/>
      <c r="AB284" s="4"/>
      <c r="AC284" s="4"/>
      <c r="AD284" s="4">
        <v>1</v>
      </c>
      <c r="AE284" s="4"/>
      <c r="AF284" s="4"/>
      <c r="AG284" s="4"/>
      <c r="AH284" s="4"/>
      <c r="AI284" s="4"/>
    </row>
    <row r="285" spans="1:35" x14ac:dyDescent="0.25">
      <c r="A285" s="3" t="s">
        <v>9</v>
      </c>
      <c r="B285" s="4">
        <v>0</v>
      </c>
      <c r="C285" s="4"/>
      <c r="D285" s="4"/>
      <c r="E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>
        <v>0.83099999999999996</v>
      </c>
      <c r="AA285" s="4">
        <v>0.1090000000000001</v>
      </c>
      <c r="AB285" s="4"/>
      <c r="AC285" s="4"/>
      <c r="AD285" s="4">
        <v>1</v>
      </c>
      <c r="AE285" s="4"/>
      <c r="AF285" s="4"/>
      <c r="AG285" s="4"/>
      <c r="AH285" s="4"/>
      <c r="AI285" s="4"/>
    </row>
    <row r="286" spans="1:35" x14ac:dyDescent="0.25">
      <c r="A286" s="3" t="s">
        <v>10</v>
      </c>
      <c r="B286" s="4">
        <v>0</v>
      </c>
      <c r="C286" s="4"/>
      <c r="D286" s="4"/>
      <c r="E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v>0.79800000000000004</v>
      </c>
      <c r="U286" s="4">
        <v>0.1090000000000001</v>
      </c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>
        <v>1</v>
      </c>
      <c r="AH286" s="4"/>
      <c r="AI286" s="4"/>
    </row>
    <row r="287" spans="1:35" x14ac:dyDescent="0.25">
      <c r="A287" s="3" t="s">
        <v>11</v>
      </c>
      <c r="B287" s="4">
        <v>0</v>
      </c>
      <c r="C287" s="4"/>
      <c r="D287" s="4"/>
      <c r="E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>
        <v>0.83099999999999996</v>
      </c>
      <c r="AA287" s="4">
        <v>0.1090000000000001</v>
      </c>
      <c r="AB287" s="4"/>
      <c r="AC287" s="4"/>
      <c r="AD287" s="4"/>
      <c r="AE287" s="4"/>
      <c r="AF287" s="4"/>
      <c r="AG287" s="4">
        <v>1</v>
      </c>
      <c r="AH287" s="4"/>
      <c r="AI287" s="4"/>
    </row>
    <row r="289" spans="1:35" ht="45" x14ac:dyDescent="0.25">
      <c r="A289" s="3" t="s">
        <v>68</v>
      </c>
      <c r="B289" s="2" t="s">
        <v>131</v>
      </c>
      <c r="C289" s="2" t="s">
        <v>127</v>
      </c>
      <c r="D289" s="2" t="s">
        <v>128</v>
      </c>
      <c r="E289" s="2" t="s">
        <v>136</v>
      </c>
      <c r="G289" s="5" t="str">
        <f>'Program targeting'!$A$3</f>
        <v>BCG</v>
      </c>
      <c r="H289" s="5" t="str">
        <f>'Program targeting'!$A$4</f>
        <v>MS-PHC</v>
      </c>
      <c r="I289" s="5" t="str">
        <f>'Program targeting'!$A$5</f>
        <v>ENH-MS-PHC</v>
      </c>
      <c r="J289" s="5" t="str">
        <f>'Program targeting'!$A$6</f>
        <v>MS-HR</v>
      </c>
      <c r="K289" s="5" t="str">
        <f>'Program targeting'!$A$7</f>
        <v>CT-DS</v>
      </c>
      <c r="L289" s="5" t="str">
        <f>'Program targeting'!$A$8</f>
        <v>CT-DR</v>
      </c>
      <c r="M289" s="5" t="str">
        <f>'Program targeting'!$A$9</f>
        <v>ACF-PLHIV</v>
      </c>
      <c r="N289" s="5" t="str">
        <f>'Program targeting'!$A$10</f>
        <v>DS-TB</v>
      </c>
      <c r="O289" s="5" t="str">
        <f>'Program targeting'!$A$11</f>
        <v>Old MDR</v>
      </c>
      <c r="P289" s="5" t="str">
        <f>'Program targeting'!$A$12</f>
        <v>Old MDR/BDQ</v>
      </c>
      <c r="Q289" s="5" t="str">
        <f>'Program targeting'!$A$13</f>
        <v>MDR/BDQ</v>
      </c>
      <c r="R289" s="5" t="str">
        <f>'Program targeting'!$A$14</f>
        <v>KM-SC</v>
      </c>
      <c r="S289" s="5" t="str">
        <f>'Program targeting'!$A$15</f>
        <v>BDQ-SC</v>
      </c>
      <c r="T289" s="5" t="str">
        <f>'Program targeting'!$A$16</f>
        <v>XDR-Current</v>
      </c>
      <c r="U289" s="5" t="str">
        <f>'Program targeting'!$A$17</f>
        <v>XDR-new</v>
      </c>
      <c r="V289" s="5" t="str">
        <f>'Program targeting'!$A$18</f>
        <v>PLHIV/DS-TB</v>
      </c>
      <c r="W289" s="5" t="str">
        <f>'Program targeting'!$A$19</f>
        <v>PLHIV/Old MDR</v>
      </c>
      <c r="X289" s="5" t="str">
        <f>'Program targeting'!$A$20</f>
        <v>PLHIV/Old MDR-BDQ</v>
      </c>
      <c r="Y289" s="5" t="str">
        <f>'Program targeting'!$A$21</f>
        <v>PLHIV/New MDR</v>
      </c>
      <c r="Z289" s="5" t="str">
        <f>'Program targeting'!$A$22</f>
        <v>PLHIV/Old XDR</v>
      </c>
      <c r="AA289" s="5" t="str">
        <f>'Program targeting'!$A$23</f>
        <v>PLHIV/New XDR</v>
      </c>
      <c r="AB289" s="5" t="str">
        <f>'Program targeting'!$A$24</f>
        <v>Pris DS-TB</v>
      </c>
      <c r="AC289" s="5" t="str">
        <f>'Program targeting'!$A$25</f>
        <v>Pris MDR</v>
      </c>
      <c r="AD289" s="5" t="str">
        <f>'Program targeting'!$A$26</f>
        <v>Pris XDR</v>
      </c>
      <c r="AE289" s="5" t="str">
        <f>'Program targeting'!$A$27</f>
        <v>Min DS-TB</v>
      </c>
      <c r="AF289" s="5" t="str">
        <f>'Program targeting'!$A$28</f>
        <v>Min MDR</v>
      </c>
      <c r="AG289" s="5" t="str">
        <f>'Program targeting'!$A$29</f>
        <v>Min XDR</v>
      </c>
      <c r="AH289" s="5" t="str">
        <f>'Program targeting'!$A$30</f>
        <v>PCF-HIV-</v>
      </c>
      <c r="AI289" s="5" t="str">
        <f>'Program targeting'!$A$31</f>
        <v>PCF-HIV+</v>
      </c>
    </row>
    <row r="290" spans="1:35" x14ac:dyDescent="0.25">
      <c r="A290" s="3" t="s">
        <v>2</v>
      </c>
      <c r="B290" s="4">
        <v>0</v>
      </c>
      <c r="C290" s="4"/>
      <c r="D290" s="4"/>
      <c r="E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>
        <v>0.38926274061590116</v>
      </c>
      <c r="U290" s="4">
        <v>0.46333193430953246</v>
      </c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x14ac:dyDescent="0.25">
      <c r="A291" s="3" t="s">
        <v>3</v>
      </c>
      <c r="B291" s="4">
        <v>0</v>
      </c>
      <c r="C291" s="4"/>
      <c r="D291" s="4"/>
      <c r="E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>
        <v>0.38926274061590116</v>
      </c>
      <c r="U291" s="4">
        <v>0.46333193430953246</v>
      </c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x14ac:dyDescent="0.25">
      <c r="A292" s="3" t="s">
        <v>4</v>
      </c>
      <c r="B292" s="4">
        <v>0</v>
      </c>
      <c r="C292" s="4"/>
      <c r="D292" s="4"/>
      <c r="E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v>0.38926274061590116</v>
      </c>
      <c r="U292" s="4">
        <v>0.46333193430953246</v>
      </c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x14ac:dyDescent="0.25">
      <c r="A293" s="3" t="s">
        <v>5</v>
      </c>
      <c r="B293" s="4">
        <v>0</v>
      </c>
      <c r="C293" s="4"/>
      <c r="D293" s="4"/>
      <c r="E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0.38926274061590116</v>
      </c>
      <c r="U293" s="4">
        <v>0.46333193430953246</v>
      </c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x14ac:dyDescent="0.25">
      <c r="A294" s="3" t="s">
        <v>6</v>
      </c>
      <c r="B294" s="4">
        <v>0</v>
      </c>
      <c r="C294" s="4"/>
      <c r="D294" s="4"/>
      <c r="E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>
        <v>0.2344936316398144</v>
      </c>
      <c r="AA294" s="4">
        <v>0.46333193430953246</v>
      </c>
      <c r="AB294" s="4"/>
      <c r="AC294" s="4"/>
      <c r="AD294" s="4"/>
      <c r="AE294" s="4"/>
      <c r="AF294" s="4"/>
      <c r="AG294" s="4"/>
      <c r="AH294" s="4"/>
      <c r="AI294" s="4"/>
    </row>
    <row r="295" spans="1:35" x14ac:dyDescent="0.25">
      <c r="A295" s="3" t="s">
        <v>7</v>
      </c>
      <c r="B295" s="4">
        <v>0</v>
      </c>
      <c r="C295" s="4"/>
      <c r="D295" s="4"/>
      <c r="E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>
        <v>0.2344936316398144</v>
      </c>
      <c r="AA295" s="4">
        <v>0.46333193430953246</v>
      </c>
      <c r="AB295" s="4"/>
      <c r="AC295" s="4"/>
      <c r="AD295" s="4"/>
      <c r="AE295" s="4"/>
      <c r="AF295" s="4"/>
      <c r="AG295" s="4"/>
      <c r="AH295" s="4"/>
      <c r="AI295" s="4"/>
    </row>
    <row r="296" spans="1:35" x14ac:dyDescent="0.25">
      <c r="A296" s="3" t="s">
        <v>8</v>
      </c>
      <c r="B296" s="4">
        <v>0</v>
      </c>
      <c r="C296" s="4"/>
      <c r="D296" s="4"/>
      <c r="E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0.38926274061590116</v>
      </c>
      <c r="U296" s="4">
        <v>0.46333193430953246</v>
      </c>
      <c r="V296" s="4"/>
      <c r="W296" s="4"/>
      <c r="X296" s="4"/>
      <c r="Y296" s="4"/>
      <c r="Z296" s="4"/>
      <c r="AA296" s="4"/>
      <c r="AB296" s="4"/>
      <c r="AC296" s="4"/>
      <c r="AD296" s="4">
        <v>0.66600000000000004</v>
      </c>
      <c r="AE296" s="4"/>
      <c r="AF296" s="4"/>
      <c r="AG296" s="4"/>
      <c r="AH296" s="4"/>
      <c r="AI296" s="4"/>
    </row>
    <row r="297" spans="1:35" x14ac:dyDescent="0.25">
      <c r="A297" s="3" t="s">
        <v>9</v>
      </c>
      <c r="B297" s="4">
        <v>0</v>
      </c>
      <c r="C297" s="4"/>
      <c r="D297" s="4"/>
      <c r="E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>
        <v>0.2344936316398144</v>
      </c>
      <c r="AA297" s="4">
        <v>0.46333193430953246</v>
      </c>
      <c r="AB297" s="4"/>
      <c r="AC297" s="4"/>
      <c r="AD297" s="4">
        <v>0.66600000000000004</v>
      </c>
      <c r="AE297" s="4"/>
      <c r="AF297" s="4"/>
      <c r="AG297" s="4"/>
      <c r="AH297" s="4"/>
      <c r="AI297" s="4"/>
    </row>
    <row r="298" spans="1:35" x14ac:dyDescent="0.25">
      <c r="A298" s="3" t="s">
        <v>10</v>
      </c>
      <c r="B298" s="4">
        <v>0</v>
      </c>
      <c r="C298" s="4"/>
      <c r="D298" s="4"/>
      <c r="E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>
        <v>0.38926274061590116</v>
      </c>
      <c r="U298" s="4">
        <v>0.46333193430953246</v>
      </c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>
        <v>0.66600000000000004</v>
      </c>
      <c r="AH298" s="4"/>
      <c r="AI298" s="4"/>
    </row>
    <row r="299" spans="1:35" x14ac:dyDescent="0.25">
      <c r="A299" s="3" t="s">
        <v>11</v>
      </c>
      <c r="B299" s="4">
        <v>0</v>
      </c>
      <c r="C299" s="4"/>
      <c r="D299" s="4"/>
      <c r="E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>
        <v>0.2344936316398144</v>
      </c>
      <c r="AA299" s="4">
        <v>0.46333193430953246</v>
      </c>
      <c r="AB299" s="4"/>
      <c r="AC299" s="4"/>
      <c r="AD299" s="4"/>
      <c r="AE299" s="4"/>
      <c r="AF299" s="4"/>
      <c r="AG299" s="4">
        <v>0.66600000000000004</v>
      </c>
      <c r="AH299" s="4"/>
      <c r="AI299" s="4"/>
    </row>
  </sheetData>
  <dataValidations count="2">
    <dataValidation type="list" allowBlank="1" showInputMessage="1" showErrorMessage="1" sqref="D14:E23 D26:E35 D38:E47 D50:E59 D62:E71 D74:E83 D86:E95 D98:E107 D110:E119 D122:E131 D134:E143 D146:E155 D158:E167 D170:E179 D182:E191 D194:E203 D206:E215 D218:E227 D230:E239 D242:E251 D254:E263 D266:E275 D278:E287 D290:E299 D2:E11" xr:uid="{4E97A513-640E-A94C-83D6-905F1A8523C4}">
      <formula1>"Synergistic,best"</formula1>
    </dataValidation>
    <dataValidation type="list" allowBlank="1" showInputMessage="1" showErrorMessage="1" sqref="C2:C11 C14:C23 C26:C35 C38:C47 C50:C59 C62:C71 C74:C83 C86:C95 C98:C107 C110:C119 C122:C131 C134:C143 C146:C155 C158:C167 C170:C179 C182:C191 C194:C203 C206:C215 C218:C227 C230:C239 C242:C251 C254:C263 C266:C275 C278:C287 C290:C299" xr:uid="{2ED54C37-A87F-2347-9106-E56851DB03D5}">
      <formula1>"Random,Additive,Nested"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2018-07-30T13:53:29Z</dcterms:created>
  <dcterms:modified xsi:type="dcterms:W3CDTF">2018-08-20T07:49:31Z</dcterms:modified>
</cp:coreProperties>
</file>