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8800" windowHeight="12585" activeTab="4"/>
  </bookViews>
  <sheets>
    <sheet name="About" sheetId="9" r:id="rId1"/>
    <sheet name="Databook Pages" sheetId="8" r:id="rId2"/>
    <sheet name="Compartments" sheetId="2" r:id="rId3"/>
    <sheet name="Transitions" sheetId="3" r:id="rId4"/>
    <sheet name="Parameters" sheetId="6" r:id="rId5"/>
    <sheet name="Characteristics" sheetId="4" r:id="rId6"/>
    <sheet name="Interactions" sheetId="10" r:id="rId7"/>
    <sheet name="Cascades" sheetId="7" r:id="rId8"/>
    <sheet name="Plots" sheetId="11" r:id="rId9"/>
  </sheet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69" i="6" l="1"/>
  <c r="D70" i="6"/>
  <c r="D68" i="6"/>
  <c r="E66" i="6"/>
  <c r="D66" i="6"/>
  <c r="E32" i="6"/>
  <c r="D32" i="6"/>
  <c r="E31" i="6"/>
  <c r="D31" i="6"/>
  <c r="D27" i="6"/>
  <c r="E26" i="6"/>
  <c r="D26" i="6"/>
  <c r="E2" i="6"/>
  <c r="E3" i="6"/>
  <c r="E6" i="6"/>
  <c r="A4" i="3" l="1"/>
  <c r="E41" i="6" l="1"/>
  <c r="A3"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2" i="3"/>
</calcChain>
</file>

<file path=xl/comments1.xml><?xml version="1.0" encoding="utf-8"?>
<comments xmlns="http://schemas.openxmlformats.org/spreadsheetml/2006/main">
  <authors>
    <author/>
  </authors>
  <commentList>
    <comment ref="A1" authorId="0">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authors>
    <author/>
    <author>Chris Kuschel</author>
  </authors>
  <commentList>
    <comment ref="A1" authorId="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1">
      <text>
        <r>
          <rPr>
            <sz val="9"/>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H1" authorId="0">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I1" authorId="1">
      <text>
        <r>
          <rPr>
            <sz val="9"/>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authors>
    <author>Chris Kuschel</author>
  </authors>
  <commentList>
    <comment ref="B18" authorId="0">
      <text>
        <r>
          <rPr>
            <b/>
            <sz val="9"/>
            <color indexed="81"/>
            <rFont val="Tahoma"/>
            <charset val="1"/>
          </rPr>
          <t>Chris Kuschel:</t>
        </r>
        <r>
          <rPr>
            <sz val="9"/>
            <color indexed="81"/>
            <rFont val="Tahoma"/>
            <charset val="1"/>
          </rPr>
          <t xml:space="preserve">
Natural recovery leads back to susceptible and not to the hR; the type of immunity in hR can only be obtained by treatment</t>
        </r>
      </text>
    </comment>
    <comment ref="V25" authorId="0">
      <text>
        <r>
          <rPr>
            <b/>
            <sz val="9"/>
            <color indexed="81"/>
            <rFont val="Tahoma"/>
            <charset val="1"/>
          </rPr>
          <t>Chris Kuschel:</t>
        </r>
        <r>
          <rPr>
            <sz val="9"/>
            <color indexed="81"/>
            <rFont val="Tahoma"/>
            <charset val="1"/>
          </rPr>
          <t xml:space="preserve">
Removed this transition. Apparently, once you get infected you have either severe or uncomplicated malaria, but severe malaria does not develop from uncomplicated malaria</t>
        </r>
      </text>
    </comment>
  </commentList>
</comments>
</file>

<file path=xl/comments4.xml><?xml version="1.0" encoding="utf-8"?>
<comments xmlns="http://schemas.openxmlformats.org/spreadsheetml/2006/main">
  <authors>
    <author/>
    <author>Chris Kuschel</author>
  </authors>
  <commentList>
    <comment ref="A1" authorId="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text>
        <r>
          <rPr>
            <sz val="8"/>
            <color indexed="81"/>
            <rFont val="Tahoma"/>
            <family val="2"/>
          </rPr>
          <t>This column defines a 'format' attribute for a 'par' item.</t>
        </r>
      </text>
    </comment>
    <comment ref="E1" authorId="0">
      <text>
        <r>
          <rPr>
            <sz val="8"/>
            <color rgb="FF000000"/>
            <rFont val="Tahoma"/>
            <family val="2"/>
          </rPr>
          <t>This column defines a 'default_value' attribute for a 'par' item.</t>
        </r>
      </text>
    </comment>
    <comment ref="F1" authorId="0">
      <text>
        <r>
          <rPr>
            <sz val="8"/>
            <color indexed="81"/>
            <rFont val="Tahoma"/>
            <family val="2"/>
          </rPr>
          <t>This column defines a 'min' attribute for a 'par' item.</t>
        </r>
      </text>
    </comment>
    <comment ref="G1" authorId="0">
      <text>
        <r>
          <rPr>
            <sz val="8"/>
            <color indexed="81"/>
            <rFont val="Tahoma"/>
            <family val="2"/>
          </rPr>
          <t>This column defines a 'max' attribute for a 'par' item.</t>
        </r>
      </text>
    </comment>
    <comment ref="H1" authorId="0">
      <text>
        <r>
          <rPr>
            <sz val="8"/>
            <color rgb="FF000000"/>
            <rFont val="Tahoma"/>
            <family val="2"/>
          </rPr>
          <t>This column defines a 'func' attribute for a 'par' item.</t>
        </r>
      </text>
    </comment>
    <comment ref="I1" authorId="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J1" authorId="0">
      <text>
        <r>
          <rPr>
            <sz val="8"/>
            <color indexed="81"/>
            <rFont val="Tahoma"/>
            <family val="2"/>
          </rPr>
          <t>This column marks whether parameter data can be rescaled
during model calibration processes.</t>
        </r>
      </text>
    </comment>
    <comment ref="L1" authorId="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M1" authorId="1">
      <text>
        <r>
          <rPr>
            <sz val="9"/>
            <color indexed="81"/>
            <rFont val="Tahoma"/>
            <family val="2"/>
          </rPr>
          <t>This column currently denotes whether a databook should request
historical values from the user for this parameter.
A value of '-1' suppresses it from appearing in the databook.</t>
        </r>
      </text>
    </comment>
    <comment ref="H8" authorId="1">
      <text>
        <r>
          <rPr>
            <b/>
            <sz val="9"/>
            <color indexed="81"/>
            <rFont val="Tahoma"/>
            <charset val="1"/>
          </rPr>
          <t>Chris Kuschel:</t>
        </r>
        <r>
          <rPr>
            <sz val="9"/>
            <color indexed="81"/>
            <rFont val="Tahoma"/>
            <charset val="1"/>
          </rPr>
          <t xml:space="preserve">
m_death is not a transition so the conversion of the duration to transition probability has to be done here</t>
        </r>
      </text>
    </comment>
    <comment ref="E26" authorId="1">
      <text>
        <r>
          <rPr>
            <b/>
            <sz val="9"/>
            <color indexed="81"/>
            <rFont val="Tahoma"/>
            <family val="2"/>
          </rPr>
          <t>Chris Kuschel:</t>
        </r>
        <r>
          <rPr>
            <sz val="9"/>
            <color indexed="81"/>
            <rFont val="Tahoma"/>
            <family val="2"/>
          </rPr>
          <t xml:space="preserve">
arbitrary value</t>
        </r>
      </text>
    </comment>
    <comment ref="B45" authorId="1">
      <text>
        <r>
          <rPr>
            <b/>
            <sz val="9"/>
            <color indexed="81"/>
            <rFont val="Tahoma"/>
            <charset val="1"/>
          </rPr>
          <t>Chris Kuschel:</t>
        </r>
        <r>
          <rPr>
            <sz val="9"/>
            <color indexed="81"/>
            <rFont val="Tahoma"/>
            <charset val="1"/>
          </rPr>
          <t xml:space="preserve">
All these testing probabilities/proportions might be subsumed to "positive" and "false positive" test result. It depends if different types of tests (for vivax/falciparum) are considered. Same applies to the treatments</t>
        </r>
      </text>
    </comment>
    <comment ref="H69" authorId="1">
      <text>
        <r>
          <rPr>
            <b/>
            <sz val="9"/>
            <color indexed="81"/>
            <rFont val="Tahoma"/>
            <family val="2"/>
          </rPr>
          <t>Chris Kuschel:</t>
        </r>
        <r>
          <rPr>
            <sz val="9"/>
            <color indexed="81"/>
            <rFont val="Tahoma"/>
            <family val="2"/>
          </rPr>
          <t xml:space="preserve">
Conversion to annual probability. This only works reasonably for daily probabilities ~6% or less, higher probabilities will be rounded to 1</t>
        </r>
      </text>
    </comment>
  </commentList>
</comments>
</file>

<file path=xl/comments5.xml><?xml version="1.0" encoding="utf-8"?>
<comments xmlns="http://schemas.openxmlformats.org/spreadsheetml/2006/main">
  <authors>
    <author/>
    <author>Chris Kuschel</author>
  </authors>
  <commentList>
    <comment ref="A1" authorId="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1">
      <text>
        <r>
          <rPr>
            <sz val="9"/>
            <color indexed="81"/>
            <rFont val="Tahoma"/>
            <family val="2"/>
          </rPr>
          <t xml:space="preserve">This column defines a 'denominator' attribute for a 'charac' item.
</t>
        </r>
      </text>
    </comment>
    <comment ref="E1" authorId="1">
      <text>
        <r>
          <rPr>
            <sz val="9"/>
            <color indexed="81"/>
            <rFont val="Tahoma"/>
            <family val="2"/>
          </rPr>
          <t>This column defines a 'default_value' attribute for a 'charac' item.</t>
        </r>
      </text>
    </comment>
    <comment ref="F1" authorI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text>
        <r>
          <rPr>
            <sz val="8"/>
            <color indexed="81"/>
            <rFont val="Tahoma"/>
            <family val="2"/>
          </rPr>
          <t>This column marks whether characteristic size data can be rescaled
during model calibration processes.</t>
        </r>
      </text>
    </comment>
    <comment ref="H1" authorId="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I1" authorId="1">
      <text>
        <r>
          <rPr>
            <sz val="9"/>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6.xml><?xml version="1.0" encoding="utf-8"?>
<comments xmlns="http://schemas.openxmlformats.org/spreadsheetml/2006/main">
  <authors>
    <author>Chris Kuschel</author>
  </authors>
  <commentList>
    <comment ref="A1" authorId="0">
      <text>
        <r>
          <rPr>
            <sz val="9"/>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text>
        <r>
          <rPr>
            <sz val="9"/>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text>
        <r>
          <rPr>
            <sz val="9"/>
            <color indexed="81"/>
            <rFont val="Tahoma"/>
            <family val="2"/>
          </rPr>
          <t>This column defines a 'default_value' attribute for a 'interpop' item.</t>
        </r>
      </text>
    </comment>
  </commentList>
</comments>
</file>

<file path=xl/comments7.xml><?xml version="1.0" encoding="utf-8"?>
<comments xmlns="http://schemas.openxmlformats.org/spreadsheetml/2006/main">
  <authors>
    <author/>
  </authors>
  <commentList>
    <comment ref="A1" author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<sst xmlns="http://schemas.openxmlformats.org/spreadsheetml/2006/main" count="951" uniqueCount="306">
  <si>
    <t>Code Name</t>
  </si>
  <si>
    <t>Display Name</t>
  </si>
  <si>
    <t>Is Source</t>
  </si>
  <si>
    <t>Is Sink</t>
  </si>
  <si>
    <t>Is Junction</t>
  </si>
  <si>
    <t>Setup Weight</t>
  </si>
  <si>
    <t>Can Calibrate</t>
  </si>
  <si>
    <t>n</t>
  </si>
  <si>
    <t>y</t>
  </si>
  <si>
    <t>Components</t>
  </si>
  <si>
    <t>Default Value</t>
  </si>
  <si>
    <t>Format</t>
  </si>
  <si>
    <t>Minimum Value</t>
  </si>
  <si>
    <t>Maximum Value</t>
  </si>
  <si>
    <t>Function</t>
  </si>
  <si>
    <t>main</t>
  </si>
  <si>
    <t>Constituents</t>
  </si>
  <si>
    <t>probability</t>
  </si>
  <si>
    <t>Datasheet Code Name</t>
  </si>
  <si>
    <t>Datasheet Title</t>
  </si>
  <si>
    <t>Databook Page</t>
  </si>
  <si>
    <t>Export</t>
  </si>
  <si>
    <t>number</t>
  </si>
  <si>
    <t>duration</t>
  </si>
  <si>
    <t>Name</t>
  </si>
  <si>
    <t>Description</t>
  </si>
  <si>
    <t>Malaria</t>
  </si>
  <si>
    <t>A malaria cascade</t>
  </si>
  <si>
    <t>all_inf</t>
  </si>
  <si>
    <t>prev</t>
  </si>
  <si>
    <t>Mosquito prevalence</t>
  </si>
  <si>
    <t>Human prevalence</t>
  </si>
  <si>
    <t>Databook Order</t>
  </si>
  <si>
    <t>Denominator</t>
  </si>
  <si>
    <t>pop</t>
  </si>
  <si>
    <t>All infected people</t>
  </si>
  <si>
    <t>mprop</t>
  </si>
  <si>
    <t>Mosquito properties</t>
  </si>
  <si>
    <t>epi</t>
  </si>
  <si>
    <t>Transmission probability to humans</t>
  </si>
  <si>
    <t>Transmission probability to mosquitoes</t>
  </si>
  <si>
    <t>proportion</t>
  </si>
  <si>
    <t>Susceptible</t>
  </si>
  <si>
    <t>Exposed</t>
  </si>
  <si>
    <t>cas</t>
  </si>
  <si>
    <t>Cascade</t>
  </si>
  <si>
    <t>Epidemic</t>
  </si>
  <si>
    <t>hpop</t>
  </si>
  <si>
    <t>Malaria deaths</t>
  </si>
  <si>
    <t>Force of infection (mosquito)</t>
  </si>
  <si>
    <t>Force of infection</t>
  </si>
  <si>
    <t>Infected</t>
  </si>
  <si>
    <t>Susceptible, malaria-like symptoms</t>
  </si>
  <si>
    <t>trans_MH</t>
  </si>
  <si>
    <t>trans_HM</t>
  </si>
  <si>
    <t>Total number of humans</t>
  </si>
  <si>
    <t>Targetable</t>
  </si>
  <si>
    <t>Summation matrix</t>
  </si>
  <si>
    <t>w_sum</t>
  </si>
  <si>
    <t>Type</t>
  </si>
  <si>
    <t>Quantities</t>
  </si>
  <si>
    <t>Plot Group</t>
  </si>
  <si>
    <t>Population size</t>
  </si>
  <si>
    <t>series</t>
  </si>
  <si>
    <t>Demographics</t>
  </si>
  <si>
    <t>Epidemics</t>
  </si>
  <si>
    <t>Mosquito Properties</t>
  </si>
  <si>
    <t>Prevalence in humans</t>
  </si>
  <si>
    <t>Mosquito population size</t>
  </si>
  <si>
    <t>Prevalence in mosquitoes</t>
  </si>
  <si>
    <t>Factor to modify bites in mosquito population</t>
  </si>
  <si>
    <t>Factor to modify bites in human population</t>
  </si>
  <si>
    <t>const</t>
  </si>
  <si>
    <t>Constants</t>
  </si>
  <si>
    <t>season</t>
  </si>
  <si>
    <t>Seasonality</t>
  </si>
  <si>
    <t>dalys</t>
  </si>
  <si>
    <t>DALYs</t>
  </si>
  <si>
    <t>daly</t>
  </si>
  <si>
    <t>daly_weight</t>
  </si>
  <si>
    <t>Disability weight</t>
  </si>
  <si>
    <t>avg_years_lost</t>
  </si>
  <si>
    <t>Average years lost due to premature death</t>
  </si>
  <si>
    <t>hS</t>
  </si>
  <si>
    <t>hSs</t>
  </si>
  <si>
    <t>hE</t>
  </si>
  <si>
    <t>hdd</t>
  </si>
  <si>
    <t>hddd</t>
  </si>
  <si>
    <t>hbb</t>
  </si>
  <si>
    <t>Deaths</t>
  </si>
  <si>
    <t>Births</t>
  </si>
  <si>
    <t>mls</t>
  </si>
  <si>
    <t>rec</t>
  </si>
  <si>
    <t>Nmls</t>
  </si>
  <si>
    <t>Number of treatments</t>
  </si>
  <si>
    <t>hL</t>
  </si>
  <si>
    <t>hLs</t>
  </si>
  <si>
    <t>Latent</t>
  </si>
  <si>
    <t>Latent, malaria-like symptoms</t>
  </si>
  <si>
    <t>Active junction</t>
  </si>
  <si>
    <t>huPs</t>
  </si>
  <si>
    <t>Uncomplicated malaria (symptomatic)</t>
  </si>
  <si>
    <t>hsPs</t>
  </si>
  <si>
    <t>Severe malaria</t>
  </si>
  <si>
    <t>haP</t>
  </si>
  <si>
    <t>Asymptomatic malaria / natural resistance</t>
  </si>
  <si>
    <t>haPs</t>
  </si>
  <si>
    <t>Asymptomatic malaria / natural resistance with malaria-like symptoms</t>
  </si>
  <si>
    <t>Susceptible test junction</t>
  </si>
  <si>
    <t>Latent test junction</t>
  </si>
  <si>
    <t>Uncomplicated malaria test junction</t>
  </si>
  <si>
    <t>Severe malaria test junction</t>
  </si>
  <si>
    <t>Asymptomatic malaria test junction</t>
  </si>
  <si>
    <t>hSt</t>
  </si>
  <si>
    <t>Natural resistance junction</t>
  </si>
  <si>
    <t>Susceptible on treatment</t>
  </si>
  <si>
    <t>hLt</t>
  </si>
  <si>
    <t>Latent on treatment</t>
  </si>
  <si>
    <t>huPt</t>
  </si>
  <si>
    <t>Uncomplicated malaria on treatment</t>
  </si>
  <si>
    <t>hsPt</t>
  </si>
  <si>
    <t>Severe malaria on treatment</t>
  </si>
  <si>
    <t>Asymptomatic malaria on treatment</t>
  </si>
  <si>
    <t>hR</t>
  </si>
  <si>
    <t>Latent treatment outcome junction</t>
  </si>
  <si>
    <t>Severe malaria treatment outcome junction</t>
  </si>
  <si>
    <t>Uncomlicated malaria treatment outcome junction</t>
  </si>
  <si>
    <t>Asymptomatic malaria treatment outcome junction</t>
  </si>
  <si>
    <t>Post-treatment recovery</t>
  </si>
  <si>
    <t>hddt</t>
  </si>
  <si>
    <t>Malaria deaths on treatment</t>
  </si>
  <si>
    <t>L_inf</t>
  </si>
  <si>
    <t>E_inf</t>
  </si>
  <si>
    <t>rdt</t>
  </si>
  <si>
    <t>death</t>
  </si>
  <si>
    <t>incub</t>
  </si>
  <si>
    <t>uP_prop</t>
  </si>
  <si>
    <t>sP_prop</t>
  </si>
  <si>
    <t>aP_prop</t>
  </si>
  <si>
    <t>uPdeath</t>
  </si>
  <si>
    <t>nat_rec</t>
  </si>
  <si>
    <t>sPdeath</t>
  </si>
  <si>
    <t>clear</t>
  </si>
  <si>
    <t>S_pos</t>
  </si>
  <si>
    <t>S_neg</t>
  </si>
  <si>
    <t>L_neg</t>
  </si>
  <si>
    <t>L_pos</t>
  </si>
  <si>
    <t>uP_neg</t>
  </si>
  <si>
    <t>uP_pos</t>
  </si>
  <si>
    <t>sP_neg</t>
  </si>
  <si>
    <t>sP_pos</t>
  </si>
  <si>
    <t>aP_neg</t>
  </si>
  <si>
    <t>haPt</t>
  </si>
  <si>
    <t>aP_pos</t>
  </si>
  <si>
    <t>inc_clear</t>
  </si>
  <si>
    <t>full_clear</t>
  </si>
  <si>
    <t>tx</t>
  </si>
  <si>
    <t>Ftx</t>
  </si>
  <si>
    <t>CStx</t>
  </si>
  <si>
    <t>IStx</t>
  </si>
  <si>
    <t>uPtdeath</t>
  </si>
  <si>
    <t>sPtdeath</t>
  </si>
  <si>
    <t>births</t>
  </si>
  <si>
    <t>m_foi</t>
  </si>
  <si>
    <t>m_incub_max</t>
  </si>
  <si>
    <t>m_incub_min</t>
  </si>
  <si>
    <t>(m_incub_max - m_incub_min) / 2 * sin(t * 2 * pi) + (m_incub_max + m_incub_min) / 2</t>
  </si>
  <si>
    <t>m_incub</t>
  </si>
  <si>
    <t>m_death</t>
  </si>
  <si>
    <t>Mosquito mortality</t>
  </si>
  <si>
    <t>Infection to exposed stage</t>
  </si>
  <si>
    <t>prop_E_inf</t>
  </si>
  <si>
    <t>Probability of infection to exposed stage</t>
  </si>
  <si>
    <t>Infection to latent stage</t>
  </si>
  <si>
    <t>E_act</t>
  </si>
  <si>
    <t>Number of tests</t>
  </si>
  <si>
    <t>Probability of developing severe malaria</t>
  </si>
  <si>
    <t>Probability of developing asymptomatic malaria</t>
  </si>
  <si>
    <t>Proportion developing uncomplicated malaria</t>
  </si>
  <si>
    <t>Time to naturally recover</t>
  </si>
  <si>
    <t>Time to naturally clear parasites</t>
  </si>
  <si>
    <t>Probability of positive test when susceptible</t>
  </si>
  <si>
    <t>Probability of positive test when in latent stage</t>
  </si>
  <si>
    <t>Probability of positive test when having uncomplicated malaria</t>
  </si>
  <si>
    <t>Probability of positive test when having severe malaria</t>
  </si>
  <si>
    <t>Probability of positive test when having asymptomatic malaria</t>
  </si>
  <si>
    <t>Probability of negative test when susceptible</t>
  </si>
  <si>
    <t>Probability of negative test when in latent stage</t>
  </si>
  <si>
    <t>Probability of negative test when having uncomplicated malaria</t>
  </si>
  <si>
    <t>Probability of negative test when having severe malaria</t>
  </si>
  <si>
    <t>Probability of negative test when having asymptomatic malaria</t>
  </si>
  <si>
    <t>1-uP_pos</t>
  </si>
  <si>
    <t>1-S_pos</t>
  </si>
  <si>
    <t>1-L_pos</t>
  </si>
  <si>
    <t>1-sP_pos</t>
  </si>
  <si>
    <t>1-aP_pos</t>
  </si>
  <si>
    <t>Probability of incompletely clearing the parasite naturally</t>
  </si>
  <si>
    <t>Probability of completely clearing the parasite naturally</t>
  </si>
  <si>
    <t>1-inc_clear</t>
  </si>
  <si>
    <t>Probability of failing treatment</t>
  </si>
  <si>
    <t>Probability of successful treatment</t>
  </si>
  <si>
    <t>Probability of not clearing hypnozoids</t>
  </si>
  <si>
    <t>1-CStx</t>
  </si>
  <si>
    <t>m_pop</t>
  </si>
  <si>
    <t>m_prev</t>
  </si>
  <si>
    <t>m_life_exp</t>
  </si>
  <si>
    <t>m_mor_factor</t>
  </si>
  <si>
    <t>Mosquito mortality factor</t>
  </si>
  <si>
    <t>to_timestep(1 - exp(-1 / m_mor_factor * m_life_exp), dt)</t>
  </si>
  <si>
    <t>Infectious bite junction</t>
  </si>
  <si>
    <t>foi</t>
  </si>
  <si>
    <t>All without active infection</t>
  </si>
  <si>
    <t>hS, hSs, hL, hLs</t>
  </si>
  <si>
    <t>All with active infection</t>
  </si>
  <si>
    <t>all_not_inf</t>
  </si>
  <si>
    <t>huPs, hsPs, haP, haPs</t>
  </si>
  <si>
    <t>all_treat</t>
  </si>
  <si>
    <t>All on treatment</t>
  </si>
  <si>
    <t>hSt, hLt, huPt, hsPt, haPt</t>
  </si>
  <si>
    <t>all_inf, all_not_inf, all_treat, hE, hR</t>
  </si>
  <si>
    <t>1 - prop_E_inf</t>
  </si>
  <si>
    <t>life_exp</t>
  </si>
  <si>
    <t>Human life expectancy</t>
  </si>
  <si>
    <t>avg_age</t>
  </si>
  <si>
    <t>Average age</t>
  </si>
  <si>
    <t>sev_factor</t>
  </si>
  <si>
    <t>Severe malaria factor</t>
  </si>
  <si>
    <t>avg_dur_imm</t>
  </si>
  <si>
    <t>Average duration of immunity (years)</t>
  </si>
  <si>
    <t>imp_reinf</t>
  </si>
  <si>
    <t>Impact of reinfection on duration of immunity</t>
  </si>
  <si>
    <t>hddd, hddt</t>
  </si>
  <si>
    <t>(1 - aP_prop) * (1 - sP_prop)</t>
  </si>
  <si>
    <t>Proportion of people who die during treament of uncomplicated malaria</t>
  </si>
  <si>
    <t>J_inf</t>
  </si>
  <si>
    <t>J_active</t>
  </si>
  <si>
    <t>J_stest</t>
  </si>
  <si>
    <t>J_ltest</t>
  </si>
  <si>
    <t>J_uPstest</t>
  </si>
  <si>
    <t>J_sPstest</t>
  </si>
  <si>
    <t>J_aPstest</t>
  </si>
  <si>
    <t>J_nr</t>
  </si>
  <si>
    <t>J_Lt</t>
  </si>
  <si>
    <t>J_uPt</t>
  </si>
  <si>
    <t>J_sPt</t>
  </si>
  <si>
    <t>J_aPt</t>
  </si>
  <si>
    <t>(1 - aP_prop) * (1 - prev / (exp(prev * sev_factor) - 1))</t>
  </si>
  <si>
    <t>1 - exp(-prev * imp_reinf * exp(-prev * imp_reinf * avg_dur_imm) / (1 - exp(-prev * imp_reinf * avg_dur_imm)))</t>
  </si>
  <si>
    <t>tot_mal_deaths</t>
  </si>
  <si>
    <t>Total malaria deaths</t>
  </si>
  <si>
    <t>CStx:flow</t>
  </si>
  <si>
    <t>Population</t>
  </si>
  <si>
    <t>vivax</t>
  </si>
  <si>
    <t>Vivax</t>
  </si>
  <si>
    <t>Human population size</t>
  </si>
  <si>
    <t>Annual births</t>
  </si>
  <si>
    <t>Annual probability of non-malaria-related death</t>
  </si>
  <si>
    <t>Annual probability of developing malaria-like symptoms</t>
  </si>
  <si>
    <t>Time until malaria-like symptoms are cured</t>
  </si>
  <si>
    <t>Proportion of people who die during treatment of severe malaria</t>
  </si>
  <si>
    <t>Daily probability of dying from uncomplicated malaria</t>
  </si>
  <si>
    <t>Daily probability of dying from severe malaria</t>
  </si>
  <si>
    <t>Ntx_S</t>
  </si>
  <si>
    <t>Ntx_L</t>
  </si>
  <si>
    <t>Ntx_uP</t>
  </si>
  <si>
    <t>Ntx_sP</t>
  </si>
  <si>
    <t>Ntx_aP</t>
  </si>
  <si>
    <t>Bites per mosquito per day</t>
  </si>
  <si>
    <t>m_bite_rate</t>
  </si>
  <si>
    <t>h_bite_rate</t>
  </si>
  <si>
    <t>Bites per human per day</t>
  </si>
  <si>
    <t>h_bites</t>
  </si>
  <si>
    <t>Humans bitten per day</t>
  </si>
  <si>
    <t>Infectious humans bitten per day</t>
  </si>
  <si>
    <t>h_tot_bites</t>
  </si>
  <si>
    <t>Total number of infectious humans bitten per day</t>
  </si>
  <si>
    <t>TGT_POP_SUM(h_bites, w_sum)</t>
  </si>
  <si>
    <t>h_inf_bites</t>
  </si>
  <si>
    <t>TGT_POP_SUM(h_inf_bites, w_sum)</t>
  </si>
  <si>
    <t>h_tot_inf_bites</t>
  </si>
  <si>
    <t>h_tot_inf_bites / m_pop</t>
  </si>
  <si>
    <t>m_foi * m_incub / ((m_foi + m_death) * (m_incub + m_death))</t>
  </si>
  <si>
    <t>all_inf * h_bite_rate * h_bite_factor</t>
  </si>
  <si>
    <t>pop * h_bite_rate * m_bite_factor</t>
  </si>
  <si>
    <t>m_bite_factor</t>
  </si>
  <si>
    <t>h_bite_factor</t>
  </si>
  <si>
    <t>1 - exp(-avg_age / life_exp * prev) + exp(-avg_age - prev)</t>
  </si>
  <si>
    <t>Average time of not receiving treatment (latent)</t>
  </si>
  <si>
    <t>Average time of not receiving treatment (susceptible)</t>
  </si>
  <si>
    <t>Average time of not receiving treatment (uncomplicated malaria)</t>
  </si>
  <si>
    <t>Average time of not receiving treatment (severe malaria)</t>
  </si>
  <si>
    <t>Average time of not receiving treatment (asymptomatic malaria)</t>
  </si>
  <si>
    <t>foi:flow * daly_weight + avg_years_lost * (uPdeath:flow + sPdeath:flow + uPtdeath:flow + sPtdeath:flow)</t>
  </si>
  <si>
    <t>m_avg_prev</t>
  </si>
  <si>
    <t>Averaged mosquito prevalence</t>
  </si>
  <si>
    <t>TGT_POP_AVG(m_prev, w_sum)</t>
  </si>
  <si>
    <t>h_bites * trans_MH * m_avg_prev * all_not_inf / pop</t>
  </si>
  <si>
    <t>h_tot_bites * trans_HM / m_bite_rate</t>
  </si>
  <si>
    <t>Timescale</t>
  </si>
  <si>
    <t>Maximal mosquito incubation period [years]</t>
  </si>
  <si>
    <t>Minimal mosquito incubation period [years]</t>
  </si>
  <si>
    <t>Incubation period (mosquito) [years]</t>
  </si>
  <si>
    <t>Mosquito life expectancy  [years]</t>
  </si>
  <si>
    <t>Incubation period in days</t>
  </si>
  <si>
    <t>Duration of latent period in weeks</t>
  </si>
  <si>
    <t>Duration of post-treatment immunity in days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</si>
</sst>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quot;* #,##0.00_);_(&quot;$&quot;* \(#,##0.00\);_(&quot;$&quot;* &quot;-&quot;??_);_(@_)"/>
    <numFmt numFmtId="165" formatCode="_(* #,##0.00_);_(* \(#,##0.00\);_(* &quot;-&quot;??_);_(@_)"/>
  </numFmts>
  <fonts count="2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6">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2" fillId="0" borderId="9" applyNumberFormat="0" applyFill="0" applyAlignment="0" applyProtection="0"/>
    <xf numFmtId="0" fontId="19"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165" fontId="4" fillId="0" borderId="0" applyFont="0" applyFill="0" applyBorder="0" applyAlignment="0" applyProtection="0"/>
    <xf numFmtId="164" fontId="4" fillId="0" borderId="0" applyFont="0" applyFill="0" applyBorder="0" applyAlignment="0" applyProtection="0"/>
    <xf numFmtId="0" fontId="20" fillId="0" borderId="0"/>
  </cellStyleXfs>
  <cellXfs count="51">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0" fontId="0" fillId="0" borderId="0" xfId="0" applyAlignment="1">
      <alignment vertical="top"/>
    </xf>
    <xf numFmtId="0" fontId="0" fillId="0" borderId="0" xfId="0" applyBorder="1"/>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xf numFmtId="0" fontId="0" fillId="0" borderId="11" xfId="0" applyBorder="1"/>
    <xf numFmtId="0" fontId="0" fillId="0" borderId="10" xfId="0" applyBorder="1"/>
    <xf numFmtId="0" fontId="0" fillId="0" borderId="13" xfId="0" applyBorder="1"/>
    <xf numFmtId="0" fontId="0" fillId="0" borderId="12" xfId="0" applyBorder="1"/>
    <xf numFmtId="0" fontId="0" fillId="0" borderId="0" xfId="0"/>
    <xf numFmtId="0" fontId="0" fillId="0" borderId="0" xfId="0" applyAlignment="1">
      <alignment horizontal="center"/>
    </xf>
    <xf numFmtId="0" fontId="0" fillId="0" borderId="0" xfId="0" applyAlignment="1">
      <alignment horizontal="left" vertical="center"/>
    </xf>
    <xf numFmtId="0" fontId="0" fillId="0" borderId="12" xfId="0" applyBorder="1" applyAlignment="1">
      <alignment horizontal="center"/>
    </xf>
    <xf numFmtId="0" fontId="2" fillId="0" borderId="0" xfId="0" applyFont="1" applyAlignment="1">
      <alignment horizontal="left"/>
    </xf>
    <xf numFmtId="0" fontId="0" fillId="0" borderId="0" xfId="0" applyBorder="1" applyAlignment="1">
      <alignment horizontal="left"/>
    </xf>
    <xf numFmtId="0" fontId="0" fillId="0" borderId="0" xfId="0" applyFill="1" applyBorder="1" applyAlignment="1">
      <alignment horizontal="left"/>
    </xf>
    <xf numFmtId="0" fontId="0" fillId="0" borderId="12" xfId="0" applyBorder="1" applyAlignment="1">
      <alignment horizontal="lef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vertical="center"/>
    </xf>
    <xf numFmtId="0" fontId="0" fillId="0" borderId="0" xfId="0" applyAlignment="1">
      <alignment horizontal="center" vertical="center"/>
    </xf>
    <xf numFmtId="0" fontId="11" fillId="4" borderId="0" xfId="8" applyAlignment="1">
      <alignment horizontal="left"/>
    </xf>
    <xf numFmtId="0" fontId="0" fillId="0" borderId="0" xfId="0" quotePrefix="1" applyAlignment="1">
      <alignment horizontal="left"/>
    </xf>
    <xf numFmtId="0" fontId="0" fillId="0" borderId="0" xfId="0" quotePrefix="1" applyFill="1" applyBorder="1" applyAlignment="1">
      <alignment horizontal="left"/>
    </xf>
    <xf numFmtId="0" fontId="2" fillId="0" borderId="0" xfId="0" applyFont="1" applyFill="1" applyAlignment="1">
      <alignment horizontal="left"/>
    </xf>
    <xf numFmtId="0" fontId="2" fillId="0" borderId="0" xfId="0" applyFont="1" applyFill="1" applyBorder="1" applyAlignment="1">
      <alignment horizontal="left"/>
    </xf>
    <xf numFmtId="0" fontId="2" fillId="0" borderId="12" xfId="0" applyFont="1" applyBorder="1"/>
    <xf numFmtId="0" fontId="0" fillId="0" borderId="13" xfId="0" applyBorder="1" applyAlignment="1">
      <alignment horizontal="right"/>
    </xf>
    <xf numFmtId="0" fontId="2" fillId="0" borderId="10" xfId="0" applyFont="1" applyBorder="1" applyAlignment="1">
      <alignment horizontal="right"/>
    </xf>
    <xf numFmtId="0" fontId="0" fillId="0" borderId="0" xfId="0" applyAlignment="1">
      <alignment horizontal="right"/>
    </xf>
    <xf numFmtId="0" fontId="2" fillId="0" borderId="13" xfId="0" applyFont="1" applyBorder="1" applyAlignment="1">
      <alignment horizontal="right"/>
    </xf>
    <xf numFmtId="0" fontId="2" fillId="0" borderId="13" xfId="0" applyFont="1" applyBorder="1"/>
    <xf numFmtId="0" fontId="11" fillId="4" borderId="0" xfId="8"/>
    <xf numFmtId="0" fontId="0" fillId="0" borderId="0" xfId="0" applyFont="1"/>
    <xf numFmtId="0" fontId="0" fillId="0" borderId="0" xfId="0" applyFont="1" applyFill="1" applyAlignment="1">
      <alignment horizontal="left"/>
    </xf>
    <xf numFmtId="0" fontId="2" fillId="0" borderId="11" xfId="0" applyFont="1" applyBorder="1"/>
    <xf numFmtId="0" fontId="0" fillId="0" borderId="0" xfId="0" quotePrefix="1" applyFont="1" applyAlignment="1">
      <alignment horizontal="left"/>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3"/>
    <cellStyle name="Currency 2" xfId="4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2"/>
    <cellStyle name="Normal" xfId="0" builtinId="0"/>
    <cellStyle name="Normal 2" xfId="4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3" sqref="B3"/>
    </sheetView>
  </sheetViews>
  <sheetFormatPr defaultRowHeight="15" x14ac:dyDescent="0.25"/>
  <sheetData>
    <row r="1" spans="1:2" x14ac:dyDescent="0.25">
      <c r="A1" s="3" t="s">
        <v>24</v>
      </c>
      <c r="B1" s="3" t="s">
        <v>25</v>
      </c>
    </row>
    <row r="2" spans="1:2" x14ac:dyDescent="0.25">
      <c r="A2" s="6" t="s">
        <v>26</v>
      </c>
      <c r="B2" s="6"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3"/>
  <sheetViews>
    <sheetView workbookViewId="0">
      <selection activeCell="A6" sqref="A6:XFD7"/>
    </sheetView>
  </sheetViews>
  <sheetFormatPr defaultColWidth="11.42578125" defaultRowHeight="15" x14ac:dyDescent="0.25"/>
  <cols>
    <col min="1" max="1" width="18.28515625" bestFit="1" customWidth="1"/>
    <col min="2" max="2" width="25.28515625" bestFit="1" customWidth="1"/>
  </cols>
  <sheetData>
    <row r="1" spans="1:2" x14ac:dyDescent="0.25">
      <c r="A1" s="1" t="s">
        <v>18</v>
      </c>
      <c r="B1" s="1" t="s">
        <v>19</v>
      </c>
    </row>
    <row r="2" spans="1:2" x14ac:dyDescent="0.25">
      <c r="A2" s="2" t="s">
        <v>47</v>
      </c>
      <c r="B2" s="2" t="s">
        <v>251</v>
      </c>
    </row>
    <row r="3" spans="1:2" s="23" customFormat="1" x14ac:dyDescent="0.25">
      <c r="A3" s="24" t="s">
        <v>38</v>
      </c>
      <c r="B3" s="24" t="s">
        <v>46</v>
      </c>
    </row>
    <row r="4" spans="1:2" x14ac:dyDescent="0.25">
      <c r="A4" s="2" t="s">
        <v>36</v>
      </c>
      <c r="B4" s="2" t="s">
        <v>37</v>
      </c>
    </row>
    <row r="5" spans="1:2" s="23" customFormat="1" x14ac:dyDescent="0.25">
      <c r="A5" s="24" t="s">
        <v>44</v>
      </c>
      <c r="B5" s="24" t="s">
        <v>45</v>
      </c>
    </row>
    <row r="6" spans="1:2" x14ac:dyDescent="0.25">
      <c r="A6" s="2" t="s">
        <v>74</v>
      </c>
      <c r="B6" s="2" t="s">
        <v>75</v>
      </c>
    </row>
    <row r="7" spans="1:2" s="23" customFormat="1" x14ac:dyDescent="0.25">
      <c r="A7" s="32" t="s">
        <v>252</v>
      </c>
      <c r="B7" s="32" t="s">
        <v>253</v>
      </c>
    </row>
    <row r="8" spans="1:2" x14ac:dyDescent="0.25">
      <c r="A8" s="2" t="s">
        <v>78</v>
      </c>
      <c r="B8" s="2" t="s">
        <v>77</v>
      </c>
    </row>
    <row r="9" spans="1:2" x14ac:dyDescent="0.25">
      <c r="A9" s="32" t="s">
        <v>72</v>
      </c>
      <c r="B9" s="32" t="s">
        <v>73</v>
      </c>
    </row>
    <row r="10" spans="1:2" x14ac:dyDescent="0.25">
      <c r="A10" s="2"/>
      <c r="B10" s="2"/>
    </row>
    <row r="11" spans="1:2" x14ac:dyDescent="0.25">
      <c r="A11" s="2"/>
      <c r="B11" s="2"/>
    </row>
    <row r="12" spans="1:2" x14ac:dyDescent="0.25">
      <c r="A12" s="2"/>
      <c r="B12" s="2"/>
    </row>
    <row r="13" spans="1:2" x14ac:dyDescent="0.25">
      <c r="A13" s="2"/>
      <c r="B13"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zoomScaleNormal="100" workbookViewId="0">
      <selection activeCell="A31" sqref="A31"/>
    </sheetView>
  </sheetViews>
  <sheetFormatPr defaultColWidth="8.85546875" defaultRowHeight="15" x14ac:dyDescent="0.25"/>
  <cols>
    <col min="1" max="1" width="11.28515625" bestFit="1" customWidth="1"/>
    <col min="2" max="2" width="38.85546875" bestFit="1" customWidth="1"/>
    <col min="3" max="3" width="8.85546875" bestFit="1" customWidth="1"/>
    <col min="4" max="4" width="6.5703125" bestFit="1" customWidth="1"/>
    <col min="5" max="5" width="10.28515625" bestFit="1" customWidth="1"/>
    <col min="6" max="6" width="13.28515625" style="23" bestFit="1" customWidth="1"/>
    <col min="7" max="7" width="12.7109375" bestFit="1" customWidth="1"/>
    <col min="8" max="8" width="14.28515625" bestFit="1" customWidth="1"/>
    <col min="9" max="9" width="15.140625" style="18" bestFit="1" customWidth="1"/>
    <col min="10" max="10" width="6.7109375" bestFit="1" customWidth="1"/>
  </cols>
  <sheetData>
    <row r="1" spans="1:10" x14ac:dyDescent="0.25">
      <c r="A1" s="1" t="s">
        <v>0</v>
      </c>
      <c r="B1" s="1" t="s">
        <v>1</v>
      </c>
      <c r="C1" s="1" t="s">
        <v>2</v>
      </c>
      <c r="D1" s="1" t="s">
        <v>3</v>
      </c>
      <c r="E1" s="1" t="s">
        <v>4</v>
      </c>
      <c r="F1" s="17" t="s">
        <v>5</v>
      </c>
      <c r="G1" s="1" t="s">
        <v>6</v>
      </c>
      <c r="H1" s="1" t="s">
        <v>20</v>
      </c>
      <c r="I1" s="14" t="s">
        <v>32</v>
      </c>
      <c r="J1" s="1" t="s">
        <v>21</v>
      </c>
    </row>
    <row r="2" spans="1:10" x14ac:dyDescent="0.25">
      <c r="A2" s="24" t="s">
        <v>83</v>
      </c>
      <c r="B2" s="25" t="s">
        <v>42</v>
      </c>
      <c r="C2" s="24" t="s">
        <v>7</v>
      </c>
      <c r="D2" s="24" t="s">
        <v>7</v>
      </c>
      <c r="E2" s="24" t="s">
        <v>7</v>
      </c>
      <c r="F2" s="24"/>
      <c r="G2" s="24" t="s">
        <v>7</v>
      </c>
      <c r="H2" s="24"/>
      <c r="I2" s="16"/>
      <c r="J2" s="24" t="s">
        <v>7</v>
      </c>
    </row>
    <row r="3" spans="1:10" s="23" customFormat="1" x14ac:dyDescent="0.25">
      <c r="A3" s="32" t="s">
        <v>84</v>
      </c>
      <c r="B3" s="33" t="s">
        <v>52</v>
      </c>
      <c r="C3" s="32" t="s">
        <v>7</v>
      </c>
      <c r="D3" s="32" t="s">
        <v>7</v>
      </c>
      <c r="E3" s="32" t="s">
        <v>7</v>
      </c>
      <c r="F3" s="32"/>
      <c r="G3" s="32" t="s">
        <v>7</v>
      </c>
      <c r="H3" s="32"/>
      <c r="I3" s="32"/>
      <c r="J3" s="32" t="s">
        <v>7</v>
      </c>
    </row>
    <row r="4" spans="1:10" s="23" customFormat="1" x14ac:dyDescent="0.25">
      <c r="A4" s="32" t="s">
        <v>234</v>
      </c>
      <c r="B4" s="33" t="s">
        <v>209</v>
      </c>
      <c r="C4" s="32" t="s">
        <v>7</v>
      </c>
      <c r="D4" s="32" t="s">
        <v>7</v>
      </c>
      <c r="E4" s="32" t="s">
        <v>8</v>
      </c>
      <c r="F4" s="32"/>
      <c r="G4" s="32" t="s">
        <v>7</v>
      </c>
      <c r="H4" s="32"/>
      <c r="I4" s="32"/>
      <c r="J4" s="32" t="s">
        <v>7</v>
      </c>
    </row>
    <row r="5" spans="1:10" x14ac:dyDescent="0.25">
      <c r="A5" s="24" t="s">
        <v>85</v>
      </c>
      <c r="B5" s="25" t="s">
        <v>43</v>
      </c>
      <c r="C5" s="24" t="s">
        <v>7</v>
      </c>
      <c r="D5" s="24" t="s">
        <v>7</v>
      </c>
      <c r="E5" s="24" t="s">
        <v>7</v>
      </c>
      <c r="F5" s="24"/>
      <c r="G5" s="24" t="s">
        <v>7</v>
      </c>
      <c r="H5" s="24"/>
      <c r="I5" s="16"/>
      <c r="J5" s="24" t="s">
        <v>7</v>
      </c>
    </row>
    <row r="6" spans="1:10" s="23" customFormat="1" x14ac:dyDescent="0.25">
      <c r="A6" s="32" t="s">
        <v>95</v>
      </c>
      <c r="B6" s="33" t="s">
        <v>97</v>
      </c>
      <c r="C6" s="32" t="s">
        <v>7</v>
      </c>
      <c r="D6" s="32" t="s">
        <v>7</v>
      </c>
      <c r="E6" s="32" t="s">
        <v>7</v>
      </c>
      <c r="F6" s="32"/>
      <c r="G6" s="32" t="s">
        <v>7</v>
      </c>
      <c r="H6" s="32"/>
      <c r="I6" s="32"/>
      <c r="J6" s="32" t="s">
        <v>7</v>
      </c>
    </row>
    <row r="7" spans="1:10" s="23" customFormat="1" x14ac:dyDescent="0.25">
      <c r="A7" s="32" t="s">
        <v>96</v>
      </c>
      <c r="B7" s="33" t="s">
        <v>98</v>
      </c>
      <c r="C7" s="32" t="s">
        <v>7</v>
      </c>
      <c r="D7" s="32" t="s">
        <v>7</v>
      </c>
      <c r="E7" s="32" t="s">
        <v>7</v>
      </c>
      <c r="F7" s="32"/>
      <c r="G7" s="32" t="s">
        <v>7</v>
      </c>
      <c r="H7" s="32"/>
      <c r="I7" s="32"/>
      <c r="J7" s="32" t="s">
        <v>7</v>
      </c>
    </row>
    <row r="8" spans="1:10" s="23" customFormat="1" x14ac:dyDescent="0.25">
      <c r="A8" s="32" t="s">
        <v>235</v>
      </c>
      <c r="B8" s="33" t="s">
        <v>99</v>
      </c>
      <c r="C8" s="32" t="s">
        <v>7</v>
      </c>
      <c r="D8" s="32" t="s">
        <v>7</v>
      </c>
      <c r="E8" s="32" t="s">
        <v>8</v>
      </c>
      <c r="F8" s="32"/>
      <c r="G8" s="32" t="s">
        <v>7</v>
      </c>
      <c r="H8" s="32"/>
      <c r="I8" s="32"/>
      <c r="J8" s="32" t="s">
        <v>7</v>
      </c>
    </row>
    <row r="9" spans="1:10" s="23" customFormat="1" x14ac:dyDescent="0.25">
      <c r="A9" s="32" t="s">
        <v>100</v>
      </c>
      <c r="B9" s="33" t="s">
        <v>101</v>
      </c>
      <c r="C9" s="32" t="s">
        <v>7</v>
      </c>
      <c r="D9" s="32" t="s">
        <v>7</v>
      </c>
      <c r="E9" s="32" t="s">
        <v>7</v>
      </c>
      <c r="F9" s="32"/>
      <c r="G9" s="32" t="s">
        <v>7</v>
      </c>
      <c r="H9" s="32"/>
      <c r="I9" s="32"/>
      <c r="J9" s="32" t="s">
        <v>7</v>
      </c>
    </row>
    <row r="10" spans="1:10" s="23" customFormat="1" x14ac:dyDescent="0.25">
      <c r="A10" s="32" t="s">
        <v>102</v>
      </c>
      <c r="B10" s="33" t="s">
        <v>103</v>
      </c>
      <c r="C10" s="32" t="s">
        <v>7</v>
      </c>
      <c r="D10" s="32" t="s">
        <v>7</v>
      </c>
      <c r="E10" s="32" t="s">
        <v>7</v>
      </c>
      <c r="F10" s="32"/>
      <c r="G10" s="32" t="s">
        <v>7</v>
      </c>
      <c r="H10" s="32"/>
      <c r="I10" s="32"/>
      <c r="J10" s="32" t="s">
        <v>7</v>
      </c>
    </row>
    <row r="11" spans="1:10" s="23" customFormat="1" x14ac:dyDescent="0.25">
      <c r="A11" s="32" t="s">
        <v>104</v>
      </c>
      <c r="B11" s="33" t="s">
        <v>105</v>
      </c>
      <c r="C11" s="32" t="s">
        <v>7</v>
      </c>
      <c r="D11" s="32" t="s">
        <v>7</v>
      </c>
      <c r="E11" s="32" t="s">
        <v>7</v>
      </c>
      <c r="F11" s="32"/>
      <c r="G11" s="32" t="s">
        <v>7</v>
      </c>
      <c r="H11" s="32"/>
      <c r="I11" s="32"/>
      <c r="J11" s="32" t="s">
        <v>7</v>
      </c>
    </row>
    <row r="12" spans="1:10" s="23" customFormat="1" x14ac:dyDescent="0.25">
      <c r="A12" s="32" t="s">
        <v>106</v>
      </c>
      <c r="B12" s="33" t="s">
        <v>107</v>
      </c>
      <c r="C12" s="32" t="s">
        <v>7</v>
      </c>
      <c r="D12" s="32" t="s">
        <v>7</v>
      </c>
      <c r="E12" s="32" t="s">
        <v>7</v>
      </c>
      <c r="F12" s="32"/>
      <c r="G12" s="32" t="s">
        <v>7</v>
      </c>
      <c r="H12" s="32"/>
      <c r="I12" s="32"/>
      <c r="J12" s="32" t="s">
        <v>7</v>
      </c>
    </row>
    <row r="13" spans="1:10" s="23" customFormat="1" x14ac:dyDescent="0.25">
      <c r="A13" s="32" t="s">
        <v>236</v>
      </c>
      <c r="B13" s="33" t="s">
        <v>108</v>
      </c>
      <c r="C13" s="32" t="s">
        <v>7</v>
      </c>
      <c r="D13" s="32" t="s">
        <v>7</v>
      </c>
      <c r="E13" s="32" t="s">
        <v>8</v>
      </c>
      <c r="F13" s="32"/>
      <c r="G13" s="32" t="s">
        <v>7</v>
      </c>
      <c r="H13" s="32"/>
      <c r="I13" s="32"/>
      <c r="J13" s="32" t="s">
        <v>7</v>
      </c>
    </row>
    <row r="14" spans="1:10" s="23" customFormat="1" x14ac:dyDescent="0.25">
      <c r="A14" s="32" t="s">
        <v>237</v>
      </c>
      <c r="B14" s="33" t="s">
        <v>109</v>
      </c>
      <c r="C14" s="32" t="s">
        <v>7</v>
      </c>
      <c r="D14" s="32" t="s">
        <v>7</v>
      </c>
      <c r="E14" s="32" t="s">
        <v>8</v>
      </c>
      <c r="F14" s="32"/>
      <c r="G14" s="32" t="s">
        <v>7</v>
      </c>
      <c r="H14" s="32"/>
      <c r="I14" s="32"/>
      <c r="J14" s="32" t="s">
        <v>7</v>
      </c>
    </row>
    <row r="15" spans="1:10" s="23" customFormat="1" x14ac:dyDescent="0.25">
      <c r="A15" s="32" t="s">
        <v>238</v>
      </c>
      <c r="B15" s="33" t="s">
        <v>110</v>
      </c>
      <c r="C15" s="32" t="s">
        <v>7</v>
      </c>
      <c r="D15" s="32" t="s">
        <v>7</v>
      </c>
      <c r="E15" s="32" t="s">
        <v>8</v>
      </c>
      <c r="F15" s="32"/>
      <c r="G15" s="32" t="s">
        <v>7</v>
      </c>
      <c r="H15" s="32"/>
      <c r="I15" s="32"/>
      <c r="J15" s="32" t="s">
        <v>7</v>
      </c>
    </row>
    <row r="16" spans="1:10" s="23" customFormat="1" x14ac:dyDescent="0.25">
      <c r="A16" s="32" t="s">
        <v>239</v>
      </c>
      <c r="B16" s="33" t="s">
        <v>111</v>
      </c>
      <c r="C16" s="32" t="s">
        <v>7</v>
      </c>
      <c r="D16" s="32" t="s">
        <v>7</v>
      </c>
      <c r="E16" s="32" t="s">
        <v>8</v>
      </c>
      <c r="F16" s="32"/>
      <c r="G16" s="32" t="s">
        <v>7</v>
      </c>
      <c r="H16" s="32"/>
      <c r="I16" s="32"/>
      <c r="J16" s="32" t="s">
        <v>7</v>
      </c>
    </row>
    <row r="17" spans="1:10" s="23" customFormat="1" x14ac:dyDescent="0.25">
      <c r="A17" s="32" t="s">
        <v>240</v>
      </c>
      <c r="B17" s="33" t="s">
        <v>112</v>
      </c>
      <c r="C17" s="32" t="s">
        <v>7</v>
      </c>
      <c r="D17" s="32" t="s">
        <v>7</v>
      </c>
      <c r="E17" s="32" t="s">
        <v>8</v>
      </c>
      <c r="F17" s="32"/>
      <c r="G17" s="32" t="s">
        <v>7</v>
      </c>
      <c r="H17" s="32"/>
      <c r="I17" s="32"/>
      <c r="J17" s="32" t="s">
        <v>7</v>
      </c>
    </row>
    <row r="18" spans="1:10" s="23" customFormat="1" x14ac:dyDescent="0.25">
      <c r="A18" s="32" t="s">
        <v>241</v>
      </c>
      <c r="B18" s="33" t="s">
        <v>114</v>
      </c>
      <c r="C18" s="32" t="s">
        <v>7</v>
      </c>
      <c r="D18" s="32" t="s">
        <v>7</v>
      </c>
      <c r="E18" s="32" t="s">
        <v>8</v>
      </c>
      <c r="F18" s="32"/>
      <c r="G18" s="32" t="s">
        <v>7</v>
      </c>
      <c r="H18" s="32"/>
      <c r="I18" s="32"/>
      <c r="J18" s="32" t="s">
        <v>7</v>
      </c>
    </row>
    <row r="19" spans="1:10" s="23" customFormat="1" x14ac:dyDescent="0.25">
      <c r="A19" s="32" t="s">
        <v>113</v>
      </c>
      <c r="B19" s="33" t="s">
        <v>115</v>
      </c>
      <c r="C19" s="32" t="s">
        <v>7</v>
      </c>
      <c r="D19" s="32" t="s">
        <v>7</v>
      </c>
      <c r="E19" s="32" t="s">
        <v>7</v>
      </c>
      <c r="F19" s="32"/>
      <c r="G19" s="32" t="s">
        <v>7</v>
      </c>
      <c r="H19" s="32"/>
      <c r="I19" s="32"/>
      <c r="J19" s="32" t="s">
        <v>7</v>
      </c>
    </row>
    <row r="20" spans="1:10" s="23" customFormat="1" x14ac:dyDescent="0.25">
      <c r="A20" s="32" t="s">
        <v>116</v>
      </c>
      <c r="B20" s="33" t="s">
        <v>117</v>
      </c>
      <c r="C20" s="32" t="s">
        <v>7</v>
      </c>
      <c r="D20" s="32" t="s">
        <v>7</v>
      </c>
      <c r="E20" s="32" t="s">
        <v>7</v>
      </c>
      <c r="F20" s="32"/>
      <c r="G20" s="32" t="s">
        <v>7</v>
      </c>
      <c r="H20" s="32"/>
      <c r="I20" s="32"/>
      <c r="J20" s="32" t="s">
        <v>7</v>
      </c>
    </row>
    <row r="21" spans="1:10" s="23" customFormat="1" x14ac:dyDescent="0.25">
      <c r="A21" s="32" t="s">
        <v>118</v>
      </c>
      <c r="B21" s="33" t="s">
        <v>119</v>
      </c>
      <c r="C21" s="32" t="s">
        <v>7</v>
      </c>
      <c r="D21" s="32" t="s">
        <v>7</v>
      </c>
      <c r="E21" s="32" t="s">
        <v>7</v>
      </c>
      <c r="F21" s="32"/>
      <c r="G21" s="32" t="s">
        <v>7</v>
      </c>
      <c r="H21" s="32"/>
      <c r="I21" s="32"/>
      <c r="J21" s="32" t="s">
        <v>7</v>
      </c>
    </row>
    <row r="22" spans="1:10" s="23" customFormat="1" x14ac:dyDescent="0.25">
      <c r="A22" s="32" t="s">
        <v>120</v>
      </c>
      <c r="B22" s="33" t="s">
        <v>121</v>
      </c>
      <c r="C22" s="32" t="s">
        <v>7</v>
      </c>
      <c r="D22" s="32" t="s">
        <v>7</v>
      </c>
      <c r="E22" s="32" t="s">
        <v>7</v>
      </c>
      <c r="F22" s="32"/>
      <c r="G22" s="32" t="s">
        <v>7</v>
      </c>
      <c r="H22" s="32"/>
      <c r="I22" s="32"/>
      <c r="J22" s="32" t="s">
        <v>7</v>
      </c>
    </row>
    <row r="23" spans="1:10" s="23" customFormat="1" x14ac:dyDescent="0.25">
      <c r="A23" s="32" t="s">
        <v>152</v>
      </c>
      <c r="B23" s="33" t="s">
        <v>122</v>
      </c>
      <c r="C23" s="32" t="s">
        <v>7</v>
      </c>
      <c r="D23" s="32" t="s">
        <v>7</v>
      </c>
      <c r="E23" s="32" t="s">
        <v>7</v>
      </c>
      <c r="F23" s="32"/>
      <c r="G23" s="32" t="s">
        <v>7</v>
      </c>
      <c r="H23" s="32"/>
      <c r="I23" s="32"/>
      <c r="J23" s="32" t="s">
        <v>7</v>
      </c>
    </row>
    <row r="24" spans="1:10" s="23" customFormat="1" x14ac:dyDescent="0.25">
      <c r="A24" s="32" t="s">
        <v>242</v>
      </c>
      <c r="B24" s="33" t="s">
        <v>124</v>
      </c>
      <c r="C24" s="32" t="s">
        <v>7</v>
      </c>
      <c r="D24" s="32" t="s">
        <v>7</v>
      </c>
      <c r="E24" s="32" t="s">
        <v>8</v>
      </c>
      <c r="F24" s="32"/>
      <c r="G24" s="32" t="s">
        <v>7</v>
      </c>
      <c r="H24" s="32"/>
      <c r="I24" s="32"/>
      <c r="J24" s="32" t="s">
        <v>7</v>
      </c>
    </row>
    <row r="25" spans="1:10" s="23" customFormat="1" x14ac:dyDescent="0.25">
      <c r="A25" s="32" t="s">
        <v>243</v>
      </c>
      <c r="B25" s="33" t="s">
        <v>126</v>
      </c>
      <c r="C25" s="32" t="s">
        <v>7</v>
      </c>
      <c r="D25" s="32" t="s">
        <v>7</v>
      </c>
      <c r="E25" s="32" t="s">
        <v>8</v>
      </c>
      <c r="F25" s="32"/>
      <c r="G25" s="32" t="s">
        <v>7</v>
      </c>
      <c r="H25" s="32"/>
      <c r="I25" s="32"/>
      <c r="J25" s="32" t="s">
        <v>7</v>
      </c>
    </row>
    <row r="26" spans="1:10" s="23" customFormat="1" x14ac:dyDescent="0.25">
      <c r="A26" s="32" t="s">
        <v>244</v>
      </c>
      <c r="B26" s="33" t="s">
        <v>125</v>
      </c>
      <c r="C26" s="32" t="s">
        <v>7</v>
      </c>
      <c r="D26" s="32" t="s">
        <v>7</v>
      </c>
      <c r="E26" s="32" t="s">
        <v>8</v>
      </c>
      <c r="F26" s="32"/>
      <c r="G26" s="32" t="s">
        <v>7</v>
      </c>
      <c r="H26" s="32"/>
      <c r="I26" s="32"/>
      <c r="J26" s="32" t="s">
        <v>7</v>
      </c>
    </row>
    <row r="27" spans="1:10" s="23" customFormat="1" x14ac:dyDescent="0.25">
      <c r="A27" s="32" t="s">
        <v>245</v>
      </c>
      <c r="B27" s="33" t="s">
        <v>127</v>
      </c>
      <c r="C27" s="32" t="s">
        <v>7</v>
      </c>
      <c r="D27" s="32" t="s">
        <v>7</v>
      </c>
      <c r="E27" s="32" t="s">
        <v>8</v>
      </c>
      <c r="F27" s="32"/>
      <c r="G27" s="32" t="s">
        <v>7</v>
      </c>
      <c r="H27" s="32"/>
      <c r="I27" s="32"/>
      <c r="J27" s="32" t="s">
        <v>7</v>
      </c>
    </row>
    <row r="28" spans="1:10" s="23" customFormat="1" x14ac:dyDescent="0.25">
      <c r="A28" s="26" t="s">
        <v>123</v>
      </c>
      <c r="B28" s="30" t="s">
        <v>128</v>
      </c>
      <c r="C28" s="26" t="s">
        <v>7</v>
      </c>
      <c r="D28" s="26" t="s">
        <v>7</v>
      </c>
      <c r="E28" s="26" t="s">
        <v>7</v>
      </c>
      <c r="F28" s="26"/>
      <c r="G28" s="26" t="s">
        <v>7</v>
      </c>
      <c r="H28" s="26"/>
      <c r="I28" s="26"/>
      <c r="J28" s="26" t="s">
        <v>7</v>
      </c>
    </row>
    <row r="29" spans="1:10" x14ac:dyDescent="0.25">
      <c r="A29" s="32" t="s">
        <v>86</v>
      </c>
      <c r="B29" s="33" t="s">
        <v>89</v>
      </c>
      <c r="C29" s="32" t="s">
        <v>7</v>
      </c>
      <c r="D29" s="32" t="s">
        <v>8</v>
      </c>
      <c r="E29" s="32" t="s">
        <v>7</v>
      </c>
      <c r="F29" s="32"/>
      <c r="G29" s="32" t="s">
        <v>7</v>
      </c>
      <c r="H29" s="32"/>
      <c r="I29" s="32"/>
      <c r="J29" s="32" t="s">
        <v>7</v>
      </c>
    </row>
    <row r="30" spans="1:10" x14ac:dyDescent="0.25">
      <c r="A30" s="32" t="s">
        <v>87</v>
      </c>
      <c r="B30" s="33" t="s">
        <v>48</v>
      </c>
      <c r="C30" s="32" t="s">
        <v>7</v>
      </c>
      <c r="D30" s="32" t="s">
        <v>8</v>
      </c>
      <c r="E30" s="32" t="s">
        <v>7</v>
      </c>
      <c r="F30" s="32"/>
      <c r="G30" s="32" t="s">
        <v>7</v>
      </c>
      <c r="H30" s="32"/>
      <c r="I30" s="32"/>
      <c r="J30" s="32" t="s">
        <v>7</v>
      </c>
    </row>
    <row r="31" spans="1:10" s="23" customFormat="1" x14ac:dyDescent="0.25">
      <c r="A31" s="32" t="s">
        <v>129</v>
      </c>
      <c r="B31" s="33" t="s">
        <v>130</v>
      </c>
      <c r="C31" s="32" t="s">
        <v>7</v>
      </c>
      <c r="D31" s="32" t="s">
        <v>8</v>
      </c>
      <c r="E31" s="32" t="s">
        <v>7</v>
      </c>
      <c r="F31" s="32"/>
      <c r="G31" s="32" t="s">
        <v>7</v>
      </c>
      <c r="H31" s="32"/>
      <c r="I31" s="32"/>
      <c r="J31" s="32" t="s">
        <v>7</v>
      </c>
    </row>
    <row r="32" spans="1:10" x14ac:dyDescent="0.25">
      <c r="A32" s="32" t="s">
        <v>88</v>
      </c>
      <c r="B32" s="33" t="s">
        <v>90</v>
      </c>
      <c r="C32" s="32" t="s">
        <v>8</v>
      </c>
      <c r="D32" s="32" t="s">
        <v>7</v>
      </c>
      <c r="E32" s="32" t="s">
        <v>7</v>
      </c>
      <c r="F32" s="32"/>
      <c r="G32" s="32" t="s">
        <v>7</v>
      </c>
      <c r="H32" s="32"/>
      <c r="I32" s="32"/>
      <c r="J32" s="32" t="s">
        <v>7</v>
      </c>
    </row>
  </sheetData>
  <dataValidations count="2">
    <dataValidation type="list" allowBlank="1" showInputMessage="1" showErrorMessage="1" sqref="C2:F32">
      <formula1>"n,y"</formula1>
    </dataValidation>
    <dataValidation type="list" allowBlank="1" showInputMessage="1" showErrorMessage="1" sqref="G2:G32">
      <formula1>"y,n"</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6"/>
  <sheetViews>
    <sheetView zoomScaleNormal="100" workbookViewId="0">
      <selection activeCell="T24" sqref="T24"/>
    </sheetView>
  </sheetViews>
  <sheetFormatPr defaultColWidth="8.85546875" defaultRowHeight="15" x14ac:dyDescent="0.25"/>
  <cols>
    <col min="1" max="1" width="8.85546875" style="43" bestFit="1" customWidth="1"/>
    <col min="2" max="2" width="9.28515625" bestFit="1" customWidth="1"/>
    <col min="3" max="3" width="4.140625" bestFit="1" customWidth="1"/>
    <col min="4" max="4" width="4.7109375" style="23" bestFit="1" customWidth="1"/>
    <col min="5" max="5" width="5.5703125" bestFit="1" customWidth="1"/>
    <col min="6" max="6" width="8.85546875" bestFit="1" customWidth="1"/>
    <col min="7" max="7" width="4.140625" bestFit="1" customWidth="1"/>
    <col min="8" max="8" width="7.5703125" bestFit="1" customWidth="1"/>
    <col min="9" max="9" width="8.42578125" bestFit="1" customWidth="1"/>
    <col min="10" max="10" width="8.140625" bestFit="1" customWidth="1"/>
    <col min="11" max="11" width="8.28515625" bestFit="1" customWidth="1"/>
    <col min="12" max="12" width="5.140625" bestFit="1" customWidth="1"/>
    <col min="13" max="13" width="6.5703125" bestFit="1" customWidth="1"/>
    <col min="14" max="14" width="6.28515625" bestFit="1" customWidth="1"/>
    <col min="15" max="15" width="8.85546875" style="23" bestFit="1" customWidth="1"/>
    <col min="16" max="16" width="8.5703125" style="23" bestFit="1" customWidth="1"/>
    <col min="17" max="17" width="8.7109375" bestFit="1" customWidth="1"/>
    <col min="18" max="18" width="5.28515625" style="23" bestFit="1" customWidth="1"/>
    <col min="19" max="19" width="6.140625" bestFit="1" customWidth="1"/>
    <col min="20" max="20" width="6" bestFit="1" customWidth="1"/>
    <col min="21" max="21" width="7.42578125" bestFit="1" customWidth="1"/>
    <col min="22" max="22" width="7.140625" bestFit="1" customWidth="1"/>
    <col min="23" max="23" width="7.28515625" bestFit="1" customWidth="1"/>
    <col min="24" max="24" width="3.85546875" bestFit="1" customWidth="1"/>
    <col min="25" max="25" width="5.28515625" bestFit="1" customWidth="1"/>
    <col min="26" max="26" width="5" bestFit="1" customWidth="1"/>
    <col min="27" max="27" width="5.140625" bestFit="1" customWidth="1"/>
    <col min="28" max="28" width="4.85546875" bestFit="1" customWidth="1"/>
    <col min="29" max="29" width="6.140625" bestFit="1" customWidth="1"/>
    <col min="30" max="30" width="8.42578125" bestFit="1" customWidth="1"/>
    <col min="31" max="31" width="9.140625" bestFit="1" customWidth="1"/>
    <col min="32" max="32" width="4.42578125" bestFit="1" customWidth="1"/>
  </cols>
  <sheetData>
    <row r="1" spans="1:32" x14ac:dyDescent="0.25">
      <c r="A1" s="41"/>
      <c r="B1" s="49" t="s">
        <v>83</v>
      </c>
      <c r="C1" s="40" t="s">
        <v>84</v>
      </c>
      <c r="D1" s="40" t="s">
        <v>234</v>
      </c>
      <c r="E1" s="40" t="s">
        <v>85</v>
      </c>
      <c r="F1" s="40" t="s">
        <v>95</v>
      </c>
      <c r="G1" s="40" t="s">
        <v>96</v>
      </c>
      <c r="H1" s="40" t="s">
        <v>235</v>
      </c>
      <c r="I1" s="40" t="s">
        <v>100</v>
      </c>
      <c r="J1" s="40" t="s">
        <v>102</v>
      </c>
      <c r="K1" s="40" t="s">
        <v>104</v>
      </c>
      <c r="L1" s="40" t="s">
        <v>106</v>
      </c>
      <c r="M1" s="40" t="s">
        <v>236</v>
      </c>
      <c r="N1" s="40" t="s">
        <v>237</v>
      </c>
      <c r="O1" s="40" t="s">
        <v>238</v>
      </c>
      <c r="P1" s="40" t="s">
        <v>239</v>
      </c>
      <c r="Q1" s="40" t="s">
        <v>240</v>
      </c>
      <c r="R1" s="40" t="s">
        <v>241</v>
      </c>
      <c r="S1" s="40" t="s">
        <v>113</v>
      </c>
      <c r="T1" s="40" t="s">
        <v>116</v>
      </c>
      <c r="U1" s="40" t="s">
        <v>118</v>
      </c>
      <c r="V1" s="40" t="s">
        <v>120</v>
      </c>
      <c r="W1" s="40" t="s">
        <v>152</v>
      </c>
      <c r="X1" s="40" t="s">
        <v>242</v>
      </c>
      <c r="Y1" s="40" t="s">
        <v>243</v>
      </c>
      <c r="Z1" s="40" t="s">
        <v>244</v>
      </c>
      <c r="AA1" s="40" t="s">
        <v>245</v>
      </c>
      <c r="AB1" s="45" t="s">
        <v>123</v>
      </c>
      <c r="AC1" s="40" t="s">
        <v>86</v>
      </c>
      <c r="AD1" s="40" t="s">
        <v>87</v>
      </c>
      <c r="AE1" s="40" t="s">
        <v>129</v>
      </c>
      <c r="AF1" s="40" t="s">
        <v>88</v>
      </c>
    </row>
    <row r="2" spans="1:32" x14ac:dyDescent="0.25">
      <c r="A2" s="42" t="str">
        <f>Compartments!A2</f>
        <v>hS</v>
      </c>
      <c r="C2" t="s">
        <v>91</v>
      </c>
      <c r="D2" s="23" t="s">
        <v>210</v>
      </c>
      <c r="O2"/>
      <c r="P2"/>
      <c r="R2"/>
      <c r="AB2" s="20"/>
      <c r="AC2" t="s">
        <v>134</v>
      </c>
      <c r="AF2" s="20"/>
    </row>
    <row r="3" spans="1:32" x14ac:dyDescent="0.25">
      <c r="A3" s="42" t="str">
        <f>Compartments!A3</f>
        <v>hSs</v>
      </c>
      <c r="B3" t="s">
        <v>93</v>
      </c>
      <c r="D3" s="23" t="s">
        <v>210</v>
      </c>
      <c r="E3" s="23"/>
      <c r="F3" s="23"/>
      <c r="M3" t="s">
        <v>133</v>
      </c>
      <c r="O3"/>
      <c r="P3"/>
      <c r="R3"/>
      <c r="AB3" s="20"/>
      <c r="AC3" s="23" t="s">
        <v>134</v>
      </c>
      <c r="AF3" s="20"/>
    </row>
    <row r="4" spans="1:32" s="23" customFormat="1" x14ac:dyDescent="0.25">
      <c r="A4" s="42" t="str">
        <f>Compartments!A4</f>
        <v>J_inf</v>
      </c>
      <c r="E4" s="23" t="s">
        <v>132</v>
      </c>
      <c r="F4" s="23" t="s">
        <v>131</v>
      </c>
      <c r="AB4" s="20"/>
      <c r="AF4" s="20"/>
    </row>
    <row r="5" spans="1:32" x14ac:dyDescent="0.25">
      <c r="A5" s="42" t="str">
        <f>Compartments!A5</f>
        <v>hE</v>
      </c>
      <c r="H5" t="s">
        <v>135</v>
      </c>
      <c r="O5"/>
      <c r="P5"/>
      <c r="R5"/>
      <c r="AB5" s="20"/>
      <c r="AC5" s="23" t="s">
        <v>134</v>
      </c>
      <c r="AF5" s="20"/>
    </row>
    <row r="6" spans="1:32" x14ac:dyDescent="0.25">
      <c r="A6" s="42" t="str">
        <f>Compartments!A6</f>
        <v>hL</v>
      </c>
      <c r="D6" s="23" t="s">
        <v>210</v>
      </c>
      <c r="E6" t="s">
        <v>174</v>
      </c>
      <c r="G6" t="s">
        <v>91</v>
      </c>
      <c r="O6"/>
      <c r="P6"/>
      <c r="R6"/>
      <c r="AB6" s="20"/>
      <c r="AC6" s="23" t="s">
        <v>134</v>
      </c>
      <c r="AF6" s="20"/>
    </row>
    <row r="7" spans="1:32" x14ac:dyDescent="0.25">
      <c r="A7" s="42" t="str">
        <f>Compartments!A7</f>
        <v>hLs</v>
      </c>
      <c r="D7" s="23" t="s">
        <v>210</v>
      </c>
      <c r="E7" s="23" t="s">
        <v>174</v>
      </c>
      <c r="F7" t="s">
        <v>93</v>
      </c>
      <c r="N7" t="s">
        <v>133</v>
      </c>
      <c r="O7"/>
      <c r="P7"/>
      <c r="R7"/>
      <c r="AB7" s="20"/>
      <c r="AC7" s="23" t="s">
        <v>134</v>
      </c>
      <c r="AF7" s="20"/>
    </row>
    <row r="8" spans="1:32" x14ac:dyDescent="0.25">
      <c r="A8" s="42" t="str">
        <f>Compartments!A8</f>
        <v>J_active</v>
      </c>
      <c r="I8" t="s">
        <v>136</v>
      </c>
      <c r="J8" t="s">
        <v>137</v>
      </c>
      <c r="K8" t="s">
        <v>138</v>
      </c>
      <c r="O8"/>
      <c r="P8"/>
      <c r="R8"/>
      <c r="AB8" s="20"/>
      <c r="AC8" s="23"/>
      <c r="AF8" s="20"/>
    </row>
    <row r="9" spans="1:32" x14ac:dyDescent="0.25">
      <c r="A9" s="42" t="str">
        <f>Compartments!A9</f>
        <v>huPs</v>
      </c>
      <c r="K9" t="s">
        <v>140</v>
      </c>
      <c r="O9" t="s">
        <v>133</v>
      </c>
      <c r="P9"/>
      <c r="R9"/>
      <c r="AB9" s="20"/>
      <c r="AC9" s="23" t="s">
        <v>134</v>
      </c>
      <c r="AD9" t="s">
        <v>139</v>
      </c>
      <c r="AF9" s="20"/>
    </row>
    <row r="10" spans="1:32" x14ac:dyDescent="0.25">
      <c r="A10" s="42" t="str">
        <f>Compartments!A10</f>
        <v>hsPs</v>
      </c>
      <c r="K10" s="23" t="s">
        <v>140</v>
      </c>
      <c r="O10"/>
      <c r="P10" t="s">
        <v>133</v>
      </c>
      <c r="R10"/>
      <c r="AB10" s="20"/>
      <c r="AC10" s="23" t="s">
        <v>134</v>
      </c>
      <c r="AD10" t="s">
        <v>141</v>
      </c>
      <c r="AF10" s="20"/>
    </row>
    <row r="11" spans="1:32" x14ac:dyDescent="0.25">
      <c r="A11" s="42" t="str">
        <f>Compartments!A11</f>
        <v>haP</v>
      </c>
      <c r="L11" t="s">
        <v>91</v>
      </c>
      <c r="O11"/>
      <c r="P11"/>
      <c r="R11" t="s">
        <v>142</v>
      </c>
      <c r="AB11" s="20"/>
      <c r="AC11" s="23" t="s">
        <v>134</v>
      </c>
      <c r="AF11" s="20"/>
    </row>
    <row r="12" spans="1:32" x14ac:dyDescent="0.25">
      <c r="A12" s="42" t="str">
        <f>Compartments!A12</f>
        <v>haPs</v>
      </c>
      <c r="K12" t="s">
        <v>93</v>
      </c>
      <c r="O12"/>
      <c r="P12"/>
      <c r="Q12" t="s">
        <v>133</v>
      </c>
      <c r="R12"/>
      <c r="AB12" s="20"/>
      <c r="AC12" s="23" t="s">
        <v>134</v>
      </c>
      <c r="AF12" s="20"/>
    </row>
    <row r="13" spans="1:32" x14ac:dyDescent="0.25">
      <c r="A13" s="42" t="str">
        <f>Compartments!A13</f>
        <v>J_stest</v>
      </c>
      <c r="B13" t="s">
        <v>144</v>
      </c>
      <c r="O13"/>
      <c r="P13"/>
      <c r="R13"/>
      <c r="S13" t="s">
        <v>143</v>
      </c>
      <c r="AB13" s="20"/>
      <c r="AC13" s="23"/>
      <c r="AF13" s="20"/>
    </row>
    <row r="14" spans="1:32" s="23" customFormat="1" x14ac:dyDescent="0.25">
      <c r="A14" s="42" t="str">
        <f>Compartments!A14</f>
        <v>J_ltest</v>
      </c>
      <c r="F14" s="23" t="s">
        <v>145</v>
      </c>
      <c r="T14" s="23" t="s">
        <v>146</v>
      </c>
      <c r="AB14" s="20"/>
      <c r="AF14" s="20"/>
    </row>
    <row r="15" spans="1:32" x14ac:dyDescent="0.25">
      <c r="A15" s="42" t="str">
        <f>Compartments!A15</f>
        <v>J_uPstest</v>
      </c>
      <c r="I15" t="s">
        <v>147</v>
      </c>
      <c r="O15"/>
      <c r="P15"/>
      <c r="R15"/>
      <c r="U15" t="s">
        <v>148</v>
      </c>
      <c r="AB15" s="20"/>
      <c r="AC15" s="23"/>
      <c r="AF15" s="20"/>
    </row>
    <row r="16" spans="1:32" x14ac:dyDescent="0.25">
      <c r="A16" s="42" t="str">
        <f>Compartments!A16</f>
        <v>J_sPstest</v>
      </c>
      <c r="J16" t="s">
        <v>149</v>
      </c>
      <c r="O16"/>
      <c r="P16"/>
      <c r="R16"/>
      <c r="V16" t="s">
        <v>150</v>
      </c>
      <c r="AB16" s="20"/>
      <c r="AC16" s="23"/>
      <c r="AF16" s="20"/>
    </row>
    <row r="17" spans="1:32" x14ac:dyDescent="0.25">
      <c r="A17" s="42" t="str">
        <f>Compartments!A17</f>
        <v>J_aPstest</v>
      </c>
      <c r="K17" t="s">
        <v>151</v>
      </c>
      <c r="O17"/>
      <c r="P17"/>
      <c r="R17"/>
      <c r="W17" t="s">
        <v>153</v>
      </c>
      <c r="AB17" s="20"/>
      <c r="AC17" s="23"/>
      <c r="AF17" s="20"/>
    </row>
    <row r="18" spans="1:32" s="23" customFormat="1" x14ac:dyDescent="0.25">
      <c r="A18" s="42" t="str">
        <f>Compartments!A18</f>
        <v>J_nr</v>
      </c>
      <c r="B18" s="46" t="s">
        <v>155</v>
      </c>
      <c r="F18" s="23" t="s">
        <v>154</v>
      </c>
      <c r="AB18" s="20"/>
      <c r="AF18" s="20"/>
    </row>
    <row r="19" spans="1:32" x14ac:dyDescent="0.25">
      <c r="A19" s="42" t="str">
        <f>Compartments!A19</f>
        <v>hSt</v>
      </c>
      <c r="K19" t="s">
        <v>262</v>
      </c>
      <c r="O19"/>
      <c r="P19"/>
      <c r="R19"/>
      <c r="AB19" s="20" t="s">
        <v>156</v>
      </c>
      <c r="AC19" s="23" t="s">
        <v>134</v>
      </c>
      <c r="AF19" s="20"/>
    </row>
    <row r="20" spans="1:32" x14ac:dyDescent="0.25">
      <c r="A20" s="42" t="str">
        <f>Compartments!A20</f>
        <v>hLt</v>
      </c>
      <c r="K20" t="s">
        <v>263</v>
      </c>
      <c r="O20"/>
      <c r="P20"/>
      <c r="R20"/>
      <c r="X20" t="s">
        <v>156</v>
      </c>
      <c r="AB20" s="20"/>
      <c r="AC20" s="23" t="s">
        <v>134</v>
      </c>
      <c r="AF20" s="20"/>
    </row>
    <row r="21" spans="1:32" x14ac:dyDescent="0.25">
      <c r="A21" s="42" t="str">
        <f>Compartments!A21</f>
        <v>huPt</v>
      </c>
      <c r="K21" t="s">
        <v>264</v>
      </c>
      <c r="O21"/>
      <c r="P21"/>
      <c r="R21"/>
      <c r="Y21" t="s">
        <v>156</v>
      </c>
      <c r="AB21" s="20"/>
      <c r="AC21" s="23" t="s">
        <v>134</v>
      </c>
      <c r="AF21" s="20"/>
    </row>
    <row r="22" spans="1:32" x14ac:dyDescent="0.25">
      <c r="A22" s="42" t="str">
        <f>Compartments!A22</f>
        <v>hsPt</v>
      </c>
      <c r="K22" t="s">
        <v>265</v>
      </c>
      <c r="O22"/>
      <c r="P22"/>
      <c r="R22"/>
      <c r="Z22" t="s">
        <v>156</v>
      </c>
      <c r="AB22" s="20"/>
      <c r="AC22" s="23" t="s">
        <v>134</v>
      </c>
      <c r="AF22" s="20"/>
    </row>
    <row r="23" spans="1:32" x14ac:dyDescent="0.25">
      <c r="A23" s="42" t="str">
        <f>Compartments!A23</f>
        <v>haPt</v>
      </c>
      <c r="K23" t="s">
        <v>266</v>
      </c>
      <c r="O23"/>
      <c r="P23"/>
      <c r="R23"/>
      <c r="AA23" t="s">
        <v>156</v>
      </c>
      <c r="AB23" s="20"/>
      <c r="AC23" s="23" t="s">
        <v>134</v>
      </c>
      <c r="AF23" s="20"/>
    </row>
    <row r="24" spans="1:32" x14ac:dyDescent="0.25">
      <c r="A24" s="42" t="str">
        <f>Compartments!A24</f>
        <v>J_Lt</v>
      </c>
      <c r="N24" t="s">
        <v>157</v>
      </c>
      <c r="O24"/>
      <c r="P24"/>
      <c r="R24"/>
      <c r="AB24" s="20" t="s">
        <v>158</v>
      </c>
      <c r="AC24" s="23"/>
      <c r="AE24" t="s">
        <v>160</v>
      </c>
      <c r="AF24" s="20"/>
    </row>
    <row r="25" spans="1:32" x14ac:dyDescent="0.25">
      <c r="A25" s="42" t="str">
        <f>Compartments!A25</f>
        <v>J_uPt</v>
      </c>
      <c r="F25" t="s">
        <v>159</v>
      </c>
      <c r="O25" s="23" t="s">
        <v>157</v>
      </c>
      <c r="P25"/>
      <c r="R25"/>
      <c r="V25" s="46"/>
      <c r="AB25" s="20" t="s">
        <v>158</v>
      </c>
      <c r="AC25" s="23"/>
      <c r="AE25" t="s">
        <v>161</v>
      </c>
      <c r="AF25" s="20"/>
    </row>
    <row r="26" spans="1:32" x14ac:dyDescent="0.25">
      <c r="A26" s="42" t="str">
        <f>Compartments!A26</f>
        <v>J_sPt</v>
      </c>
      <c r="F26" s="23" t="s">
        <v>159</v>
      </c>
      <c r="O26"/>
      <c r="P26" s="23" t="s">
        <v>157</v>
      </c>
      <c r="R26"/>
      <c r="AB26" s="20" t="s">
        <v>158</v>
      </c>
      <c r="AC26" s="23"/>
      <c r="AF26" s="20"/>
    </row>
    <row r="27" spans="1:32" x14ac:dyDescent="0.25">
      <c r="A27" s="42" t="str">
        <f>Compartments!A27</f>
        <v>J_aPt</v>
      </c>
      <c r="F27" s="23" t="s">
        <v>159</v>
      </c>
      <c r="O27"/>
      <c r="P27"/>
      <c r="Q27" s="23" t="s">
        <v>157</v>
      </c>
      <c r="R27"/>
      <c r="AB27" s="20" t="s">
        <v>158</v>
      </c>
      <c r="AC27" s="23"/>
      <c r="AF27" s="20"/>
    </row>
    <row r="28" spans="1:32" x14ac:dyDescent="0.25">
      <c r="A28" s="44" t="str">
        <f>Compartments!A28</f>
        <v>hR</v>
      </c>
      <c r="B28" s="22" t="s">
        <v>92</v>
      </c>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1"/>
      <c r="AC28" s="19" t="s">
        <v>134</v>
      </c>
      <c r="AD28" s="22"/>
      <c r="AE28" s="22"/>
      <c r="AF28" s="21"/>
    </row>
    <row r="29" spans="1:32" x14ac:dyDescent="0.25">
      <c r="A29" s="42" t="str">
        <f>Compartments!A29</f>
        <v>hdd</v>
      </c>
      <c r="O29"/>
      <c r="P29"/>
      <c r="R29"/>
      <c r="AB29" s="20"/>
      <c r="AF29" s="20"/>
    </row>
    <row r="30" spans="1:32" x14ac:dyDescent="0.25">
      <c r="A30" s="42" t="str">
        <f>Compartments!A30</f>
        <v>hddd</v>
      </c>
      <c r="O30"/>
      <c r="P30"/>
      <c r="R30"/>
      <c r="AB30" s="20"/>
      <c r="AF30" s="20"/>
    </row>
    <row r="31" spans="1:32" x14ac:dyDescent="0.25">
      <c r="A31" s="42" t="str">
        <f>Compartments!A31</f>
        <v>hddt</v>
      </c>
      <c r="O31"/>
      <c r="P31"/>
      <c r="R31"/>
      <c r="AB31" s="20"/>
      <c r="AF31" s="20"/>
    </row>
    <row r="32" spans="1:32" x14ac:dyDescent="0.25">
      <c r="A32" s="44" t="str">
        <f>Compartments!A32</f>
        <v>hbb</v>
      </c>
      <c r="B32" s="22" t="s">
        <v>162</v>
      </c>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1"/>
      <c r="AC32" s="22"/>
      <c r="AD32" s="22"/>
      <c r="AE32" s="22"/>
      <c r="AF32" s="21"/>
    </row>
    <row r="33" spans="20:29" x14ac:dyDescent="0.25">
      <c r="T33" s="23"/>
      <c r="U33" s="23"/>
      <c r="V33" s="23"/>
      <c r="W33" s="23"/>
      <c r="X33" s="23"/>
      <c r="Y33" s="23"/>
      <c r="Z33" s="23"/>
      <c r="AA33" s="23"/>
      <c r="AB33" s="23"/>
      <c r="AC33" s="23"/>
    </row>
    <row r="34" spans="20:29" x14ac:dyDescent="0.25">
      <c r="T34" s="23"/>
      <c r="U34" s="23"/>
      <c r="V34" s="23"/>
      <c r="W34" s="23"/>
      <c r="X34" s="23"/>
      <c r="Y34" s="23"/>
      <c r="Z34" s="23"/>
      <c r="AA34" s="23"/>
      <c r="AB34" s="23"/>
      <c r="AC34" s="23"/>
    </row>
    <row r="35" spans="20:29" x14ac:dyDescent="0.25">
      <c r="T35" s="23"/>
      <c r="U35" s="23"/>
      <c r="V35" s="23"/>
      <c r="W35" s="23"/>
      <c r="X35" s="23"/>
      <c r="Y35" s="23"/>
      <c r="Z35" s="23"/>
      <c r="AA35" s="23"/>
      <c r="AB35" s="23"/>
      <c r="AC35" s="23"/>
    </row>
    <row r="36" spans="20:29" x14ac:dyDescent="0.25">
      <c r="T36" s="23"/>
      <c r="U36" s="23"/>
      <c r="V36" s="23"/>
      <c r="W36" s="23"/>
      <c r="X36" s="23"/>
      <c r="Y36" s="23"/>
      <c r="Z36" s="23"/>
      <c r="AA36" s="23"/>
      <c r="AB36" s="23"/>
      <c r="AC36" s="23"/>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21"/>
  <sheetViews>
    <sheetView tabSelected="1" workbookViewId="0">
      <pane xSplit="1" ySplit="1" topLeftCell="B53" activePane="bottomRight" state="frozen"/>
      <selection pane="topRight" activeCell="B1" sqref="B1"/>
      <selection pane="bottomLeft" activeCell="A2" sqref="A2"/>
      <selection pane="bottomRight" activeCell="G68" sqref="G68"/>
    </sheetView>
  </sheetViews>
  <sheetFormatPr defaultColWidth="8.85546875" defaultRowHeight="15" x14ac:dyDescent="0.25"/>
  <cols>
    <col min="1" max="1" width="19.140625" style="5" bestFit="1" customWidth="1"/>
    <col min="2" max="2" width="60.5703125" style="5" bestFit="1" customWidth="1"/>
    <col min="3" max="3" width="10.7109375" style="5" bestFit="1" customWidth="1"/>
    <col min="4" max="4" width="10.7109375" style="5" customWidth="1"/>
    <col min="5" max="5" width="13.28515625" style="5" bestFit="1" customWidth="1"/>
    <col min="6" max="6" width="15.42578125" style="5" bestFit="1" customWidth="1"/>
    <col min="7" max="7" width="15.7109375" style="5" bestFit="1" customWidth="1"/>
    <col min="8" max="8" width="101.5703125" style="5" bestFit="1" customWidth="1"/>
    <col min="9" max="9" width="10.42578125" style="5" bestFit="1" customWidth="1"/>
    <col min="10" max="10" width="12.7109375" style="5" bestFit="1" customWidth="1"/>
    <col min="11" max="11" width="6.7109375" style="5" bestFit="1" customWidth="1"/>
    <col min="12" max="12" width="14.28515625" style="5" bestFit="1" customWidth="1"/>
    <col min="13" max="13" width="15.140625" style="5" bestFit="1" customWidth="1"/>
  </cols>
  <sheetData>
    <row r="1" spans="1:13" x14ac:dyDescent="0.25">
      <c r="A1" s="27" t="s">
        <v>0</v>
      </c>
      <c r="B1" s="27" t="s">
        <v>1</v>
      </c>
      <c r="C1" s="27" t="s">
        <v>11</v>
      </c>
      <c r="D1" s="27" t="s">
        <v>298</v>
      </c>
      <c r="E1" s="27" t="s">
        <v>10</v>
      </c>
      <c r="F1" s="27" t="s">
        <v>12</v>
      </c>
      <c r="G1" s="27" t="s">
        <v>13</v>
      </c>
      <c r="H1" s="27" t="s">
        <v>14</v>
      </c>
      <c r="I1" s="27" t="s">
        <v>56</v>
      </c>
      <c r="J1" s="27" t="s">
        <v>6</v>
      </c>
      <c r="K1" s="27" t="s">
        <v>21</v>
      </c>
      <c r="L1" s="27" t="s">
        <v>20</v>
      </c>
      <c r="M1" s="27" t="s">
        <v>32</v>
      </c>
    </row>
    <row r="2" spans="1:13" s="23" customFormat="1" x14ac:dyDescent="0.25">
      <c r="A2" s="5" t="s">
        <v>164</v>
      </c>
      <c r="B2" s="5" t="s">
        <v>299</v>
      </c>
      <c r="C2" s="28" t="s">
        <v>23</v>
      </c>
      <c r="D2" s="4"/>
      <c r="E2" s="5">
        <f>30/365</f>
        <v>8.2191780821917804E-2</v>
      </c>
      <c r="F2" s="5">
        <v>0</v>
      </c>
      <c r="G2" s="5"/>
      <c r="H2" s="5"/>
      <c r="I2" s="28" t="s">
        <v>7</v>
      </c>
      <c r="J2" s="28" t="s">
        <v>7</v>
      </c>
      <c r="K2" s="28" t="s">
        <v>7</v>
      </c>
      <c r="L2" s="5" t="s">
        <v>74</v>
      </c>
      <c r="M2" s="5"/>
    </row>
    <row r="3" spans="1:13" s="23" customFormat="1" x14ac:dyDescent="0.25">
      <c r="A3" s="5" t="s">
        <v>165</v>
      </c>
      <c r="B3" s="5" t="s">
        <v>300</v>
      </c>
      <c r="C3" s="28" t="s">
        <v>23</v>
      </c>
      <c r="D3" s="4"/>
      <c r="E3" s="5">
        <f>7/365</f>
        <v>1.9178082191780823E-2</v>
      </c>
      <c r="F3" s="5">
        <v>0</v>
      </c>
      <c r="G3" s="5"/>
      <c r="H3" s="5"/>
      <c r="I3" s="28" t="s">
        <v>7</v>
      </c>
      <c r="J3" s="28" t="s">
        <v>7</v>
      </c>
      <c r="K3" s="28" t="s">
        <v>7</v>
      </c>
      <c r="L3" s="5" t="s">
        <v>74</v>
      </c>
      <c r="M3" s="5"/>
    </row>
    <row r="4" spans="1:13" s="23" customFormat="1" x14ac:dyDescent="0.25">
      <c r="A4" s="5" t="s">
        <v>167</v>
      </c>
      <c r="B4" s="5" t="s">
        <v>301</v>
      </c>
      <c r="C4" s="28" t="s">
        <v>23</v>
      </c>
      <c r="D4" s="4"/>
      <c r="E4" s="5"/>
      <c r="F4" s="5"/>
      <c r="G4" s="5"/>
      <c r="H4" s="5" t="s">
        <v>166</v>
      </c>
      <c r="I4" s="28" t="s">
        <v>7</v>
      </c>
      <c r="J4" s="28" t="s">
        <v>7</v>
      </c>
      <c r="K4" s="28" t="s">
        <v>7</v>
      </c>
      <c r="L4" s="5"/>
      <c r="M4" s="5"/>
    </row>
    <row r="5" spans="1:13" s="23" customFormat="1" x14ac:dyDescent="0.25">
      <c r="A5" s="27"/>
      <c r="B5" s="27"/>
      <c r="C5" s="27"/>
      <c r="D5" s="4"/>
      <c r="E5" s="27"/>
      <c r="F5" s="27"/>
      <c r="G5" s="27"/>
      <c r="H5" s="27"/>
      <c r="I5" s="27"/>
      <c r="J5" s="27"/>
      <c r="K5" s="27"/>
      <c r="L5" s="27"/>
      <c r="M5" s="27"/>
    </row>
    <row r="6" spans="1:13" s="7" customFormat="1" x14ac:dyDescent="0.25">
      <c r="A6" s="29" t="s">
        <v>205</v>
      </c>
      <c r="B6" s="28" t="s">
        <v>302</v>
      </c>
      <c r="C6" s="28" t="s">
        <v>23</v>
      </c>
      <c r="D6" s="4"/>
      <c r="E6" s="28">
        <f>35/365</f>
        <v>9.5890410958904104E-2</v>
      </c>
      <c r="F6" s="28"/>
      <c r="G6" s="28"/>
      <c r="H6" s="37"/>
      <c r="I6" s="28" t="s">
        <v>7</v>
      </c>
      <c r="J6" s="28" t="s">
        <v>7</v>
      </c>
      <c r="K6" s="28" t="s">
        <v>7</v>
      </c>
      <c r="L6" s="28" t="s">
        <v>72</v>
      </c>
      <c r="M6" s="28"/>
    </row>
    <row r="7" spans="1:13" s="7" customFormat="1" x14ac:dyDescent="0.25">
      <c r="A7" s="29" t="s">
        <v>206</v>
      </c>
      <c r="B7" s="28" t="s">
        <v>207</v>
      </c>
      <c r="C7" s="28" t="s">
        <v>17</v>
      </c>
      <c r="D7" s="4"/>
      <c r="E7" s="28">
        <v>1</v>
      </c>
      <c r="F7" s="28"/>
      <c r="G7" s="28"/>
      <c r="H7" s="37"/>
      <c r="I7" s="28" t="s">
        <v>8</v>
      </c>
      <c r="J7" s="28" t="s">
        <v>7</v>
      </c>
      <c r="K7" s="28" t="s">
        <v>7</v>
      </c>
      <c r="L7" s="28" t="s">
        <v>72</v>
      </c>
      <c r="M7" s="28"/>
    </row>
    <row r="8" spans="1:13" s="7" customFormat="1" x14ac:dyDescent="0.25">
      <c r="A8" s="29" t="s">
        <v>168</v>
      </c>
      <c r="B8" s="28" t="s">
        <v>169</v>
      </c>
      <c r="C8" s="28" t="s">
        <v>23</v>
      </c>
      <c r="D8" s="4"/>
      <c r="E8" s="28"/>
      <c r="F8" s="28"/>
      <c r="G8" s="28"/>
      <c r="H8" s="37" t="s">
        <v>208</v>
      </c>
      <c r="I8" s="28" t="s">
        <v>7</v>
      </c>
      <c r="J8" s="28" t="s">
        <v>7</v>
      </c>
      <c r="K8" s="28" t="s">
        <v>7</v>
      </c>
      <c r="L8" s="28"/>
      <c r="M8" s="28"/>
    </row>
    <row r="9" spans="1:13" s="7" customFormat="1" x14ac:dyDescent="0.25">
      <c r="A9" s="29"/>
      <c r="B9" s="28"/>
      <c r="C9" s="28"/>
      <c r="D9" s="4"/>
      <c r="E9" s="28"/>
      <c r="F9" s="28"/>
      <c r="G9" s="28"/>
      <c r="H9" s="37"/>
      <c r="I9" s="28"/>
      <c r="J9" s="28"/>
      <c r="K9" s="28"/>
      <c r="L9" s="28"/>
      <c r="M9" s="28"/>
    </row>
    <row r="10" spans="1:13" s="23" customFormat="1" x14ac:dyDescent="0.25">
      <c r="A10" s="29" t="s">
        <v>53</v>
      </c>
      <c r="B10" s="28" t="s">
        <v>39</v>
      </c>
      <c r="C10" s="28" t="s">
        <v>17</v>
      </c>
      <c r="D10" s="4"/>
      <c r="E10" s="28">
        <v>0.05</v>
      </c>
      <c r="F10" s="28">
        <v>0</v>
      </c>
      <c r="G10" s="28"/>
      <c r="H10" s="28"/>
      <c r="I10" s="5" t="s">
        <v>7</v>
      </c>
      <c r="J10" s="5" t="s">
        <v>7</v>
      </c>
      <c r="K10" s="5" t="s">
        <v>7</v>
      </c>
      <c r="L10" s="28" t="s">
        <v>38</v>
      </c>
      <c r="M10" s="28"/>
    </row>
    <row r="11" spans="1:13" s="23" customFormat="1" x14ac:dyDescent="0.25">
      <c r="A11" s="29" t="s">
        <v>54</v>
      </c>
      <c r="B11" s="28" t="s">
        <v>40</v>
      </c>
      <c r="C11" s="28" t="s">
        <v>17</v>
      </c>
      <c r="D11" s="4"/>
      <c r="E11" s="28">
        <v>0.47</v>
      </c>
      <c r="F11" s="28">
        <v>0</v>
      </c>
      <c r="G11" s="28"/>
      <c r="H11" s="28"/>
      <c r="I11" s="5" t="s">
        <v>7</v>
      </c>
      <c r="J11" s="5" t="s">
        <v>7</v>
      </c>
      <c r="K11" s="5" t="s">
        <v>7</v>
      </c>
      <c r="L11" s="28" t="s">
        <v>38</v>
      </c>
      <c r="M11" s="28"/>
    </row>
    <row r="12" spans="1:13" s="7" customFormat="1" x14ac:dyDescent="0.25">
      <c r="A12" s="29" t="s">
        <v>285</v>
      </c>
      <c r="B12" s="28" t="s">
        <v>71</v>
      </c>
      <c r="C12" s="28" t="s">
        <v>41</v>
      </c>
      <c r="D12" s="4"/>
      <c r="E12" s="28">
        <v>1</v>
      </c>
      <c r="F12" s="28">
        <v>0</v>
      </c>
      <c r="G12" s="28"/>
      <c r="H12" s="37"/>
      <c r="I12" s="28" t="s">
        <v>8</v>
      </c>
      <c r="J12" s="28" t="s">
        <v>7</v>
      </c>
      <c r="K12" s="28" t="s">
        <v>7</v>
      </c>
      <c r="L12" s="28" t="s">
        <v>72</v>
      </c>
      <c r="M12" s="28"/>
    </row>
    <row r="13" spans="1:13" s="7" customFormat="1" x14ac:dyDescent="0.25">
      <c r="A13" s="29" t="s">
        <v>284</v>
      </c>
      <c r="B13" s="28" t="s">
        <v>70</v>
      </c>
      <c r="C13" s="28" t="s">
        <v>41</v>
      </c>
      <c r="D13" s="4"/>
      <c r="E13" s="28">
        <v>1</v>
      </c>
      <c r="F13" s="28">
        <v>0</v>
      </c>
      <c r="G13" s="28"/>
      <c r="H13" s="37"/>
      <c r="I13" s="28" t="s">
        <v>8</v>
      </c>
      <c r="J13" s="28" t="s">
        <v>7</v>
      </c>
      <c r="K13" s="28" t="s">
        <v>7</v>
      </c>
      <c r="L13" s="28" t="s">
        <v>72</v>
      </c>
      <c r="M13" s="28"/>
    </row>
    <row r="14" spans="1:13" s="23" customFormat="1" x14ac:dyDescent="0.25">
      <c r="A14" s="29" t="s">
        <v>268</v>
      </c>
      <c r="B14" s="28" t="s">
        <v>267</v>
      </c>
      <c r="C14" s="28" t="s">
        <v>22</v>
      </c>
      <c r="D14" s="4"/>
      <c r="E14" s="28">
        <v>0.3</v>
      </c>
      <c r="F14" s="28">
        <v>0</v>
      </c>
      <c r="G14" s="28"/>
      <c r="H14" s="28"/>
      <c r="I14" s="5" t="s">
        <v>7</v>
      </c>
      <c r="J14" s="5" t="s">
        <v>8</v>
      </c>
      <c r="K14" s="5" t="s">
        <v>7</v>
      </c>
      <c r="L14" s="28" t="s">
        <v>72</v>
      </c>
      <c r="M14" s="28"/>
    </row>
    <row r="15" spans="1:13" s="23" customFormat="1" x14ac:dyDescent="0.25">
      <c r="A15" s="29" t="s">
        <v>269</v>
      </c>
      <c r="B15" s="28" t="s">
        <v>270</v>
      </c>
      <c r="C15" s="28" t="s">
        <v>22</v>
      </c>
      <c r="D15" s="4"/>
      <c r="E15" s="28"/>
      <c r="F15" s="28">
        <v>0</v>
      </c>
      <c r="G15" s="28"/>
      <c r="H15" s="28"/>
      <c r="I15" s="5" t="s">
        <v>7</v>
      </c>
      <c r="J15" s="5" t="s">
        <v>7</v>
      </c>
      <c r="K15" s="5" t="s">
        <v>7</v>
      </c>
      <c r="L15" s="28" t="s">
        <v>38</v>
      </c>
      <c r="M15" s="28"/>
    </row>
    <row r="16" spans="1:13" s="23" customFormat="1" x14ac:dyDescent="0.25">
      <c r="A16" s="29" t="s">
        <v>277</v>
      </c>
      <c r="B16" s="28" t="s">
        <v>273</v>
      </c>
      <c r="C16" s="28" t="s">
        <v>22</v>
      </c>
      <c r="D16" s="4"/>
      <c r="E16" s="28"/>
      <c r="F16" s="28">
        <v>0</v>
      </c>
      <c r="G16" s="28"/>
      <c r="H16" s="28" t="s">
        <v>282</v>
      </c>
      <c r="I16" s="5" t="s">
        <v>7</v>
      </c>
      <c r="J16" s="5" t="s">
        <v>7</v>
      </c>
      <c r="K16" s="5" t="s">
        <v>7</v>
      </c>
      <c r="L16" s="28"/>
      <c r="M16" s="28"/>
    </row>
    <row r="17" spans="1:27" s="23" customFormat="1" x14ac:dyDescent="0.25">
      <c r="A17" s="29" t="s">
        <v>271</v>
      </c>
      <c r="B17" s="28" t="s">
        <v>272</v>
      </c>
      <c r="C17" s="28" t="s">
        <v>22</v>
      </c>
      <c r="D17" s="4"/>
      <c r="E17" s="28"/>
      <c r="F17" s="28">
        <v>0</v>
      </c>
      <c r="G17" s="28"/>
      <c r="H17" s="28" t="s">
        <v>283</v>
      </c>
      <c r="I17" s="5" t="s">
        <v>7</v>
      </c>
      <c r="J17" s="5" t="s">
        <v>7</v>
      </c>
      <c r="K17" s="5" t="s">
        <v>7</v>
      </c>
      <c r="L17" s="28"/>
      <c r="M17" s="28"/>
    </row>
    <row r="18" spans="1:27" s="23" customFormat="1" x14ac:dyDescent="0.25">
      <c r="A18" s="29" t="s">
        <v>274</v>
      </c>
      <c r="B18" s="28" t="s">
        <v>275</v>
      </c>
      <c r="C18" s="28" t="s">
        <v>22</v>
      </c>
      <c r="D18" s="4"/>
      <c r="E18" s="28"/>
      <c r="F18" s="28">
        <v>0</v>
      </c>
      <c r="G18" s="28"/>
      <c r="H18" s="28" t="s">
        <v>276</v>
      </c>
      <c r="I18" s="5" t="s">
        <v>7</v>
      </c>
      <c r="J18" s="5" t="s">
        <v>7</v>
      </c>
      <c r="K18" s="5" t="s">
        <v>7</v>
      </c>
      <c r="L18" s="28"/>
      <c r="M18" s="28"/>
    </row>
    <row r="19" spans="1:27" s="23" customFormat="1" x14ac:dyDescent="0.25">
      <c r="A19" s="29" t="s">
        <v>279</v>
      </c>
      <c r="B19" s="28" t="s">
        <v>55</v>
      </c>
      <c r="C19" s="28" t="s">
        <v>22</v>
      </c>
      <c r="D19" s="4"/>
      <c r="E19" s="28"/>
      <c r="F19" s="28">
        <v>0</v>
      </c>
      <c r="G19" s="28"/>
      <c r="H19" s="23" t="s">
        <v>278</v>
      </c>
      <c r="I19" s="5" t="s">
        <v>7</v>
      </c>
      <c r="J19" s="5" t="s">
        <v>7</v>
      </c>
      <c r="K19" s="5" t="s">
        <v>7</v>
      </c>
      <c r="L19" s="28"/>
      <c r="M19" s="28"/>
    </row>
    <row r="20" spans="1:27" s="23" customFormat="1" x14ac:dyDescent="0.25">
      <c r="A20" s="4" t="s">
        <v>203</v>
      </c>
      <c r="B20" s="5" t="s">
        <v>68</v>
      </c>
      <c r="C20" s="5" t="s">
        <v>22</v>
      </c>
      <c r="D20" s="4"/>
      <c r="E20" s="5"/>
      <c r="F20" s="5">
        <v>0</v>
      </c>
      <c r="G20" s="5"/>
      <c r="H20" s="23" t="s">
        <v>297</v>
      </c>
      <c r="I20" s="5" t="s">
        <v>7</v>
      </c>
      <c r="J20" s="5" t="s">
        <v>7</v>
      </c>
      <c r="K20" s="5" t="s">
        <v>7</v>
      </c>
      <c r="L20" s="4"/>
      <c r="M20" s="4"/>
      <c r="N20" s="47"/>
      <c r="O20" s="47"/>
      <c r="P20" s="47"/>
      <c r="Q20" s="47"/>
      <c r="R20" s="47"/>
      <c r="S20" s="47"/>
      <c r="T20" s="47"/>
      <c r="U20" s="47"/>
      <c r="V20" s="47"/>
      <c r="W20" s="47"/>
      <c r="X20" s="47"/>
      <c r="Y20" s="47"/>
      <c r="Z20" s="47"/>
      <c r="AA20" s="47"/>
    </row>
    <row r="21" spans="1:27" s="23" customFormat="1" x14ac:dyDescent="0.25">
      <c r="A21" s="4" t="s">
        <v>163</v>
      </c>
      <c r="B21" s="5" t="s">
        <v>49</v>
      </c>
      <c r="C21" s="5" t="s">
        <v>41</v>
      </c>
      <c r="D21" s="4"/>
      <c r="E21" s="5"/>
      <c r="F21" s="5">
        <v>0</v>
      </c>
      <c r="G21" s="5"/>
      <c r="H21" s="29" t="s">
        <v>280</v>
      </c>
      <c r="I21" s="5" t="s">
        <v>7</v>
      </c>
      <c r="J21" s="5" t="s">
        <v>7</v>
      </c>
      <c r="K21" s="5" t="s">
        <v>7</v>
      </c>
      <c r="L21" s="4"/>
      <c r="M21" s="4"/>
      <c r="N21" s="47"/>
      <c r="O21" s="47"/>
      <c r="P21" s="47"/>
      <c r="Q21" s="47"/>
      <c r="R21" s="47"/>
      <c r="S21" s="47"/>
      <c r="T21" s="47"/>
      <c r="U21" s="47"/>
      <c r="V21" s="47"/>
      <c r="W21" s="47"/>
      <c r="X21" s="47"/>
      <c r="Y21" s="47"/>
      <c r="Z21" s="47"/>
      <c r="AA21" s="47"/>
    </row>
    <row r="22" spans="1:27" s="23" customFormat="1" x14ac:dyDescent="0.25">
      <c r="A22" s="4" t="s">
        <v>204</v>
      </c>
      <c r="B22" s="4" t="s">
        <v>30</v>
      </c>
      <c r="C22" s="5" t="s">
        <v>41</v>
      </c>
      <c r="D22" s="4"/>
      <c r="E22" s="4"/>
      <c r="F22" s="4">
        <v>0</v>
      </c>
      <c r="G22" s="4"/>
      <c r="H22" s="4" t="s">
        <v>281</v>
      </c>
      <c r="I22" s="5" t="s">
        <v>7</v>
      </c>
      <c r="J22" s="5" t="s">
        <v>7</v>
      </c>
      <c r="K22" s="5" t="s">
        <v>7</v>
      </c>
      <c r="L22" s="4"/>
      <c r="M22" s="4"/>
      <c r="N22" s="47"/>
      <c r="O22" s="47"/>
      <c r="P22" s="47"/>
      <c r="Q22" s="47"/>
      <c r="R22" s="47"/>
      <c r="S22" s="47"/>
      <c r="T22" s="47"/>
      <c r="U22" s="47"/>
      <c r="V22" s="47"/>
      <c r="W22" s="47"/>
      <c r="X22" s="47"/>
      <c r="Y22" s="47"/>
      <c r="Z22" s="47"/>
      <c r="AA22" s="47"/>
    </row>
    <row r="23" spans="1:27" s="23" customFormat="1" x14ac:dyDescent="0.25">
      <c r="A23" s="4" t="s">
        <v>293</v>
      </c>
      <c r="B23" s="4" t="s">
        <v>294</v>
      </c>
      <c r="C23" s="5" t="s">
        <v>41</v>
      </c>
      <c r="D23" s="4"/>
      <c r="E23" s="4"/>
      <c r="F23" s="4">
        <v>0</v>
      </c>
      <c r="G23" s="4"/>
      <c r="H23" s="4" t="s">
        <v>295</v>
      </c>
      <c r="I23" s="5" t="s">
        <v>7</v>
      </c>
      <c r="J23" s="5" t="s">
        <v>7</v>
      </c>
      <c r="K23" s="5" t="s">
        <v>7</v>
      </c>
      <c r="L23" s="4"/>
      <c r="M23" s="4"/>
      <c r="N23" s="47"/>
      <c r="O23" s="47"/>
      <c r="P23" s="47"/>
      <c r="Q23" s="47"/>
      <c r="R23" s="47"/>
      <c r="S23" s="47"/>
      <c r="T23" s="47"/>
      <c r="U23" s="47"/>
      <c r="V23" s="47"/>
      <c r="W23" s="47"/>
      <c r="X23" s="47"/>
      <c r="Y23" s="47"/>
      <c r="Z23" s="47"/>
      <c r="AA23" s="47"/>
    </row>
    <row r="24" spans="1:27" s="23" customFormat="1" x14ac:dyDescent="0.25">
      <c r="A24" s="4"/>
      <c r="B24" s="4"/>
      <c r="C24" s="4"/>
      <c r="D24" s="4"/>
      <c r="E24" s="4"/>
      <c r="F24" s="4"/>
      <c r="G24" s="4"/>
      <c r="H24" s="4"/>
      <c r="I24" s="4"/>
      <c r="J24" s="4"/>
      <c r="K24" s="4"/>
      <c r="L24" s="4"/>
      <c r="M24" s="4"/>
      <c r="N24" s="47"/>
      <c r="O24" s="47"/>
      <c r="P24" s="47"/>
      <c r="Q24" s="47"/>
      <c r="R24" s="47"/>
      <c r="S24" s="47"/>
      <c r="T24" s="47"/>
      <c r="U24" s="47"/>
      <c r="V24" s="47"/>
      <c r="W24" s="47"/>
      <c r="X24" s="47"/>
      <c r="Y24" s="47"/>
      <c r="Z24" s="47"/>
      <c r="AA24" s="47"/>
    </row>
    <row r="25" spans="1:27" s="23" customFormat="1" x14ac:dyDescent="0.25">
      <c r="A25" s="38" t="s">
        <v>91</v>
      </c>
      <c r="B25" s="29" t="s">
        <v>257</v>
      </c>
      <c r="C25" s="5" t="s">
        <v>17</v>
      </c>
      <c r="D25" s="4"/>
      <c r="F25" s="29">
        <v>0</v>
      </c>
      <c r="G25" s="5"/>
      <c r="H25" s="5"/>
      <c r="I25" s="5" t="s">
        <v>7</v>
      </c>
      <c r="J25" s="5" t="s">
        <v>7</v>
      </c>
      <c r="K25" s="5" t="s">
        <v>7</v>
      </c>
      <c r="L25" s="5" t="s">
        <v>38</v>
      </c>
      <c r="M25" s="5"/>
    </row>
    <row r="26" spans="1:27" s="23" customFormat="1" x14ac:dyDescent="0.25">
      <c r="A26" s="38" t="s">
        <v>93</v>
      </c>
      <c r="B26" s="29" t="s">
        <v>258</v>
      </c>
      <c r="C26" s="5" t="s">
        <v>23</v>
      </c>
      <c r="D26" s="4">
        <f>1/365</f>
        <v>2.7397260273972603E-3</v>
      </c>
      <c r="E26" s="35">
        <f>7</f>
        <v>7</v>
      </c>
      <c r="F26" s="29">
        <v>0</v>
      </c>
      <c r="G26" s="5"/>
      <c r="H26" s="5"/>
      <c r="I26" s="5" t="s">
        <v>7</v>
      </c>
      <c r="J26" s="5" t="s">
        <v>7</v>
      </c>
      <c r="K26" s="5" t="s">
        <v>7</v>
      </c>
      <c r="L26" s="5" t="s">
        <v>38</v>
      </c>
      <c r="M26" s="5"/>
    </row>
    <row r="27" spans="1:27" s="23" customFormat="1" x14ac:dyDescent="0.25">
      <c r="A27" s="38" t="s">
        <v>210</v>
      </c>
      <c r="B27" s="29" t="s">
        <v>50</v>
      </c>
      <c r="C27" s="5" t="s">
        <v>22</v>
      </c>
      <c r="D27" s="4">
        <f>1/365</f>
        <v>2.7397260273972603E-3</v>
      </c>
      <c r="E27" s="5"/>
      <c r="F27" s="29">
        <v>0</v>
      </c>
      <c r="G27" s="5"/>
      <c r="H27" s="5" t="s">
        <v>296</v>
      </c>
      <c r="I27" s="5" t="s">
        <v>7</v>
      </c>
      <c r="J27" s="5" t="s">
        <v>7</v>
      </c>
      <c r="K27" s="5" t="s">
        <v>7</v>
      </c>
      <c r="L27" s="5"/>
      <c r="M27" s="5"/>
    </row>
    <row r="28" spans="1:27" s="23" customFormat="1" x14ac:dyDescent="0.25">
      <c r="A28" s="48" t="s">
        <v>171</v>
      </c>
      <c r="B28" s="29" t="s">
        <v>172</v>
      </c>
      <c r="C28" s="5" t="s">
        <v>17</v>
      </c>
      <c r="D28" s="4"/>
      <c r="E28" s="5">
        <v>1</v>
      </c>
      <c r="F28" s="29"/>
      <c r="G28" s="5"/>
      <c r="H28" s="5"/>
      <c r="I28" s="5" t="s">
        <v>7</v>
      </c>
      <c r="J28" s="5" t="s">
        <v>7</v>
      </c>
      <c r="K28" s="5" t="s">
        <v>7</v>
      </c>
      <c r="L28" s="5" t="s">
        <v>252</v>
      </c>
      <c r="M28" s="5"/>
    </row>
    <row r="29" spans="1:27" s="23" customFormat="1" x14ac:dyDescent="0.25">
      <c r="A29" s="27" t="s">
        <v>132</v>
      </c>
      <c r="B29" s="4" t="s">
        <v>170</v>
      </c>
      <c r="C29" s="5" t="s">
        <v>41</v>
      </c>
      <c r="D29" s="4"/>
      <c r="E29" s="4"/>
      <c r="F29" s="4"/>
      <c r="G29" s="4"/>
      <c r="H29" s="4" t="s">
        <v>171</v>
      </c>
      <c r="I29" s="5" t="s">
        <v>7</v>
      </c>
      <c r="J29" s="5" t="s">
        <v>7</v>
      </c>
      <c r="K29" s="5" t="s">
        <v>7</v>
      </c>
      <c r="L29" s="4"/>
      <c r="M29" s="4"/>
      <c r="N29" s="47"/>
      <c r="O29" s="47"/>
      <c r="P29" s="47"/>
      <c r="Q29" s="47"/>
      <c r="R29" s="47"/>
      <c r="S29" s="47"/>
      <c r="T29" s="47"/>
      <c r="U29" s="47"/>
      <c r="V29" s="47"/>
      <c r="W29" s="47"/>
      <c r="X29" s="47"/>
      <c r="Y29" s="47"/>
      <c r="Z29" s="47"/>
      <c r="AA29" s="47"/>
    </row>
    <row r="30" spans="1:27" s="23" customFormat="1" x14ac:dyDescent="0.25">
      <c r="A30" s="27" t="s">
        <v>131</v>
      </c>
      <c r="B30" s="4" t="s">
        <v>173</v>
      </c>
      <c r="C30" s="5" t="s">
        <v>41</v>
      </c>
      <c r="D30" s="4"/>
      <c r="E30" s="4"/>
      <c r="F30" s="4"/>
      <c r="G30" s="4"/>
      <c r="H30" s="4" t="s">
        <v>220</v>
      </c>
      <c r="I30" s="5" t="s">
        <v>7</v>
      </c>
      <c r="J30" s="5" t="s">
        <v>7</v>
      </c>
      <c r="K30" s="5" t="s">
        <v>7</v>
      </c>
      <c r="L30" s="4"/>
      <c r="M30" s="4"/>
      <c r="N30" s="47"/>
      <c r="O30" s="47"/>
      <c r="P30" s="47"/>
      <c r="Q30" s="47"/>
      <c r="R30" s="47"/>
      <c r="S30" s="47"/>
      <c r="T30" s="47"/>
      <c r="U30" s="47"/>
      <c r="V30" s="47"/>
      <c r="W30" s="47"/>
      <c r="X30" s="47"/>
      <c r="Y30" s="47"/>
      <c r="Z30" s="47"/>
      <c r="AA30" s="47"/>
    </row>
    <row r="31" spans="1:27" s="23" customFormat="1" x14ac:dyDescent="0.25">
      <c r="A31" s="38" t="s">
        <v>135</v>
      </c>
      <c r="B31" s="29" t="s">
        <v>303</v>
      </c>
      <c r="C31" s="5" t="s">
        <v>23</v>
      </c>
      <c r="D31" s="4">
        <f>1/365</f>
        <v>2.7397260273972603E-3</v>
      </c>
      <c r="E31" s="5">
        <f>10</f>
        <v>10</v>
      </c>
      <c r="F31" s="29">
        <v>0</v>
      </c>
      <c r="G31" s="5"/>
      <c r="H31" s="36"/>
      <c r="I31" s="5" t="s">
        <v>7</v>
      </c>
      <c r="J31" s="5" t="s">
        <v>7</v>
      </c>
      <c r="K31" s="5" t="s">
        <v>7</v>
      </c>
      <c r="L31" s="5" t="s">
        <v>38</v>
      </c>
      <c r="M31" s="5"/>
    </row>
    <row r="32" spans="1:27" s="23" customFormat="1" x14ac:dyDescent="0.25">
      <c r="A32" s="27" t="s">
        <v>174</v>
      </c>
      <c r="B32" s="4" t="s">
        <v>304</v>
      </c>
      <c r="C32" s="5" t="s">
        <v>23</v>
      </c>
      <c r="D32" s="4">
        <f>1/52</f>
        <v>1.9230769230769232E-2</v>
      </c>
      <c r="E32" s="4">
        <f>26</f>
        <v>26</v>
      </c>
      <c r="F32" s="4"/>
      <c r="G32" s="4"/>
      <c r="H32" s="4"/>
      <c r="I32" s="5" t="s">
        <v>7</v>
      </c>
      <c r="J32" s="5" t="s">
        <v>7</v>
      </c>
      <c r="K32" s="5" t="s">
        <v>7</v>
      </c>
      <c r="L32" s="4" t="s">
        <v>252</v>
      </c>
      <c r="M32" s="4"/>
      <c r="N32" s="47"/>
      <c r="O32" s="47"/>
      <c r="P32" s="47"/>
      <c r="Q32" s="47"/>
      <c r="R32" s="47"/>
      <c r="S32" s="47"/>
      <c r="T32" s="47"/>
      <c r="U32" s="47"/>
      <c r="V32" s="47"/>
      <c r="W32" s="47"/>
      <c r="X32" s="47"/>
      <c r="Y32" s="47"/>
      <c r="Z32" s="47"/>
      <c r="AA32" s="47"/>
    </row>
    <row r="33" spans="1:27" s="23" customFormat="1" x14ac:dyDescent="0.25">
      <c r="A33" s="27" t="s">
        <v>133</v>
      </c>
      <c r="B33" s="4" t="s">
        <v>175</v>
      </c>
      <c r="C33" s="5" t="s">
        <v>22</v>
      </c>
      <c r="D33" s="4"/>
      <c r="E33" s="4"/>
      <c r="F33" s="4"/>
      <c r="G33" s="4"/>
      <c r="H33" s="4"/>
      <c r="I33" s="5" t="s">
        <v>8</v>
      </c>
      <c r="J33" s="5" t="s">
        <v>7</v>
      </c>
      <c r="K33" s="5" t="s">
        <v>7</v>
      </c>
      <c r="L33" s="4" t="s">
        <v>44</v>
      </c>
      <c r="M33" s="4"/>
      <c r="N33" s="47"/>
      <c r="O33" s="47"/>
      <c r="P33" s="47"/>
      <c r="Q33" s="47"/>
      <c r="R33" s="47"/>
      <c r="S33" s="47"/>
      <c r="T33" s="47"/>
      <c r="U33" s="47"/>
      <c r="V33" s="47"/>
      <c r="W33" s="47"/>
      <c r="X33" s="47"/>
      <c r="Y33" s="47"/>
      <c r="Z33" s="47"/>
      <c r="AA33" s="47"/>
    </row>
    <row r="34" spans="1:27" s="23" customFormat="1" x14ac:dyDescent="0.25">
      <c r="A34" s="27"/>
      <c r="B34" s="4"/>
      <c r="C34" s="5"/>
      <c r="D34" s="4"/>
      <c r="E34" s="4"/>
      <c r="F34" s="4"/>
      <c r="G34" s="4"/>
      <c r="H34" s="4"/>
      <c r="I34" s="4"/>
      <c r="J34" s="4"/>
      <c r="K34" s="4"/>
      <c r="L34" s="4"/>
      <c r="M34" s="4"/>
      <c r="N34" s="47"/>
      <c r="O34" s="47"/>
      <c r="P34" s="47"/>
      <c r="Q34" s="47"/>
      <c r="R34" s="47"/>
      <c r="S34" s="47"/>
      <c r="T34" s="47"/>
      <c r="U34" s="47"/>
      <c r="V34" s="47"/>
      <c r="W34" s="47"/>
      <c r="X34" s="47"/>
      <c r="Y34" s="47"/>
      <c r="Z34" s="47"/>
      <c r="AA34" s="47"/>
    </row>
    <row r="35" spans="1:27" s="23" customFormat="1" x14ac:dyDescent="0.25">
      <c r="A35" s="4" t="s">
        <v>221</v>
      </c>
      <c r="B35" s="4" t="s">
        <v>222</v>
      </c>
      <c r="C35" s="5" t="s">
        <v>22</v>
      </c>
      <c r="D35" s="4"/>
      <c r="E35" s="4">
        <v>100</v>
      </c>
      <c r="F35" s="4"/>
      <c r="G35" s="4"/>
      <c r="H35" s="4"/>
      <c r="I35" s="5" t="s">
        <v>7</v>
      </c>
      <c r="J35" s="5" t="s">
        <v>7</v>
      </c>
      <c r="K35" s="5" t="s">
        <v>7</v>
      </c>
      <c r="L35" s="4" t="s">
        <v>47</v>
      </c>
      <c r="M35" s="4"/>
      <c r="N35" s="47"/>
      <c r="O35" s="47"/>
      <c r="P35" s="47"/>
      <c r="Q35" s="47"/>
      <c r="R35" s="47"/>
      <c r="S35" s="47"/>
      <c r="T35" s="47"/>
      <c r="U35" s="47"/>
      <c r="V35" s="47"/>
      <c r="W35" s="47"/>
      <c r="X35" s="47"/>
      <c r="Y35" s="47"/>
      <c r="Z35" s="47"/>
      <c r="AA35" s="47"/>
    </row>
    <row r="36" spans="1:27" s="23" customFormat="1" x14ac:dyDescent="0.25">
      <c r="A36" s="4" t="s">
        <v>223</v>
      </c>
      <c r="B36" s="4" t="s">
        <v>224</v>
      </c>
      <c r="C36" s="5" t="s">
        <v>22</v>
      </c>
      <c r="D36" s="4"/>
      <c r="E36" s="4"/>
      <c r="F36" s="4"/>
      <c r="G36" s="4"/>
      <c r="H36" s="4"/>
      <c r="I36" s="5" t="s">
        <v>7</v>
      </c>
      <c r="J36" s="5" t="s">
        <v>7</v>
      </c>
      <c r="K36" s="5" t="s">
        <v>7</v>
      </c>
      <c r="L36" s="4" t="s">
        <v>47</v>
      </c>
      <c r="M36" s="4"/>
      <c r="N36" s="47"/>
      <c r="O36" s="47"/>
      <c r="P36" s="47"/>
      <c r="Q36" s="47"/>
      <c r="R36" s="47"/>
      <c r="S36" s="47"/>
      <c r="T36" s="47"/>
      <c r="U36" s="47"/>
      <c r="V36" s="47"/>
      <c r="W36" s="47"/>
      <c r="X36" s="47"/>
      <c r="Y36" s="47"/>
      <c r="Z36" s="47"/>
      <c r="AA36" s="47"/>
    </row>
    <row r="37" spans="1:27" s="23" customFormat="1" x14ac:dyDescent="0.25">
      <c r="A37" s="4" t="s">
        <v>225</v>
      </c>
      <c r="B37" s="4" t="s">
        <v>226</v>
      </c>
      <c r="C37" s="5" t="s">
        <v>22</v>
      </c>
      <c r="D37" s="4"/>
      <c r="E37" s="4">
        <v>180</v>
      </c>
      <c r="F37" s="4"/>
      <c r="G37" s="4"/>
      <c r="H37" s="4"/>
      <c r="I37" s="5" t="s">
        <v>7</v>
      </c>
      <c r="J37" s="5" t="s">
        <v>7</v>
      </c>
      <c r="K37" s="5" t="s">
        <v>7</v>
      </c>
      <c r="L37" s="4" t="s">
        <v>72</v>
      </c>
      <c r="M37" s="4"/>
      <c r="N37" s="47"/>
      <c r="O37" s="47"/>
      <c r="P37" s="47"/>
      <c r="Q37" s="47"/>
      <c r="R37" s="47"/>
      <c r="S37" s="47"/>
      <c r="T37" s="47"/>
      <c r="U37" s="47"/>
      <c r="V37" s="47"/>
      <c r="W37" s="47"/>
      <c r="X37" s="47"/>
      <c r="Y37" s="47"/>
      <c r="Z37" s="47"/>
      <c r="AA37" s="47"/>
    </row>
    <row r="38" spans="1:27" s="23" customFormat="1" x14ac:dyDescent="0.25">
      <c r="A38" s="3" t="s">
        <v>138</v>
      </c>
      <c r="B38" s="4" t="s">
        <v>177</v>
      </c>
      <c r="C38" s="5" t="s">
        <v>41</v>
      </c>
      <c r="D38" s="4"/>
      <c r="E38" s="4"/>
      <c r="F38" s="4"/>
      <c r="G38" s="4"/>
      <c r="H38" s="4" t="s">
        <v>286</v>
      </c>
      <c r="I38" s="5" t="s">
        <v>7</v>
      </c>
      <c r="J38" s="5" t="s">
        <v>7</v>
      </c>
      <c r="K38" s="5" t="s">
        <v>7</v>
      </c>
      <c r="L38" s="4"/>
      <c r="M38" s="4"/>
      <c r="N38" s="47"/>
      <c r="O38" s="47"/>
      <c r="P38" s="47"/>
      <c r="Q38" s="47"/>
      <c r="R38" s="47"/>
      <c r="S38" s="47"/>
      <c r="T38" s="47"/>
      <c r="U38" s="47"/>
      <c r="V38" s="47"/>
      <c r="W38" s="47"/>
      <c r="X38" s="47"/>
      <c r="Y38" s="47"/>
      <c r="Z38" s="47"/>
      <c r="AA38" s="47"/>
    </row>
    <row r="39" spans="1:27" s="23" customFormat="1" x14ac:dyDescent="0.25">
      <c r="A39" s="3" t="s">
        <v>137</v>
      </c>
      <c r="B39" s="4" t="s">
        <v>176</v>
      </c>
      <c r="C39" s="5" t="s">
        <v>41</v>
      </c>
      <c r="D39" s="4"/>
      <c r="E39" s="4"/>
      <c r="F39" s="4"/>
      <c r="G39" s="4"/>
      <c r="H39" s="4" t="s">
        <v>246</v>
      </c>
      <c r="I39" s="5" t="s">
        <v>7</v>
      </c>
      <c r="J39" s="5" t="s">
        <v>7</v>
      </c>
      <c r="K39" s="5" t="s">
        <v>7</v>
      </c>
      <c r="L39" s="4"/>
      <c r="M39" s="4"/>
      <c r="N39" s="47"/>
      <c r="O39" s="47"/>
      <c r="P39" s="47"/>
      <c r="Q39" s="47"/>
      <c r="R39" s="47"/>
      <c r="S39" s="47"/>
      <c r="T39" s="47"/>
      <c r="U39" s="47"/>
      <c r="V39" s="47"/>
      <c r="W39" s="47"/>
      <c r="X39" s="47"/>
      <c r="Y39" s="47"/>
      <c r="Z39" s="47"/>
      <c r="AA39" s="47"/>
    </row>
    <row r="40" spans="1:27" s="23" customFormat="1" x14ac:dyDescent="0.25">
      <c r="A40" s="3" t="s">
        <v>136</v>
      </c>
      <c r="B40" s="4" t="s">
        <v>178</v>
      </c>
      <c r="C40" s="5" t="s">
        <v>41</v>
      </c>
      <c r="D40" s="4"/>
      <c r="E40" s="4"/>
      <c r="F40" s="4"/>
      <c r="G40" s="4"/>
      <c r="H40" s="4" t="s">
        <v>232</v>
      </c>
      <c r="I40" s="5" t="s">
        <v>7</v>
      </c>
      <c r="J40" s="5" t="s">
        <v>7</v>
      </c>
      <c r="K40" s="5" t="s">
        <v>7</v>
      </c>
      <c r="L40" s="4"/>
      <c r="M40" s="4"/>
      <c r="N40" s="47"/>
      <c r="O40" s="47"/>
      <c r="P40" s="47"/>
      <c r="Q40" s="47"/>
      <c r="R40" s="47"/>
      <c r="S40" s="47"/>
      <c r="T40" s="47"/>
      <c r="U40" s="47"/>
      <c r="V40" s="47"/>
      <c r="W40" s="47"/>
      <c r="X40" s="47"/>
      <c r="Y40" s="47"/>
      <c r="Z40" s="47"/>
      <c r="AA40" s="47"/>
    </row>
    <row r="41" spans="1:27" s="23" customFormat="1" x14ac:dyDescent="0.25">
      <c r="A41" s="3" t="s">
        <v>140</v>
      </c>
      <c r="B41" s="4" t="s">
        <v>179</v>
      </c>
      <c r="C41" s="5" t="s">
        <v>23</v>
      </c>
      <c r="D41" s="4"/>
      <c r="E41" s="5">
        <f>10/365</f>
        <v>2.7397260273972601E-2</v>
      </c>
      <c r="F41" s="4"/>
      <c r="G41" s="4"/>
      <c r="H41" s="4"/>
      <c r="I41" s="5" t="s">
        <v>7</v>
      </c>
      <c r="J41" s="5" t="s">
        <v>7</v>
      </c>
      <c r="K41" s="5" t="s">
        <v>7</v>
      </c>
      <c r="L41" s="4" t="s">
        <v>72</v>
      </c>
      <c r="M41" s="4"/>
      <c r="N41" s="47"/>
      <c r="O41" s="47"/>
      <c r="P41" s="47"/>
      <c r="Q41" s="47"/>
      <c r="R41" s="47"/>
      <c r="S41" s="47"/>
      <c r="T41" s="47"/>
      <c r="U41" s="47"/>
      <c r="V41" s="47"/>
      <c r="W41" s="47"/>
      <c r="X41" s="47"/>
      <c r="Y41" s="47"/>
      <c r="Z41" s="47"/>
      <c r="AA41" s="47"/>
    </row>
    <row r="42" spans="1:27" x14ac:dyDescent="0.25">
      <c r="A42" s="5" t="s">
        <v>227</v>
      </c>
      <c r="B42" s="5" t="s">
        <v>228</v>
      </c>
      <c r="C42" s="5" t="s">
        <v>23</v>
      </c>
      <c r="D42" s="4"/>
      <c r="E42" s="5">
        <v>1</v>
      </c>
      <c r="I42" s="5" t="s">
        <v>7</v>
      </c>
      <c r="J42" s="5" t="s">
        <v>8</v>
      </c>
      <c r="K42" s="5" t="s">
        <v>7</v>
      </c>
      <c r="L42" s="4" t="s">
        <v>72</v>
      </c>
    </row>
    <row r="43" spans="1:27" s="23" customFormat="1" x14ac:dyDescent="0.25">
      <c r="A43" s="5" t="s">
        <v>229</v>
      </c>
      <c r="B43" s="5" t="s">
        <v>230</v>
      </c>
      <c r="C43" s="5" t="s">
        <v>22</v>
      </c>
      <c r="D43" s="4"/>
      <c r="E43" s="5">
        <v>7</v>
      </c>
      <c r="F43" s="5"/>
      <c r="G43" s="5"/>
      <c r="H43" s="5"/>
      <c r="I43" s="5" t="s">
        <v>7</v>
      </c>
      <c r="J43" s="5" t="s">
        <v>7</v>
      </c>
      <c r="K43" s="5" t="s">
        <v>7</v>
      </c>
      <c r="L43" s="4" t="s">
        <v>72</v>
      </c>
      <c r="M43" s="5"/>
    </row>
    <row r="44" spans="1:27" s="23" customFormat="1" x14ac:dyDescent="0.25">
      <c r="A44" s="27" t="s">
        <v>142</v>
      </c>
      <c r="B44" s="5" t="s">
        <v>180</v>
      </c>
      <c r="C44" s="5" t="s">
        <v>17</v>
      </c>
      <c r="D44" s="4"/>
      <c r="E44" s="5"/>
      <c r="F44" s="4"/>
      <c r="G44" s="4"/>
      <c r="H44" s="4" t="s">
        <v>247</v>
      </c>
      <c r="I44" s="5" t="s">
        <v>7</v>
      </c>
      <c r="J44" s="5" t="s">
        <v>7</v>
      </c>
      <c r="K44" s="5" t="s">
        <v>7</v>
      </c>
      <c r="M44" s="4"/>
      <c r="N44" s="47"/>
      <c r="O44" s="47"/>
      <c r="P44" s="47"/>
      <c r="Q44" s="47"/>
      <c r="R44" s="47"/>
      <c r="S44" s="47"/>
      <c r="T44" s="47"/>
      <c r="U44" s="47"/>
      <c r="V44" s="47"/>
      <c r="W44" s="47"/>
      <c r="X44" s="47"/>
      <c r="Y44" s="47"/>
      <c r="Z44" s="47"/>
      <c r="AA44" s="47"/>
    </row>
    <row r="45" spans="1:27" s="23" customFormat="1" x14ac:dyDescent="0.25">
      <c r="A45" s="3" t="s">
        <v>143</v>
      </c>
      <c r="B45" s="4" t="s">
        <v>181</v>
      </c>
      <c r="C45" s="5" t="s">
        <v>41</v>
      </c>
      <c r="D45" s="4"/>
      <c r="E45" s="4">
        <v>0.01</v>
      </c>
      <c r="F45" s="4"/>
      <c r="G45" s="4"/>
      <c r="H45" s="4"/>
      <c r="I45" s="5" t="s">
        <v>7</v>
      </c>
      <c r="J45" s="5" t="s">
        <v>7</v>
      </c>
      <c r="K45" s="5" t="s">
        <v>7</v>
      </c>
      <c r="L45" s="4" t="s">
        <v>44</v>
      </c>
      <c r="M45" s="4"/>
      <c r="N45" s="47"/>
      <c r="O45" s="47"/>
      <c r="P45" s="47"/>
      <c r="Q45" s="47"/>
      <c r="R45" s="47"/>
      <c r="S45" s="47"/>
      <c r="T45" s="47"/>
      <c r="U45" s="47"/>
      <c r="V45" s="47"/>
      <c r="W45" s="47"/>
      <c r="X45" s="47"/>
      <c r="Y45" s="47"/>
      <c r="Z45" s="47"/>
      <c r="AA45" s="47"/>
    </row>
    <row r="46" spans="1:27" s="23" customFormat="1" x14ac:dyDescent="0.25">
      <c r="A46" s="27" t="s">
        <v>146</v>
      </c>
      <c r="B46" s="4" t="s">
        <v>182</v>
      </c>
      <c r="C46" s="5" t="s">
        <v>41</v>
      </c>
      <c r="D46" s="4"/>
      <c r="E46" s="4">
        <v>0.05</v>
      </c>
      <c r="F46" s="4"/>
      <c r="G46" s="4"/>
      <c r="H46" s="4"/>
      <c r="I46" s="5" t="s">
        <v>7</v>
      </c>
      <c r="J46" s="5" t="s">
        <v>7</v>
      </c>
      <c r="K46" s="5" t="s">
        <v>7</v>
      </c>
      <c r="L46" s="4" t="s">
        <v>44</v>
      </c>
      <c r="M46" s="4"/>
      <c r="N46" s="47"/>
      <c r="O46" s="47"/>
      <c r="P46" s="47"/>
      <c r="Q46" s="47"/>
      <c r="R46" s="47"/>
      <c r="S46" s="47"/>
      <c r="T46" s="47"/>
      <c r="U46" s="47"/>
      <c r="V46" s="47"/>
      <c r="W46" s="47"/>
      <c r="X46" s="47"/>
      <c r="Y46" s="47"/>
      <c r="Z46" s="47"/>
      <c r="AA46" s="47"/>
    </row>
    <row r="47" spans="1:27" s="23" customFormat="1" x14ac:dyDescent="0.25">
      <c r="A47" s="27" t="s">
        <v>148</v>
      </c>
      <c r="B47" s="4" t="s">
        <v>183</v>
      </c>
      <c r="C47" s="5" t="s">
        <v>41</v>
      </c>
      <c r="D47" s="4"/>
      <c r="E47" s="4">
        <v>0.98</v>
      </c>
      <c r="F47" s="4"/>
      <c r="G47" s="4"/>
      <c r="H47" s="4"/>
      <c r="I47" s="5" t="s">
        <v>7</v>
      </c>
      <c r="J47" s="5" t="s">
        <v>7</v>
      </c>
      <c r="K47" s="5" t="s">
        <v>7</v>
      </c>
      <c r="L47" s="4" t="s">
        <v>44</v>
      </c>
      <c r="M47" s="4"/>
      <c r="N47" s="47"/>
      <c r="O47" s="47"/>
      <c r="P47" s="47"/>
      <c r="Q47" s="47"/>
      <c r="R47" s="47"/>
      <c r="S47" s="47"/>
      <c r="T47" s="47"/>
      <c r="U47" s="47"/>
      <c r="V47" s="47"/>
      <c r="W47" s="47"/>
      <c r="X47" s="47"/>
      <c r="Y47" s="47"/>
      <c r="Z47" s="47"/>
      <c r="AA47" s="47"/>
    </row>
    <row r="48" spans="1:27" s="23" customFormat="1" x14ac:dyDescent="0.25">
      <c r="A48" s="27" t="s">
        <v>150</v>
      </c>
      <c r="B48" s="4" t="s">
        <v>184</v>
      </c>
      <c r="C48" s="5" t="s">
        <v>41</v>
      </c>
      <c r="D48" s="4"/>
      <c r="E48" s="4">
        <v>0.98</v>
      </c>
      <c r="F48" s="4"/>
      <c r="G48" s="4"/>
      <c r="H48" s="4"/>
      <c r="I48" s="5" t="s">
        <v>7</v>
      </c>
      <c r="J48" s="5" t="s">
        <v>7</v>
      </c>
      <c r="K48" s="5" t="s">
        <v>7</v>
      </c>
      <c r="L48" s="4" t="s">
        <v>44</v>
      </c>
      <c r="M48" s="4"/>
      <c r="N48" s="47"/>
      <c r="O48" s="47"/>
      <c r="P48" s="47"/>
      <c r="Q48" s="47"/>
      <c r="R48" s="47"/>
      <c r="S48" s="47"/>
      <c r="T48" s="47"/>
      <c r="U48" s="47"/>
      <c r="V48" s="47"/>
      <c r="W48" s="47"/>
      <c r="X48" s="47"/>
      <c r="Y48" s="47"/>
      <c r="Z48" s="47"/>
      <c r="AA48" s="47"/>
    </row>
    <row r="49" spans="1:27" s="23" customFormat="1" x14ac:dyDescent="0.25">
      <c r="A49" s="27" t="s">
        <v>153</v>
      </c>
      <c r="B49" s="4" t="s">
        <v>185</v>
      </c>
      <c r="C49" s="5" t="s">
        <v>41</v>
      </c>
      <c r="D49" s="4"/>
      <c r="E49" s="4">
        <v>0.9</v>
      </c>
      <c r="F49" s="4"/>
      <c r="G49" s="4"/>
      <c r="H49" s="4"/>
      <c r="I49" s="5" t="s">
        <v>7</v>
      </c>
      <c r="J49" s="5" t="s">
        <v>7</v>
      </c>
      <c r="K49" s="5" t="s">
        <v>7</v>
      </c>
      <c r="L49" s="4" t="s">
        <v>44</v>
      </c>
      <c r="M49" s="4"/>
      <c r="N49" s="47"/>
      <c r="O49" s="47"/>
      <c r="P49" s="47"/>
      <c r="Q49" s="47"/>
      <c r="R49" s="47"/>
      <c r="S49" s="47"/>
      <c r="T49" s="47"/>
      <c r="U49" s="47"/>
      <c r="V49" s="47"/>
      <c r="W49" s="47"/>
      <c r="X49" s="47"/>
      <c r="Y49" s="47"/>
      <c r="Z49" s="47"/>
      <c r="AA49" s="47"/>
    </row>
    <row r="50" spans="1:27" s="23" customFormat="1" x14ac:dyDescent="0.25">
      <c r="A50" s="3" t="s">
        <v>144</v>
      </c>
      <c r="B50" s="4" t="s">
        <v>186</v>
      </c>
      <c r="C50" s="5" t="s">
        <v>41</v>
      </c>
      <c r="D50" s="4"/>
      <c r="E50" s="4"/>
      <c r="F50" s="4"/>
      <c r="G50" s="4"/>
      <c r="H50" s="4" t="s">
        <v>192</v>
      </c>
      <c r="I50" s="5" t="s">
        <v>7</v>
      </c>
      <c r="J50" s="5" t="s">
        <v>7</v>
      </c>
      <c r="K50" s="5" t="s">
        <v>7</v>
      </c>
      <c r="L50" s="4"/>
      <c r="M50" s="4"/>
      <c r="N50" s="47"/>
      <c r="O50" s="47"/>
      <c r="P50" s="47"/>
      <c r="Q50" s="47"/>
      <c r="R50" s="47"/>
      <c r="S50" s="47"/>
      <c r="T50" s="47"/>
      <c r="U50" s="47"/>
      <c r="V50" s="47"/>
      <c r="W50" s="47"/>
      <c r="X50" s="47"/>
      <c r="Y50" s="47"/>
      <c r="Z50" s="47"/>
      <c r="AA50" s="47"/>
    </row>
    <row r="51" spans="1:27" s="23" customFormat="1" x14ac:dyDescent="0.25">
      <c r="A51" s="27" t="s">
        <v>145</v>
      </c>
      <c r="B51" s="4" t="s">
        <v>187</v>
      </c>
      <c r="C51" s="5" t="s">
        <v>41</v>
      </c>
      <c r="D51" s="4"/>
      <c r="E51" s="4"/>
      <c r="F51" s="4"/>
      <c r="G51" s="4"/>
      <c r="H51" s="4" t="s">
        <v>193</v>
      </c>
      <c r="I51" s="5" t="s">
        <v>7</v>
      </c>
      <c r="J51" s="5" t="s">
        <v>7</v>
      </c>
      <c r="K51" s="5" t="s">
        <v>7</v>
      </c>
      <c r="L51" s="4"/>
      <c r="M51" s="4"/>
      <c r="N51" s="47"/>
      <c r="O51" s="47"/>
      <c r="P51" s="47"/>
      <c r="Q51" s="47"/>
      <c r="R51" s="47"/>
      <c r="S51" s="47"/>
      <c r="T51" s="47"/>
      <c r="U51" s="47"/>
      <c r="V51" s="47"/>
      <c r="W51" s="47"/>
      <c r="X51" s="47"/>
      <c r="Y51" s="47"/>
      <c r="Z51" s="47"/>
      <c r="AA51" s="47"/>
    </row>
    <row r="52" spans="1:27" s="23" customFormat="1" x14ac:dyDescent="0.25">
      <c r="A52" s="27" t="s">
        <v>147</v>
      </c>
      <c r="B52" s="4" t="s">
        <v>188</v>
      </c>
      <c r="C52" s="5" t="s">
        <v>41</v>
      </c>
      <c r="D52" s="4"/>
      <c r="E52" s="4"/>
      <c r="F52" s="4"/>
      <c r="G52" s="4"/>
      <c r="H52" s="4" t="s">
        <v>191</v>
      </c>
      <c r="I52" s="5" t="s">
        <v>7</v>
      </c>
      <c r="J52" s="5" t="s">
        <v>7</v>
      </c>
      <c r="K52" s="5" t="s">
        <v>7</v>
      </c>
      <c r="L52" s="4"/>
      <c r="M52" s="4"/>
      <c r="N52" s="47"/>
      <c r="O52" s="47"/>
      <c r="P52" s="47"/>
      <c r="Q52" s="47"/>
      <c r="R52" s="47"/>
      <c r="S52" s="47"/>
      <c r="T52" s="47"/>
      <c r="U52" s="47"/>
      <c r="V52" s="47"/>
      <c r="W52" s="47"/>
      <c r="X52" s="47"/>
      <c r="Y52" s="47"/>
      <c r="Z52" s="47"/>
      <c r="AA52" s="47"/>
    </row>
    <row r="53" spans="1:27" s="23" customFormat="1" x14ac:dyDescent="0.25">
      <c r="A53" s="27" t="s">
        <v>149</v>
      </c>
      <c r="B53" s="4" t="s">
        <v>189</v>
      </c>
      <c r="C53" s="5" t="s">
        <v>41</v>
      </c>
      <c r="D53" s="4"/>
      <c r="E53" s="4"/>
      <c r="F53" s="4"/>
      <c r="G53" s="4"/>
      <c r="H53" s="4" t="s">
        <v>194</v>
      </c>
      <c r="I53" s="5" t="s">
        <v>7</v>
      </c>
      <c r="J53" s="5" t="s">
        <v>7</v>
      </c>
      <c r="K53" s="5" t="s">
        <v>7</v>
      </c>
      <c r="L53" s="4"/>
      <c r="M53" s="4"/>
      <c r="N53" s="47"/>
      <c r="O53" s="47"/>
      <c r="P53" s="47"/>
      <c r="Q53" s="47"/>
      <c r="R53" s="47"/>
      <c r="S53" s="47"/>
      <c r="T53" s="47"/>
      <c r="U53" s="47"/>
      <c r="V53" s="47"/>
      <c r="W53" s="47"/>
      <c r="X53" s="47"/>
      <c r="Y53" s="47"/>
      <c r="Z53" s="47"/>
      <c r="AA53" s="47"/>
    </row>
    <row r="54" spans="1:27" s="23" customFormat="1" x14ac:dyDescent="0.25">
      <c r="A54" s="27" t="s">
        <v>151</v>
      </c>
      <c r="B54" s="4" t="s">
        <v>190</v>
      </c>
      <c r="C54" s="5" t="s">
        <v>41</v>
      </c>
      <c r="D54" s="4"/>
      <c r="E54" s="4"/>
      <c r="F54" s="4"/>
      <c r="G54" s="4"/>
      <c r="H54" s="4" t="s">
        <v>195</v>
      </c>
      <c r="I54" s="5" t="s">
        <v>7</v>
      </c>
      <c r="J54" s="5" t="s">
        <v>7</v>
      </c>
      <c r="K54" s="5" t="s">
        <v>7</v>
      </c>
      <c r="L54" s="4"/>
      <c r="M54" s="4"/>
      <c r="N54" s="47"/>
      <c r="O54" s="47"/>
      <c r="P54" s="47"/>
      <c r="Q54" s="47"/>
      <c r="R54" s="47"/>
      <c r="S54" s="47"/>
      <c r="T54" s="47"/>
      <c r="U54" s="47"/>
      <c r="V54" s="47"/>
      <c r="W54" s="47"/>
      <c r="X54" s="47"/>
      <c r="Y54" s="47"/>
      <c r="Z54" s="47"/>
      <c r="AA54" s="47"/>
    </row>
    <row r="55" spans="1:27" s="23" customFormat="1" x14ac:dyDescent="0.25">
      <c r="A55" s="3" t="s">
        <v>154</v>
      </c>
      <c r="B55" s="4" t="s">
        <v>196</v>
      </c>
      <c r="C55" s="5" t="s">
        <v>41</v>
      </c>
      <c r="D55" s="4"/>
      <c r="E55" s="4">
        <v>0</v>
      </c>
      <c r="F55" s="4"/>
      <c r="G55" s="4"/>
      <c r="H55" s="4"/>
      <c r="I55" s="5" t="s">
        <v>7</v>
      </c>
      <c r="J55" s="5" t="s">
        <v>7</v>
      </c>
      <c r="K55" s="5" t="s">
        <v>7</v>
      </c>
      <c r="L55" s="4" t="s">
        <v>252</v>
      </c>
      <c r="M55" s="4"/>
      <c r="N55" s="47"/>
      <c r="O55" s="47"/>
      <c r="P55" s="47"/>
      <c r="Q55" s="47"/>
      <c r="R55" s="47"/>
      <c r="S55" s="47"/>
      <c r="T55" s="47"/>
      <c r="U55" s="47"/>
      <c r="V55" s="47"/>
      <c r="W55" s="47"/>
      <c r="X55" s="47"/>
      <c r="Y55" s="47"/>
      <c r="Z55" s="47"/>
      <c r="AA55" s="47"/>
    </row>
    <row r="56" spans="1:27" s="23" customFormat="1" x14ac:dyDescent="0.25">
      <c r="A56" s="27" t="s">
        <v>155</v>
      </c>
      <c r="B56" s="4" t="s">
        <v>197</v>
      </c>
      <c r="C56" s="5" t="s">
        <v>41</v>
      </c>
      <c r="D56" s="4"/>
      <c r="E56" s="4"/>
      <c r="F56" s="4"/>
      <c r="G56" s="4"/>
      <c r="H56" s="4" t="s">
        <v>198</v>
      </c>
      <c r="I56" s="5" t="s">
        <v>7</v>
      </c>
      <c r="J56" s="5" t="s">
        <v>7</v>
      </c>
      <c r="K56" s="5" t="s">
        <v>7</v>
      </c>
      <c r="L56" s="4"/>
      <c r="M56" s="4"/>
      <c r="N56" s="47"/>
      <c r="O56" s="47"/>
      <c r="P56" s="47"/>
      <c r="Q56" s="47"/>
      <c r="R56" s="47"/>
      <c r="S56" s="47"/>
      <c r="T56" s="47"/>
      <c r="U56" s="47"/>
      <c r="V56" s="47"/>
      <c r="W56" s="47"/>
      <c r="X56" s="47"/>
      <c r="Y56" s="47"/>
      <c r="Z56" s="47"/>
      <c r="AA56" s="47"/>
    </row>
    <row r="57" spans="1:27" s="23" customFormat="1" x14ac:dyDescent="0.25">
      <c r="A57" s="3" t="s">
        <v>262</v>
      </c>
      <c r="B57" s="4" t="s">
        <v>288</v>
      </c>
      <c r="C57" s="5" t="s">
        <v>23</v>
      </c>
      <c r="D57" s="4"/>
      <c r="E57" s="4"/>
      <c r="F57" s="4"/>
      <c r="G57" s="4"/>
      <c r="H57" s="4"/>
      <c r="I57" s="5" t="s">
        <v>7</v>
      </c>
      <c r="J57" s="5" t="s">
        <v>7</v>
      </c>
      <c r="K57" s="5" t="s">
        <v>7</v>
      </c>
      <c r="L57" s="4" t="s">
        <v>44</v>
      </c>
      <c r="M57" s="4"/>
      <c r="N57" s="47"/>
      <c r="O57" s="47"/>
      <c r="P57" s="47"/>
      <c r="Q57" s="47"/>
      <c r="R57" s="47"/>
      <c r="S57" s="47"/>
      <c r="T57" s="47"/>
      <c r="U57" s="47"/>
      <c r="V57" s="47"/>
      <c r="W57" s="47"/>
      <c r="X57" s="47"/>
      <c r="Y57" s="47"/>
      <c r="Z57" s="47"/>
      <c r="AA57" s="47"/>
    </row>
    <row r="58" spans="1:27" s="23" customFormat="1" x14ac:dyDescent="0.25">
      <c r="A58" s="3" t="s">
        <v>263</v>
      </c>
      <c r="B58" s="4" t="s">
        <v>287</v>
      </c>
      <c r="C58" s="5" t="s">
        <v>23</v>
      </c>
      <c r="D58" s="4"/>
      <c r="E58" s="4"/>
      <c r="F58" s="4"/>
      <c r="G58" s="4"/>
      <c r="H58" s="4"/>
      <c r="I58" s="5" t="s">
        <v>7</v>
      </c>
      <c r="J58" s="5" t="s">
        <v>7</v>
      </c>
      <c r="K58" s="5" t="s">
        <v>7</v>
      </c>
      <c r="L58" s="4" t="s">
        <v>44</v>
      </c>
      <c r="M58" s="4"/>
      <c r="N58" s="47"/>
      <c r="O58" s="47"/>
      <c r="P58" s="47"/>
      <c r="Q58" s="47"/>
      <c r="R58" s="47"/>
      <c r="S58" s="47"/>
      <c r="T58" s="47"/>
      <c r="U58" s="47"/>
      <c r="V58" s="47"/>
      <c r="W58" s="47"/>
      <c r="X58" s="47"/>
      <c r="Y58" s="47"/>
      <c r="Z58" s="47"/>
      <c r="AA58" s="47"/>
    </row>
    <row r="59" spans="1:27" s="23" customFormat="1" x14ac:dyDescent="0.25">
      <c r="A59" s="3" t="s">
        <v>264</v>
      </c>
      <c r="B59" s="4" t="s">
        <v>289</v>
      </c>
      <c r="C59" s="5" t="s">
        <v>23</v>
      </c>
      <c r="D59" s="4"/>
      <c r="E59" s="4"/>
      <c r="F59" s="4"/>
      <c r="G59" s="4"/>
      <c r="H59" s="4"/>
      <c r="I59" s="5" t="s">
        <v>7</v>
      </c>
      <c r="J59" s="5" t="s">
        <v>7</v>
      </c>
      <c r="K59" s="5" t="s">
        <v>7</v>
      </c>
      <c r="L59" s="4" t="s">
        <v>44</v>
      </c>
      <c r="M59" s="4"/>
      <c r="N59" s="47"/>
      <c r="O59" s="47"/>
      <c r="P59" s="47"/>
      <c r="Q59" s="47"/>
      <c r="R59" s="47"/>
      <c r="S59" s="47"/>
      <c r="T59" s="47"/>
      <c r="U59" s="47"/>
      <c r="V59" s="47"/>
      <c r="W59" s="47"/>
      <c r="X59" s="47"/>
      <c r="Y59" s="47"/>
      <c r="Z59" s="47"/>
      <c r="AA59" s="47"/>
    </row>
    <row r="60" spans="1:27" s="23" customFormat="1" x14ac:dyDescent="0.25">
      <c r="A60" s="3" t="s">
        <v>265</v>
      </c>
      <c r="B60" s="4" t="s">
        <v>290</v>
      </c>
      <c r="C60" s="5" t="s">
        <v>23</v>
      </c>
      <c r="D60" s="4"/>
      <c r="E60" s="4"/>
      <c r="F60" s="4"/>
      <c r="G60" s="4"/>
      <c r="H60" s="4"/>
      <c r="I60" s="5" t="s">
        <v>7</v>
      </c>
      <c r="J60" s="5" t="s">
        <v>7</v>
      </c>
      <c r="K60" s="5" t="s">
        <v>7</v>
      </c>
      <c r="L60" s="4" t="s">
        <v>44</v>
      </c>
      <c r="M60" s="4"/>
      <c r="N60" s="47"/>
      <c r="O60" s="47"/>
      <c r="P60" s="47"/>
      <c r="Q60" s="47"/>
      <c r="R60" s="47"/>
      <c r="S60" s="47"/>
      <c r="T60" s="47"/>
      <c r="U60" s="47"/>
      <c r="V60" s="47"/>
      <c r="W60" s="47"/>
      <c r="X60" s="47"/>
      <c r="Y60" s="47"/>
      <c r="Z60" s="47"/>
      <c r="AA60" s="47"/>
    </row>
    <row r="61" spans="1:27" s="23" customFormat="1" x14ac:dyDescent="0.25">
      <c r="A61" s="3" t="s">
        <v>266</v>
      </c>
      <c r="B61" s="4" t="s">
        <v>291</v>
      </c>
      <c r="C61" s="5" t="s">
        <v>23</v>
      </c>
      <c r="D61" s="4"/>
      <c r="E61" s="4"/>
      <c r="F61" s="4"/>
      <c r="G61" s="4"/>
      <c r="H61" s="4"/>
      <c r="I61" s="5" t="s">
        <v>7</v>
      </c>
      <c r="J61" s="5" t="s">
        <v>7</v>
      </c>
      <c r="K61" s="5" t="s">
        <v>7</v>
      </c>
      <c r="L61" s="4" t="s">
        <v>44</v>
      </c>
      <c r="M61" s="4"/>
      <c r="N61" s="47"/>
      <c r="O61" s="47"/>
      <c r="P61" s="47"/>
      <c r="Q61" s="47"/>
      <c r="R61" s="47"/>
      <c r="S61" s="47"/>
      <c r="T61" s="47"/>
      <c r="U61" s="47"/>
      <c r="V61" s="47"/>
      <c r="W61" s="47"/>
      <c r="X61" s="47"/>
      <c r="Y61" s="47"/>
      <c r="Z61" s="47"/>
      <c r="AA61" s="47"/>
    </row>
    <row r="62" spans="1:27" s="23" customFormat="1" x14ac:dyDescent="0.25">
      <c r="A62" s="27" t="s">
        <v>156</v>
      </c>
      <c r="B62" s="4" t="s">
        <v>94</v>
      </c>
      <c r="C62" s="5" t="s">
        <v>22</v>
      </c>
      <c r="D62" s="4"/>
      <c r="E62" s="4"/>
      <c r="F62" s="4"/>
      <c r="G62" s="4"/>
      <c r="H62" s="4"/>
      <c r="I62" s="5" t="s">
        <v>8</v>
      </c>
      <c r="J62" s="5" t="s">
        <v>7</v>
      </c>
      <c r="K62" s="5" t="s">
        <v>7</v>
      </c>
      <c r="L62" s="4" t="s">
        <v>44</v>
      </c>
      <c r="M62" s="4"/>
      <c r="N62" s="47"/>
      <c r="O62" s="47"/>
      <c r="P62" s="47"/>
      <c r="Q62" s="47"/>
      <c r="R62" s="47"/>
      <c r="S62" s="47"/>
      <c r="T62" s="47"/>
      <c r="U62" s="47"/>
      <c r="V62" s="47"/>
      <c r="W62" s="47"/>
      <c r="X62" s="47"/>
      <c r="Y62" s="47"/>
      <c r="Z62" s="47"/>
      <c r="AA62" s="47"/>
    </row>
    <row r="63" spans="1:27" s="23" customFormat="1" x14ac:dyDescent="0.25">
      <c r="A63" s="27" t="s">
        <v>158</v>
      </c>
      <c r="B63" s="4" t="s">
        <v>200</v>
      </c>
      <c r="C63" s="5" t="s">
        <v>41</v>
      </c>
      <c r="D63" s="4"/>
      <c r="E63" s="4">
        <v>0.95</v>
      </c>
      <c r="F63" s="4"/>
      <c r="G63" s="4"/>
      <c r="H63" s="4"/>
      <c r="I63" s="5" t="s">
        <v>7</v>
      </c>
      <c r="J63" s="5" t="s">
        <v>7</v>
      </c>
      <c r="K63" s="5" t="s">
        <v>7</v>
      </c>
      <c r="L63" s="4" t="s">
        <v>44</v>
      </c>
      <c r="M63" s="4"/>
      <c r="N63" s="47"/>
      <c r="O63" s="47"/>
      <c r="P63" s="47"/>
      <c r="Q63" s="47"/>
      <c r="R63" s="47"/>
      <c r="S63" s="47"/>
      <c r="T63" s="47"/>
      <c r="U63" s="47"/>
      <c r="V63" s="47"/>
      <c r="W63" s="47"/>
      <c r="X63" s="47"/>
      <c r="Y63" s="47"/>
      <c r="Z63" s="47"/>
      <c r="AA63" s="47"/>
    </row>
    <row r="64" spans="1:27" s="23" customFormat="1" x14ac:dyDescent="0.25">
      <c r="A64" s="27" t="s">
        <v>157</v>
      </c>
      <c r="B64" s="4" t="s">
        <v>199</v>
      </c>
      <c r="C64" s="5" t="s">
        <v>41</v>
      </c>
      <c r="D64" s="4"/>
      <c r="E64" s="4"/>
      <c r="F64" s="4"/>
      <c r="G64" s="4"/>
      <c r="H64" s="4" t="s">
        <v>202</v>
      </c>
      <c r="I64" s="5" t="s">
        <v>7</v>
      </c>
      <c r="J64" s="5" t="s">
        <v>7</v>
      </c>
      <c r="K64" s="5" t="s">
        <v>7</v>
      </c>
      <c r="L64" s="4"/>
      <c r="M64" s="4"/>
      <c r="N64" s="47"/>
      <c r="O64" s="47"/>
      <c r="P64" s="47"/>
      <c r="Q64" s="47"/>
      <c r="R64" s="47"/>
      <c r="S64" s="47"/>
      <c r="T64" s="47"/>
      <c r="U64" s="47"/>
      <c r="V64" s="47"/>
      <c r="W64" s="47"/>
      <c r="X64" s="47"/>
      <c r="Y64" s="47"/>
      <c r="Z64" s="47"/>
      <c r="AA64" s="47"/>
    </row>
    <row r="65" spans="1:27" s="23" customFormat="1" x14ac:dyDescent="0.25">
      <c r="A65" s="27" t="s">
        <v>159</v>
      </c>
      <c r="B65" s="4" t="s">
        <v>201</v>
      </c>
      <c r="C65" s="5" t="s">
        <v>41</v>
      </c>
      <c r="D65" s="4"/>
      <c r="E65" s="4">
        <v>0</v>
      </c>
      <c r="F65" s="4"/>
      <c r="G65" s="4"/>
      <c r="H65" s="4"/>
      <c r="I65" s="5" t="s">
        <v>7</v>
      </c>
      <c r="J65" s="5" t="s">
        <v>7</v>
      </c>
      <c r="K65" s="5" t="s">
        <v>7</v>
      </c>
      <c r="L65" s="4" t="s">
        <v>252</v>
      </c>
      <c r="M65" s="4"/>
      <c r="N65" s="47"/>
      <c r="O65" s="47"/>
      <c r="P65" s="47"/>
      <c r="Q65" s="47"/>
      <c r="R65" s="47"/>
      <c r="S65" s="47"/>
      <c r="T65" s="47"/>
      <c r="U65" s="47"/>
      <c r="V65" s="47"/>
      <c r="W65" s="47"/>
      <c r="X65" s="47"/>
      <c r="Y65" s="47"/>
      <c r="Z65" s="47"/>
      <c r="AA65" s="47"/>
    </row>
    <row r="66" spans="1:27" s="23" customFormat="1" x14ac:dyDescent="0.25">
      <c r="A66" s="27" t="s">
        <v>92</v>
      </c>
      <c r="B66" s="4" t="s">
        <v>305</v>
      </c>
      <c r="C66" s="5" t="s">
        <v>23</v>
      </c>
      <c r="D66" s="4">
        <f>1/365</f>
        <v>2.7397260273972603E-3</v>
      </c>
      <c r="E66" s="4">
        <f>14</f>
        <v>14</v>
      </c>
      <c r="F66" s="4"/>
      <c r="G66" s="4"/>
      <c r="H66" s="4"/>
      <c r="I66" s="5" t="s">
        <v>7</v>
      </c>
      <c r="J66" s="5" t="s">
        <v>7</v>
      </c>
      <c r="K66" s="5" t="s">
        <v>7</v>
      </c>
      <c r="L66" s="4" t="s">
        <v>38</v>
      </c>
      <c r="M66" s="4"/>
      <c r="N66" s="47"/>
      <c r="O66" s="47"/>
      <c r="P66" s="47"/>
      <c r="Q66" s="47"/>
      <c r="R66" s="47"/>
      <c r="S66" s="47"/>
      <c r="T66" s="47"/>
      <c r="U66" s="47"/>
      <c r="V66" s="47"/>
      <c r="W66" s="47"/>
      <c r="X66" s="47"/>
      <c r="Y66" s="47"/>
      <c r="Z66" s="47"/>
      <c r="AA66" s="47"/>
    </row>
    <row r="67" spans="1:27" s="7" customFormat="1" x14ac:dyDescent="0.25">
      <c r="A67" s="39" t="s">
        <v>162</v>
      </c>
      <c r="B67" s="28" t="s">
        <v>255</v>
      </c>
      <c r="C67" s="23" t="s">
        <v>22</v>
      </c>
      <c r="D67" s="4"/>
      <c r="E67" s="28"/>
      <c r="F67" s="28">
        <v>0</v>
      </c>
      <c r="G67" s="28"/>
      <c r="H67" s="28"/>
      <c r="I67" s="28" t="s">
        <v>7</v>
      </c>
      <c r="J67" s="28" t="s">
        <v>7</v>
      </c>
      <c r="K67" s="28" t="s">
        <v>7</v>
      </c>
      <c r="L67" s="28" t="s">
        <v>47</v>
      </c>
      <c r="M67" s="28"/>
    </row>
    <row r="68" spans="1:27" s="23" customFormat="1" x14ac:dyDescent="0.25">
      <c r="A68" s="27" t="s">
        <v>134</v>
      </c>
      <c r="B68" s="5" t="s">
        <v>256</v>
      </c>
      <c r="C68" s="5" t="s">
        <v>17</v>
      </c>
      <c r="D68" s="4">
        <f>1/365</f>
        <v>2.7397260273972603E-3</v>
      </c>
      <c r="E68" s="5"/>
      <c r="F68" s="5">
        <v>0</v>
      </c>
      <c r="G68" s="5"/>
      <c r="H68" s="5"/>
      <c r="I68" s="5" t="s">
        <v>7</v>
      </c>
      <c r="J68" s="5" t="s">
        <v>7</v>
      </c>
      <c r="K68" s="5" t="s">
        <v>7</v>
      </c>
      <c r="L68" s="5" t="s">
        <v>47</v>
      </c>
      <c r="M68" s="4"/>
      <c r="N68" s="47"/>
      <c r="O68" s="47"/>
      <c r="P68" s="47"/>
      <c r="Q68" s="47"/>
      <c r="R68" s="47"/>
      <c r="S68" s="47"/>
      <c r="T68" s="47"/>
      <c r="U68" s="47"/>
      <c r="V68" s="47"/>
      <c r="W68" s="47"/>
      <c r="X68" s="47"/>
      <c r="Y68" s="47"/>
      <c r="Z68" s="47"/>
      <c r="AA68" s="47"/>
    </row>
    <row r="69" spans="1:27" s="23" customFormat="1" x14ac:dyDescent="0.25">
      <c r="A69" s="27" t="s">
        <v>139</v>
      </c>
      <c r="B69" s="4" t="s">
        <v>260</v>
      </c>
      <c r="C69" s="5" t="s">
        <v>17</v>
      </c>
      <c r="D69" s="4">
        <f t="shared" ref="D69:D70" si="0">1/365</f>
        <v>2.7397260273972603E-3</v>
      </c>
      <c r="E69" s="4"/>
      <c r="F69" s="4"/>
      <c r="G69" s="4"/>
      <c r="H69" s="50"/>
      <c r="I69" s="5" t="s">
        <v>7</v>
      </c>
      <c r="J69" s="5" t="s">
        <v>7</v>
      </c>
      <c r="K69" s="5" t="s">
        <v>7</v>
      </c>
      <c r="L69" s="5" t="s">
        <v>38</v>
      </c>
      <c r="M69" s="4"/>
      <c r="N69" s="47"/>
      <c r="O69" s="47"/>
      <c r="P69" s="47"/>
      <c r="Q69" s="47"/>
      <c r="R69" s="47"/>
      <c r="S69" s="47"/>
      <c r="T69" s="47"/>
      <c r="U69" s="47"/>
      <c r="V69" s="47"/>
      <c r="W69" s="47"/>
      <c r="X69" s="47"/>
      <c r="Y69" s="47"/>
      <c r="Z69" s="47"/>
      <c r="AA69" s="47"/>
    </row>
    <row r="70" spans="1:27" s="23" customFormat="1" x14ac:dyDescent="0.25">
      <c r="A70" s="27" t="s">
        <v>141</v>
      </c>
      <c r="B70" s="4" t="s">
        <v>261</v>
      </c>
      <c r="C70" s="5" t="s">
        <v>17</v>
      </c>
      <c r="D70" s="4">
        <f t="shared" si="0"/>
        <v>2.7397260273972603E-3</v>
      </c>
      <c r="E70" s="4"/>
      <c r="F70" s="4"/>
      <c r="G70" s="4"/>
      <c r="H70" s="50"/>
      <c r="I70" s="5" t="s">
        <v>7</v>
      </c>
      <c r="J70" s="5" t="s">
        <v>7</v>
      </c>
      <c r="K70" s="5" t="s">
        <v>7</v>
      </c>
      <c r="L70" s="5" t="s">
        <v>38</v>
      </c>
      <c r="M70" s="4"/>
      <c r="N70" s="47"/>
      <c r="O70" s="47"/>
      <c r="P70" s="47"/>
      <c r="Q70" s="47"/>
      <c r="R70" s="47"/>
      <c r="S70" s="47"/>
      <c r="T70" s="47"/>
      <c r="U70" s="47"/>
      <c r="V70" s="47"/>
      <c r="W70" s="47"/>
      <c r="X70" s="47"/>
      <c r="Y70" s="47"/>
      <c r="Z70" s="47"/>
      <c r="AA70" s="47"/>
    </row>
    <row r="71" spans="1:27" s="23" customFormat="1" x14ac:dyDescent="0.25">
      <c r="A71" s="27" t="s">
        <v>160</v>
      </c>
      <c r="B71" s="4" t="s">
        <v>233</v>
      </c>
      <c r="C71" s="5" t="s">
        <v>41</v>
      </c>
      <c r="D71" s="4"/>
      <c r="E71" s="4"/>
      <c r="F71" s="4"/>
      <c r="G71" s="4"/>
      <c r="H71" s="4"/>
      <c r="I71" s="5" t="s">
        <v>7</v>
      </c>
      <c r="J71" s="5" t="s">
        <v>7</v>
      </c>
      <c r="K71" s="5" t="s">
        <v>7</v>
      </c>
      <c r="L71" s="5" t="s">
        <v>38</v>
      </c>
      <c r="M71" s="4"/>
      <c r="N71" s="47"/>
      <c r="O71" s="47"/>
      <c r="P71" s="47"/>
      <c r="Q71" s="47"/>
      <c r="R71" s="47"/>
      <c r="S71" s="47"/>
      <c r="T71" s="47"/>
      <c r="U71" s="47"/>
      <c r="V71" s="47"/>
      <c r="W71" s="47"/>
      <c r="X71" s="47"/>
      <c r="Y71" s="47"/>
      <c r="Z71" s="47"/>
      <c r="AA71" s="47"/>
    </row>
    <row r="72" spans="1:27" x14ac:dyDescent="0.25">
      <c r="A72" s="27" t="s">
        <v>161</v>
      </c>
      <c r="B72" s="4" t="s">
        <v>259</v>
      </c>
      <c r="C72" s="5" t="s">
        <v>41</v>
      </c>
      <c r="D72" s="4"/>
      <c r="I72" s="5" t="s">
        <v>7</v>
      </c>
      <c r="J72" s="5" t="s">
        <v>7</v>
      </c>
      <c r="K72" s="5" t="s">
        <v>7</v>
      </c>
      <c r="L72" s="5" t="s">
        <v>38</v>
      </c>
    </row>
    <row r="73" spans="1:27" s="23" customFormat="1" x14ac:dyDescent="0.25">
      <c r="A73" s="5"/>
      <c r="B73" s="5"/>
      <c r="C73" s="5"/>
      <c r="D73" s="4"/>
      <c r="E73" s="5"/>
      <c r="F73" s="5"/>
      <c r="G73" s="5"/>
      <c r="H73" s="5"/>
      <c r="I73" s="5"/>
      <c r="J73" s="5"/>
      <c r="K73" s="5"/>
      <c r="L73" s="5"/>
      <c r="M73" s="5"/>
    </row>
    <row r="74" spans="1:27" s="23" customFormat="1" x14ac:dyDescent="0.25">
      <c r="A74" s="5" t="s">
        <v>79</v>
      </c>
      <c r="B74" s="5" t="s">
        <v>80</v>
      </c>
      <c r="C74" s="5" t="s">
        <v>22</v>
      </c>
      <c r="D74" s="4"/>
      <c r="E74" s="5"/>
      <c r="F74" s="5">
        <v>0</v>
      </c>
      <c r="G74" s="5"/>
      <c r="H74" s="5"/>
      <c r="I74" s="5" t="s">
        <v>7</v>
      </c>
      <c r="J74" s="5" t="s">
        <v>7</v>
      </c>
      <c r="K74" s="5" t="s">
        <v>7</v>
      </c>
      <c r="L74" s="5" t="s">
        <v>78</v>
      </c>
      <c r="M74" s="5"/>
    </row>
    <row r="75" spans="1:27" s="23" customFormat="1" x14ac:dyDescent="0.25">
      <c r="A75" s="5" t="s">
        <v>81</v>
      </c>
      <c r="B75" s="5" t="s">
        <v>82</v>
      </c>
      <c r="C75" s="5" t="s">
        <v>22</v>
      </c>
      <c r="D75" s="4"/>
      <c r="E75" s="5"/>
      <c r="F75" s="5">
        <v>0</v>
      </c>
      <c r="G75" s="5"/>
      <c r="H75" s="5"/>
      <c r="I75" s="5" t="s">
        <v>7</v>
      </c>
      <c r="J75" s="5" t="s">
        <v>7</v>
      </c>
      <c r="K75" s="5" t="s">
        <v>7</v>
      </c>
      <c r="L75" s="5" t="s">
        <v>78</v>
      </c>
      <c r="M75" s="5"/>
    </row>
    <row r="76" spans="1:27" s="23" customFormat="1" x14ac:dyDescent="0.25">
      <c r="A76" s="5" t="s">
        <v>76</v>
      </c>
      <c r="B76" s="5" t="s">
        <v>77</v>
      </c>
      <c r="C76" s="5" t="s">
        <v>22</v>
      </c>
      <c r="D76" s="4"/>
      <c r="E76" s="5"/>
      <c r="F76" s="5">
        <v>0</v>
      </c>
      <c r="G76" s="5"/>
      <c r="H76" s="5" t="s">
        <v>292</v>
      </c>
      <c r="I76" s="5" t="s">
        <v>7</v>
      </c>
      <c r="J76" s="5" t="s">
        <v>7</v>
      </c>
      <c r="K76" s="5" t="s">
        <v>7</v>
      </c>
      <c r="L76" s="5"/>
      <c r="M76" s="5"/>
    </row>
    <row r="77" spans="1:27" s="23" customFormat="1" x14ac:dyDescent="0.25">
      <c r="A77" s="5"/>
      <c r="B77" s="5"/>
      <c r="C77" s="5"/>
      <c r="D77" s="5"/>
      <c r="E77" s="5"/>
      <c r="F77" s="5"/>
      <c r="G77" s="5"/>
      <c r="H77" s="5"/>
      <c r="I77" s="5"/>
      <c r="J77" s="5"/>
      <c r="K77" s="5"/>
      <c r="L77" s="5"/>
      <c r="M77" s="5"/>
    </row>
    <row r="78" spans="1:27" s="23" customFormat="1" x14ac:dyDescent="0.25"/>
    <row r="79" spans="1:27" s="7" customFormat="1" x14ac:dyDescent="0.25"/>
    <row r="80" spans="1:27" s="7" customFormat="1" x14ac:dyDescent="0.25"/>
    <row r="81" spans="1:13" s="23" customFormat="1" x14ac:dyDescent="0.25"/>
    <row r="82" spans="1:13" s="23" customFormat="1" x14ac:dyDescent="0.25"/>
    <row r="83" spans="1:13" s="23" customFormat="1" x14ac:dyDescent="0.25"/>
    <row r="84" spans="1:13" s="23" customFormat="1" x14ac:dyDescent="0.25"/>
    <row r="85" spans="1:13" s="23" customFormat="1" x14ac:dyDescent="0.25"/>
    <row r="86" spans="1:13" x14ac:dyDescent="0.25">
      <c r="A86"/>
      <c r="B86"/>
      <c r="C86"/>
      <c r="D86" s="23"/>
      <c r="E86"/>
      <c r="F86"/>
      <c r="G86"/>
      <c r="H86"/>
      <c r="I86"/>
      <c r="J86"/>
      <c r="K86"/>
      <c r="L86"/>
      <c r="M86"/>
    </row>
    <row r="87" spans="1:13" x14ac:dyDescent="0.25">
      <c r="A87"/>
      <c r="B87"/>
      <c r="C87"/>
      <c r="D87" s="23"/>
      <c r="E87"/>
      <c r="F87"/>
      <c r="G87"/>
      <c r="H87"/>
      <c r="I87"/>
      <c r="J87"/>
      <c r="K87"/>
      <c r="L87"/>
      <c r="M87"/>
    </row>
    <row r="88" spans="1:13" x14ac:dyDescent="0.25">
      <c r="A88"/>
      <c r="B88"/>
      <c r="C88"/>
      <c r="D88" s="23"/>
      <c r="E88"/>
      <c r="F88"/>
      <c r="G88"/>
      <c r="H88"/>
      <c r="I88"/>
      <c r="J88"/>
      <c r="K88"/>
      <c r="L88"/>
      <c r="M88"/>
    </row>
    <row r="89" spans="1:13" s="7" customFormat="1" x14ac:dyDescent="0.25"/>
    <row r="90" spans="1:13" s="7" customFormat="1" x14ac:dyDescent="0.25"/>
    <row r="91" spans="1:13" x14ac:dyDescent="0.25">
      <c r="A91"/>
      <c r="B91"/>
      <c r="C91"/>
      <c r="D91" s="23"/>
      <c r="E91"/>
      <c r="F91"/>
      <c r="G91"/>
      <c r="H91"/>
      <c r="I91"/>
      <c r="J91"/>
      <c r="K91"/>
      <c r="L91"/>
      <c r="M91"/>
    </row>
    <row r="92" spans="1:13" s="23" customFormat="1" x14ac:dyDescent="0.25"/>
    <row r="93" spans="1:13" s="7" customFormat="1" x14ac:dyDescent="0.25"/>
    <row r="94" spans="1:13" x14ac:dyDescent="0.25">
      <c r="A94"/>
      <c r="B94"/>
      <c r="C94"/>
      <c r="D94" s="23"/>
      <c r="E94"/>
      <c r="F94"/>
      <c r="G94"/>
      <c r="H94"/>
      <c r="I94"/>
      <c r="J94"/>
      <c r="K94"/>
      <c r="L94"/>
      <c r="M94"/>
    </row>
    <row r="95" spans="1:13" s="7" customFormat="1" x14ac:dyDescent="0.25"/>
    <row r="96" spans="1:13" s="7" customFormat="1" x14ac:dyDescent="0.25"/>
    <row r="97" spans="1:13" x14ac:dyDescent="0.25">
      <c r="A97"/>
      <c r="B97"/>
      <c r="C97"/>
      <c r="D97" s="23"/>
      <c r="E97"/>
      <c r="F97"/>
      <c r="G97"/>
      <c r="H97"/>
      <c r="I97"/>
      <c r="J97"/>
      <c r="K97"/>
      <c r="L97"/>
      <c r="M97"/>
    </row>
    <row r="98" spans="1:13" s="23" customFormat="1" x14ac:dyDescent="0.25"/>
    <row r="99" spans="1:13" s="23" customFormat="1" x14ac:dyDescent="0.25"/>
    <row r="100" spans="1:13" x14ac:dyDescent="0.25">
      <c r="A100"/>
      <c r="B100"/>
      <c r="C100"/>
      <c r="D100" s="23"/>
      <c r="E100"/>
      <c r="F100"/>
      <c r="G100"/>
      <c r="H100"/>
      <c r="I100"/>
      <c r="J100"/>
      <c r="K100"/>
      <c r="L100"/>
      <c r="M100"/>
    </row>
    <row r="101" spans="1:13" x14ac:dyDescent="0.25">
      <c r="A101"/>
      <c r="B101"/>
      <c r="C101"/>
      <c r="D101" s="23"/>
      <c r="E101"/>
      <c r="F101"/>
      <c r="G101"/>
      <c r="H101"/>
      <c r="I101"/>
      <c r="J101"/>
      <c r="K101"/>
      <c r="L101"/>
      <c r="M101"/>
    </row>
    <row r="102" spans="1:13" x14ac:dyDescent="0.25">
      <c r="A102"/>
      <c r="B102"/>
      <c r="C102"/>
      <c r="D102" s="23"/>
      <c r="E102"/>
      <c r="F102"/>
      <c r="G102"/>
      <c r="H102"/>
      <c r="I102"/>
      <c r="J102"/>
      <c r="K102"/>
      <c r="L102"/>
      <c r="M102"/>
    </row>
    <row r="103" spans="1:13" x14ac:dyDescent="0.25">
      <c r="A103"/>
      <c r="B103"/>
      <c r="C103"/>
      <c r="D103" s="23"/>
      <c r="E103"/>
      <c r="F103"/>
      <c r="G103"/>
      <c r="H103"/>
      <c r="I103"/>
      <c r="J103"/>
      <c r="K103"/>
      <c r="L103"/>
      <c r="M103"/>
    </row>
    <row r="104" spans="1:13" s="23" customFormat="1" x14ac:dyDescent="0.25"/>
    <row r="105" spans="1:13" s="23" customFormat="1" x14ac:dyDescent="0.25"/>
    <row r="106" spans="1:13" x14ac:dyDescent="0.25">
      <c r="A106"/>
      <c r="B106"/>
      <c r="C106"/>
      <c r="D106" s="23"/>
      <c r="E106"/>
      <c r="F106"/>
      <c r="G106"/>
      <c r="H106"/>
      <c r="I106"/>
      <c r="J106"/>
      <c r="K106"/>
      <c r="L106"/>
      <c r="M106"/>
    </row>
    <row r="107" spans="1:13" s="23" customFormat="1" x14ac:dyDescent="0.25"/>
    <row r="108" spans="1:13" s="23" customFormat="1" x14ac:dyDescent="0.25"/>
    <row r="109" spans="1:13" s="23" customFormat="1" x14ac:dyDescent="0.25"/>
    <row r="110" spans="1:13" s="23" customFormat="1" x14ac:dyDescent="0.25"/>
    <row r="111" spans="1:13" x14ac:dyDescent="0.25">
      <c r="A111"/>
      <c r="B111"/>
      <c r="C111"/>
      <c r="D111" s="23"/>
      <c r="E111"/>
      <c r="F111"/>
      <c r="G111"/>
      <c r="H111"/>
      <c r="I111"/>
      <c r="J111"/>
      <c r="K111"/>
      <c r="L111"/>
      <c r="M111"/>
    </row>
    <row r="112" spans="1:13" x14ac:dyDescent="0.25">
      <c r="A112"/>
      <c r="B112"/>
      <c r="C112"/>
      <c r="D112" s="23"/>
      <c r="E112"/>
      <c r="F112"/>
      <c r="G112"/>
      <c r="H112"/>
      <c r="I112"/>
      <c r="J112"/>
      <c r="K112"/>
      <c r="L112"/>
      <c r="M112"/>
    </row>
    <row r="113" spans="1:13" s="23" customFormat="1" x14ac:dyDescent="0.25"/>
    <row r="114" spans="1:13" s="23" customFormat="1" x14ac:dyDescent="0.25"/>
    <row r="115" spans="1:13" x14ac:dyDescent="0.25">
      <c r="A115"/>
      <c r="B115"/>
      <c r="C115"/>
      <c r="D115" s="23"/>
      <c r="E115"/>
      <c r="F115"/>
      <c r="G115"/>
      <c r="H115"/>
      <c r="I115"/>
      <c r="J115"/>
      <c r="K115"/>
      <c r="L115"/>
      <c r="M115"/>
    </row>
    <row r="116" spans="1:13" x14ac:dyDescent="0.25">
      <c r="A116"/>
      <c r="B116"/>
      <c r="C116"/>
      <c r="D116" s="23"/>
      <c r="E116"/>
      <c r="F116"/>
      <c r="G116"/>
      <c r="H116"/>
      <c r="I116"/>
      <c r="J116"/>
      <c r="K116"/>
      <c r="L116"/>
      <c r="M116"/>
    </row>
    <row r="117" spans="1:13" x14ac:dyDescent="0.25">
      <c r="A117"/>
      <c r="B117"/>
      <c r="C117"/>
      <c r="D117" s="23"/>
      <c r="E117"/>
      <c r="F117"/>
      <c r="G117"/>
      <c r="H117"/>
      <c r="I117"/>
      <c r="J117"/>
      <c r="K117"/>
      <c r="L117"/>
      <c r="M117"/>
    </row>
    <row r="118" spans="1:13" x14ac:dyDescent="0.25">
      <c r="A118"/>
      <c r="B118"/>
      <c r="C118"/>
      <c r="D118" s="23"/>
      <c r="E118"/>
      <c r="F118"/>
      <c r="G118"/>
      <c r="H118"/>
      <c r="I118"/>
      <c r="J118"/>
      <c r="K118"/>
      <c r="L118"/>
      <c r="M118"/>
    </row>
    <row r="119" spans="1:13" x14ac:dyDescent="0.25">
      <c r="A119"/>
      <c r="B119"/>
      <c r="C119"/>
      <c r="D119" s="23"/>
      <c r="E119"/>
      <c r="F119"/>
      <c r="G119"/>
      <c r="H119"/>
      <c r="I119"/>
      <c r="J119"/>
      <c r="K119"/>
      <c r="L119"/>
      <c r="M119"/>
    </row>
    <row r="120" spans="1:13" x14ac:dyDescent="0.25">
      <c r="A120"/>
      <c r="B120"/>
      <c r="C120"/>
      <c r="D120" s="23"/>
      <c r="E120"/>
      <c r="F120"/>
      <c r="G120"/>
      <c r="H120"/>
      <c r="I120"/>
      <c r="J120"/>
      <c r="K120"/>
      <c r="L120"/>
      <c r="M120"/>
    </row>
    <row r="121" spans="1:13" x14ac:dyDescent="0.25">
      <c r="A121"/>
      <c r="B121"/>
      <c r="C121"/>
      <c r="D121" s="23"/>
      <c r="E121"/>
      <c r="F121"/>
      <c r="G121"/>
      <c r="H121"/>
      <c r="I121"/>
      <c r="J121"/>
      <c r="K121"/>
      <c r="L121"/>
      <c r="M121"/>
    </row>
  </sheetData>
  <dataValidations count="2">
    <dataValidation type="list" allowBlank="1" showInputMessage="1" showErrorMessage="1" sqref="I2:K4 I35:K72 I74:K76 I25:K33 I6:K23">
      <formula1>"y,n"</formula1>
    </dataValidation>
    <dataValidation type="list" allowBlank="1" showInputMessage="1" showErrorMessage="1" sqref="C74:C76 C25:C72 C2:C4 C6:C23">
      <formula1>",number,probability,duration,proportion"</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9"/>
  <sheetViews>
    <sheetView zoomScaleNormal="100" workbookViewId="0">
      <selection activeCell="H7" sqref="H7"/>
    </sheetView>
  </sheetViews>
  <sheetFormatPr defaultColWidth="8.85546875" defaultRowHeight="15" x14ac:dyDescent="0.25"/>
  <cols>
    <col min="1" max="1" width="15" bestFit="1" customWidth="1"/>
    <col min="2" max="2" width="25.5703125" bestFit="1" customWidth="1"/>
    <col min="3" max="3" width="32.7109375" bestFit="1" customWidth="1"/>
    <col min="4" max="4" width="12.7109375" style="15" bestFit="1" customWidth="1"/>
    <col min="5" max="5" width="13.28515625" style="15" bestFit="1" customWidth="1"/>
    <col min="6" max="6" width="13.28515625" bestFit="1" customWidth="1"/>
    <col min="7" max="7" width="12.7109375" bestFit="1" customWidth="1"/>
    <col min="8" max="8" width="14.28515625" bestFit="1" customWidth="1"/>
    <col min="9" max="9" width="15.140625" style="15" bestFit="1" customWidth="1"/>
    <col min="10" max="10" width="6.7109375" bestFit="1" customWidth="1"/>
  </cols>
  <sheetData>
    <row r="1" spans="1:10" x14ac:dyDescent="0.25">
      <c r="A1" s="1" t="s">
        <v>0</v>
      </c>
      <c r="B1" s="1" t="s">
        <v>1</v>
      </c>
      <c r="C1" s="1" t="s">
        <v>9</v>
      </c>
      <c r="D1" s="12" t="s">
        <v>33</v>
      </c>
      <c r="E1" s="12" t="s">
        <v>10</v>
      </c>
      <c r="F1" s="1" t="s">
        <v>5</v>
      </c>
      <c r="G1" s="1" t="s">
        <v>6</v>
      </c>
      <c r="H1" s="1" t="s">
        <v>20</v>
      </c>
      <c r="I1" s="10" t="s">
        <v>32</v>
      </c>
      <c r="J1" s="1" t="s">
        <v>21</v>
      </c>
    </row>
    <row r="2" spans="1:10" x14ac:dyDescent="0.25">
      <c r="A2" s="2" t="s">
        <v>28</v>
      </c>
      <c r="B2" s="2" t="s">
        <v>213</v>
      </c>
      <c r="C2" s="2" t="s">
        <v>215</v>
      </c>
      <c r="D2" s="13"/>
      <c r="E2" s="13"/>
      <c r="F2" s="2">
        <v>0</v>
      </c>
      <c r="G2" s="23" t="s">
        <v>7</v>
      </c>
      <c r="H2" s="2"/>
      <c r="I2" s="13"/>
      <c r="J2" s="24" t="s">
        <v>7</v>
      </c>
    </row>
    <row r="3" spans="1:10" x14ac:dyDescent="0.25">
      <c r="A3" s="2" t="s">
        <v>214</v>
      </c>
      <c r="B3" s="2" t="s">
        <v>211</v>
      </c>
      <c r="C3" s="2" t="s">
        <v>212</v>
      </c>
      <c r="D3" s="13"/>
      <c r="E3" s="13"/>
      <c r="F3" s="2">
        <v>0</v>
      </c>
      <c r="G3" s="23" t="s">
        <v>7</v>
      </c>
      <c r="H3" s="2"/>
      <c r="I3" s="13"/>
      <c r="J3" s="24" t="s">
        <v>7</v>
      </c>
    </row>
    <row r="4" spans="1:10" x14ac:dyDescent="0.25">
      <c r="A4" s="2" t="s">
        <v>216</v>
      </c>
      <c r="B4" s="2" t="s">
        <v>217</v>
      </c>
      <c r="C4" s="2" t="s">
        <v>218</v>
      </c>
      <c r="D4" s="13"/>
      <c r="E4" s="13"/>
      <c r="F4" s="2">
        <v>0</v>
      </c>
      <c r="G4" s="23" t="s">
        <v>7</v>
      </c>
      <c r="H4" s="24"/>
      <c r="I4" s="13"/>
      <c r="J4" s="24" t="s">
        <v>7</v>
      </c>
    </row>
    <row r="5" spans="1:10" s="11" customFormat="1" x14ac:dyDescent="0.25">
      <c r="A5" s="9" t="s">
        <v>34</v>
      </c>
      <c r="B5" s="9" t="s">
        <v>254</v>
      </c>
      <c r="C5" s="9" t="s">
        <v>219</v>
      </c>
      <c r="D5" s="9"/>
      <c r="E5" s="9"/>
      <c r="F5" s="9">
        <v>1</v>
      </c>
      <c r="G5" s="23" t="s">
        <v>7</v>
      </c>
      <c r="H5" s="9" t="s">
        <v>47</v>
      </c>
      <c r="I5" s="9"/>
      <c r="J5" s="9" t="s">
        <v>7</v>
      </c>
    </row>
    <row r="6" spans="1:10" x14ac:dyDescent="0.25">
      <c r="A6" s="24" t="s">
        <v>29</v>
      </c>
      <c r="B6" s="24" t="s">
        <v>31</v>
      </c>
      <c r="C6" s="9" t="s">
        <v>28</v>
      </c>
      <c r="D6" s="13" t="s">
        <v>34</v>
      </c>
      <c r="E6" s="13"/>
      <c r="F6" s="9">
        <v>1</v>
      </c>
      <c r="G6" s="23" t="s">
        <v>7</v>
      </c>
      <c r="H6" s="32" t="s">
        <v>38</v>
      </c>
      <c r="J6" s="9" t="s">
        <v>7</v>
      </c>
    </row>
    <row r="7" spans="1:10" x14ac:dyDescent="0.25">
      <c r="A7" s="32" t="s">
        <v>248</v>
      </c>
      <c r="B7" s="32" t="s">
        <v>249</v>
      </c>
      <c r="C7" s="2" t="s">
        <v>231</v>
      </c>
      <c r="D7" s="13"/>
      <c r="E7" s="13"/>
      <c r="F7" s="32">
        <v>0</v>
      </c>
      <c r="G7" s="5" t="s">
        <v>7</v>
      </c>
      <c r="J7" s="32" t="s">
        <v>7</v>
      </c>
    </row>
    <row r="8" spans="1:10" x14ac:dyDescent="0.25">
      <c r="C8" s="2"/>
      <c r="D8" s="13"/>
      <c r="E8" s="13"/>
      <c r="G8" s="9"/>
    </row>
    <row r="9" spans="1:10" x14ac:dyDescent="0.25">
      <c r="G9" s="9"/>
    </row>
    <row r="10" spans="1:10" x14ac:dyDescent="0.25">
      <c r="G10" s="9"/>
    </row>
    <row r="11" spans="1:10" x14ac:dyDescent="0.25">
      <c r="G11" s="9"/>
    </row>
    <row r="12" spans="1:10" x14ac:dyDescent="0.25">
      <c r="G12" s="9"/>
    </row>
    <row r="16" spans="1:10" x14ac:dyDescent="0.25">
      <c r="C16" s="32"/>
    </row>
    <row r="17" spans="3:3" x14ac:dyDescent="0.25">
      <c r="C17" s="32"/>
    </row>
    <row r="18" spans="3:3" x14ac:dyDescent="0.25">
      <c r="C18" s="32"/>
    </row>
    <row r="19" spans="3:3" x14ac:dyDescent="0.25">
      <c r="C19" s="32"/>
    </row>
  </sheetData>
  <dataValidations count="1">
    <dataValidation type="list" allowBlank="1" showInputMessage="1" showErrorMessage="1" sqref="G2:G6 J2:J6">
      <formula1>"y,n"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
  <sheetViews>
    <sheetView workbookViewId="0">
      <selection activeCell="C14" sqref="C14"/>
    </sheetView>
  </sheetViews>
  <sheetFormatPr defaultRowHeight="15" x14ac:dyDescent="0.25"/>
  <cols>
    <col min="1" max="1" width="11.28515625" bestFit="1" customWidth="1"/>
    <col min="2" max="2" width="60.7109375" bestFit="1" customWidth="1"/>
    <col min="3" max="3" width="13.28515625" bestFit="1" customWidth="1"/>
  </cols>
  <sheetData>
    <row r="1" spans="1:3" x14ac:dyDescent="0.25">
      <c r="A1" s="31" t="s">
        <v>0</v>
      </c>
      <c r="B1" s="31" t="s">
        <v>1</v>
      </c>
      <c r="C1" s="31" t="s">
        <v>10</v>
      </c>
    </row>
    <row r="2" spans="1:3" x14ac:dyDescent="0.25">
      <c r="A2" s="34" t="s">
        <v>58</v>
      </c>
      <c r="B2" s="33" t="s">
        <v>57</v>
      </c>
      <c r="C2" s="32">
        <v>1</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zoomScaleNormal="100" workbookViewId="0">
      <selection activeCell="A2" sqref="A2:XFD2"/>
    </sheetView>
  </sheetViews>
  <sheetFormatPr defaultColWidth="8.85546875" defaultRowHeight="15" x14ac:dyDescent="0.25"/>
  <cols>
    <col min="1" max="1" width="22.85546875" bestFit="1" customWidth="1"/>
    <col min="2" max="2" width="22.140625" bestFit="1" customWidth="1"/>
  </cols>
  <sheetData>
    <row r="1" spans="1:7" x14ac:dyDescent="0.25">
      <c r="A1" s="3" t="s">
        <v>15</v>
      </c>
      <c r="B1" s="3" t="s">
        <v>16</v>
      </c>
    </row>
    <row r="2" spans="1:7" x14ac:dyDescent="0.25">
      <c r="A2" s="5" t="s">
        <v>35</v>
      </c>
      <c r="B2" s="8" t="s">
        <v>28</v>
      </c>
    </row>
    <row r="3" spans="1:7" x14ac:dyDescent="0.25">
      <c r="B3" s="2"/>
      <c r="E3" s="2"/>
      <c r="F3" s="2"/>
      <c r="G3" s="2"/>
    </row>
    <row r="4" spans="1:7" x14ac:dyDescent="0.25">
      <c r="B4" s="2"/>
      <c r="E4" s="2"/>
      <c r="F4" s="2"/>
      <c r="G4" s="2"/>
    </row>
    <row r="5" spans="1:7" x14ac:dyDescent="0.25">
      <c r="E5" s="2"/>
      <c r="F5" s="2"/>
      <c r="G5" s="2"/>
    </row>
    <row r="6" spans="1:7" x14ac:dyDescent="0.25">
      <c r="E6" s="2"/>
      <c r="F6" s="2"/>
      <c r="G6" s="2"/>
    </row>
    <row r="7" spans="1:7" x14ac:dyDescent="0.25">
      <c r="E7" s="2"/>
      <c r="F7" s="2"/>
      <c r="G7"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9"/>
  <sheetViews>
    <sheetView workbookViewId="0">
      <selection activeCell="A10" sqref="A10:XFD10"/>
    </sheetView>
  </sheetViews>
  <sheetFormatPr defaultRowHeight="15" x14ac:dyDescent="0.25"/>
  <cols>
    <col min="1" max="1" width="30.28515625" customWidth="1"/>
    <col min="2" max="2" width="8" customWidth="1"/>
    <col min="3" max="3" width="19.140625" customWidth="1"/>
    <col min="4" max="4" width="19.42578125" bestFit="1" customWidth="1"/>
  </cols>
  <sheetData>
    <row r="1" spans="1:5" x14ac:dyDescent="0.25">
      <c r="A1" s="31" t="s">
        <v>24</v>
      </c>
      <c r="B1" s="3" t="s">
        <v>59</v>
      </c>
      <c r="C1" s="3" t="s">
        <v>60</v>
      </c>
      <c r="D1" s="3" t="s">
        <v>61</v>
      </c>
      <c r="E1" s="23"/>
    </row>
    <row r="2" spans="1:5" x14ac:dyDescent="0.25">
      <c r="A2" s="23" t="s">
        <v>62</v>
      </c>
      <c r="B2" s="23" t="s">
        <v>63</v>
      </c>
      <c r="C2" s="23" t="s">
        <v>34</v>
      </c>
      <c r="D2" s="23" t="s">
        <v>64</v>
      </c>
      <c r="E2" s="23"/>
    </row>
    <row r="3" spans="1:5" s="23" customFormat="1" x14ac:dyDescent="0.25">
      <c r="A3" s="23" t="s">
        <v>67</v>
      </c>
      <c r="B3" s="23" t="s">
        <v>63</v>
      </c>
      <c r="C3" s="23" t="s">
        <v>29</v>
      </c>
      <c r="D3" s="23" t="s">
        <v>65</v>
      </c>
    </row>
    <row r="4" spans="1:5" x14ac:dyDescent="0.25">
      <c r="A4" t="s">
        <v>51</v>
      </c>
      <c r="B4" s="23" t="s">
        <v>63</v>
      </c>
      <c r="C4" s="5" t="s">
        <v>28</v>
      </c>
      <c r="D4" t="s">
        <v>65</v>
      </c>
    </row>
    <row r="5" spans="1:5" s="23" customFormat="1" x14ac:dyDescent="0.25">
      <c r="A5" s="23" t="s">
        <v>48</v>
      </c>
      <c r="B5" s="23" t="s">
        <v>63</v>
      </c>
      <c r="C5" s="5" t="s">
        <v>248</v>
      </c>
      <c r="D5" s="23" t="s">
        <v>65</v>
      </c>
    </row>
    <row r="6" spans="1:5" s="23" customFormat="1" x14ac:dyDescent="0.25">
      <c r="A6" s="23" t="s">
        <v>94</v>
      </c>
      <c r="B6" s="23" t="s">
        <v>63</v>
      </c>
      <c r="C6" s="5" t="s">
        <v>250</v>
      </c>
      <c r="D6" s="23" t="s">
        <v>45</v>
      </c>
    </row>
    <row r="7" spans="1:5" x14ac:dyDescent="0.25">
      <c r="A7" t="s">
        <v>68</v>
      </c>
      <c r="B7" s="23" t="s">
        <v>63</v>
      </c>
      <c r="C7" t="s">
        <v>203</v>
      </c>
      <c r="D7" t="s">
        <v>66</v>
      </c>
    </row>
    <row r="8" spans="1:5" x14ac:dyDescent="0.25">
      <c r="A8" t="s">
        <v>69</v>
      </c>
      <c r="B8" s="23" t="s">
        <v>63</v>
      </c>
      <c r="C8" t="s">
        <v>204</v>
      </c>
      <c r="D8" s="23" t="s">
        <v>66</v>
      </c>
    </row>
    <row r="9" spans="1:5" x14ac:dyDescent="0.25">
      <c r="A9" t="s">
        <v>77</v>
      </c>
      <c r="B9" t="s">
        <v>63</v>
      </c>
      <c r="C9" s="5" t="s">
        <v>76</v>
      </c>
      <c r="D9" t="s">
        <v>65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Databook Pages</vt:lpstr>
      <vt:lpstr>Compartments</vt:lpstr>
      <vt:lpstr>Transitions</vt:lpstr>
      <vt:lpstr>Parameters</vt:lpstr>
      <vt:lpstr>Characteristics</vt:lpstr>
      <vt:lpstr>Interactions</vt:lpstr>
      <vt:lpstr>Cascades</vt:lpstr>
      <vt:lpstr>Plots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Chris Kuschel</cp:lastModifiedBy>
  <dcterms:created xsi:type="dcterms:W3CDTF">2018-07-31T22:32:53Z</dcterms:created>
  <dcterms:modified xsi:type="dcterms:W3CDTF">2018-11-20T04:54:19Z</dcterms:modified>
</cp:coreProperties>
</file>