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E:\projects\atomica\atomica\atomica\library\"/>
    </mc:Choice>
  </mc:AlternateContent>
  <xr:revisionPtr revIDLastSave="0" documentId="13_ncr:1_{329A9B5F-CEEF-4531-954E-9B09AA6F159C}" xr6:coauthVersionLast="38" xr6:coauthVersionMax="38" xr10:uidLastSave="{00000000-0000-0000-0000-000000000000}"/>
  <bookViews>
    <workbookView xWindow="0" yWindow="0" windowWidth="28800" windowHeight="12585" activeTab="4" xr2:uid="{00000000-000D-0000-FFFF-FFFF00000000}"/>
  </bookViews>
  <sheets>
    <sheet name="About" sheetId="1" r:id="rId1"/>
    <sheet name="Databook Pages" sheetId="2" r:id="rId2"/>
    <sheet name="Compartments" sheetId="3" r:id="rId3"/>
    <sheet name="Transitions" sheetId="4" r:id="rId4"/>
    <sheet name="Parameters" sheetId="5" r:id="rId5"/>
    <sheet name="Characteristics" sheetId="6" r:id="rId6"/>
    <sheet name="Interactions" sheetId="7" r:id="rId7"/>
    <sheet name="Cascades" sheetId="8" r:id="rId8"/>
    <sheet name="Plots" sheetId="9" r:id="rId9"/>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4" i="5" l="1"/>
  <c r="D33" i="5"/>
  <c r="E32" i="5"/>
  <c r="D32" i="5"/>
  <c r="F31" i="5"/>
  <c r="E31" i="5"/>
  <c r="D31" i="5"/>
  <c r="D30" i="5"/>
  <c r="D29" i="5"/>
  <c r="D28" i="5"/>
  <c r="D27" i="5"/>
  <c r="A27" i="5"/>
  <c r="A26" i="5"/>
  <c r="A25" i="5"/>
  <c r="D24" i="5"/>
  <c r="A22" i="5"/>
  <c r="D16" i="5"/>
  <c r="A16" i="5"/>
  <c r="A15" i="5"/>
  <c r="A22" i="4"/>
  <c r="A21" i="4"/>
  <c r="A20" i="4"/>
  <c r="A19" i="4"/>
  <c r="A18" i="4"/>
  <c r="A17" i="4"/>
  <c r="A16" i="4"/>
  <c r="A15" i="4"/>
  <c r="A14" i="4"/>
  <c r="A13" i="4"/>
  <c r="A12" i="4"/>
  <c r="A11" i="4"/>
  <c r="A10" i="4"/>
  <c r="A9" i="4"/>
  <c r="A8" i="4"/>
  <c r="A7" i="4"/>
  <c r="A6" i="4"/>
  <c r="A5" i="4"/>
  <c r="A4" i="4"/>
  <c r="A3" i="4"/>
  <c r="A2" i="4"/>
  <c r="V1" i="4"/>
  <c r="U1" i="4"/>
  <c r="T1" i="4"/>
  <c r="S1" i="4"/>
  <c r="R1" i="4"/>
  <c r="Q1" i="4"/>
  <c r="P1" i="4"/>
  <c r="O1" i="4"/>
  <c r="N1" i="4"/>
  <c r="M1" i="4"/>
  <c r="L1" i="4"/>
  <c r="K1" i="4"/>
  <c r="J1" i="4"/>
  <c r="I1" i="4"/>
  <c r="H1" i="4"/>
  <c r="G1" i="4"/>
  <c r="F1"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Chris Kuschel</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1" shapeId="0" xr:uid="{00000000-0006-0000-0200-000006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00000000-0006-0000-0200-000007000000}">
      <text>
        <r>
          <rPr>
            <sz val="11"/>
            <color theme="1"/>
            <rFont val="Calibri"/>
            <family val="2"/>
            <scheme val="minor"/>
          </rPr>
          <t>This column marks whether compartment size data can be rescaled
during model calibration processes.</t>
        </r>
      </text>
    </comment>
    <comment ref="H1" authorId="0" shapeId="0" xr:uid="{00000000-0006-0000-0200-000008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1" shapeId="0" xr:uid="{00000000-0006-0000-0200-000009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Chris Kuschel</author>
  </authors>
  <commentList>
    <comment ref="A1" authorId="0" shapeId="0" xr:uid="{00000000-0006-0000-04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400-000003000000}">
      <text>
        <r>
          <rPr>
            <sz val="11"/>
            <color theme="1"/>
            <rFont val="Calibri"/>
            <family val="2"/>
            <scheme val="minor"/>
          </rPr>
          <t>This column defines a 'format' attribute for a 'par' item.</t>
        </r>
      </text>
    </comment>
    <comment ref="D1" authorId="0" shapeId="0" xr:uid="{00000000-0006-0000-0400-000004000000}">
      <text>
        <r>
          <rPr>
            <sz val="11"/>
            <color theme="1"/>
            <rFont val="Calibri"/>
            <family val="2"/>
            <scheme val="minor"/>
          </rPr>
          <t>This column defines a 'default_value' attribute for a 'par' item.</t>
        </r>
      </text>
    </comment>
    <comment ref="E1" authorId="0" shapeId="0" xr:uid="{00000000-0006-0000-0400-000005000000}">
      <text>
        <r>
          <rPr>
            <sz val="11"/>
            <color theme="1"/>
            <rFont val="Calibri"/>
            <family val="2"/>
            <scheme val="minor"/>
          </rPr>
          <t>This column defines a 'min' attribute for a 'par' item.</t>
        </r>
      </text>
    </comment>
    <comment ref="F1" authorId="0" shapeId="0" xr:uid="{00000000-0006-0000-0400-000006000000}">
      <text>
        <r>
          <rPr>
            <sz val="11"/>
            <color theme="1"/>
            <rFont val="Calibri"/>
            <family val="2"/>
            <scheme val="minor"/>
          </rPr>
          <t>This column defines a 'max' attribute for a 'par' item.</t>
        </r>
      </text>
    </comment>
    <comment ref="G1" authorId="0" shapeId="0" xr:uid="{00000000-0006-0000-0400-000007000000}">
      <text>
        <r>
          <rPr>
            <sz val="11"/>
            <color theme="1"/>
            <rFont val="Calibri"/>
            <family val="2"/>
            <scheme val="minor"/>
          </rPr>
          <t>This column defines a 'func' attribute for a 'par' item.</t>
        </r>
      </text>
    </comment>
    <comment ref="H1" authorId="0" shapeId="0" xr:uid="{00000000-0006-0000-0400-00000800000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400-000009000000}">
      <text>
        <r>
          <rPr>
            <sz val="11"/>
            <color theme="1"/>
            <rFont val="Calibri"/>
            <family val="2"/>
            <scheme val="minor"/>
          </rPr>
          <t>This column marks whether parameter data can be rescaled
during model calibration processes.</t>
        </r>
      </text>
    </comment>
    <comment ref="K1" authorId="0" shapeId="0" xr:uid="{00000000-0006-0000-0400-00000A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L1" authorId="1" shapeId="0" xr:uid="{00000000-0006-0000-0400-00000B000000}">
      <text>
        <r>
          <rPr>
            <sz val="11"/>
            <color theme="1"/>
            <rFont val="Calibri"/>
            <family val="2"/>
            <scheme val="minor"/>
          </rPr>
          <t>This column currently denotes whether a databook should request
historical values from the user for this parameter.
A value of '-1' suppresses it from appearing in the databook.</t>
        </r>
      </text>
    </comment>
    <comment ref="C22" authorId="1" shapeId="0" xr:uid="{00000000-0006-0000-0400-00000C000000}">
      <text>
        <r>
          <rPr>
            <sz val="11"/>
            <color theme="1"/>
            <rFont val="Calibri"/>
            <family val="2"/>
            <scheme val="minor"/>
          </rPr>
          <t>Chris Kuschel:
Is there a way to make this a rate?</t>
        </r>
      </text>
    </comment>
    <comment ref="D27" authorId="1" shapeId="0" xr:uid="{00000000-0006-0000-0400-00000D000000}">
      <text>
        <r>
          <rPr>
            <sz val="11"/>
            <color theme="1"/>
            <rFont val="Calibri"/>
            <family val="2"/>
            <scheme val="minor"/>
          </rPr>
          <t>Chris Kuschel:
arbitrary value</t>
        </r>
      </text>
    </comment>
    <comment ref="D28" authorId="1" shapeId="0" xr:uid="{00000000-0006-0000-0400-00000E000000}">
      <text>
        <r>
          <rPr>
            <sz val="11"/>
            <color theme="1"/>
            <rFont val="Calibri"/>
            <family val="2"/>
            <scheme val="minor"/>
          </rPr>
          <t>Chris Kuschel:
arbitrary value</t>
        </r>
      </text>
    </comment>
    <comment ref="C41" authorId="1" shapeId="0" xr:uid="{00000000-0006-0000-0400-00000F000000}">
      <text>
        <r>
          <rPr>
            <sz val="11"/>
            <color theme="1"/>
            <rFont val="Calibri"/>
            <family val="2"/>
            <scheme val="minor"/>
          </rPr>
          <t>Chris Kuschel:
Is there a way to make this a rate?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Chris Kuschel</author>
  </authors>
  <commentList>
    <comment ref="A1" authorId="0" shapeId="0" xr:uid="{00000000-0006-0000-05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1" shapeId="0" xr:uid="{00000000-0006-0000-0500-000004000000}">
      <text>
        <r>
          <rPr>
            <sz val="11"/>
            <color theme="1"/>
            <rFont val="Calibri"/>
            <family val="2"/>
            <scheme val="minor"/>
          </rPr>
          <t>This column defines a 'denominator' attribute for a 'charac' item.</t>
        </r>
      </text>
    </comment>
    <comment ref="E1" authorId="1" shapeId="0" xr:uid="{00000000-0006-0000-0500-000005000000}">
      <text>
        <r>
          <rPr>
            <sz val="11"/>
            <color theme="1"/>
            <rFont val="Calibri"/>
            <family val="2"/>
            <scheme val="minor"/>
          </rPr>
          <t>This column defines a 'default_value' attribute for a 'charac' item.</t>
        </r>
      </text>
    </comment>
    <comment ref="F1" authorId="0" shapeId="0" xr:uid="{00000000-0006-0000-0500-000006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00000000-0006-0000-0500-000007000000}">
      <text>
        <r>
          <rPr>
            <sz val="11"/>
            <color theme="1"/>
            <rFont val="Calibri"/>
            <family val="2"/>
            <scheme val="minor"/>
          </rPr>
          <t>This column marks whether characteristic size data can be rescaled
during model calibration processes.</t>
        </r>
      </text>
    </comment>
    <comment ref="H1" authorId="0" shapeId="0" xr:uid="{00000000-0006-0000-0500-000008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1" shapeId="0" xr:uid="{00000000-0006-0000-0500-000009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Chris Kuschel</author>
  </authors>
  <commentList>
    <comment ref="A1" authorId="0" shapeId="0" xr:uid="{00000000-0006-0000-0600-000001000000}">
      <text>
        <r>
          <rPr>
            <sz val="11"/>
            <color theme="1"/>
            <rFont val="Calibri"/>
            <family val="2"/>
            <scheme val="minor"/>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00000000-0006-0000-0600-000002000000}">
      <text>
        <r>
          <rPr>
            <sz val="11"/>
            <color theme="1"/>
            <rFont val="Calibri"/>
            <family val="2"/>
            <scheme val="minor"/>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00000000-0006-0000-0600-000003000000}">
      <text>
        <r>
          <rPr>
            <sz val="11"/>
            <color theme="1"/>
            <rFont val="Calibri"/>
            <family val="2"/>
            <scheme val="minor"/>
          </rPr>
          <t>This column defines a 'default_value' attribute for a 'interpop' item.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800-000001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<sst xmlns="http://schemas.openxmlformats.org/spreadsheetml/2006/main" count="627" uniqueCount="227">
  <si>
    <t>Name</t>
  </si>
  <si>
    <t>Description</t>
  </si>
  <si>
    <t>Malaria</t>
  </si>
  <si>
    <t>A malaria cascade</t>
  </si>
  <si>
    <t>Datasheet Code Name</t>
  </si>
  <si>
    <t>Datasheet Title</t>
  </si>
  <si>
    <t>hpop</t>
  </si>
  <si>
    <t>Human population</t>
  </si>
  <si>
    <t>epi</t>
  </si>
  <si>
    <t>Epidemic</t>
  </si>
  <si>
    <t>cas</t>
  </si>
  <si>
    <t>Cascade</t>
  </si>
  <si>
    <t>mprop</t>
  </si>
  <si>
    <t>Mosquito properties</t>
  </si>
  <si>
    <t>const</t>
  </si>
  <si>
    <t>Constants</t>
  </si>
  <si>
    <t>season</t>
  </si>
  <si>
    <t>Seasonality</t>
  </si>
  <si>
    <t>daly</t>
  </si>
  <si>
    <t>DALYs</t>
  </si>
  <si>
    <t>Code Name</t>
  </si>
  <si>
    <t>Display Name</t>
  </si>
  <si>
    <t>Is Source</t>
  </si>
  <si>
    <t>Is Sink</t>
  </si>
  <si>
    <t>Is Junction</t>
  </si>
  <si>
    <t>Setup Weight</t>
  </si>
  <si>
    <t>Can Calibrate</t>
  </si>
  <si>
    <t>Databook Page</t>
  </si>
  <si>
    <t>Databook Order</t>
  </si>
  <si>
    <t>Export</t>
  </si>
  <si>
    <t>mS</t>
  </si>
  <si>
    <t>Susceptible (Mosquito)</t>
  </si>
  <si>
    <t>n</t>
  </si>
  <si>
    <t>mE</t>
  </si>
  <si>
    <t>Exposed (Mosquito)</t>
  </si>
  <si>
    <t>mI</t>
  </si>
  <si>
    <t>Infected (Mosquito)</t>
  </si>
  <si>
    <t>mdd</t>
  </si>
  <si>
    <t>Deaths (Mosquito)</t>
  </si>
  <si>
    <t>y</t>
  </si>
  <si>
    <t>dbb</t>
  </si>
  <si>
    <t>Births (Mosquito)</t>
  </si>
  <si>
    <t>hS</t>
  </si>
  <si>
    <t>Susceptible</t>
  </si>
  <si>
    <t>hSs</t>
  </si>
  <si>
    <t>Susceptible, malaria-like symptoms</t>
  </si>
  <si>
    <t>hE</t>
  </si>
  <si>
    <t>Exposed</t>
  </si>
  <si>
    <t>hEs</t>
  </si>
  <si>
    <t>Exposed, malaria-like symptoms</t>
  </si>
  <si>
    <t>hP</t>
  </si>
  <si>
    <t>Infected</t>
  </si>
  <si>
    <t>hPt</t>
  </si>
  <si>
    <t>On treatment (no antibodies)</t>
  </si>
  <si>
    <t>hPA</t>
  </si>
  <si>
    <t>Parasites and antibodies</t>
  </si>
  <si>
    <t>hPAs</t>
  </si>
  <si>
    <t>Parasites and antibodies, malaria-like symptoms</t>
  </si>
  <si>
    <t>hfPA</t>
  </si>
  <si>
    <t>Few parasites and antibodies</t>
  </si>
  <si>
    <t>hfPAs</t>
  </si>
  <si>
    <t>Few parasites and antibodies, malaria-like symptoms</t>
  </si>
  <si>
    <t>hA</t>
  </si>
  <si>
    <t>Antibodies</t>
  </si>
  <si>
    <t>hAs</t>
  </si>
  <si>
    <t>Antibodies, malaria-like symptoms</t>
  </si>
  <si>
    <t>hAt</t>
  </si>
  <si>
    <t>On treatment (antibodies)</t>
  </si>
  <si>
    <t>hdd</t>
  </si>
  <si>
    <t>Deaths</t>
  </si>
  <si>
    <t>hddd</t>
  </si>
  <si>
    <t>Malaria deaths</t>
  </si>
  <si>
    <t>hbb</t>
  </si>
  <si>
    <t>Births</t>
  </si>
  <si>
    <t>mex</t>
  </si>
  <si>
    <t>mdie</t>
  </si>
  <si>
    <t>minf</t>
  </si>
  <si>
    <t>mborn</t>
  </si>
  <si>
    <t>mls</t>
  </si>
  <si>
    <t>ex</t>
  </si>
  <si>
    <t>hdie</t>
  </si>
  <si>
    <t>Nmls, rdtn</t>
  </si>
  <si>
    <t>frdtp, Ndx</t>
  </si>
  <si>
    <t>inc</t>
  </si>
  <si>
    <t>rdtp, Ndx</t>
  </si>
  <si>
    <t>da</t>
  </si>
  <si>
    <t>hddie</t>
  </si>
  <si>
    <t>rec</t>
  </si>
  <si>
    <t>rp</t>
  </si>
  <si>
    <t>Nmls, frdtn</t>
  </si>
  <si>
    <t>cp</t>
  </si>
  <si>
    <t>ca</t>
  </si>
  <si>
    <t>Nmls, frdtp</t>
  </si>
  <si>
    <t>rdtn, Ndx</t>
  </si>
  <si>
    <t>hborn</t>
  </si>
  <si>
    <t>Format</t>
  </si>
  <si>
    <t>Default Value</t>
  </si>
  <si>
    <t>Minimum Value</t>
  </si>
  <si>
    <t>Maximum Value</t>
  </si>
  <si>
    <t>Function</t>
  </si>
  <si>
    <t>Targetable</t>
  </si>
  <si>
    <t>inci</t>
  </si>
  <si>
    <t>Number of incidence</t>
  </si>
  <si>
    <t>number</t>
  </si>
  <si>
    <t>trans_MH</t>
  </si>
  <si>
    <t>Transmission probability to humans</t>
  </si>
  <si>
    <t>proportion</t>
  </si>
  <si>
    <t>trans_HM</t>
  </si>
  <si>
    <t>Transmission probability to mosquitoes</t>
  </si>
  <si>
    <t>biting_rate</t>
  </si>
  <si>
    <t>Number of bites per time step per mosquito per human</t>
  </si>
  <si>
    <t>hum_bite_factor</t>
  </si>
  <si>
    <t>Factor to modify bites in human population</t>
  </si>
  <si>
    <t>hum_bite_modifier</t>
  </si>
  <si>
    <t>Factor to modify bites in human population (for nested programs)</t>
  </si>
  <si>
    <t>mos_bite_factor</t>
  </si>
  <si>
    <t>Factor to modify bites in mosquito population</t>
  </si>
  <si>
    <t>tot_pop</t>
  </si>
  <si>
    <t>Total number of humans</t>
  </si>
  <si>
    <t>TGT_POP_SUM(pop, w_sum)</t>
  </si>
  <si>
    <t>tot_bites</t>
  </si>
  <si>
    <t>Total number of mosquito bites</t>
  </si>
  <si>
    <t>biting_rate * mos_bite_factor * mpop / tot_pop</t>
  </si>
  <si>
    <t>num_bites</t>
  </si>
  <si>
    <t>Number of mosquito bites distributed among human populations</t>
  </si>
  <si>
    <t>TGT_POP_SUM(tot_bites, w_bite_dist)</t>
  </si>
  <si>
    <t>tot_inf</t>
  </si>
  <si>
    <t>Total number of infected humans</t>
  </si>
  <si>
    <t>SRC_POP_SUM(all_par, w_dist)</t>
  </si>
  <si>
    <t>dist_mprev</t>
  </si>
  <si>
    <t>Distributed mosquito prevalence</t>
  </si>
  <si>
    <t>TGT_POP_SUM(mprev, w_dist)</t>
  </si>
  <si>
    <t>Probability of malaria death</t>
  </si>
  <si>
    <t>probability</t>
  </si>
  <si>
    <t>Force of infection (mosquito)</t>
  </si>
  <si>
    <t>tot_bites * trans_HM * tot_inf / tot_pop</t>
  </si>
  <si>
    <t>Incubation period (mosquito)</t>
  </si>
  <si>
    <t>duration</t>
  </si>
  <si>
    <t>mos_birth_factor</t>
  </si>
  <si>
    <t>Factor to modify mosquito birth rate</t>
  </si>
  <si>
    <t>mbirth_rate</t>
  </si>
  <si>
    <t>Mosquito birth rate</t>
  </si>
  <si>
    <t>mbirth_season_max</t>
  </si>
  <si>
    <t>Maximal mosquito birth rate</t>
  </si>
  <si>
    <t>mbirth_season_min</t>
  </si>
  <si>
    <t>Minimal mosquito birth rate</t>
  </si>
  <si>
    <t>mbirth_seasonality</t>
  </si>
  <si>
    <t>Seasonal influence on the mosquito birth rates</t>
  </si>
  <si>
    <t>(mbirth_season_max - mbirth_season_min) / 2 * sin(t * 2 * pi) + (mbirth_season_max + mbirth_season_min) / 2</t>
  </si>
  <si>
    <t>Mosquito births</t>
  </si>
  <si>
    <t>mbirth_rate * mos_birth_factor * mbirth_seasonality</t>
  </si>
  <si>
    <t>mos_death_factor</t>
  </si>
  <si>
    <t>Factor to modify mosquito life expectancy</t>
  </si>
  <si>
    <t>mlife_expectancy</t>
  </si>
  <si>
    <t>Life expectancy (mosquito)</t>
  </si>
  <si>
    <t>Mosquito deaths</t>
  </si>
  <si>
    <t>mlife_expectancy * mos_death_factor</t>
  </si>
  <si>
    <t>Force of infection</t>
  </si>
  <si>
    <t>num_bites * hum_bite_modifier * hum_bite_factor * trans_MH * dist_mprev</t>
  </si>
  <si>
    <t>Develop malaria-like symptoms</t>
  </si>
  <si>
    <t>Nmls</t>
  </si>
  <si>
    <t>Cure malaria-like symptoms</t>
  </si>
  <si>
    <t>Incubation period</t>
  </si>
  <si>
    <t>Time to develop immunity</t>
  </si>
  <si>
    <t>Duration of immunity</t>
  </si>
  <si>
    <t>Time until immunity is lost</t>
  </si>
  <si>
    <t>Clear antibodies</t>
  </si>
  <si>
    <t>Treatment duration</t>
  </si>
  <si>
    <t>rdtp</t>
  </si>
  <si>
    <t>Rapid diagnosis test (positive) followed by treatment</t>
  </si>
  <si>
    <t>rdtn</t>
  </si>
  <si>
    <t>Rapid diagnosis test (negative)</t>
  </si>
  <si>
    <t>frdtp</t>
  </si>
  <si>
    <t>Rapid diagnosis test (false positive) followed by treatment</t>
  </si>
  <si>
    <t>frdtn</t>
  </si>
  <si>
    <t>Rapid diagnosis test (false negative)</t>
  </si>
  <si>
    <t>Ndx</t>
  </si>
  <si>
    <t>Treatment without test</t>
  </si>
  <si>
    <t>Mortality rate</t>
  </si>
  <si>
    <t>Birth rate</t>
  </si>
  <si>
    <t>daly_weight</t>
  </si>
  <si>
    <t>Disability weight</t>
  </si>
  <si>
    <t>avg_years_lost</t>
  </si>
  <si>
    <t>Average years lost due to premature death</t>
  </si>
  <si>
    <t>dalys</t>
  </si>
  <si>
    <t>all_inf * daly_weight + avg_years_lost * hddie:flow</t>
  </si>
  <si>
    <t>Components</t>
  </si>
  <si>
    <t>Denominator</t>
  </si>
  <si>
    <t>all_inf</t>
  </si>
  <si>
    <t>All infected</t>
  </si>
  <si>
    <t>all_par</t>
  </si>
  <si>
    <t>All with parasites</t>
  </si>
  <si>
    <t>hP, hPA, hfPA, hPAs, hfPAs</t>
  </si>
  <si>
    <t>all_ab</t>
  </si>
  <si>
    <t>All with antibodies</t>
  </si>
  <si>
    <t>hPA, hPAs, hfPA, hfPAs, hA, hAs, hAt</t>
  </si>
  <si>
    <t>mpop</t>
  </si>
  <si>
    <t>Mosquito population</t>
  </si>
  <si>
    <t>mS, mE, mI</t>
  </si>
  <si>
    <t>pop</t>
  </si>
  <si>
    <t>hS, hSs, hE, hEs, hP, hPt, all_ab</t>
  </si>
  <si>
    <t>mprev</t>
  </si>
  <si>
    <t>Mosquito prevalence</t>
  </si>
  <si>
    <t xml:space="preserve"> mI</t>
  </si>
  <si>
    <t>prev</t>
  </si>
  <si>
    <t>Human prevalence</t>
  </si>
  <si>
    <t>w_dist</t>
  </si>
  <si>
    <t>Distribution matrix</t>
  </si>
  <si>
    <t>w_bite_dist</t>
  </si>
  <si>
    <t>Bite distribution matrix</t>
  </si>
  <si>
    <t>w_sum</t>
  </si>
  <si>
    <t>Summation matrix</t>
  </si>
  <si>
    <t>main</t>
  </si>
  <si>
    <t>Constituents</t>
  </si>
  <si>
    <t>All contagious people</t>
  </si>
  <si>
    <t>All infected people</t>
  </si>
  <si>
    <t>Type</t>
  </si>
  <si>
    <t>Quantities</t>
  </si>
  <si>
    <t>Plot Group</t>
  </si>
  <si>
    <t>Population size</t>
  </si>
  <si>
    <t>series</t>
  </si>
  <si>
    <t>Demographics</t>
  </si>
  <si>
    <t>Prevalence in humans</t>
  </si>
  <si>
    <t>Epidemics</t>
  </si>
  <si>
    <t>Mosquito population size</t>
  </si>
  <si>
    <t>Mosquito Properties</t>
  </si>
  <si>
    <t>Prevalence in mosquitoes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</si>
</sst>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quot;$&quot;* #,##0.00_);_(&quot;$&quot;* \(#,##0.00\);_(&quot;$&quot;* &quot;-&quot;??_);_(@_)"/>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rgb="FF9C6500"/>
      <name val="Calibri"/>
      <family val="2"/>
      <scheme val="minor"/>
    </font>
    <font>
      <sz val="10"/>
      <name val="Arial"/>
      <family val="2"/>
    </font>
  </fonts>
  <fills count="4">
    <fill>
      <patternFill patternType="none"/>
    </fill>
    <fill>
      <patternFill patternType="gray125"/>
    </fill>
    <fill>
      <patternFill patternType="solid">
        <fgColor rgb="FFFFEB9C"/>
      </patternFill>
    </fill>
    <fill>
      <patternFill patternType="solid">
        <fgColor theme="0" tint="-0.249977111117893"/>
        <bgColor indexed="64"/>
      </patternFill>
    </fill>
  </fills>
  <borders count="6">
    <border>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s>
  <cellStyleXfs count="6">
    <xf numFmtId="0" fontId="0" fillId="0" borderId="0"/>
    <xf numFmtId="0" fontId="3" fillId="2" borderId="0"/>
    <xf numFmtId="0" fontId="3" fillId="2" borderId="0"/>
    <xf numFmtId="43" fontId="2" fillId="0" borderId="0"/>
    <xf numFmtId="164" fontId="2" fillId="0" borderId="0"/>
    <xf numFmtId="0" fontId="4" fillId="0" borderId="0"/>
  </cellStyleXfs>
  <cellXfs count="31">
    <xf numFmtId="0" fontId="0" fillId="0" borderId="0" xfId="0"/>
    <xf numFmtId="0" fontId="1" fillId="0" borderId="0" xfId="0" applyFont="1"/>
    <xf numFmtId="0" fontId="0" fillId="0" borderId="0" xfId="0" applyAlignment="1">
      <alignment vertical="top"/>
    </xf>
    <xf numFmtId="0" fontId="0" fillId="0" borderId="2" xfId="0" applyBorder="1"/>
    <xf numFmtId="0" fontId="0" fillId="3" borderId="4" xfId="0" applyFill="1" applyBorder="1"/>
    <xf numFmtId="0" fontId="0" fillId="3" borderId="1" xfId="0" applyFill="1" applyBorder="1"/>
    <xf numFmtId="0" fontId="0" fillId="3" borderId="3" xfId="0" applyFill="1" applyBorder="1"/>
    <xf numFmtId="0" fontId="0" fillId="3" borderId="0" xfId="0" applyFill="1"/>
    <xf numFmtId="0" fontId="0" fillId="0" borderId="1" xfId="0" applyBorder="1"/>
    <xf numFmtId="0" fontId="1" fillId="0" borderId="1" xfId="0" applyFont="1" applyBorder="1" applyAlignment="1">
      <alignment horizontal="center"/>
    </xf>
    <xf numFmtId="0" fontId="0" fillId="0" borderId="4" xfId="0" applyBorder="1"/>
    <xf numFmtId="0" fontId="0" fillId="0" borderId="3" xfId="0" applyBorder="1"/>
    <xf numFmtId="0" fontId="0" fillId="0" borderId="0" xfId="0"/>
    <xf numFmtId="0" fontId="0" fillId="0" borderId="3"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3" xfId="0" applyBorder="1" applyAlignment="1">
      <alignment horizontal="left"/>
    </xf>
    <xf numFmtId="0" fontId="0" fillId="0" borderId="0" xfId="0" applyAlignment="1">
      <alignment horizontal="left"/>
    </xf>
    <xf numFmtId="0" fontId="0" fillId="0" borderId="3" xfId="0" applyBorder="1" applyAlignment="1">
      <alignment horizontal="lef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vertical="center"/>
    </xf>
    <xf numFmtId="0" fontId="3" fillId="2" borderId="0" xfId="1" applyAlignment="1">
      <alignment horizontal="left"/>
    </xf>
    <xf numFmtId="0" fontId="3" fillId="2" borderId="0" xfId="2" applyAlignment="1">
      <alignment horizontal="left"/>
    </xf>
    <xf numFmtId="0" fontId="0" fillId="0" borderId="0" xfId="0" quotePrefix="1" applyAlignment="1">
      <alignment horizontal="left"/>
    </xf>
    <xf numFmtId="0" fontId="1" fillId="0" borderId="0" xfId="0" applyFont="1" applyAlignment="1">
      <alignment horizontal="left"/>
    </xf>
    <xf numFmtId="0" fontId="1" fillId="0" borderId="3" xfId="0" applyFont="1" applyBorder="1" applyAlignment="1">
      <alignment horizontal="left"/>
    </xf>
    <xf numFmtId="0" fontId="1" fillId="0" borderId="5" xfId="0" applyFont="1" applyBorder="1" applyAlignment="1">
      <alignment horizontal="left"/>
    </xf>
    <xf numFmtId="0" fontId="3" fillId="2" borderId="3" xfId="2" applyBorder="1" applyAlignment="1">
      <alignment horizontal="left"/>
    </xf>
    <xf numFmtId="0" fontId="1" fillId="0" borderId="4" xfId="0" applyFont="1" applyBorder="1" applyAlignment="1">
      <alignment horizontal="center"/>
    </xf>
  </cellXfs>
  <cellStyles count="6">
    <cellStyle name="Comma 2" xfId="3" xr:uid="{00000000-0005-0000-0000-00002B000000}"/>
    <cellStyle name="Currency 2" xfId="4" xr:uid="{00000000-0005-0000-0000-00002C000000}"/>
    <cellStyle name="Neutral" xfId="1" builtinId="28"/>
    <cellStyle name="Neutral 2" xfId="2" xr:uid="{00000000-0005-0000-0000-00002A000000}"/>
    <cellStyle name="Normal" xfId="0" builtinId="0"/>
    <cellStyle name="Normal 2" xfId="5" xr:uid="{00000000-0005-0000-0000-00002D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3" sqref="B3"/>
    </sheetView>
  </sheetViews>
  <sheetFormatPr defaultRowHeight="15" x14ac:dyDescent="0.25"/>
  <sheetData>
    <row r="1" spans="1:2" x14ac:dyDescent="0.25">
      <c r="A1" s="1" t="s">
        <v>0</v>
      </c>
      <c r="B1" s="1" t="s">
        <v>1</v>
      </c>
    </row>
    <row r="2" spans="1:2" x14ac:dyDescent="0.25">
      <c r="A2" s="2" t="s">
        <v>2</v>
      </c>
      <c r="B2" s="2"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3"/>
  <sheetViews>
    <sheetView workbookViewId="0">
      <selection activeCell="B9" sqref="B9"/>
    </sheetView>
  </sheetViews>
  <sheetFormatPr defaultColWidth="11.42578125" defaultRowHeight="15" x14ac:dyDescent="0.25"/>
  <cols>
    <col min="1" max="1" width="18.28515625" style="12" bestFit="1" customWidth="1"/>
    <col min="2" max="2" width="25.28515625" style="12" bestFit="1" customWidth="1"/>
  </cols>
  <sheetData>
    <row r="1" spans="1:2" x14ac:dyDescent="0.25">
      <c r="A1" s="19" t="s">
        <v>4</v>
      </c>
      <c r="B1" s="19" t="s">
        <v>5</v>
      </c>
    </row>
    <row r="2" spans="1:2" x14ac:dyDescent="0.25">
      <c r="A2" s="20" t="s">
        <v>6</v>
      </c>
      <c r="B2" s="20" t="s">
        <v>7</v>
      </c>
    </row>
    <row r="3" spans="1:2" x14ac:dyDescent="0.25">
      <c r="A3" s="20" t="s">
        <v>8</v>
      </c>
      <c r="B3" s="20" t="s">
        <v>9</v>
      </c>
    </row>
    <row r="4" spans="1:2" x14ac:dyDescent="0.25">
      <c r="A4" s="20" t="s">
        <v>10</v>
      </c>
      <c r="B4" s="20" t="s">
        <v>11</v>
      </c>
    </row>
    <row r="5" spans="1:2" x14ac:dyDescent="0.25">
      <c r="A5" s="20" t="s">
        <v>12</v>
      </c>
      <c r="B5" s="20" t="s">
        <v>13</v>
      </c>
    </row>
    <row r="6" spans="1:2" x14ac:dyDescent="0.25">
      <c r="A6" s="20" t="s">
        <v>14</v>
      </c>
      <c r="B6" s="20" t="s">
        <v>15</v>
      </c>
    </row>
    <row r="7" spans="1:2" x14ac:dyDescent="0.25">
      <c r="A7" s="20" t="s">
        <v>16</v>
      </c>
      <c r="B7" s="20" t="s">
        <v>17</v>
      </c>
    </row>
    <row r="8" spans="1:2" x14ac:dyDescent="0.25">
      <c r="A8" s="20" t="s">
        <v>18</v>
      </c>
      <c r="B8" s="20" t="s">
        <v>19</v>
      </c>
    </row>
    <row r="9" spans="1:2" x14ac:dyDescent="0.25">
      <c r="A9" s="20"/>
      <c r="B9" s="20"/>
    </row>
    <row r="10" spans="1:2" x14ac:dyDescent="0.25">
      <c r="A10" s="20"/>
      <c r="B10" s="20"/>
    </row>
    <row r="11" spans="1:2" x14ac:dyDescent="0.25">
      <c r="A11" s="20"/>
      <c r="B11" s="20"/>
    </row>
    <row r="12" spans="1:2" x14ac:dyDescent="0.25">
      <c r="A12" s="20"/>
      <c r="B12" s="20"/>
    </row>
    <row r="13" spans="1:2" x14ac:dyDescent="0.25">
      <c r="A13" s="20"/>
      <c r="B13" s="20"/>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zoomScaleNormal="100" workbookViewId="0">
      <selection activeCell="D25" sqref="D25"/>
    </sheetView>
  </sheetViews>
  <sheetFormatPr defaultColWidth="8.85546875" defaultRowHeight="15" x14ac:dyDescent="0.25"/>
  <cols>
    <col min="1" max="1" width="11.28515625" style="12" bestFit="1" customWidth="1"/>
    <col min="2" max="2" width="38.85546875" style="12" bestFit="1" customWidth="1"/>
    <col min="3" max="3" width="8.85546875" style="12" bestFit="1" customWidth="1"/>
    <col min="4" max="4" width="6.5703125" style="12" bestFit="1" customWidth="1"/>
    <col min="5" max="5" width="10.28515625" style="12" bestFit="1" customWidth="1"/>
    <col min="6" max="6" width="13.28515625" style="12" bestFit="1" customWidth="1"/>
    <col min="7" max="7" width="12.7109375" style="12" bestFit="1" customWidth="1"/>
    <col min="8" max="8" width="14.28515625" style="12" bestFit="1" customWidth="1"/>
    <col min="9" max="9" width="15.140625" style="12" bestFit="1" customWidth="1"/>
    <col min="10" max="10" width="6.7109375" style="12" bestFit="1" customWidth="1"/>
  </cols>
  <sheetData>
    <row r="1" spans="1:10" x14ac:dyDescent="0.25">
      <c r="A1" s="19" t="s">
        <v>20</v>
      </c>
      <c r="B1" s="19" t="s">
        <v>21</v>
      </c>
      <c r="C1" s="19" t="s">
        <v>22</v>
      </c>
      <c r="D1" s="19" t="s">
        <v>23</v>
      </c>
      <c r="E1" s="19" t="s">
        <v>24</v>
      </c>
      <c r="F1" s="19" t="s">
        <v>25</v>
      </c>
      <c r="G1" s="19" t="s">
        <v>26</v>
      </c>
      <c r="H1" s="19" t="s">
        <v>27</v>
      </c>
      <c r="I1" s="19" t="s">
        <v>28</v>
      </c>
      <c r="J1" s="19" t="s">
        <v>29</v>
      </c>
    </row>
    <row r="2" spans="1:10" x14ac:dyDescent="0.25">
      <c r="A2" s="20" t="s">
        <v>30</v>
      </c>
      <c r="B2" s="21" t="s">
        <v>31</v>
      </c>
      <c r="C2" s="20" t="s">
        <v>32</v>
      </c>
      <c r="D2" s="20" t="s">
        <v>32</v>
      </c>
      <c r="E2" s="20" t="s">
        <v>32</v>
      </c>
      <c r="F2" s="20"/>
      <c r="G2" s="20" t="s">
        <v>32</v>
      </c>
      <c r="H2" s="20"/>
      <c r="I2" s="20"/>
      <c r="J2" s="20" t="s">
        <v>32</v>
      </c>
    </row>
    <row r="3" spans="1:10" x14ac:dyDescent="0.25">
      <c r="A3" s="20" t="s">
        <v>33</v>
      </c>
      <c r="B3" s="21" t="s">
        <v>34</v>
      </c>
      <c r="C3" s="20" t="s">
        <v>32</v>
      </c>
      <c r="D3" s="20" t="s">
        <v>32</v>
      </c>
      <c r="E3" s="20" t="s">
        <v>32</v>
      </c>
      <c r="F3" s="20"/>
      <c r="G3" s="20" t="s">
        <v>32</v>
      </c>
      <c r="H3" s="20"/>
      <c r="I3" s="20"/>
      <c r="J3" s="20" t="s">
        <v>32</v>
      </c>
    </row>
    <row r="4" spans="1:10" x14ac:dyDescent="0.25">
      <c r="A4" s="20" t="s">
        <v>35</v>
      </c>
      <c r="B4" s="21" t="s">
        <v>36</v>
      </c>
      <c r="C4" s="20" t="s">
        <v>32</v>
      </c>
      <c r="D4" s="20" t="s">
        <v>32</v>
      </c>
      <c r="E4" s="20" t="s">
        <v>32</v>
      </c>
      <c r="F4" s="20"/>
      <c r="G4" s="20" t="s">
        <v>32</v>
      </c>
      <c r="H4" s="20"/>
      <c r="I4" s="20"/>
      <c r="J4" s="20" t="s">
        <v>32</v>
      </c>
    </row>
    <row r="5" spans="1:10" x14ac:dyDescent="0.25">
      <c r="A5" s="20" t="s">
        <v>37</v>
      </c>
      <c r="B5" s="21" t="s">
        <v>38</v>
      </c>
      <c r="C5" s="20" t="s">
        <v>32</v>
      </c>
      <c r="D5" s="20" t="s">
        <v>39</v>
      </c>
      <c r="E5" s="20" t="s">
        <v>32</v>
      </c>
      <c r="F5" s="20"/>
      <c r="G5" s="20" t="s">
        <v>32</v>
      </c>
      <c r="H5" s="20"/>
      <c r="I5" s="20"/>
      <c r="J5" s="20" t="s">
        <v>32</v>
      </c>
    </row>
    <row r="6" spans="1:10" x14ac:dyDescent="0.25">
      <c r="A6" s="13" t="s">
        <v>40</v>
      </c>
      <c r="B6" s="18" t="s">
        <v>41</v>
      </c>
      <c r="C6" s="13" t="s">
        <v>39</v>
      </c>
      <c r="D6" s="13" t="s">
        <v>32</v>
      </c>
      <c r="E6" s="13" t="s">
        <v>32</v>
      </c>
      <c r="F6" s="13"/>
      <c r="G6" s="13" t="s">
        <v>32</v>
      </c>
      <c r="H6" s="13"/>
      <c r="I6" s="13"/>
      <c r="J6" s="13" t="s">
        <v>32</v>
      </c>
    </row>
    <row r="7" spans="1:10" x14ac:dyDescent="0.25">
      <c r="A7" s="20" t="s">
        <v>42</v>
      </c>
      <c r="B7" s="21" t="s">
        <v>43</v>
      </c>
      <c r="C7" s="20" t="s">
        <v>32</v>
      </c>
      <c r="D7" s="20" t="s">
        <v>32</v>
      </c>
      <c r="E7" s="20" t="s">
        <v>32</v>
      </c>
      <c r="F7" s="20"/>
      <c r="G7" s="20" t="s">
        <v>32</v>
      </c>
      <c r="H7" s="20"/>
      <c r="I7" s="20"/>
      <c r="J7" s="20" t="s">
        <v>32</v>
      </c>
    </row>
    <row r="8" spans="1:10" x14ac:dyDescent="0.25">
      <c r="A8" s="20" t="s">
        <v>44</v>
      </c>
      <c r="B8" s="21" t="s">
        <v>45</v>
      </c>
      <c r="C8" s="20" t="s">
        <v>32</v>
      </c>
      <c r="D8" s="20" t="s">
        <v>32</v>
      </c>
      <c r="E8" s="20" t="s">
        <v>32</v>
      </c>
      <c r="F8" s="20"/>
      <c r="G8" s="20" t="s">
        <v>32</v>
      </c>
      <c r="H8" s="20"/>
      <c r="I8" s="20"/>
      <c r="J8" s="20" t="s">
        <v>32</v>
      </c>
    </row>
    <row r="9" spans="1:10" x14ac:dyDescent="0.25">
      <c r="A9" s="20" t="s">
        <v>46</v>
      </c>
      <c r="B9" s="21" t="s">
        <v>47</v>
      </c>
      <c r="C9" s="20" t="s">
        <v>32</v>
      </c>
      <c r="D9" s="20" t="s">
        <v>32</v>
      </c>
      <c r="E9" s="20" t="s">
        <v>32</v>
      </c>
      <c r="F9" s="20"/>
      <c r="G9" s="20" t="s">
        <v>32</v>
      </c>
      <c r="H9" s="20"/>
      <c r="I9" s="20"/>
      <c r="J9" s="20" t="s">
        <v>32</v>
      </c>
    </row>
    <row r="10" spans="1:10" x14ac:dyDescent="0.25">
      <c r="A10" s="20" t="s">
        <v>48</v>
      </c>
      <c r="B10" s="21" t="s">
        <v>49</v>
      </c>
      <c r="C10" s="20" t="s">
        <v>32</v>
      </c>
      <c r="D10" s="20" t="s">
        <v>32</v>
      </c>
      <c r="E10" s="20" t="s">
        <v>32</v>
      </c>
      <c r="F10" s="20"/>
      <c r="G10" s="20" t="s">
        <v>32</v>
      </c>
      <c r="H10" s="20"/>
      <c r="I10" s="20"/>
      <c r="J10" s="20" t="s">
        <v>32</v>
      </c>
    </row>
    <row r="11" spans="1:10" x14ac:dyDescent="0.25">
      <c r="A11" s="20" t="s">
        <v>50</v>
      </c>
      <c r="B11" s="21" t="s">
        <v>51</v>
      </c>
      <c r="C11" s="20" t="s">
        <v>32</v>
      </c>
      <c r="D11" s="20" t="s">
        <v>32</v>
      </c>
      <c r="E11" s="20" t="s">
        <v>32</v>
      </c>
      <c r="F11" s="20"/>
      <c r="G11" s="20" t="s">
        <v>32</v>
      </c>
      <c r="H11" s="20"/>
      <c r="I11" s="20"/>
      <c r="J11" s="20" t="s">
        <v>32</v>
      </c>
    </row>
    <row r="12" spans="1:10" x14ac:dyDescent="0.25">
      <c r="A12" s="20" t="s">
        <v>52</v>
      </c>
      <c r="B12" s="21" t="s">
        <v>53</v>
      </c>
      <c r="C12" s="20" t="s">
        <v>32</v>
      </c>
      <c r="D12" s="20" t="s">
        <v>32</v>
      </c>
      <c r="E12" s="20" t="s">
        <v>32</v>
      </c>
      <c r="F12" s="20"/>
      <c r="G12" s="20" t="s">
        <v>32</v>
      </c>
      <c r="H12" s="20"/>
      <c r="I12" s="20"/>
      <c r="J12" s="20" t="s">
        <v>32</v>
      </c>
    </row>
    <row r="13" spans="1:10" x14ac:dyDescent="0.25">
      <c r="A13" s="20" t="s">
        <v>54</v>
      </c>
      <c r="B13" s="21" t="s">
        <v>55</v>
      </c>
      <c r="C13" s="20" t="s">
        <v>32</v>
      </c>
      <c r="D13" s="20" t="s">
        <v>32</v>
      </c>
      <c r="E13" s="20" t="s">
        <v>32</v>
      </c>
      <c r="F13" s="20"/>
      <c r="G13" s="20" t="s">
        <v>32</v>
      </c>
      <c r="H13" s="20"/>
      <c r="I13" s="20"/>
      <c r="J13" s="20" t="s">
        <v>32</v>
      </c>
    </row>
    <row r="14" spans="1:10" x14ac:dyDescent="0.25">
      <c r="A14" s="20" t="s">
        <v>56</v>
      </c>
      <c r="B14" s="21" t="s">
        <v>57</v>
      </c>
      <c r="C14" s="20" t="s">
        <v>32</v>
      </c>
      <c r="D14" s="20" t="s">
        <v>32</v>
      </c>
      <c r="E14" s="20" t="s">
        <v>32</v>
      </c>
      <c r="F14" s="20"/>
      <c r="G14" s="20" t="s">
        <v>32</v>
      </c>
      <c r="H14" s="20"/>
      <c r="I14" s="20"/>
      <c r="J14" s="20" t="s">
        <v>32</v>
      </c>
    </row>
    <row r="15" spans="1:10" x14ac:dyDescent="0.25">
      <c r="A15" s="20" t="s">
        <v>58</v>
      </c>
      <c r="B15" s="21" t="s">
        <v>59</v>
      </c>
      <c r="C15" s="20" t="s">
        <v>32</v>
      </c>
      <c r="D15" s="20" t="s">
        <v>32</v>
      </c>
      <c r="E15" s="20" t="s">
        <v>32</v>
      </c>
      <c r="F15" s="20"/>
      <c r="G15" s="20" t="s">
        <v>32</v>
      </c>
      <c r="H15" s="20"/>
      <c r="I15" s="20"/>
      <c r="J15" s="20" t="s">
        <v>32</v>
      </c>
    </row>
    <row r="16" spans="1:10" x14ac:dyDescent="0.25">
      <c r="A16" s="20" t="s">
        <v>60</v>
      </c>
      <c r="B16" s="21" t="s">
        <v>61</v>
      </c>
      <c r="C16" s="20" t="s">
        <v>32</v>
      </c>
      <c r="D16" s="20" t="s">
        <v>32</v>
      </c>
      <c r="E16" s="20" t="s">
        <v>32</v>
      </c>
      <c r="F16" s="20"/>
      <c r="G16" s="20" t="s">
        <v>32</v>
      </c>
      <c r="H16" s="20"/>
      <c r="I16" s="20"/>
      <c r="J16" s="20" t="s">
        <v>32</v>
      </c>
    </row>
    <row r="17" spans="1:10" x14ac:dyDescent="0.25">
      <c r="A17" s="20" t="s">
        <v>62</v>
      </c>
      <c r="B17" s="21" t="s">
        <v>63</v>
      </c>
      <c r="C17" s="20" t="s">
        <v>32</v>
      </c>
      <c r="D17" s="20" t="s">
        <v>32</v>
      </c>
      <c r="E17" s="20" t="s">
        <v>32</v>
      </c>
      <c r="F17" s="20"/>
      <c r="G17" s="20" t="s">
        <v>32</v>
      </c>
      <c r="H17" s="20"/>
      <c r="I17" s="20"/>
      <c r="J17" s="20" t="s">
        <v>32</v>
      </c>
    </row>
    <row r="18" spans="1:10" x14ac:dyDescent="0.25">
      <c r="A18" s="20" t="s">
        <v>64</v>
      </c>
      <c r="B18" s="21" t="s">
        <v>65</v>
      </c>
      <c r="C18" s="20" t="s">
        <v>32</v>
      </c>
      <c r="D18" s="20" t="s">
        <v>32</v>
      </c>
      <c r="E18" s="20" t="s">
        <v>32</v>
      </c>
      <c r="F18" s="20"/>
      <c r="G18" s="20" t="s">
        <v>32</v>
      </c>
      <c r="H18" s="20"/>
      <c r="I18" s="20"/>
      <c r="J18" s="20" t="s">
        <v>32</v>
      </c>
    </row>
    <row r="19" spans="1:10" x14ac:dyDescent="0.25">
      <c r="A19" s="20" t="s">
        <v>66</v>
      </c>
      <c r="B19" s="21" t="s">
        <v>67</v>
      </c>
      <c r="C19" s="20" t="s">
        <v>32</v>
      </c>
      <c r="D19" s="20" t="s">
        <v>32</v>
      </c>
      <c r="E19" s="20" t="s">
        <v>32</v>
      </c>
      <c r="F19" s="20"/>
      <c r="G19" s="20" t="s">
        <v>32</v>
      </c>
      <c r="H19" s="20"/>
      <c r="I19" s="20"/>
      <c r="J19" s="20" t="s">
        <v>32</v>
      </c>
    </row>
    <row r="20" spans="1:10" x14ac:dyDescent="0.25">
      <c r="A20" s="20" t="s">
        <v>68</v>
      </c>
      <c r="B20" s="21" t="s">
        <v>69</v>
      </c>
      <c r="C20" s="20" t="s">
        <v>32</v>
      </c>
      <c r="D20" s="20" t="s">
        <v>39</v>
      </c>
      <c r="E20" s="20" t="s">
        <v>32</v>
      </c>
      <c r="F20" s="20"/>
      <c r="G20" s="20" t="s">
        <v>32</v>
      </c>
      <c r="H20" s="20"/>
      <c r="I20" s="20"/>
      <c r="J20" s="20" t="s">
        <v>32</v>
      </c>
    </row>
    <row r="21" spans="1:10" x14ac:dyDescent="0.25">
      <c r="A21" s="20" t="s">
        <v>70</v>
      </c>
      <c r="B21" s="21" t="s">
        <v>71</v>
      </c>
      <c r="C21" s="20" t="s">
        <v>32</v>
      </c>
      <c r="D21" s="20" t="s">
        <v>39</v>
      </c>
      <c r="E21" s="20" t="s">
        <v>32</v>
      </c>
      <c r="F21" s="20"/>
      <c r="G21" s="20" t="s">
        <v>32</v>
      </c>
      <c r="H21" s="20"/>
      <c r="I21" s="20"/>
      <c r="J21" s="20" t="s">
        <v>32</v>
      </c>
    </row>
    <row r="22" spans="1:10" x14ac:dyDescent="0.25">
      <c r="A22" s="20" t="s">
        <v>72</v>
      </c>
      <c r="B22" s="21" t="s">
        <v>73</v>
      </c>
      <c r="C22" s="20" t="s">
        <v>39</v>
      </c>
      <c r="D22" s="20" t="s">
        <v>32</v>
      </c>
      <c r="E22" s="20" t="s">
        <v>32</v>
      </c>
      <c r="F22" s="20"/>
      <c r="G22" s="20" t="s">
        <v>32</v>
      </c>
      <c r="H22" s="20"/>
      <c r="I22" s="20"/>
      <c r="J22" s="20" t="s">
        <v>32</v>
      </c>
    </row>
  </sheetData>
  <dataValidations count="2">
    <dataValidation type="list" showInputMessage="1" showErrorMessage="1" sqref="C2:F22" xr:uid="{00000000-0002-0000-0200-000000000000}">
      <formula1>"n,y"</formula1>
    </dataValidation>
    <dataValidation type="list" showInputMessage="1" showErrorMessage="1" sqref="G2:G22" xr:uid="{00000000-0002-0000-0200-000001000000}">
      <formula1>"y,n"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3"/>
  <sheetViews>
    <sheetView zoomScaleNormal="100" workbookViewId="0">
      <selection activeCell="C1" sqref="C1"/>
    </sheetView>
  </sheetViews>
  <sheetFormatPr defaultColWidth="8.85546875" defaultRowHeight="15" x14ac:dyDescent="0.25"/>
  <cols>
    <col min="1" max="1" width="6.140625" style="12" bestFit="1" customWidth="1"/>
    <col min="2" max="2" width="6.85546875" style="12" bestFit="1" customWidth="1"/>
    <col min="3" max="3" width="4.85546875" style="12" bestFit="1" customWidth="1"/>
    <col min="4" max="4" width="5.140625" style="12" bestFit="1" customWidth="1"/>
    <col min="5" max="5" width="5.5703125" style="12" bestFit="1" customWidth="1"/>
    <col min="6" max="6" width="4.42578125" style="12" bestFit="1" customWidth="1"/>
    <col min="7" max="7" width="10.28515625" style="12" bestFit="1" customWidth="1"/>
    <col min="8" max="8" width="4.140625" style="12" bestFit="1" customWidth="1"/>
    <col min="9" max="9" width="10.28515625" style="12" bestFit="1" customWidth="1"/>
    <col min="10" max="10" width="4.140625" style="12" bestFit="1" customWidth="1"/>
    <col min="11" max="11" width="3.5703125" style="12" bestFit="1" customWidth="1"/>
    <col min="12" max="12" width="10" style="12" bestFit="1" customWidth="1"/>
    <col min="13" max="13" width="11" style="12" bestFit="1" customWidth="1"/>
    <col min="14" max="14" width="5.42578125" style="12" bestFit="1" customWidth="1"/>
    <col min="15" max="15" width="11" style="12" bestFit="1" customWidth="1"/>
    <col min="16" max="16" width="6.140625" style="12" bestFit="1" customWidth="1"/>
    <col min="17" max="17" width="11" style="12" bestFit="1" customWidth="1"/>
    <col min="18" max="18" width="4.28515625" style="12" bestFit="1" customWidth="1"/>
    <col min="19" max="19" width="9.28515625" style="12" bestFit="1" customWidth="1"/>
    <col min="20" max="20" width="5" style="12" bestFit="1" customWidth="1"/>
    <col min="21" max="21" width="6.140625" style="12" bestFit="1" customWidth="1"/>
    <col min="22" max="22" width="4.42578125" style="12" bestFit="1" customWidth="1"/>
  </cols>
  <sheetData>
    <row r="1" spans="1:22" x14ac:dyDescent="0.25">
      <c r="A1" s="10"/>
      <c r="B1" s="30" t="str">
        <f>Compartments!$A2</f>
        <v>mS</v>
      </c>
      <c r="C1" s="30" t="str">
        <f>Compartments!$A3</f>
        <v>mE</v>
      </c>
      <c r="D1" s="30" t="str">
        <f>Compartments!$A4</f>
        <v>mI</v>
      </c>
      <c r="E1" s="30" t="str">
        <f>Compartments!$A5</f>
        <v>mdd</v>
      </c>
      <c r="F1" s="30" t="str">
        <f>Compartments!$A6</f>
        <v>dbb</v>
      </c>
      <c r="G1" s="30" t="str">
        <f>Compartments!$A7</f>
        <v>hS</v>
      </c>
      <c r="H1" s="30" t="str">
        <f>Compartments!$A8</f>
        <v>hSs</v>
      </c>
      <c r="I1" s="30" t="str">
        <f>Compartments!$A9</f>
        <v>hE</v>
      </c>
      <c r="J1" s="30" t="str">
        <f>Compartments!$A10</f>
        <v>hEs</v>
      </c>
      <c r="K1" s="30" t="str">
        <f>Compartments!$A11</f>
        <v>hP</v>
      </c>
      <c r="L1" s="30" t="str">
        <f>Compartments!$A12</f>
        <v>hPt</v>
      </c>
      <c r="M1" s="30" t="str">
        <f>Compartments!$A13</f>
        <v>hPA</v>
      </c>
      <c r="N1" s="30" t="str">
        <f>Compartments!$A14</f>
        <v>hPAs</v>
      </c>
      <c r="O1" s="30" t="str">
        <f>Compartments!$A15</f>
        <v>hfPA</v>
      </c>
      <c r="P1" s="30" t="str">
        <f>Compartments!$A16</f>
        <v>hfPAs</v>
      </c>
      <c r="Q1" s="30" t="str">
        <f>Compartments!$A17</f>
        <v>hA</v>
      </c>
      <c r="R1" s="30" t="str">
        <f>Compartments!$A18</f>
        <v>hAs</v>
      </c>
      <c r="S1" s="30" t="str">
        <f>Compartments!$A19</f>
        <v>hAt</v>
      </c>
      <c r="T1" s="30" t="str">
        <f>Compartments!$A20</f>
        <v>hdd</v>
      </c>
      <c r="U1" s="30" t="str">
        <f>Compartments!$A21</f>
        <v>hddd</v>
      </c>
      <c r="V1" s="30" t="str">
        <f>Compartments!$A22</f>
        <v>hbb</v>
      </c>
    </row>
    <row r="2" spans="1:22" x14ac:dyDescent="0.25">
      <c r="A2" s="9" t="str">
        <f>Compartments!$A2</f>
        <v>mS</v>
      </c>
      <c r="C2" t="s">
        <v>74</v>
      </c>
      <c r="D2" s="8"/>
      <c r="E2" t="s">
        <v>75</v>
      </c>
      <c r="F2" s="8"/>
      <c r="G2" s="7"/>
      <c r="H2" s="7"/>
      <c r="I2" s="7"/>
      <c r="J2" s="7"/>
      <c r="K2" s="7"/>
      <c r="L2" s="7"/>
      <c r="M2" s="7"/>
      <c r="N2" s="7"/>
      <c r="O2" s="7"/>
      <c r="P2" s="7"/>
      <c r="Q2" s="7"/>
      <c r="R2" s="7"/>
      <c r="S2" s="5"/>
      <c r="T2" s="7"/>
      <c r="U2" s="7"/>
      <c r="V2" s="5"/>
    </row>
    <row r="3" spans="1:22" x14ac:dyDescent="0.25">
      <c r="A3" s="9" t="str">
        <f>Compartments!$A3</f>
        <v>mE</v>
      </c>
      <c r="D3" s="14" t="s">
        <v>76</v>
      </c>
      <c r="E3" t="s">
        <v>75</v>
      </c>
      <c r="F3" s="8"/>
      <c r="G3" s="7"/>
      <c r="H3" s="7"/>
      <c r="I3" s="7"/>
      <c r="J3" s="7"/>
      <c r="K3" s="7"/>
      <c r="L3" s="7"/>
      <c r="M3" s="7"/>
      <c r="N3" s="7"/>
      <c r="O3" s="7"/>
      <c r="P3" s="7"/>
      <c r="Q3" s="7"/>
      <c r="R3" s="7"/>
      <c r="S3" s="5"/>
      <c r="T3" s="7"/>
      <c r="U3" s="7"/>
      <c r="V3" s="5"/>
    </row>
    <row r="4" spans="1:22" x14ac:dyDescent="0.25">
      <c r="A4" s="9" t="str">
        <f>Compartments!$A4</f>
        <v>mI</v>
      </c>
      <c r="B4" s="3"/>
      <c r="C4" s="11"/>
      <c r="D4" s="10"/>
      <c r="E4" s="11" t="s">
        <v>75</v>
      </c>
      <c r="F4" s="10"/>
      <c r="G4" s="7"/>
      <c r="H4" s="7"/>
      <c r="I4" s="7"/>
      <c r="J4" s="7"/>
      <c r="K4" s="7"/>
      <c r="L4" s="7"/>
      <c r="M4" s="7"/>
      <c r="N4" s="7"/>
      <c r="O4" s="7"/>
      <c r="P4" s="7"/>
      <c r="Q4" s="7"/>
      <c r="R4" s="7"/>
      <c r="S4" s="5"/>
      <c r="T4" s="7"/>
      <c r="U4" s="7"/>
      <c r="V4" s="5"/>
    </row>
    <row r="5" spans="1:22" x14ac:dyDescent="0.25">
      <c r="A5" s="9" t="str">
        <f>Compartments!$A5</f>
        <v>mdd</v>
      </c>
      <c r="D5" s="8"/>
      <c r="E5" s="7"/>
      <c r="F5" s="5"/>
      <c r="G5" s="7"/>
      <c r="H5" s="7"/>
      <c r="I5" s="7"/>
      <c r="J5" s="7"/>
      <c r="K5" s="7"/>
      <c r="L5" s="7"/>
      <c r="M5" s="7"/>
      <c r="N5" s="7"/>
      <c r="O5" s="7"/>
      <c r="P5" s="7"/>
      <c r="Q5" s="7"/>
      <c r="R5" s="7"/>
      <c r="S5" s="5"/>
      <c r="T5" s="7"/>
      <c r="U5" s="7"/>
      <c r="V5" s="5"/>
    </row>
    <row r="6" spans="1:22" x14ac:dyDescent="0.25">
      <c r="A6" s="30" t="str">
        <f>Compartments!$A6</f>
        <v>dbb</v>
      </c>
      <c r="B6" s="11" t="s">
        <v>77</v>
      </c>
      <c r="C6" s="11"/>
      <c r="D6" s="15"/>
      <c r="E6" s="6"/>
      <c r="F6" s="4"/>
      <c r="G6" s="6"/>
      <c r="H6" s="6"/>
      <c r="I6" s="6"/>
      <c r="J6" s="6"/>
      <c r="K6" s="6"/>
      <c r="L6" s="6"/>
      <c r="M6" s="6"/>
      <c r="N6" s="6"/>
      <c r="O6" s="6"/>
      <c r="P6" s="6"/>
      <c r="Q6" s="6"/>
      <c r="R6" s="6"/>
      <c r="S6" s="4"/>
      <c r="T6" s="6"/>
      <c r="U6" s="6"/>
      <c r="V6" s="4"/>
    </row>
    <row r="7" spans="1:22" x14ac:dyDescent="0.25">
      <c r="A7" s="9" t="str">
        <f>Compartments!$A7</f>
        <v>hS</v>
      </c>
      <c r="B7" s="7"/>
      <c r="C7" s="7"/>
      <c r="D7" s="5"/>
      <c r="E7" s="7"/>
      <c r="F7" s="5"/>
      <c r="H7" t="s">
        <v>78</v>
      </c>
      <c r="I7" t="s">
        <v>79</v>
      </c>
      <c r="S7" s="8"/>
      <c r="T7" t="s">
        <v>80</v>
      </c>
      <c r="V7" s="8"/>
    </row>
    <row r="8" spans="1:22" x14ac:dyDescent="0.25">
      <c r="A8" s="9" t="str">
        <f>Compartments!$A8</f>
        <v>hSs</v>
      </c>
      <c r="B8" s="7"/>
      <c r="C8" s="7"/>
      <c r="D8" s="5"/>
      <c r="E8" s="7"/>
      <c r="F8" s="5"/>
      <c r="G8" t="s">
        <v>81</v>
      </c>
      <c r="J8" t="s">
        <v>79</v>
      </c>
      <c r="L8" t="s">
        <v>82</v>
      </c>
      <c r="S8" s="8"/>
      <c r="T8" t="s">
        <v>80</v>
      </c>
      <c r="V8" s="8"/>
    </row>
    <row r="9" spans="1:22" x14ac:dyDescent="0.25">
      <c r="A9" s="9" t="str">
        <f>Compartments!$A9</f>
        <v>hE</v>
      </c>
      <c r="B9" s="7"/>
      <c r="C9" s="7"/>
      <c r="D9" s="5"/>
      <c r="E9" s="7"/>
      <c r="F9" s="5"/>
      <c r="J9" t="s">
        <v>78</v>
      </c>
      <c r="K9" t="s">
        <v>83</v>
      </c>
      <c r="S9" s="8"/>
      <c r="T9" t="s">
        <v>80</v>
      </c>
      <c r="V9" s="8"/>
    </row>
    <row r="10" spans="1:22" x14ac:dyDescent="0.25">
      <c r="A10" s="9" t="str">
        <f>Compartments!$A10</f>
        <v>hEs</v>
      </c>
      <c r="B10" s="7"/>
      <c r="C10" s="7"/>
      <c r="D10" s="5"/>
      <c r="E10" s="7"/>
      <c r="F10" s="5"/>
      <c r="I10" t="s">
        <v>81</v>
      </c>
      <c r="K10" t="s">
        <v>83</v>
      </c>
      <c r="L10" t="s">
        <v>82</v>
      </c>
      <c r="S10" s="8"/>
      <c r="T10" t="s">
        <v>80</v>
      </c>
      <c r="V10" s="8"/>
    </row>
    <row r="11" spans="1:22" x14ac:dyDescent="0.25">
      <c r="A11" s="9" t="str">
        <f>Compartments!$A11</f>
        <v>hP</v>
      </c>
      <c r="B11" s="7"/>
      <c r="C11" s="7"/>
      <c r="D11" s="5"/>
      <c r="E11" s="7"/>
      <c r="F11" s="5"/>
      <c r="L11" t="s">
        <v>84</v>
      </c>
      <c r="M11" t="s">
        <v>85</v>
      </c>
      <c r="S11" s="8"/>
      <c r="T11" t="s">
        <v>80</v>
      </c>
      <c r="U11" t="s">
        <v>86</v>
      </c>
      <c r="V11" s="8"/>
    </row>
    <row r="12" spans="1:22" x14ac:dyDescent="0.25">
      <c r="A12" s="9" t="str">
        <f>Compartments!$A12</f>
        <v>hPt</v>
      </c>
      <c r="B12" s="7"/>
      <c r="C12" s="7"/>
      <c r="D12" s="5"/>
      <c r="E12" s="7"/>
      <c r="F12" s="5"/>
      <c r="G12" t="s">
        <v>87</v>
      </c>
      <c r="S12" s="8"/>
      <c r="T12" t="s">
        <v>80</v>
      </c>
      <c r="V12" s="8"/>
    </row>
    <row r="13" spans="1:22" x14ac:dyDescent="0.25">
      <c r="A13" s="9" t="str">
        <f>Compartments!$A13</f>
        <v>hPA</v>
      </c>
      <c r="B13" s="7"/>
      <c r="C13" s="7"/>
      <c r="D13" s="5"/>
      <c r="E13" s="7"/>
      <c r="F13" s="5"/>
      <c r="N13" t="s">
        <v>78</v>
      </c>
      <c r="O13" t="s">
        <v>88</v>
      </c>
      <c r="S13" s="8"/>
      <c r="T13" t="s">
        <v>80</v>
      </c>
      <c r="V13" s="8"/>
    </row>
    <row r="14" spans="1:22" x14ac:dyDescent="0.25">
      <c r="A14" s="9" t="str">
        <f>Compartments!$A14</f>
        <v>hPAs</v>
      </c>
      <c r="B14" s="7"/>
      <c r="C14" s="7"/>
      <c r="D14" s="5"/>
      <c r="E14" s="7"/>
      <c r="F14" s="5"/>
      <c r="M14" t="s">
        <v>89</v>
      </c>
      <c r="S14" s="8" t="s">
        <v>84</v>
      </c>
      <c r="T14" t="s">
        <v>80</v>
      </c>
      <c r="V14" s="8"/>
    </row>
    <row r="15" spans="1:22" x14ac:dyDescent="0.25">
      <c r="A15" s="9" t="str">
        <f>Compartments!$A15</f>
        <v>hfPA</v>
      </c>
      <c r="B15" s="7"/>
      <c r="C15" s="7"/>
      <c r="D15" s="5"/>
      <c r="E15" s="7"/>
      <c r="F15" s="5"/>
      <c r="M15" t="s">
        <v>79</v>
      </c>
      <c r="P15" t="s">
        <v>78</v>
      </c>
      <c r="Q15" t="s">
        <v>90</v>
      </c>
      <c r="S15" s="8"/>
      <c r="T15" t="s">
        <v>80</v>
      </c>
      <c r="V15" s="8"/>
    </row>
    <row r="16" spans="1:22" x14ac:dyDescent="0.25">
      <c r="A16" s="9" t="str">
        <f>Compartments!$A16</f>
        <v>hfPAs</v>
      </c>
      <c r="B16" s="7"/>
      <c r="C16" s="7"/>
      <c r="D16" s="5"/>
      <c r="E16" s="7"/>
      <c r="F16" s="5"/>
      <c r="O16" t="s">
        <v>89</v>
      </c>
      <c r="S16" s="8" t="s">
        <v>84</v>
      </c>
      <c r="T16" t="s">
        <v>80</v>
      </c>
      <c r="V16" s="8"/>
    </row>
    <row r="17" spans="1:22" x14ac:dyDescent="0.25">
      <c r="A17" s="9" t="str">
        <f>Compartments!$A17</f>
        <v>hA</v>
      </c>
      <c r="B17" s="7"/>
      <c r="C17" s="7"/>
      <c r="D17" s="5"/>
      <c r="E17" s="7"/>
      <c r="F17" s="5"/>
      <c r="G17" t="s">
        <v>91</v>
      </c>
      <c r="M17" t="s">
        <v>79</v>
      </c>
      <c r="R17" t="s">
        <v>78</v>
      </c>
      <c r="S17" s="8"/>
      <c r="T17" t="s">
        <v>80</v>
      </c>
      <c r="V17" s="8"/>
    </row>
    <row r="18" spans="1:22" x14ac:dyDescent="0.25">
      <c r="A18" s="9" t="str">
        <f>Compartments!$A18</f>
        <v>hAs</v>
      </c>
      <c r="B18" s="7"/>
      <c r="C18" s="7"/>
      <c r="D18" s="5"/>
      <c r="E18" s="7"/>
      <c r="F18" s="5"/>
      <c r="Q18" t="s">
        <v>92</v>
      </c>
      <c r="S18" s="8" t="s">
        <v>93</v>
      </c>
      <c r="T18" t="s">
        <v>80</v>
      </c>
      <c r="V18" s="8"/>
    </row>
    <row r="19" spans="1:22" x14ac:dyDescent="0.25">
      <c r="A19" s="30" t="str">
        <f>Compartments!$A19</f>
        <v>hAt</v>
      </c>
      <c r="B19" s="6"/>
      <c r="C19" s="6"/>
      <c r="D19" s="4"/>
      <c r="E19" s="6"/>
      <c r="F19" s="4"/>
      <c r="G19" s="11"/>
      <c r="H19" s="11"/>
      <c r="I19" s="11"/>
      <c r="J19" s="11"/>
      <c r="K19" s="11"/>
      <c r="L19" s="11"/>
      <c r="M19" s="11"/>
      <c r="N19" s="11"/>
      <c r="O19" s="11"/>
      <c r="P19" s="11"/>
      <c r="Q19" s="11" t="s">
        <v>87</v>
      </c>
      <c r="R19" s="11"/>
      <c r="S19" s="10"/>
      <c r="T19" s="11" t="s">
        <v>80</v>
      </c>
      <c r="U19" s="11"/>
      <c r="V19" s="10"/>
    </row>
    <row r="20" spans="1:22" x14ac:dyDescent="0.25">
      <c r="A20" s="9" t="str">
        <f>Compartments!$A20</f>
        <v>hdd</v>
      </c>
      <c r="B20" s="7"/>
      <c r="C20" s="7"/>
      <c r="D20" s="5"/>
      <c r="E20" s="7"/>
      <c r="F20" s="5"/>
      <c r="S20" s="8"/>
      <c r="T20" s="7"/>
      <c r="U20" s="7"/>
      <c r="V20" s="5"/>
    </row>
    <row r="21" spans="1:22" x14ac:dyDescent="0.25">
      <c r="A21" s="9" t="str">
        <f>Compartments!$A21</f>
        <v>hddd</v>
      </c>
      <c r="B21" s="7"/>
      <c r="C21" s="7"/>
      <c r="D21" s="5"/>
      <c r="E21" s="7"/>
      <c r="F21" s="5"/>
      <c r="S21" s="8"/>
      <c r="T21" s="7"/>
      <c r="U21" s="7"/>
      <c r="V21" s="5"/>
    </row>
    <row r="22" spans="1:22" x14ac:dyDescent="0.25">
      <c r="A22" s="30" t="str">
        <f>Compartments!$A22</f>
        <v>hbb</v>
      </c>
      <c r="B22" s="6"/>
      <c r="C22" s="6"/>
      <c r="D22" s="4"/>
      <c r="E22" s="6"/>
      <c r="F22" s="4"/>
      <c r="G22" s="11" t="s">
        <v>94</v>
      </c>
      <c r="H22" s="11"/>
      <c r="I22" s="11"/>
      <c r="J22" s="11"/>
      <c r="K22" s="11"/>
      <c r="L22" s="11"/>
      <c r="M22" s="11"/>
      <c r="N22" s="11"/>
      <c r="O22" s="11"/>
      <c r="P22" s="11"/>
      <c r="Q22" s="11"/>
      <c r="R22" s="11"/>
      <c r="S22" s="10"/>
      <c r="T22" s="6"/>
      <c r="U22" s="6"/>
      <c r="V22" s="4"/>
    </row>
    <row r="23" spans="1:22" x14ac:dyDescent="0.25">
      <c r="A23"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4"/>
  <sheetViews>
    <sheetView tabSelected="1" workbookViewId="0">
      <pane xSplit="1" ySplit="1" topLeftCell="B11" activePane="bottomRight" state="frozen"/>
      <selection pane="topRight" activeCell="B1" sqref="B1"/>
      <selection pane="bottomLeft" activeCell="A2" sqref="A2"/>
      <selection pane="bottomRight" activeCell="G45" sqref="G45"/>
    </sheetView>
  </sheetViews>
  <sheetFormatPr defaultColWidth="8.85546875" defaultRowHeight="15" x14ac:dyDescent="0.25"/>
  <cols>
    <col min="1" max="1" width="19.140625" style="17" bestFit="1" customWidth="1"/>
    <col min="2" max="2" width="60.5703125" style="17" bestFit="1" customWidth="1"/>
    <col min="3" max="3" width="10.7109375" style="17" bestFit="1" customWidth="1"/>
    <col min="4" max="4" width="13.28515625" style="17" bestFit="1" customWidth="1"/>
    <col min="5" max="5" width="15.42578125" style="17" bestFit="1" customWidth="1"/>
    <col min="6" max="6" width="15.7109375" style="17" bestFit="1" customWidth="1"/>
    <col min="7" max="7" width="101.5703125" style="17" bestFit="1" customWidth="1"/>
    <col min="8" max="8" width="10.42578125" style="17" bestFit="1" customWidth="1"/>
    <col min="9" max="9" width="12.7109375" style="17" bestFit="1" customWidth="1"/>
    <col min="10" max="10" width="6.7109375" style="17" bestFit="1" customWidth="1"/>
    <col min="11" max="11" width="14.28515625" style="17" bestFit="1" customWidth="1"/>
    <col min="12" max="12" width="15.140625" style="17" bestFit="1" customWidth="1"/>
  </cols>
  <sheetData>
    <row r="1" spans="1:12" x14ac:dyDescent="0.25">
      <c r="A1" s="26" t="s">
        <v>20</v>
      </c>
      <c r="B1" s="26" t="s">
        <v>21</v>
      </c>
      <c r="C1" s="26" t="s">
        <v>95</v>
      </c>
      <c r="D1" s="26" t="s">
        <v>96</v>
      </c>
      <c r="E1" s="26" t="s">
        <v>97</v>
      </c>
      <c r="F1" s="26" t="s">
        <v>98</v>
      </c>
      <c r="G1" s="26" t="s">
        <v>99</v>
      </c>
      <c r="H1" s="26" t="s">
        <v>100</v>
      </c>
      <c r="I1" s="26" t="s">
        <v>26</v>
      </c>
      <c r="J1" s="26" t="s">
        <v>29</v>
      </c>
      <c r="K1" s="26" t="s">
        <v>27</v>
      </c>
      <c r="L1" s="26" t="s">
        <v>28</v>
      </c>
    </row>
    <row r="2" spans="1:12" x14ac:dyDescent="0.25">
      <c r="A2" s="17" t="s">
        <v>101</v>
      </c>
      <c r="B2" s="17" t="s">
        <v>102</v>
      </c>
      <c r="C2" s="17" t="s">
        <v>103</v>
      </c>
      <c r="E2" s="17">
        <v>0</v>
      </c>
      <c r="H2" s="17" t="s">
        <v>32</v>
      </c>
      <c r="I2" s="17" t="s">
        <v>32</v>
      </c>
      <c r="J2" s="17" t="s">
        <v>32</v>
      </c>
      <c r="K2" s="17" t="s">
        <v>8</v>
      </c>
    </row>
    <row r="3" spans="1:12" x14ac:dyDescent="0.25">
      <c r="A3" s="17" t="s">
        <v>104</v>
      </c>
      <c r="B3" s="17" t="s">
        <v>105</v>
      </c>
      <c r="C3" s="17" t="s">
        <v>106</v>
      </c>
      <c r="D3" s="17">
        <v>0.05</v>
      </c>
      <c r="E3" s="17">
        <v>0</v>
      </c>
      <c r="F3" s="17">
        <v>1</v>
      </c>
      <c r="H3" s="17" t="s">
        <v>32</v>
      </c>
      <c r="I3" s="17" t="s">
        <v>32</v>
      </c>
      <c r="J3" s="17" t="s">
        <v>32</v>
      </c>
      <c r="K3" s="17" t="s">
        <v>8</v>
      </c>
    </row>
    <row r="4" spans="1:12" x14ac:dyDescent="0.25">
      <c r="A4" s="17" t="s">
        <v>107</v>
      </c>
      <c r="B4" s="17" t="s">
        <v>108</v>
      </c>
      <c r="C4" s="17" t="s">
        <v>106</v>
      </c>
      <c r="D4" s="17">
        <v>0.47</v>
      </c>
      <c r="E4" s="17">
        <v>0</v>
      </c>
      <c r="F4" s="17">
        <v>1</v>
      </c>
      <c r="H4" s="17" t="s">
        <v>32</v>
      </c>
      <c r="I4" s="17" t="s">
        <v>32</v>
      </c>
      <c r="J4" s="17" t="s">
        <v>32</v>
      </c>
      <c r="K4" s="17" t="s">
        <v>8</v>
      </c>
    </row>
    <row r="5" spans="1:12" x14ac:dyDescent="0.25">
      <c r="A5" s="17" t="s">
        <v>109</v>
      </c>
      <c r="B5" s="17" t="s">
        <v>110</v>
      </c>
      <c r="C5" s="17" t="s">
        <v>103</v>
      </c>
      <c r="E5" s="17">
        <v>0</v>
      </c>
      <c r="H5" s="17" t="s">
        <v>32</v>
      </c>
      <c r="I5" s="17" t="s">
        <v>39</v>
      </c>
      <c r="J5" s="17" t="s">
        <v>32</v>
      </c>
      <c r="K5" s="17" t="s">
        <v>12</v>
      </c>
    </row>
    <row r="6" spans="1:12" x14ac:dyDescent="0.25">
      <c r="A6" s="17" t="s">
        <v>111</v>
      </c>
      <c r="B6" s="17" t="s">
        <v>112</v>
      </c>
      <c r="C6" s="17" t="s">
        <v>106</v>
      </c>
      <c r="D6" s="17">
        <v>1</v>
      </c>
      <c r="E6" s="17">
        <v>0</v>
      </c>
      <c r="G6" s="25"/>
      <c r="H6" s="17" t="s">
        <v>39</v>
      </c>
      <c r="I6" s="17" t="s">
        <v>32</v>
      </c>
      <c r="J6" s="17" t="s">
        <v>32</v>
      </c>
      <c r="K6" s="17" t="s">
        <v>14</v>
      </c>
    </row>
    <row r="7" spans="1:12" x14ac:dyDescent="0.25">
      <c r="A7" s="17" t="s">
        <v>113</v>
      </c>
      <c r="B7" s="17" t="s">
        <v>114</v>
      </c>
      <c r="C7" s="17" t="s">
        <v>106</v>
      </c>
      <c r="D7" s="17">
        <v>1</v>
      </c>
      <c r="E7" s="17">
        <v>0</v>
      </c>
      <c r="G7" s="25"/>
      <c r="H7" s="17" t="s">
        <v>39</v>
      </c>
      <c r="I7" s="17" t="s">
        <v>32</v>
      </c>
      <c r="J7" s="17" t="s">
        <v>32</v>
      </c>
      <c r="K7" s="17" t="s">
        <v>14</v>
      </c>
    </row>
    <row r="8" spans="1:12" x14ac:dyDescent="0.25">
      <c r="A8" s="17" t="s">
        <v>115</v>
      </c>
      <c r="B8" s="17" t="s">
        <v>116</v>
      </c>
      <c r="C8" s="17" t="s">
        <v>106</v>
      </c>
      <c r="D8" s="17">
        <v>1</v>
      </c>
      <c r="E8" s="17">
        <v>0</v>
      </c>
      <c r="G8" s="25"/>
      <c r="H8" s="17" t="s">
        <v>39</v>
      </c>
      <c r="I8" s="17" t="s">
        <v>32</v>
      </c>
      <c r="J8" s="17" t="s">
        <v>32</v>
      </c>
      <c r="K8" s="17" t="s">
        <v>14</v>
      </c>
    </row>
    <row r="9" spans="1:12" x14ac:dyDescent="0.25">
      <c r="A9" s="17" t="s">
        <v>117</v>
      </c>
      <c r="B9" s="17" t="s">
        <v>118</v>
      </c>
      <c r="C9" s="17" t="s">
        <v>103</v>
      </c>
      <c r="E9" s="17">
        <v>0</v>
      </c>
      <c r="G9" t="s">
        <v>119</v>
      </c>
      <c r="H9" s="17" t="s">
        <v>32</v>
      </c>
      <c r="I9" s="17" t="s">
        <v>32</v>
      </c>
      <c r="J9" s="17" t="s">
        <v>32</v>
      </c>
    </row>
    <row r="10" spans="1:12" x14ac:dyDescent="0.25">
      <c r="A10" s="17" t="s">
        <v>120</v>
      </c>
      <c r="B10" s="17" t="s">
        <v>121</v>
      </c>
      <c r="C10" s="17" t="s">
        <v>103</v>
      </c>
      <c r="E10" s="17">
        <v>0</v>
      </c>
      <c r="G10" t="s">
        <v>122</v>
      </c>
      <c r="H10" s="17" t="s">
        <v>32</v>
      </c>
      <c r="I10" s="17" t="s">
        <v>32</v>
      </c>
      <c r="J10" s="17" t="s">
        <v>32</v>
      </c>
    </row>
    <row r="11" spans="1:12" x14ac:dyDescent="0.25">
      <c r="A11" s="17" t="s">
        <v>123</v>
      </c>
      <c r="B11" s="17" t="s">
        <v>124</v>
      </c>
      <c r="C11" s="17" t="s">
        <v>103</v>
      </c>
      <c r="E11" s="17">
        <v>0</v>
      </c>
      <c r="G11" t="s">
        <v>125</v>
      </c>
      <c r="H11" s="17" t="s">
        <v>32</v>
      </c>
      <c r="I11" s="17" t="s">
        <v>32</v>
      </c>
      <c r="J11" s="17" t="s">
        <v>32</v>
      </c>
    </row>
    <row r="12" spans="1:12" x14ac:dyDescent="0.25">
      <c r="A12" s="17" t="s">
        <v>126</v>
      </c>
      <c r="B12" s="17" t="s">
        <v>127</v>
      </c>
      <c r="C12" s="17" t="s">
        <v>103</v>
      </c>
      <c r="E12" s="17">
        <v>0</v>
      </c>
      <c r="G12" t="s">
        <v>128</v>
      </c>
      <c r="H12" s="17" t="s">
        <v>32</v>
      </c>
      <c r="I12" s="17" t="s">
        <v>32</v>
      </c>
      <c r="J12" s="17" t="s">
        <v>32</v>
      </c>
    </row>
    <row r="13" spans="1:12" x14ac:dyDescent="0.25">
      <c r="A13" s="17" t="s">
        <v>129</v>
      </c>
      <c r="B13" s="17" t="s">
        <v>130</v>
      </c>
      <c r="C13" s="17" t="s">
        <v>106</v>
      </c>
      <c r="E13" s="17">
        <v>0</v>
      </c>
      <c r="F13" s="17">
        <v>1</v>
      </c>
      <c r="G13" t="s">
        <v>131</v>
      </c>
      <c r="H13" s="17" t="s">
        <v>32</v>
      </c>
      <c r="I13" s="17" t="s">
        <v>32</v>
      </c>
      <c r="J13" s="17" t="s">
        <v>32</v>
      </c>
    </row>
    <row r="14" spans="1:12" x14ac:dyDescent="0.25">
      <c r="A14" s="27" t="s">
        <v>86</v>
      </c>
      <c r="B14" s="16" t="s">
        <v>132</v>
      </c>
      <c r="C14" s="16" t="s">
        <v>133</v>
      </c>
      <c r="D14" s="16"/>
      <c r="E14" s="16">
        <v>0</v>
      </c>
      <c r="F14" s="16">
        <v>1</v>
      </c>
      <c r="G14" s="16"/>
      <c r="H14" s="16" t="s">
        <v>32</v>
      </c>
      <c r="I14" s="16" t="s">
        <v>39</v>
      </c>
      <c r="J14" s="16" t="s">
        <v>32</v>
      </c>
      <c r="K14" s="16" t="s">
        <v>8</v>
      </c>
    </row>
    <row r="15" spans="1:12" x14ac:dyDescent="0.25">
      <c r="A15" s="26" t="str">
        <f>Transitions!C2</f>
        <v>mex</v>
      </c>
      <c r="B15" s="17" t="s">
        <v>134</v>
      </c>
      <c r="C15" s="17" t="s">
        <v>133</v>
      </c>
      <c r="E15" s="17">
        <v>0</v>
      </c>
      <c r="F15" s="17">
        <v>1</v>
      </c>
      <c r="G15" t="s">
        <v>135</v>
      </c>
      <c r="H15" s="17" t="s">
        <v>32</v>
      </c>
      <c r="I15" s="17" t="s">
        <v>32</v>
      </c>
      <c r="J15" s="17" t="s">
        <v>32</v>
      </c>
    </row>
    <row r="16" spans="1:12" x14ac:dyDescent="0.25">
      <c r="A16" s="26" t="str">
        <f>Transitions!D3</f>
        <v>minf</v>
      </c>
      <c r="B16" s="17" t="s">
        <v>136</v>
      </c>
      <c r="C16" s="17" t="s">
        <v>137</v>
      </c>
      <c r="D16" s="17">
        <f>25.55/365</f>
        <v>7.0000000000000007E-2</v>
      </c>
      <c r="E16" s="17">
        <v>0</v>
      </c>
      <c r="H16" s="17" t="s">
        <v>32</v>
      </c>
      <c r="I16" s="17" t="s">
        <v>32</v>
      </c>
      <c r="J16" s="17" t="s">
        <v>32</v>
      </c>
      <c r="K16" s="17" t="s">
        <v>12</v>
      </c>
    </row>
    <row r="17" spans="1:11" x14ac:dyDescent="0.25">
      <c r="A17" s="17" t="s">
        <v>138</v>
      </c>
      <c r="B17" s="17" t="s">
        <v>139</v>
      </c>
      <c r="C17" s="17" t="s">
        <v>106</v>
      </c>
      <c r="D17" s="17">
        <v>1</v>
      </c>
      <c r="E17" s="17">
        <v>0</v>
      </c>
      <c r="G17" s="25"/>
      <c r="H17" s="17" t="s">
        <v>39</v>
      </c>
      <c r="I17" s="17" t="s">
        <v>32</v>
      </c>
      <c r="J17" s="17" t="s">
        <v>32</v>
      </c>
      <c r="K17" s="17" t="s">
        <v>14</v>
      </c>
    </row>
    <row r="18" spans="1:11" x14ac:dyDescent="0.25">
      <c r="A18" s="17" t="s">
        <v>140</v>
      </c>
      <c r="B18" s="17" t="s">
        <v>141</v>
      </c>
      <c r="C18" s="17" t="s">
        <v>103</v>
      </c>
      <c r="E18" s="17">
        <v>0</v>
      </c>
      <c r="G18" s="25"/>
      <c r="H18" s="17" t="s">
        <v>32</v>
      </c>
      <c r="I18" s="17" t="s">
        <v>32</v>
      </c>
      <c r="J18" s="17" t="s">
        <v>32</v>
      </c>
      <c r="K18" s="17" t="s">
        <v>12</v>
      </c>
    </row>
    <row r="19" spans="1:11" x14ac:dyDescent="0.25">
      <c r="A19" s="17" t="s">
        <v>142</v>
      </c>
      <c r="B19" s="17" t="s">
        <v>143</v>
      </c>
      <c r="C19" s="17" t="s">
        <v>106</v>
      </c>
      <c r="D19" s="17">
        <v>1.1000000000000001</v>
      </c>
      <c r="E19" s="17">
        <v>0</v>
      </c>
      <c r="H19" s="17" t="s">
        <v>32</v>
      </c>
      <c r="I19" s="17" t="s">
        <v>39</v>
      </c>
      <c r="J19" s="17" t="s">
        <v>32</v>
      </c>
      <c r="K19" s="17" t="s">
        <v>16</v>
      </c>
    </row>
    <row r="20" spans="1:11" x14ac:dyDescent="0.25">
      <c r="A20" s="17" t="s">
        <v>144</v>
      </c>
      <c r="B20" s="17" t="s">
        <v>145</v>
      </c>
      <c r="C20" s="17" t="s">
        <v>106</v>
      </c>
      <c r="D20" s="17">
        <v>0.9</v>
      </c>
      <c r="E20" s="17">
        <v>0</v>
      </c>
      <c r="H20" s="17" t="s">
        <v>32</v>
      </c>
      <c r="I20" s="17" t="s">
        <v>39</v>
      </c>
      <c r="J20" s="17" t="s">
        <v>32</v>
      </c>
      <c r="K20" s="17" t="s">
        <v>16</v>
      </c>
    </row>
    <row r="21" spans="1:11" x14ac:dyDescent="0.25">
      <c r="A21" s="17" t="s">
        <v>146</v>
      </c>
      <c r="B21" s="17" t="s">
        <v>147</v>
      </c>
      <c r="C21" s="17" t="s">
        <v>106</v>
      </c>
      <c r="E21" s="17">
        <v>0</v>
      </c>
      <c r="G21" s="25" t="s">
        <v>148</v>
      </c>
      <c r="H21" s="17" t="s">
        <v>32</v>
      </c>
      <c r="I21" s="17" t="s">
        <v>32</v>
      </c>
      <c r="J21" s="17" t="s">
        <v>32</v>
      </c>
    </row>
    <row r="22" spans="1:11" x14ac:dyDescent="0.25">
      <c r="A22" s="26" t="str">
        <f>Transitions!B6</f>
        <v>mborn</v>
      </c>
      <c r="B22" s="17" t="s">
        <v>149</v>
      </c>
      <c r="C22" s="24" t="s">
        <v>103</v>
      </c>
      <c r="E22" s="17">
        <v>0</v>
      </c>
      <c r="G22" s="17" t="s">
        <v>150</v>
      </c>
      <c r="H22" s="17" t="s">
        <v>32</v>
      </c>
      <c r="I22" s="17" t="s">
        <v>32</v>
      </c>
      <c r="J22" s="17" t="s">
        <v>32</v>
      </c>
    </row>
    <row r="23" spans="1:11" x14ac:dyDescent="0.25">
      <c r="A23" s="17" t="s">
        <v>151</v>
      </c>
      <c r="B23" s="17" t="s">
        <v>152</v>
      </c>
      <c r="C23" s="17" t="s">
        <v>106</v>
      </c>
      <c r="D23" s="17">
        <v>1</v>
      </c>
      <c r="E23" s="17">
        <v>0</v>
      </c>
      <c r="G23" s="25"/>
      <c r="H23" s="17" t="s">
        <v>39</v>
      </c>
      <c r="I23" s="17" t="s">
        <v>32</v>
      </c>
      <c r="J23" s="17" t="s">
        <v>32</v>
      </c>
      <c r="K23" s="17" t="s">
        <v>14</v>
      </c>
    </row>
    <row r="24" spans="1:11" x14ac:dyDescent="0.25">
      <c r="A24" s="17" t="s">
        <v>153</v>
      </c>
      <c r="B24" s="17" t="s">
        <v>154</v>
      </c>
      <c r="C24" s="17" t="s">
        <v>137</v>
      </c>
      <c r="D24" s="17">
        <f>35/365</f>
        <v>9.5890410958904104E-2</v>
      </c>
      <c r="E24" s="17">
        <v>0</v>
      </c>
      <c r="G24" s="25"/>
      <c r="H24" s="17" t="s">
        <v>32</v>
      </c>
      <c r="I24" s="17" t="s">
        <v>32</v>
      </c>
      <c r="J24" s="17" t="s">
        <v>32</v>
      </c>
      <c r="K24" s="17" t="s">
        <v>12</v>
      </c>
    </row>
    <row r="25" spans="1:11" x14ac:dyDescent="0.25">
      <c r="A25" s="27" t="str">
        <f>Transitions!E4</f>
        <v>mdie</v>
      </c>
      <c r="B25" s="16" t="s">
        <v>155</v>
      </c>
      <c r="C25" s="16" t="s">
        <v>137</v>
      </c>
      <c r="D25" s="16"/>
      <c r="E25" s="16">
        <v>0</v>
      </c>
      <c r="F25" s="16"/>
      <c r="G25" s="16" t="s">
        <v>156</v>
      </c>
      <c r="H25" s="16" t="s">
        <v>32</v>
      </c>
      <c r="I25" s="16" t="s">
        <v>32</v>
      </c>
      <c r="J25" s="16" t="s">
        <v>32</v>
      </c>
      <c r="K25" s="16"/>
    </row>
    <row r="26" spans="1:11" x14ac:dyDescent="0.25">
      <c r="A26" s="26" t="str">
        <f>Transitions!I7</f>
        <v>ex</v>
      </c>
      <c r="B26" s="17" t="s">
        <v>157</v>
      </c>
      <c r="C26" s="17" t="s">
        <v>133</v>
      </c>
      <c r="E26" s="17">
        <v>0</v>
      </c>
      <c r="F26" s="17">
        <v>1</v>
      </c>
      <c r="G26" s="17" t="s">
        <v>158</v>
      </c>
      <c r="H26" s="17" t="s">
        <v>32</v>
      </c>
      <c r="I26" s="17" t="s">
        <v>32</v>
      </c>
      <c r="J26" s="17" t="s">
        <v>32</v>
      </c>
    </row>
    <row r="27" spans="1:11" x14ac:dyDescent="0.25">
      <c r="A27" s="26" t="str">
        <f>Transitions!H7</f>
        <v>mls</v>
      </c>
      <c r="B27" s="17" t="s">
        <v>159</v>
      </c>
      <c r="C27" s="17" t="s">
        <v>133</v>
      </c>
      <c r="D27" s="23">
        <f>1/1000</f>
        <v>1E-3</v>
      </c>
      <c r="E27" s="17">
        <v>0</v>
      </c>
      <c r="F27" s="17">
        <v>1</v>
      </c>
      <c r="H27" s="17" t="s">
        <v>32</v>
      </c>
      <c r="I27" s="17" t="s">
        <v>32</v>
      </c>
      <c r="J27" s="17" t="s">
        <v>32</v>
      </c>
      <c r="K27" s="17" t="s">
        <v>10</v>
      </c>
    </row>
    <row r="28" spans="1:11" x14ac:dyDescent="0.25">
      <c r="A28" s="26" t="s">
        <v>160</v>
      </c>
      <c r="B28" s="17" t="s">
        <v>161</v>
      </c>
      <c r="C28" s="17" t="s">
        <v>137</v>
      </c>
      <c r="D28" s="23">
        <f>7/365</f>
        <v>1.9178082191780823E-2</v>
      </c>
      <c r="E28" s="17">
        <v>0</v>
      </c>
      <c r="H28" s="17" t="s">
        <v>32</v>
      </c>
      <c r="I28" s="17" t="s">
        <v>32</v>
      </c>
      <c r="J28" s="17" t="s">
        <v>32</v>
      </c>
      <c r="K28" s="17" t="s">
        <v>10</v>
      </c>
    </row>
    <row r="29" spans="1:11" x14ac:dyDescent="0.25">
      <c r="A29" s="26" t="s">
        <v>83</v>
      </c>
      <c r="B29" s="17" t="s">
        <v>162</v>
      </c>
      <c r="C29" s="17" t="s">
        <v>137</v>
      </c>
      <c r="D29" s="17">
        <f>14/365</f>
        <v>3.8356164383561646E-2</v>
      </c>
      <c r="E29" s="17">
        <v>0</v>
      </c>
      <c r="G29" s="25"/>
      <c r="H29" s="17" t="s">
        <v>32</v>
      </c>
      <c r="I29" s="17" t="s">
        <v>32</v>
      </c>
      <c r="J29" s="17" t="s">
        <v>32</v>
      </c>
      <c r="K29" s="17" t="s">
        <v>14</v>
      </c>
    </row>
    <row r="30" spans="1:11" x14ac:dyDescent="0.25">
      <c r="A30" s="26" t="s">
        <v>85</v>
      </c>
      <c r="B30" s="17" t="s">
        <v>163</v>
      </c>
      <c r="C30" s="17" t="s">
        <v>137</v>
      </c>
      <c r="D30" s="17">
        <f>10/365</f>
        <v>2.7397260273972601E-2</v>
      </c>
      <c r="E30" s="17">
        <v>0</v>
      </c>
      <c r="G30" s="25"/>
      <c r="H30" s="17" t="s">
        <v>32</v>
      </c>
      <c r="I30" s="17" t="s">
        <v>32</v>
      </c>
      <c r="J30" s="17" t="s">
        <v>32</v>
      </c>
      <c r="K30" s="17" t="s">
        <v>14</v>
      </c>
    </row>
    <row r="31" spans="1:11" x14ac:dyDescent="0.25">
      <c r="A31" s="26" t="s">
        <v>88</v>
      </c>
      <c r="B31" s="17" t="s">
        <v>164</v>
      </c>
      <c r="C31" s="17" t="s">
        <v>137</v>
      </c>
      <c r="D31" s="17">
        <f>30/365</f>
        <v>8.2191780821917804E-2</v>
      </c>
      <c r="E31" s="17">
        <f>5/365</f>
        <v>1.3698630136986301E-2</v>
      </c>
      <c r="F31" s="17">
        <f>60/365</f>
        <v>0.16438356164383561</v>
      </c>
      <c r="G31" s="25"/>
      <c r="H31" s="17" t="s">
        <v>32</v>
      </c>
      <c r="I31" s="17" t="s">
        <v>39</v>
      </c>
      <c r="J31" s="17" t="s">
        <v>32</v>
      </c>
      <c r="K31" s="17" t="s">
        <v>14</v>
      </c>
    </row>
    <row r="32" spans="1:11" x14ac:dyDescent="0.25">
      <c r="A32" s="26" t="s">
        <v>90</v>
      </c>
      <c r="B32" s="17" t="s">
        <v>165</v>
      </c>
      <c r="C32" s="17" t="s">
        <v>137</v>
      </c>
      <c r="D32" s="17">
        <f>90/365</f>
        <v>0.24657534246575341</v>
      </c>
      <c r="E32" s="17">
        <f>60/365</f>
        <v>0.16438356164383561</v>
      </c>
      <c r="F32" s="17">
        <v>5</v>
      </c>
      <c r="G32" s="25"/>
      <c r="H32" s="17" t="s">
        <v>32</v>
      </c>
      <c r="I32" s="17" t="s">
        <v>39</v>
      </c>
      <c r="J32" s="17" t="s">
        <v>32</v>
      </c>
      <c r="K32" s="17" t="s">
        <v>14</v>
      </c>
    </row>
    <row r="33" spans="1:11" x14ac:dyDescent="0.25">
      <c r="A33" s="28" t="s">
        <v>91</v>
      </c>
      <c r="B33" s="17" t="s">
        <v>166</v>
      </c>
      <c r="C33" s="17" t="s">
        <v>137</v>
      </c>
      <c r="D33" s="17">
        <f>20/365</f>
        <v>5.4794520547945202E-2</v>
      </c>
      <c r="E33" s="17">
        <v>0</v>
      </c>
      <c r="G33" s="25"/>
      <c r="H33" s="17" t="s">
        <v>32</v>
      </c>
      <c r="I33" s="17" t="s">
        <v>32</v>
      </c>
      <c r="J33" s="17" t="s">
        <v>32</v>
      </c>
      <c r="K33" s="17" t="s">
        <v>14</v>
      </c>
    </row>
    <row r="34" spans="1:11" x14ac:dyDescent="0.25">
      <c r="A34" s="28" t="s">
        <v>87</v>
      </c>
      <c r="B34" s="17" t="s">
        <v>167</v>
      </c>
      <c r="C34" s="17" t="s">
        <v>137</v>
      </c>
      <c r="D34" s="17">
        <f>20/365</f>
        <v>5.4794520547945202E-2</v>
      </c>
      <c r="E34" s="17">
        <v>0</v>
      </c>
      <c r="G34" s="25"/>
      <c r="H34" s="17" t="s">
        <v>32</v>
      </c>
      <c r="I34" s="17" t="s">
        <v>32</v>
      </c>
      <c r="J34" s="17" t="s">
        <v>32</v>
      </c>
      <c r="K34" s="17" t="s">
        <v>14</v>
      </c>
    </row>
    <row r="35" spans="1:11" x14ac:dyDescent="0.25">
      <c r="A35" s="26" t="s">
        <v>168</v>
      </c>
      <c r="B35" s="17" t="s">
        <v>169</v>
      </c>
      <c r="C35" s="17" t="s">
        <v>103</v>
      </c>
      <c r="E35" s="17">
        <v>0</v>
      </c>
      <c r="G35" s="25"/>
      <c r="H35" s="17" t="s">
        <v>39</v>
      </c>
      <c r="I35" s="17" t="s">
        <v>32</v>
      </c>
      <c r="J35" s="17" t="s">
        <v>32</v>
      </c>
      <c r="K35" s="17" t="s">
        <v>10</v>
      </c>
    </row>
    <row r="36" spans="1:11" x14ac:dyDescent="0.25">
      <c r="A36" s="26" t="s">
        <v>170</v>
      </c>
      <c r="B36" s="17" t="s">
        <v>171</v>
      </c>
      <c r="C36" s="17" t="s">
        <v>103</v>
      </c>
      <c r="E36" s="17">
        <v>0</v>
      </c>
      <c r="G36" s="25"/>
      <c r="H36" s="17" t="s">
        <v>39</v>
      </c>
      <c r="I36" s="17" t="s">
        <v>32</v>
      </c>
      <c r="J36" s="17" t="s">
        <v>32</v>
      </c>
      <c r="K36" s="17" t="s">
        <v>10</v>
      </c>
    </row>
    <row r="37" spans="1:11" x14ac:dyDescent="0.25">
      <c r="A37" s="26" t="s">
        <v>172</v>
      </c>
      <c r="B37" s="17" t="s">
        <v>173</v>
      </c>
      <c r="C37" s="17" t="s">
        <v>103</v>
      </c>
      <c r="E37" s="17">
        <v>0</v>
      </c>
      <c r="G37" s="25"/>
      <c r="H37" s="17" t="s">
        <v>39</v>
      </c>
      <c r="I37" s="17" t="s">
        <v>32</v>
      </c>
      <c r="J37" s="17" t="s">
        <v>32</v>
      </c>
      <c r="K37" s="17" t="s">
        <v>10</v>
      </c>
    </row>
    <row r="38" spans="1:11" x14ac:dyDescent="0.25">
      <c r="A38" s="26" t="s">
        <v>174</v>
      </c>
      <c r="B38" s="17" t="s">
        <v>175</v>
      </c>
      <c r="C38" s="17" t="s">
        <v>103</v>
      </c>
      <c r="E38" s="17">
        <v>0</v>
      </c>
      <c r="G38" s="25"/>
      <c r="H38" s="17" t="s">
        <v>39</v>
      </c>
      <c r="I38" s="17" t="s">
        <v>32</v>
      </c>
      <c r="J38" s="17" t="s">
        <v>32</v>
      </c>
      <c r="K38" s="17" t="s">
        <v>10</v>
      </c>
    </row>
    <row r="39" spans="1:11" x14ac:dyDescent="0.25">
      <c r="A39" s="26" t="s">
        <v>176</v>
      </c>
      <c r="B39" s="17" t="s">
        <v>177</v>
      </c>
      <c r="C39" s="17" t="s">
        <v>103</v>
      </c>
      <c r="E39" s="17">
        <v>0</v>
      </c>
      <c r="G39" s="25"/>
      <c r="H39" s="17" t="s">
        <v>39</v>
      </c>
      <c r="I39" s="17" t="s">
        <v>32</v>
      </c>
      <c r="J39" s="17" t="s">
        <v>32</v>
      </c>
      <c r="K39" s="17" t="s">
        <v>10</v>
      </c>
    </row>
    <row r="40" spans="1:11" x14ac:dyDescent="0.25">
      <c r="A40" s="26" t="s">
        <v>80</v>
      </c>
      <c r="B40" s="17" t="s">
        <v>178</v>
      </c>
      <c r="C40" s="17" t="s">
        <v>133</v>
      </c>
      <c r="E40" s="17">
        <v>0</v>
      </c>
      <c r="F40" s="17">
        <v>1</v>
      </c>
      <c r="H40" s="17" t="s">
        <v>32</v>
      </c>
      <c r="I40" s="17" t="s">
        <v>32</v>
      </c>
      <c r="J40" s="17" t="s">
        <v>32</v>
      </c>
      <c r="K40" s="17" t="s">
        <v>6</v>
      </c>
    </row>
    <row r="41" spans="1:11" x14ac:dyDescent="0.25">
      <c r="A41" s="27" t="s">
        <v>94</v>
      </c>
      <c r="B41" s="16" t="s">
        <v>179</v>
      </c>
      <c r="C41" s="29" t="s">
        <v>103</v>
      </c>
      <c r="D41" s="16"/>
      <c r="E41" s="16">
        <v>0</v>
      </c>
      <c r="F41" s="16"/>
      <c r="G41" s="16"/>
      <c r="H41" s="16" t="s">
        <v>32</v>
      </c>
      <c r="I41" s="16" t="s">
        <v>32</v>
      </c>
      <c r="J41" s="16" t="s">
        <v>32</v>
      </c>
      <c r="K41" s="16" t="s">
        <v>6</v>
      </c>
    </row>
    <row r="42" spans="1:11" x14ac:dyDescent="0.25">
      <c r="A42" s="17" t="s">
        <v>180</v>
      </c>
      <c r="B42" s="17" t="s">
        <v>181</v>
      </c>
      <c r="C42" s="17" t="s">
        <v>103</v>
      </c>
      <c r="E42" s="17">
        <v>0</v>
      </c>
      <c r="F42" s="17">
        <v>1</v>
      </c>
      <c r="H42" s="17" t="s">
        <v>32</v>
      </c>
      <c r="I42" s="17" t="s">
        <v>32</v>
      </c>
      <c r="J42" s="17" t="s">
        <v>32</v>
      </c>
      <c r="K42" s="17" t="s">
        <v>18</v>
      </c>
    </row>
    <row r="43" spans="1:11" x14ac:dyDescent="0.25">
      <c r="A43" s="17" t="s">
        <v>182</v>
      </c>
      <c r="B43" s="17" t="s">
        <v>183</v>
      </c>
      <c r="C43" s="17" t="s">
        <v>103</v>
      </c>
      <c r="E43" s="17">
        <v>0</v>
      </c>
      <c r="H43" s="17" t="s">
        <v>32</v>
      </c>
      <c r="I43" s="17" t="s">
        <v>32</v>
      </c>
      <c r="J43" s="17" t="s">
        <v>32</v>
      </c>
      <c r="K43" s="17" t="s">
        <v>18</v>
      </c>
    </row>
    <row r="44" spans="1:11" x14ac:dyDescent="0.25">
      <c r="A44" s="17" t="s">
        <v>184</v>
      </c>
      <c r="B44" s="17" t="s">
        <v>19</v>
      </c>
      <c r="C44" s="17" t="s">
        <v>103</v>
      </c>
      <c r="E44" s="17">
        <v>0</v>
      </c>
      <c r="G44" s="17" t="s">
        <v>185</v>
      </c>
      <c r="H44" s="17" t="s">
        <v>32</v>
      </c>
      <c r="I44" s="17" t="s">
        <v>32</v>
      </c>
      <c r="J44" s="17" t="s">
        <v>32</v>
      </c>
    </row>
  </sheetData>
  <dataValidations count="2">
    <dataValidation type="list" showInputMessage="1" showErrorMessage="1" sqref="H2:J44" xr:uid="{00000000-0002-0000-0400-000000000000}">
      <formula1>"y,n"</formula1>
    </dataValidation>
    <dataValidation type="list" showInputMessage="1" showErrorMessage="1" sqref="C2:C44" xr:uid="{00000000-0002-0000-0400-000001000000}">
      <formula1>",number,probability,duration,proportion"</formula1>
    </dataValidation>
  </dataValidations>
  <pageMargins left="0.7" right="0.7"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zoomScaleNormal="100" workbookViewId="0">
      <selection activeCell="C9" sqref="C9"/>
    </sheetView>
  </sheetViews>
  <sheetFormatPr defaultColWidth="8.85546875" defaultRowHeight="15" x14ac:dyDescent="0.25"/>
  <cols>
    <col min="1" max="1" width="13.85546875" style="12" bestFit="1" customWidth="1"/>
    <col min="2" max="2" width="20" style="12" bestFit="1" customWidth="1"/>
    <col min="3" max="3" width="50" style="12" bestFit="1" customWidth="1"/>
    <col min="4" max="4" width="12.7109375" style="12" bestFit="1" customWidth="1"/>
    <col min="5" max="6" width="13.28515625" style="12" bestFit="1" customWidth="1"/>
    <col min="7" max="7" width="12.7109375" style="12" bestFit="1" customWidth="1"/>
    <col min="8" max="8" width="14.28515625" style="12" bestFit="1" customWidth="1"/>
    <col min="9" max="9" width="15.140625" style="12" bestFit="1" customWidth="1"/>
    <col min="10" max="10" width="6.7109375" style="12" bestFit="1" customWidth="1"/>
  </cols>
  <sheetData>
    <row r="1" spans="1:10" x14ac:dyDescent="0.25">
      <c r="A1" s="19" t="s">
        <v>20</v>
      </c>
      <c r="B1" s="19" t="s">
        <v>21</v>
      </c>
      <c r="C1" s="19" t="s">
        <v>186</v>
      </c>
      <c r="D1" s="19" t="s">
        <v>187</v>
      </c>
      <c r="E1" s="19" t="s">
        <v>96</v>
      </c>
      <c r="F1" s="19" t="s">
        <v>25</v>
      </c>
      <c r="G1" s="19" t="s">
        <v>26</v>
      </c>
      <c r="H1" s="19" t="s">
        <v>27</v>
      </c>
      <c r="I1" s="19" t="s">
        <v>28</v>
      </c>
      <c r="J1" s="19" t="s">
        <v>29</v>
      </c>
    </row>
    <row r="2" spans="1:10" x14ac:dyDescent="0.25">
      <c r="A2" s="20" t="s">
        <v>188</v>
      </c>
      <c r="B2" s="20" t="s">
        <v>189</v>
      </c>
      <c r="C2" s="20" t="s">
        <v>50</v>
      </c>
      <c r="D2" s="20"/>
      <c r="E2" s="20"/>
      <c r="F2" s="20">
        <v>0</v>
      </c>
      <c r="G2" t="s">
        <v>32</v>
      </c>
      <c r="H2" s="20"/>
      <c r="I2" s="20"/>
      <c r="J2" s="20" t="s">
        <v>32</v>
      </c>
    </row>
    <row r="3" spans="1:10" x14ac:dyDescent="0.25">
      <c r="A3" s="20" t="s">
        <v>190</v>
      </c>
      <c r="B3" s="20" t="s">
        <v>191</v>
      </c>
      <c r="C3" s="20" t="s">
        <v>192</v>
      </c>
      <c r="D3" s="20"/>
      <c r="E3" s="20"/>
      <c r="F3" s="20">
        <v>0</v>
      </c>
      <c r="G3" t="s">
        <v>32</v>
      </c>
      <c r="H3" s="20"/>
      <c r="I3" s="20"/>
      <c r="J3" s="20" t="s">
        <v>32</v>
      </c>
    </row>
    <row r="4" spans="1:10" x14ac:dyDescent="0.25">
      <c r="A4" s="20" t="s">
        <v>193</v>
      </c>
      <c r="B4" s="20" t="s">
        <v>194</v>
      </c>
      <c r="C4" s="20" t="s">
        <v>195</v>
      </c>
      <c r="D4" s="20"/>
      <c r="E4" s="20"/>
      <c r="F4" s="20">
        <v>0</v>
      </c>
      <c r="G4" t="s">
        <v>32</v>
      </c>
      <c r="H4" s="20"/>
      <c r="I4" s="20"/>
      <c r="J4" s="20" t="s">
        <v>32</v>
      </c>
    </row>
    <row r="5" spans="1:10" x14ac:dyDescent="0.25">
      <c r="A5" s="20" t="s">
        <v>196</v>
      </c>
      <c r="B5" s="20" t="s">
        <v>197</v>
      </c>
      <c r="C5" s="20" t="s">
        <v>198</v>
      </c>
      <c r="D5" s="20"/>
      <c r="E5" s="20"/>
      <c r="F5" s="20">
        <v>1</v>
      </c>
      <c r="G5" t="s">
        <v>39</v>
      </c>
      <c r="H5" s="20" t="s">
        <v>12</v>
      </c>
      <c r="I5" s="20"/>
      <c r="J5" s="20" t="s">
        <v>32</v>
      </c>
    </row>
    <row r="6" spans="1:10" x14ac:dyDescent="0.25">
      <c r="A6" s="20" t="s">
        <v>199</v>
      </c>
      <c r="B6" s="20" t="s">
        <v>7</v>
      </c>
      <c r="C6" s="20" t="s">
        <v>200</v>
      </c>
      <c r="D6" s="20"/>
      <c r="E6" s="20"/>
      <c r="F6" s="20">
        <v>1</v>
      </c>
      <c r="G6" t="s">
        <v>32</v>
      </c>
      <c r="H6" s="20" t="s">
        <v>6</v>
      </c>
      <c r="I6" s="20"/>
      <c r="J6" s="20" t="s">
        <v>32</v>
      </c>
    </row>
    <row r="7" spans="1:10" x14ac:dyDescent="0.25">
      <c r="A7" s="20" t="s">
        <v>201</v>
      </c>
      <c r="B7" s="20" t="s">
        <v>202</v>
      </c>
      <c r="C7" s="20" t="s">
        <v>203</v>
      </c>
      <c r="D7" s="20" t="s">
        <v>196</v>
      </c>
      <c r="E7" s="20"/>
      <c r="F7" s="20">
        <v>1</v>
      </c>
      <c r="G7" t="s">
        <v>32</v>
      </c>
      <c r="H7" s="20" t="s">
        <v>12</v>
      </c>
      <c r="J7" s="20" t="s">
        <v>32</v>
      </c>
    </row>
    <row r="8" spans="1:10" x14ac:dyDescent="0.25">
      <c r="A8" s="20" t="s">
        <v>204</v>
      </c>
      <c r="B8" s="20" t="s">
        <v>205</v>
      </c>
      <c r="C8" s="20" t="s">
        <v>190</v>
      </c>
      <c r="D8" s="20" t="s">
        <v>199</v>
      </c>
      <c r="E8" s="20"/>
      <c r="F8" s="20">
        <v>1</v>
      </c>
      <c r="G8" t="s">
        <v>32</v>
      </c>
      <c r="H8" s="20" t="s">
        <v>6</v>
      </c>
      <c r="J8" s="20" t="s">
        <v>32</v>
      </c>
    </row>
    <row r="9" spans="1:10" x14ac:dyDescent="0.25">
      <c r="C9" s="20"/>
      <c r="D9" s="20"/>
      <c r="E9" s="20"/>
      <c r="G9" s="20"/>
    </row>
    <row r="10" spans="1:10" x14ac:dyDescent="0.25">
      <c r="C10" s="20"/>
      <c r="D10" s="20"/>
      <c r="E10" s="20"/>
      <c r="G10" s="20"/>
    </row>
    <row r="11" spans="1:10" x14ac:dyDescent="0.25">
      <c r="C11" s="20"/>
      <c r="D11" s="20"/>
      <c r="E11" s="20"/>
      <c r="G11" s="20"/>
    </row>
    <row r="12" spans="1:10" x14ac:dyDescent="0.25">
      <c r="G12" s="20"/>
    </row>
    <row r="13" spans="1:10" x14ac:dyDescent="0.25">
      <c r="G13" s="20"/>
    </row>
    <row r="14" spans="1:10" x14ac:dyDescent="0.25">
      <c r="G14" s="20"/>
    </row>
    <row r="15" spans="1:10" x14ac:dyDescent="0.25">
      <c r="G15" s="20"/>
    </row>
    <row r="19" spans="3:3" x14ac:dyDescent="0.25">
      <c r="C19" s="20"/>
    </row>
    <row r="20" spans="3:3" x14ac:dyDescent="0.25">
      <c r="C20" s="20"/>
    </row>
    <row r="21" spans="3:3" x14ac:dyDescent="0.25">
      <c r="C21" s="20"/>
    </row>
    <row r="22" spans="3:3" x14ac:dyDescent="0.25">
      <c r="C22" s="20"/>
    </row>
  </sheetData>
  <dataValidations count="1">
    <dataValidation type="list" showInputMessage="1" showErrorMessage="1" sqref="J2:J8 G2:G8" xr:uid="{00000000-0002-0000-0500-000000000000}">
      <formula1>"y,n"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workbookViewId="0">
      <selection activeCell="B4" sqref="B4"/>
    </sheetView>
  </sheetViews>
  <sheetFormatPr defaultRowHeight="15" x14ac:dyDescent="0.25"/>
  <cols>
    <col min="1" max="1" width="11.28515625" style="12" bestFit="1" customWidth="1"/>
    <col min="2" max="2" width="60.7109375" style="12" bestFit="1" customWidth="1"/>
    <col min="3" max="3" width="13.28515625" style="12" bestFit="1" customWidth="1"/>
  </cols>
  <sheetData>
    <row r="1" spans="1:3" x14ac:dyDescent="0.25">
      <c r="A1" s="19" t="s">
        <v>20</v>
      </c>
      <c r="B1" s="19" t="s">
        <v>21</v>
      </c>
      <c r="C1" s="19" t="s">
        <v>96</v>
      </c>
    </row>
    <row r="2" spans="1:3" x14ac:dyDescent="0.25">
      <c r="A2" s="22" t="s">
        <v>206</v>
      </c>
      <c r="B2" s="21" t="s">
        <v>207</v>
      </c>
      <c r="C2" s="20">
        <v>1</v>
      </c>
    </row>
    <row r="3" spans="1:3" x14ac:dyDescent="0.25">
      <c r="A3" s="22" t="s">
        <v>208</v>
      </c>
      <c r="B3" s="21" t="s">
        <v>209</v>
      </c>
      <c r="C3" s="20">
        <v>1</v>
      </c>
    </row>
    <row r="4" spans="1:3" x14ac:dyDescent="0.25">
      <c r="A4" s="22" t="s">
        <v>210</v>
      </c>
      <c r="B4" s="21" t="s">
        <v>211</v>
      </c>
      <c r="C4" s="20">
        <v>1</v>
      </c>
    </row>
  </sheetData>
  <pageMargins left="0.7" right="0.7" top="0.75" bottom="0.75" header="0.3" footer="0.3"/>
  <pageSetup paperSize="9"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8"/>
  <sheetViews>
    <sheetView zoomScaleNormal="100" workbookViewId="0">
      <selection activeCell="B3" sqref="B3"/>
    </sheetView>
  </sheetViews>
  <sheetFormatPr defaultColWidth="8.85546875" defaultRowHeight="15" x14ac:dyDescent="0.25"/>
  <cols>
    <col min="1" max="1" width="22.85546875" style="12" bestFit="1" customWidth="1"/>
    <col min="2" max="2" width="22.140625" style="12" bestFit="1" customWidth="1"/>
  </cols>
  <sheetData>
    <row r="1" spans="1:7" x14ac:dyDescent="0.25">
      <c r="A1" s="1" t="s">
        <v>212</v>
      </c>
      <c r="B1" s="1" t="s">
        <v>213</v>
      </c>
    </row>
    <row r="2" spans="1:7" x14ac:dyDescent="0.25">
      <c r="A2" s="17" t="s">
        <v>214</v>
      </c>
      <c r="B2" s="20" t="s">
        <v>190</v>
      </c>
    </row>
    <row r="3" spans="1:7" x14ac:dyDescent="0.25">
      <c r="A3" s="17" t="s">
        <v>215</v>
      </c>
      <c r="B3" s="20" t="s">
        <v>188</v>
      </c>
    </row>
    <row r="4" spans="1:7" x14ac:dyDescent="0.25">
      <c r="B4" s="20"/>
      <c r="E4" s="20"/>
      <c r="F4" s="20"/>
      <c r="G4" s="20"/>
    </row>
    <row r="5" spans="1:7" x14ac:dyDescent="0.25">
      <c r="B5" s="20"/>
      <c r="E5" s="20"/>
      <c r="F5" s="20"/>
      <c r="G5" s="20"/>
    </row>
    <row r="6" spans="1:7" x14ac:dyDescent="0.25">
      <c r="E6" s="20"/>
      <c r="F6" s="20"/>
      <c r="G6" s="20"/>
    </row>
    <row r="7" spans="1:7" x14ac:dyDescent="0.25">
      <c r="E7" s="20"/>
      <c r="F7" s="20"/>
      <c r="G7" s="20"/>
    </row>
    <row r="8" spans="1:7" x14ac:dyDescent="0.25">
      <c r="E8" s="20"/>
      <c r="F8" s="20"/>
      <c r="G8" s="2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
  <sheetViews>
    <sheetView workbookViewId="0">
      <selection activeCell="A5" sqref="A5:XFD5"/>
    </sheetView>
  </sheetViews>
  <sheetFormatPr defaultRowHeight="15" x14ac:dyDescent="0.25"/>
  <cols>
    <col min="1" max="1" width="30.28515625" style="12" customWidth="1"/>
    <col min="2" max="2" width="8" style="12" customWidth="1"/>
    <col min="3" max="3" width="15" style="12" customWidth="1"/>
    <col min="4" max="4" width="19.42578125" style="12" bestFit="1" customWidth="1"/>
  </cols>
  <sheetData>
    <row r="1" spans="1:4" x14ac:dyDescent="0.25">
      <c r="A1" s="19" t="s">
        <v>0</v>
      </c>
      <c r="B1" s="1" t="s">
        <v>216</v>
      </c>
      <c r="C1" s="1" t="s">
        <v>217</v>
      </c>
      <c r="D1" s="1" t="s">
        <v>218</v>
      </c>
    </row>
    <row r="2" spans="1:4" x14ac:dyDescent="0.25">
      <c r="A2" t="s">
        <v>219</v>
      </c>
      <c r="B2" t="s">
        <v>220</v>
      </c>
      <c r="C2" t="s">
        <v>199</v>
      </c>
      <c r="D2" t="s">
        <v>221</v>
      </c>
    </row>
    <row r="3" spans="1:4" x14ac:dyDescent="0.25">
      <c r="A3" t="s">
        <v>222</v>
      </c>
      <c r="B3" t="s">
        <v>220</v>
      </c>
      <c r="C3" t="s">
        <v>204</v>
      </c>
      <c r="D3" t="s">
        <v>223</v>
      </c>
    </row>
    <row r="4" spans="1:4" x14ac:dyDescent="0.25">
      <c r="A4" t="s">
        <v>51</v>
      </c>
      <c r="B4" t="s">
        <v>220</v>
      </c>
      <c r="C4" s="17" t="s">
        <v>188</v>
      </c>
      <c r="D4" t="s">
        <v>223</v>
      </c>
    </row>
    <row r="5" spans="1:4" x14ac:dyDescent="0.25">
      <c r="A5" t="s">
        <v>224</v>
      </c>
      <c r="B5" t="s">
        <v>220</v>
      </c>
      <c r="C5" t="s">
        <v>196</v>
      </c>
      <c r="D5" t="s">
        <v>225</v>
      </c>
    </row>
    <row r="6" spans="1:4" x14ac:dyDescent="0.25">
      <c r="A6" t="s">
        <v>226</v>
      </c>
      <c r="B6" t="s">
        <v>220</v>
      </c>
      <c r="C6" t="s">
        <v>201</v>
      </c>
      <c r="D6" t="s">
        <v>225</v>
      </c>
    </row>
    <row r="7" spans="1:4" x14ac:dyDescent="0.25">
      <c r="A7" t="s">
        <v>19</v>
      </c>
      <c r="B7" t="s">
        <v>220</v>
      </c>
      <c r="C7" s="17" t="s">
        <v>184</v>
      </c>
      <c r="D7" t="s">
        <v>223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Transitions</vt:lpstr>
      <vt:lpstr>Parameters</vt:lpstr>
      <vt:lpstr>Characteristics</vt:lpstr>
      <vt:lpstr>Interactions</vt:lpstr>
      <vt:lpstr>Cascades</vt:lpstr>
      <vt:lpstr>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Romesh</cp:lastModifiedBy>
  <dcterms:created xsi:type="dcterms:W3CDTF">2018-07-31T22:32:53Z</dcterms:created>
  <dcterms:modified xsi:type="dcterms:W3CDTF">2018-11-12T05:51:27Z</dcterms:modified>
  <cp:category>atomica:framework</cp:category>
</cp:coreProperties>
</file>