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\Documents\GitHub\tb-ucl-analyses\general\databooks\"/>
    </mc:Choice>
  </mc:AlternateContent>
  <bookViews>
    <workbookView xWindow="240" yWindow="20" windowWidth="16100" windowHeight="9660" activeTab="1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41" i="2" l="1"/>
  <c r="G34" i="2"/>
  <c r="G27" i="2" l="1"/>
  <c r="C24" i="2" l="1"/>
  <c r="G23" i="2" s="1"/>
  <c r="C17" i="2"/>
  <c r="G20" i="2" s="1"/>
  <c r="C10" i="2"/>
  <c r="G13" i="2" s="1"/>
  <c r="G6" i="2"/>
  <c r="G2" i="2" s="1"/>
  <c r="I236" i="3" l="1"/>
  <c r="I243" i="3" s="1"/>
  <c r="H236" i="3"/>
  <c r="H243" i="3" s="1"/>
  <c r="I235" i="3"/>
  <c r="I242" i="3" s="1"/>
  <c r="H235" i="3"/>
  <c r="H242" i="3" s="1"/>
  <c r="I234" i="3"/>
  <c r="I241" i="3" s="1"/>
  <c r="H234" i="3"/>
  <c r="H241" i="3" s="1"/>
  <c r="I233" i="3"/>
  <c r="I240" i="3" s="1"/>
  <c r="H233" i="3"/>
  <c r="H240" i="3" s="1"/>
  <c r="J223" i="3"/>
  <c r="L218" i="3"/>
  <c r="H213" i="3"/>
  <c r="H220" i="3" s="1"/>
  <c r="I213" i="3"/>
  <c r="I220" i="3" s="1"/>
  <c r="H214" i="3"/>
  <c r="H221" i="3" s="1"/>
  <c r="I214" i="3"/>
  <c r="I221" i="3" s="1"/>
  <c r="H215" i="3"/>
  <c r="H222" i="3" s="1"/>
  <c r="I215" i="3"/>
  <c r="I222" i="3" s="1"/>
  <c r="I212" i="3"/>
  <c r="I219" i="3" s="1"/>
  <c r="H212" i="3"/>
  <c r="H219" i="3" s="1"/>
  <c r="R260" i="3" l="1"/>
  <c r="Q260" i="3"/>
  <c r="P260" i="3"/>
  <c r="O260" i="3"/>
  <c r="N260" i="3"/>
  <c r="M260" i="3"/>
  <c r="L260" i="3"/>
  <c r="K260" i="3"/>
  <c r="J260" i="3"/>
  <c r="I260" i="3"/>
  <c r="H260" i="3"/>
  <c r="G260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18" i="3"/>
  <c r="Q218" i="3"/>
  <c r="P218" i="3"/>
  <c r="O218" i="3"/>
  <c r="N218" i="3"/>
  <c r="M218" i="3"/>
  <c r="K218" i="3"/>
  <c r="J218" i="3"/>
  <c r="I218" i="3"/>
  <c r="H218" i="3"/>
  <c r="G218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R64" i="3"/>
  <c r="Q64" i="3"/>
  <c r="P64" i="3"/>
  <c r="O64" i="3"/>
  <c r="N64" i="3"/>
  <c r="M64" i="3"/>
  <c r="L64" i="3"/>
  <c r="K64" i="3"/>
  <c r="J64" i="3"/>
  <c r="I64" i="3"/>
  <c r="H64" i="3"/>
  <c r="G64" i="3"/>
  <c r="R57" i="3"/>
  <c r="Q57" i="3"/>
  <c r="P57" i="3"/>
  <c r="O57" i="3"/>
  <c r="N57" i="3"/>
  <c r="M57" i="3"/>
  <c r="L57" i="3"/>
  <c r="K57" i="3"/>
  <c r="J57" i="3"/>
  <c r="I57" i="3"/>
  <c r="H57" i="3"/>
  <c r="G57" i="3"/>
  <c r="G79" i="2" l="1"/>
  <c r="G72" i="2"/>
  <c r="G65" i="2"/>
  <c r="G44" i="2"/>
  <c r="G37" i="2"/>
  <c r="G30" i="2"/>
  <c r="A265" i="3" l="1"/>
  <c r="A264" i="3"/>
  <c r="A263" i="3"/>
  <c r="A262" i="3"/>
  <c r="A261" i="3"/>
  <c r="A258" i="3"/>
  <c r="A257" i="3"/>
  <c r="A256" i="3"/>
  <c r="A255" i="3"/>
  <c r="A254" i="3"/>
  <c r="A251" i="3"/>
  <c r="A250" i="3"/>
  <c r="A249" i="3"/>
  <c r="A248" i="3"/>
  <c r="A247" i="3"/>
  <c r="A244" i="3"/>
  <c r="A243" i="3"/>
  <c r="A242" i="3"/>
  <c r="A241" i="3"/>
  <c r="A240" i="3"/>
  <c r="A237" i="3"/>
  <c r="A236" i="3"/>
  <c r="A235" i="3"/>
  <c r="A234" i="3"/>
  <c r="A233" i="3"/>
  <c r="A230" i="3"/>
  <c r="A229" i="3"/>
  <c r="A228" i="3"/>
  <c r="A227" i="3"/>
  <c r="A226" i="3"/>
  <c r="A223" i="3"/>
  <c r="A222" i="3"/>
  <c r="A221" i="3"/>
  <c r="A220" i="3"/>
  <c r="A219" i="3"/>
  <c r="A216" i="3"/>
  <c r="A215" i="3"/>
  <c r="A214" i="3"/>
  <c r="A213" i="3"/>
  <c r="A212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2" i="3"/>
  <c r="A61" i="3"/>
  <c r="A60" i="3"/>
  <c r="A59" i="3"/>
  <c r="A58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<sst xmlns="http://schemas.openxmlformats.org/spreadsheetml/2006/main" count="943" uniqueCount="116">
  <si>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</si>
  <si>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</si>
  <si>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</si>
  <si>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</si>
  <si>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</si>
  <si>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</si>
  <si>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</si>
  <si>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</si>
  <si>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</si>
  <si>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</si>
  <si>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</si>
  <si>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</si>
  <si>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</si>
  <si>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</si>
  <si>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</si>
  <si>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</si>
  <si>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</si>
  <si>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</si>
  <si>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</si>
  <si>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</si>
  <si>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</si>
  <si>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</si>
  <si>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</si>
  <si>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</si>
  <si>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</si>
  <si>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</si>
  <si>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</si>
  <si>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</si>
  <si>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</si>
  <si>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</si>
  <si>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</si>
  <si>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</si>
  <si>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</si>
  <si>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</si>
  <si>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</si>
  <si>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</si>
  <si>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</si>
  <si>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</si>
  <si>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</si>
  <si>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</si>
  <si>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</si>
  <si>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</si>
  <si>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</si>
  <si>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</si>
  <si>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</si>
  <si>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</si>
  <si>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</si>
  <si>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</si>
  <si>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</si>
  <si>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</si>
  <si>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</si>
  <si>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</si>
  <si>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</si>
  <si>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</si>
  <si>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</si>
  <si>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</si>
  <si>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PrisDS</t>
  </si>
  <si>
    <t>Prisoner treatment (DS)</t>
  </si>
  <si>
    <t>PrisDR</t>
  </si>
  <si>
    <t>Prisoner treatment (MDR+XDR)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</si>
  <si>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</si>
  <si>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</si>
  <si>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</si>
  <si>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</si>
  <si>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</si>
  <si>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</si>
  <si>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</si>
  <si>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</si>
  <si>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Probability of vaccination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</si>
  <si>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</si>
  <si>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</si>
  <si>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</si>
  <si>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</si>
  <si>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</si>
  <si>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</si>
  <si>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Early-LTBI annual probability of initiating treatment</t>
  </si>
  <si>
    <t>Late-LTBI annual probability of initiating treatment</t>
  </si>
  <si>
    <t>Early latency departure rate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</si>
  <si>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</si>
  <si>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</si>
  <si>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</si>
  <si>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</si>
  <si>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</si>
  <si>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</si>
  <si>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</si>
  <si>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</si>
  <si>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</si>
  <si>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</si>
  <si>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</si>
  <si>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</si>
  <si>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</si>
  <si>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</si>
  <si>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</si>
  <si>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</si>
  <si>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</si>
  <si>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</si>
  <si>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</si>
  <si>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</si>
  <si>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</si>
  <si>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SP-DS annual probability of diagnosis</t>
  </si>
  <si>
    <t>SP-MDR annual probability of diagnosis</t>
  </si>
  <si>
    <t>SP-XDR annual probability of diagnosis</t>
  </si>
  <si>
    <t>SN-DS annual probability of diagnosis</t>
  </si>
  <si>
    <t>SN-MDR annual probability of diagnosis</t>
  </si>
  <si>
    <t>SN-XDR annual probability of diagnosis</t>
  </si>
  <si>
    <t>DS annual probability of initiating treatment</t>
  </si>
  <si>
    <t>MDR annual probability of initiating treatment</t>
  </si>
  <si>
    <t>XDR annual probability of initiating treatment</t>
  </si>
  <si>
    <t>Y</t>
  </si>
  <si>
    <t>Additive</t>
  </si>
  <si>
    <t>Best</t>
  </si>
  <si>
    <t>XDRnew</t>
  </si>
  <si>
    <t>New drugs (XDR)</t>
  </si>
  <si>
    <t>Early-LTBI (diagnosis restricted) annual probability of initiating treatment</t>
  </si>
  <si>
    <t>#ignore</t>
  </si>
  <si>
    <t>prop with an active in 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</si>
</sst>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43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496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_data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Demographics"/>
      <sheetName val="Notifications"/>
      <sheetName val="Treatment outcomes"/>
      <sheetName val="Latent treatment"/>
      <sheetName val="Initialization estimates"/>
      <sheetName val="New infections proportions"/>
      <sheetName val="Optional data"/>
      <sheetName val="Infection susceptibility"/>
      <sheetName val="Untreated TB progression rates"/>
      <sheetName val="Interactions"/>
      <sheetName val="Transfers"/>
    </sheetNames>
    <sheetDataSet>
      <sheetData sheetId="0"/>
      <sheetData sheetId="1">
        <row r="6">
          <cell r="V6">
            <v>52500</v>
          </cell>
        </row>
      </sheetData>
      <sheetData sheetId="2">
        <row r="44">
          <cell r="V44">
            <v>137</v>
          </cell>
        </row>
        <row r="45">
          <cell r="V45">
            <v>683</v>
          </cell>
        </row>
        <row r="46">
          <cell r="V46">
            <v>18367</v>
          </cell>
        </row>
        <row r="47">
          <cell r="V47">
            <v>3152</v>
          </cell>
        </row>
        <row r="48">
          <cell r="V48">
            <v>239</v>
          </cell>
        </row>
        <row r="51">
          <cell r="V51">
            <v>8</v>
          </cell>
        </row>
        <row r="52">
          <cell r="V52">
            <v>20</v>
          </cell>
        </row>
        <row r="53">
          <cell r="V53">
            <v>926</v>
          </cell>
        </row>
        <row r="54">
          <cell r="V54">
            <v>140</v>
          </cell>
        </row>
        <row r="55">
          <cell r="V55">
            <v>21</v>
          </cell>
        </row>
      </sheetData>
      <sheetData sheetId="3"/>
      <sheetData sheetId="4">
        <row r="2">
          <cell r="V2">
            <v>150000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F24" sqref="F24"/>
    </sheetView>
  </sheetViews>
  <sheetFormatPr defaultRowHeight="14.5" x14ac:dyDescent="0.35"/>
  <cols>
    <col min="1" max="1" width="14.81640625" customWidth="1"/>
    <col min="2" max="2" width="42.453125" customWidth="1"/>
    <col min="3" max="7" width="14.81640625" customWidth="1"/>
    <col min="9" max="36" width="14.81640625" customWidth="1"/>
  </cols>
  <sheetData>
    <row r="1" spans="1:36" x14ac:dyDescent="0.35">
      <c r="C1" s="1" t="s">
        <v>0</v>
      </c>
      <c r="I1" s="1" t="s">
        <v>1</v>
      </c>
    </row>
    <row r="2" spans="1:36" ht="58" x14ac:dyDescent="0.3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35">
      <c r="A3" t="s">
        <v>37</v>
      </c>
      <c r="B3" t="s">
        <v>38</v>
      </c>
      <c r="C3" s="4" t="s">
        <v>108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108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35">
      <c r="A4" t="s">
        <v>40</v>
      </c>
      <c r="B4" t="s">
        <v>41</v>
      </c>
      <c r="C4" s="4" t="s">
        <v>108</v>
      </c>
      <c r="D4" s="4" t="s">
        <v>108</v>
      </c>
      <c r="E4" s="4" t="s">
        <v>108</v>
      </c>
      <c r="F4" s="4" t="s">
        <v>108</v>
      </c>
      <c r="G4" s="4" t="s">
        <v>39</v>
      </c>
      <c r="I4" s="4" t="s">
        <v>108</v>
      </c>
      <c r="J4" s="4" t="s">
        <v>39</v>
      </c>
      <c r="K4" s="4" t="s">
        <v>108</v>
      </c>
      <c r="L4" s="4" t="s">
        <v>39</v>
      </c>
      <c r="M4" s="4" t="s">
        <v>108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108</v>
      </c>
      <c r="S4" s="4" t="s">
        <v>39</v>
      </c>
      <c r="T4" s="4" t="s">
        <v>39</v>
      </c>
      <c r="U4" s="4" t="s">
        <v>108</v>
      </c>
      <c r="V4" s="4" t="s">
        <v>39</v>
      </c>
      <c r="W4" s="4" t="s">
        <v>39</v>
      </c>
      <c r="X4" s="4" t="s">
        <v>108</v>
      </c>
      <c r="Y4" s="4" t="s">
        <v>39</v>
      </c>
      <c r="Z4" s="4" t="s">
        <v>39</v>
      </c>
      <c r="AA4" s="4" t="s">
        <v>108</v>
      </c>
      <c r="AB4" s="4" t="s">
        <v>39</v>
      </c>
      <c r="AC4" s="4" t="s">
        <v>39</v>
      </c>
      <c r="AD4" s="4" t="s">
        <v>108</v>
      </c>
      <c r="AE4" s="4" t="s">
        <v>39</v>
      </c>
      <c r="AF4" s="4" t="s">
        <v>39</v>
      </c>
      <c r="AG4" s="4" t="s">
        <v>108</v>
      </c>
      <c r="AH4" s="4" t="s">
        <v>39</v>
      </c>
      <c r="AI4" s="4" t="s">
        <v>39</v>
      </c>
      <c r="AJ4" s="4" t="s">
        <v>39</v>
      </c>
    </row>
    <row r="5" spans="1:36" x14ac:dyDescent="0.35">
      <c r="A5" t="s">
        <v>42</v>
      </c>
      <c r="B5" t="s">
        <v>43</v>
      </c>
      <c r="C5" s="4" t="s">
        <v>108</v>
      </c>
      <c r="D5" s="4" t="s">
        <v>108</v>
      </c>
      <c r="E5" s="4" t="s">
        <v>108</v>
      </c>
      <c r="F5" s="4" t="s">
        <v>108</v>
      </c>
      <c r="G5" s="4" t="s">
        <v>39</v>
      </c>
      <c r="I5" s="4" t="s">
        <v>108</v>
      </c>
      <c r="J5" s="4" t="s">
        <v>39</v>
      </c>
      <c r="K5" s="4" t="s">
        <v>108</v>
      </c>
      <c r="L5" s="4" t="s">
        <v>39</v>
      </c>
      <c r="M5" s="4" t="s">
        <v>108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108</v>
      </c>
      <c r="S5" s="4" t="s">
        <v>39</v>
      </c>
      <c r="T5" s="4" t="s">
        <v>39</v>
      </c>
      <c r="U5" s="4" t="s">
        <v>108</v>
      </c>
      <c r="V5" s="4" t="s">
        <v>39</v>
      </c>
      <c r="W5" s="4" t="s">
        <v>39</v>
      </c>
      <c r="X5" s="4" t="s">
        <v>108</v>
      </c>
      <c r="Y5" s="4" t="s">
        <v>39</v>
      </c>
      <c r="Z5" s="4" t="s">
        <v>39</v>
      </c>
      <c r="AA5" s="4" t="s">
        <v>108</v>
      </c>
      <c r="AB5" s="4" t="s">
        <v>39</v>
      </c>
      <c r="AC5" s="4" t="s">
        <v>39</v>
      </c>
      <c r="AD5" s="4" t="s">
        <v>108</v>
      </c>
      <c r="AE5" s="4" t="s">
        <v>39</v>
      </c>
      <c r="AF5" s="4" t="s">
        <v>39</v>
      </c>
      <c r="AG5" s="4" t="s">
        <v>108</v>
      </c>
      <c r="AH5" s="4" t="s">
        <v>39</v>
      </c>
      <c r="AI5" s="4" t="s">
        <v>39</v>
      </c>
      <c r="AJ5" s="4" t="s">
        <v>39</v>
      </c>
    </row>
    <row r="6" spans="1:36" x14ac:dyDescent="0.3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108</v>
      </c>
      <c r="I6" s="4" t="s">
        <v>108</v>
      </c>
      <c r="J6" s="4" t="s">
        <v>39</v>
      </c>
      <c r="K6" s="4" t="s">
        <v>108</v>
      </c>
      <c r="L6" s="4" t="s">
        <v>39</v>
      </c>
      <c r="M6" s="4" t="s">
        <v>108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108</v>
      </c>
      <c r="S6" s="4" t="s">
        <v>39</v>
      </c>
      <c r="T6" s="4" t="s">
        <v>39</v>
      </c>
      <c r="U6" s="4" t="s">
        <v>108</v>
      </c>
      <c r="V6" s="4" t="s">
        <v>39</v>
      </c>
      <c r="W6" s="4" t="s">
        <v>39</v>
      </c>
      <c r="X6" s="4" t="s">
        <v>108</v>
      </c>
      <c r="Y6" s="4" t="s">
        <v>39</v>
      </c>
      <c r="Z6" s="4" t="s">
        <v>39</v>
      </c>
      <c r="AA6" s="4" t="s">
        <v>108</v>
      </c>
      <c r="AB6" s="4" t="s">
        <v>39</v>
      </c>
      <c r="AC6" s="4" t="s">
        <v>39</v>
      </c>
      <c r="AD6" s="4" t="s">
        <v>108</v>
      </c>
      <c r="AE6" s="4" t="s">
        <v>39</v>
      </c>
      <c r="AF6" s="4" t="s">
        <v>39</v>
      </c>
      <c r="AG6" s="4" t="s">
        <v>108</v>
      </c>
      <c r="AH6" s="4" t="s">
        <v>39</v>
      </c>
      <c r="AI6" s="4" t="s">
        <v>39</v>
      </c>
      <c r="AJ6" s="4" t="s">
        <v>39</v>
      </c>
    </row>
    <row r="7" spans="1:36" x14ac:dyDescent="0.35">
      <c r="A7" t="s">
        <v>46</v>
      </c>
      <c r="B7" t="s">
        <v>47</v>
      </c>
      <c r="C7" s="4" t="s">
        <v>108</v>
      </c>
      <c r="D7" s="4" t="s">
        <v>108</v>
      </c>
      <c r="E7" s="4" t="s">
        <v>108</v>
      </c>
      <c r="F7" s="4" t="s">
        <v>108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108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108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35">
      <c r="A8" t="s">
        <v>48</v>
      </c>
      <c r="B8" t="s">
        <v>49</v>
      </c>
      <c r="C8" s="4" t="s">
        <v>108</v>
      </c>
      <c r="D8" s="4" t="s">
        <v>108</v>
      </c>
      <c r="E8" s="4" t="s">
        <v>108</v>
      </c>
      <c r="F8" s="4" t="s">
        <v>108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108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108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35">
      <c r="A9" t="s">
        <v>50</v>
      </c>
      <c r="B9" t="s">
        <v>51</v>
      </c>
      <c r="C9" s="4" t="s">
        <v>108</v>
      </c>
      <c r="D9" s="4" t="s">
        <v>108</v>
      </c>
      <c r="E9" s="4" t="s">
        <v>108</v>
      </c>
      <c r="F9" s="4" t="s">
        <v>108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108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108</v>
      </c>
      <c r="AI9" s="4" t="s">
        <v>39</v>
      </c>
      <c r="AJ9" s="4" t="s">
        <v>39</v>
      </c>
    </row>
    <row r="10" spans="1:36" x14ac:dyDescent="0.35">
      <c r="A10" t="s">
        <v>52</v>
      </c>
      <c r="B10" t="s">
        <v>53</v>
      </c>
      <c r="C10" s="4" t="s">
        <v>108</v>
      </c>
      <c r="D10" s="4" t="s">
        <v>108</v>
      </c>
      <c r="E10" s="4" t="s">
        <v>108</v>
      </c>
      <c r="F10" s="4" t="s">
        <v>108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108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108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35">
      <c r="A11" t="s">
        <v>54</v>
      </c>
      <c r="B11" t="s">
        <v>55</v>
      </c>
      <c r="C11" s="4" t="s">
        <v>108</v>
      </c>
      <c r="D11" s="4" t="s">
        <v>108</v>
      </c>
      <c r="E11" s="4" t="s">
        <v>108</v>
      </c>
      <c r="F11" s="4" t="s">
        <v>108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108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108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35">
      <c r="A12" t="s">
        <v>111</v>
      </c>
      <c r="B12" t="s">
        <v>112</v>
      </c>
      <c r="C12" s="4" t="s">
        <v>108</v>
      </c>
      <c r="D12" s="4" t="s">
        <v>108</v>
      </c>
      <c r="E12" s="4" t="s">
        <v>108</v>
      </c>
      <c r="F12" s="4" t="s">
        <v>108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108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108</v>
      </c>
      <c r="AI12" s="4" t="s">
        <v>39</v>
      </c>
      <c r="AJ12" s="4" t="s">
        <v>39</v>
      </c>
    </row>
    <row r="13" spans="1:36" x14ac:dyDescent="0.3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108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108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108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3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108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108</v>
      </c>
      <c r="W14" s="4" t="s">
        <v>39</v>
      </c>
      <c r="X14" s="4" t="s">
        <v>39</v>
      </c>
      <c r="Y14" s="4" t="s">
        <v>108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108</v>
      </c>
      <c r="AF14" s="4" t="s">
        <v>39</v>
      </c>
      <c r="AG14" s="4" t="s">
        <v>39</v>
      </c>
      <c r="AH14" s="4" t="s">
        <v>108</v>
      </c>
      <c r="AI14" s="4" t="s">
        <v>39</v>
      </c>
      <c r="AJ14" s="4" t="s">
        <v>39</v>
      </c>
    </row>
  </sheetData>
  <conditionalFormatting sqref="AA10">
    <cfRule type="cellIs" dxfId="4965" priority="246" operator="equal">
      <formula>"Y"</formula>
    </cfRule>
  </conditionalFormatting>
  <conditionalFormatting sqref="AA11">
    <cfRule type="cellIs" dxfId="4964" priority="269" operator="equal">
      <formula>"Y"</formula>
    </cfRule>
  </conditionalFormatting>
  <conditionalFormatting sqref="AA12">
    <cfRule type="cellIs" dxfId="4963" priority="292" operator="equal">
      <formula>"Y"</formula>
    </cfRule>
  </conditionalFormatting>
  <conditionalFormatting sqref="AA13">
    <cfRule type="cellIs" dxfId="4962" priority="318" operator="equal">
      <formula>"Y"</formula>
    </cfRule>
  </conditionalFormatting>
  <conditionalFormatting sqref="AA14">
    <cfRule type="cellIs" dxfId="4961" priority="346" operator="equal">
      <formula>"Y"</formula>
    </cfRule>
  </conditionalFormatting>
  <conditionalFormatting sqref="AA3">
    <cfRule type="cellIs" dxfId="4960" priority="66" operator="equal">
      <formula>"Y"</formula>
    </cfRule>
  </conditionalFormatting>
  <conditionalFormatting sqref="G3">
    <cfRule type="cellIs" dxfId="4959" priority="47" operator="equal">
      <formula>"Y"</formula>
    </cfRule>
  </conditionalFormatting>
  <conditionalFormatting sqref="G4">
    <cfRule type="cellIs" dxfId="4958" priority="80" operator="equal">
      <formula>"Y"</formula>
    </cfRule>
  </conditionalFormatting>
  <conditionalFormatting sqref="G5">
    <cfRule type="cellIs" dxfId="4957" priority="108" operator="equal">
      <formula>"Y"</formula>
    </cfRule>
  </conditionalFormatting>
  <conditionalFormatting sqref="AA7">
    <cfRule type="cellIs" dxfId="4956" priority="174" operator="equal">
      <formula>"Y"</formula>
    </cfRule>
  </conditionalFormatting>
  <conditionalFormatting sqref="AA8">
    <cfRule type="cellIs" dxfId="4955" priority="199" operator="equal">
      <formula>"Y"</formula>
    </cfRule>
  </conditionalFormatting>
  <conditionalFormatting sqref="AA9">
    <cfRule type="cellIs" dxfId="4954" priority="223" operator="equal">
      <formula>"Y"</formula>
    </cfRule>
  </conditionalFormatting>
  <conditionalFormatting sqref="Z9">
    <cfRule type="cellIs" dxfId="4953" priority="222" operator="equal">
      <formula>"Y"</formula>
    </cfRule>
  </conditionalFormatting>
  <conditionalFormatting sqref="Z10">
    <cfRule type="cellIs" dxfId="4952" priority="245" operator="equal">
      <formula>"Y"</formula>
    </cfRule>
  </conditionalFormatting>
  <conditionalFormatting sqref="Z11">
    <cfRule type="cellIs" dxfId="4951" priority="268" operator="equal">
      <formula>"Y"</formula>
    </cfRule>
  </conditionalFormatting>
  <conditionalFormatting sqref="Z12">
    <cfRule type="cellIs" dxfId="4950" priority="291" operator="equal">
      <formula>"Y"</formula>
    </cfRule>
  </conditionalFormatting>
  <conditionalFormatting sqref="AB14">
    <cfRule type="cellIs" dxfId="4949" priority="347" operator="equal">
      <formula>"Y"</formula>
    </cfRule>
  </conditionalFormatting>
  <conditionalFormatting sqref="AB3">
    <cfRule type="cellIs" dxfId="4948" priority="67" operator="equal">
      <formula>"Y"</formula>
    </cfRule>
  </conditionalFormatting>
  <conditionalFormatting sqref="AB4">
    <cfRule type="cellIs" dxfId="4947" priority="97" operator="equal">
      <formula>"Y"</formula>
    </cfRule>
  </conditionalFormatting>
  <conditionalFormatting sqref="AB5">
    <cfRule type="cellIs" dxfId="4946" priority="124" operator="equal">
      <formula>"Y"</formula>
    </cfRule>
  </conditionalFormatting>
  <conditionalFormatting sqref="AB6">
    <cfRule type="cellIs" dxfId="4945" priority="151" operator="equal">
      <formula>"Y"</formula>
    </cfRule>
  </conditionalFormatting>
  <conditionalFormatting sqref="Z6">
    <cfRule type="cellIs" dxfId="4944" priority="150" operator="equal">
      <formula>"Y"</formula>
    </cfRule>
  </conditionalFormatting>
  <conditionalFormatting sqref="Z7">
    <cfRule type="cellIs" dxfId="4943" priority="173" operator="equal">
      <formula>"Y"</formula>
    </cfRule>
  </conditionalFormatting>
  <conditionalFormatting sqref="Z8">
    <cfRule type="cellIs" dxfId="4942" priority="198" operator="equal">
      <formula>"Y"</formula>
    </cfRule>
  </conditionalFormatting>
  <conditionalFormatting sqref="AC10">
    <cfRule type="cellIs" dxfId="4941" priority="247" operator="equal">
      <formula>"Y"</formula>
    </cfRule>
  </conditionalFormatting>
  <conditionalFormatting sqref="AC11">
    <cfRule type="cellIs" dxfId="4940" priority="270" operator="equal">
      <formula>"Y"</formula>
    </cfRule>
  </conditionalFormatting>
  <conditionalFormatting sqref="AC12">
    <cfRule type="cellIs" dxfId="4939" priority="293" operator="equal">
      <formula>"Y"</formula>
    </cfRule>
  </conditionalFormatting>
  <conditionalFormatting sqref="AC13">
    <cfRule type="cellIs" dxfId="4938" priority="319" operator="equal">
      <formula>"Y"</formula>
    </cfRule>
  </conditionalFormatting>
  <conditionalFormatting sqref="AC14">
    <cfRule type="cellIs" dxfId="4937" priority="348" operator="equal">
      <formula>"Y"</formula>
    </cfRule>
  </conditionalFormatting>
  <conditionalFormatting sqref="AC3">
    <cfRule type="cellIs" dxfId="4936" priority="68" operator="equal">
      <formula>"Y"</formula>
    </cfRule>
  </conditionalFormatting>
  <conditionalFormatting sqref="AC4">
    <cfRule type="cellIs" dxfId="4935" priority="98" operator="equal">
      <formula>"Y"</formula>
    </cfRule>
  </conditionalFormatting>
  <conditionalFormatting sqref="AC5">
    <cfRule type="cellIs" dxfId="4934" priority="125" operator="equal">
      <formula>"Y"</formula>
    </cfRule>
  </conditionalFormatting>
  <conditionalFormatting sqref="AC6">
    <cfRule type="cellIs" dxfId="4933" priority="152" operator="equal">
      <formula>"Y"</formula>
    </cfRule>
  </conditionalFormatting>
  <conditionalFormatting sqref="AC7">
    <cfRule type="cellIs" dxfId="4932" priority="175" operator="equal">
      <formula>"Y"</formula>
    </cfRule>
  </conditionalFormatting>
  <conditionalFormatting sqref="AC8">
    <cfRule type="cellIs" dxfId="4931" priority="200" operator="equal">
      <formula>"Y"</formula>
    </cfRule>
  </conditionalFormatting>
  <conditionalFormatting sqref="AC9">
    <cfRule type="cellIs" dxfId="4930" priority="224" operator="equal">
      <formula>"Y"</formula>
    </cfRule>
  </conditionalFormatting>
  <conditionalFormatting sqref="AD10">
    <cfRule type="cellIs" dxfId="4929" priority="248" operator="equal">
      <formula>"Y"</formula>
    </cfRule>
  </conditionalFormatting>
  <conditionalFormatting sqref="AD11">
    <cfRule type="cellIs" dxfId="4928" priority="271" operator="equal">
      <formula>"Y"</formula>
    </cfRule>
  </conditionalFormatting>
  <conditionalFormatting sqref="AD12">
    <cfRule type="cellIs" dxfId="4927" priority="294" operator="equal">
      <formula>"Y"</formula>
    </cfRule>
  </conditionalFormatting>
  <conditionalFormatting sqref="AD13">
    <cfRule type="cellIs" dxfId="4926" priority="320" operator="equal">
      <formula>"Y"</formula>
    </cfRule>
  </conditionalFormatting>
  <conditionalFormatting sqref="AD14">
    <cfRule type="cellIs" dxfId="4925" priority="349" operator="equal">
      <formula>"Y"</formula>
    </cfRule>
  </conditionalFormatting>
  <conditionalFormatting sqref="AD3">
    <cfRule type="cellIs" dxfId="4924" priority="69" operator="equal">
      <formula>"Y"</formula>
    </cfRule>
  </conditionalFormatting>
  <conditionalFormatting sqref="L4">
    <cfRule type="cellIs" dxfId="4923" priority="84" operator="equal">
      <formula>"Y"</formula>
    </cfRule>
  </conditionalFormatting>
  <conditionalFormatting sqref="L5">
    <cfRule type="cellIs" dxfId="4922" priority="112" operator="equal">
      <formula>"Y"</formula>
    </cfRule>
  </conditionalFormatting>
  <conditionalFormatting sqref="AD7">
    <cfRule type="cellIs" dxfId="4921" priority="176" operator="equal">
      <formula>"Y"</formula>
    </cfRule>
  </conditionalFormatting>
  <conditionalFormatting sqref="AD8">
    <cfRule type="cellIs" dxfId="4920" priority="201" operator="equal">
      <formula>"Y"</formula>
    </cfRule>
  </conditionalFormatting>
  <conditionalFormatting sqref="AD9">
    <cfRule type="cellIs" dxfId="4919" priority="225" operator="equal">
      <formula>"Y"</formula>
    </cfRule>
  </conditionalFormatting>
  <conditionalFormatting sqref="Q10">
    <cfRule type="cellIs" dxfId="4918" priority="240" operator="equal">
      <formula>"Y"</formula>
    </cfRule>
  </conditionalFormatting>
  <conditionalFormatting sqref="Q11">
    <cfRule type="cellIs" dxfId="4917" priority="263" operator="equal">
      <formula>"Y"</formula>
    </cfRule>
  </conditionalFormatting>
  <conditionalFormatting sqref="Q12">
    <cfRule type="cellIs" dxfId="4916" priority="286" operator="equal">
      <formula>"Y"</formula>
    </cfRule>
  </conditionalFormatting>
  <conditionalFormatting sqref="Q13">
    <cfRule type="cellIs" dxfId="4915" priority="312" operator="equal">
      <formula>"Y"</formula>
    </cfRule>
  </conditionalFormatting>
  <conditionalFormatting sqref="Q14">
    <cfRule type="cellIs" dxfId="4914" priority="338" operator="equal">
      <formula>"Y"</formula>
    </cfRule>
  </conditionalFormatting>
  <conditionalFormatting sqref="AE3">
    <cfRule type="cellIs" dxfId="4913" priority="70" operator="equal">
      <formula>"Y"</formula>
    </cfRule>
  </conditionalFormatting>
  <conditionalFormatting sqref="AE4">
    <cfRule type="cellIs" dxfId="4912" priority="99" operator="equal">
      <formula>"Y"</formula>
    </cfRule>
  </conditionalFormatting>
  <conditionalFormatting sqref="AE5">
    <cfRule type="cellIs" dxfId="4911" priority="126" operator="equal">
      <formula>"Y"</formula>
    </cfRule>
  </conditionalFormatting>
  <conditionalFormatting sqref="AE6">
    <cfRule type="cellIs" dxfId="4910" priority="153" operator="equal">
      <formula>"Y"</formula>
    </cfRule>
  </conditionalFormatting>
  <conditionalFormatting sqref="AE7">
    <cfRule type="cellIs" dxfId="4909" priority="177" operator="equal">
      <formula>"Y"</formula>
    </cfRule>
  </conditionalFormatting>
  <conditionalFormatting sqref="Q8">
    <cfRule type="cellIs" dxfId="4908" priority="193" operator="equal">
      <formula>"Y"</formula>
    </cfRule>
  </conditionalFormatting>
  <conditionalFormatting sqref="Q9">
    <cfRule type="cellIs" dxfId="4907" priority="217" operator="equal">
      <formula>"Y"</formula>
    </cfRule>
  </conditionalFormatting>
  <conditionalFormatting sqref="AF10">
    <cfRule type="cellIs" dxfId="4906" priority="249" operator="equal">
      <formula>"Y"</formula>
    </cfRule>
  </conditionalFormatting>
  <conditionalFormatting sqref="AF11">
    <cfRule type="cellIs" dxfId="4905" priority="272" operator="equal">
      <formula>"Y"</formula>
    </cfRule>
  </conditionalFormatting>
  <conditionalFormatting sqref="AF12">
    <cfRule type="cellIs" dxfId="4904" priority="295" operator="equal">
      <formula>"Y"</formula>
    </cfRule>
  </conditionalFormatting>
  <conditionalFormatting sqref="AF13">
    <cfRule type="cellIs" dxfId="4903" priority="321" operator="equal">
      <formula>"Y"</formula>
    </cfRule>
  </conditionalFormatting>
  <conditionalFormatting sqref="AF14">
    <cfRule type="cellIs" dxfId="4902" priority="350" operator="equal">
      <formula>"Y"</formula>
    </cfRule>
  </conditionalFormatting>
  <conditionalFormatting sqref="AF3">
    <cfRule type="cellIs" dxfId="4901" priority="71" operator="equal">
      <formula>"Y"</formula>
    </cfRule>
  </conditionalFormatting>
  <conditionalFormatting sqref="AF4">
    <cfRule type="cellIs" dxfId="4900" priority="100" operator="equal">
      <formula>"Y"</formula>
    </cfRule>
  </conditionalFormatting>
  <conditionalFormatting sqref="AF5">
    <cfRule type="cellIs" dxfId="4899" priority="127" operator="equal">
      <formula>"Y"</formula>
    </cfRule>
  </conditionalFormatting>
  <conditionalFormatting sqref="AF6">
    <cfRule type="cellIs" dxfId="4898" priority="154" operator="equal">
      <formula>"Y"</formula>
    </cfRule>
  </conditionalFormatting>
  <conditionalFormatting sqref="AF7">
    <cfRule type="cellIs" dxfId="4897" priority="178" operator="equal">
      <formula>"Y"</formula>
    </cfRule>
  </conditionalFormatting>
  <conditionalFormatting sqref="AF8">
    <cfRule type="cellIs" dxfId="4896" priority="202" operator="equal">
      <formula>"Y"</formula>
    </cfRule>
  </conditionalFormatting>
  <conditionalFormatting sqref="AF9">
    <cfRule type="cellIs" dxfId="4895" priority="226" operator="equal">
      <formula>"Y"</formula>
    </cfRule>
  </conditionalFormatting>
  <conditionalFormatting sqref="AG10">
    <cfRule type="cellIs" dxfId="4894" priority="250" operator="equal">
      <formula>"Y"</formula>
    </cfRule>
  </conditionalFormatting>
  <conditionalFormatting sqref="AG11">
    <cfRule type="cellIs" dxfId="4893" priority="273" operator="equal">
      <formula>"Y"</formula>
    </cfRule>
  </conditionalFormatting>
  <conditionalFormatting sqref="AG12">
    <cfRule type="cellIs" dxfId="4892" priority="296" operator="equal">
      <formula>"Y"</formula>
    </cfRule>
  </conditionalFormatting>
  <conditionalFormatting sqref="AG13">
    <cfRule type="cellIs" dxfId="4891" priority="322" operator="equal">
      <formula>"Y"</formula>
    </cfRule>
  </conditionalFormatting>
  <conditionalFormatting sqref="AG14">
    <cfRule type="cellIs" dxfId="4890" priority="351" operator="equal">
      <formula>"Y"</formula>
    </cfRule>
  </conditionalFormatting>
  <conditionalFormatting sqref="AG3">
    <cfRule type="cellIs" dxfId="4889" priority="72" operator="equal">
      <formula>"Y"</formula>
    </cfRule>
  </conditionalFormatting>
  <conditionalFormatting sqref="P3">
    <cfRule type="cellIs" dxfId="4888" priority="55" operator="equal">
      <formula>"Y"</formula>
    </cfRule>
  </conditionalFormatting>
  <conditionalFormatting sqref="P4">
    <cfRule type="cellIs" dxfId="4887" priority="88" operator="equal">
      <formula>"Y"</formula>
    </cfRule>
  </conditionalFormatting>
  <conditionalFormatting sqref="P5">
    <cfRule type="cellIs" dxfId="4886" priority="116" operator="equal">
      <formula>"Y"</formula>
    </cfRule>
  </conditionalFormatting>
  <conditionalFormatting sqref="AG7">
    <cfRule type="cellIs" dxfId="4885" priority="179" operator="equal">
      <formula>"Y"</formula>
    </cfRule>
  </conditionalFormatting>
  <conditionalFormatting sqref="AG8">
    <cfRule type="cellIs" dxfId="4884" priority="203" operator="equal">
      <formula>"Y"</formula>
    </cfRule>
  </conditionalFormatting>
  <conditionalFormatting sqref="AG9">
    <cfRule type="cellIs" dxfId="4883" priority="227" operator="equal">
      <formula>"Y"</formula>
    </cfRule>
  </conditionalFormatting>
  <conditionalFormatting sqref="AH3">
    <cfRule type="cellIs" dxfId="4882" priority="73" operator="equal">
      <formula>"Y"</formula>
    </cfRule>
  </conditionalFormatting>
  <conditionalFormatting sqref="AH4">
    <cfRule type="cellIs" dxfId="4881" priority="101" operator="equal">
      <formula>"Y"</formula>
    </cfRule>
  </conditionalFormatting>
  <conditionalFormatting sqref="AH5">
    <cfRule type="cellIs" dxfId="4880" priority="128" operator="equal">
      <formula>"Y"</formula>
    </cfRule>
  </conditionalFormatting>
  <conditionalFormatting sqref="AH6">
    <cfRule type="cellIs" dxfId="4879" priority="155" operator="equal">
      <formula>"Y"</formula>
    </cfRule>
  </conditionalFormatting>
  <conditionalFormatting sqref="AH7">
    <cfRule type="cellIs" dxfId="4878" priority="180" operator="equal">
      <formula>"Y"</formula>
    </cfRule>
  </conditionalFormatting>
  <conditionalFormatting sqref="AH8">
    <cfRule type="cellIs" dxfId="4877" priority="204" operator="equal">
      <formula>"Y"</formula>
    </cfRule>
  </conditionalFormatting>
  <conditionalFormatting sqref="AI10">
    <cfRule type="cellIs" dxfId="4876" priority="251" operator="equal">
      <formula>"Y"</formula>
    </cfRule>
  </conditionalFormatting>
  <conditionalFormatting sqref="AI11">
    <cfRule type="cellIs" dxfId="4875" priority="274" operator="equal">
      <formula>"Y"</formula>
    </cfRule>
  </conditionalFormatting>
  <conditionalFormatting sqref="AI12">
    <cfRule type="cellIs" dxfId="4874" priority="297" operator="equal">
      <formula>"Y"</formula>
    </cfRule>
  </conditionalFormatting>
  <conditionalFormatting sqref="AI13">
    <cfRule type="cellIs" dxfId="4873" priority="323" operator="equal">
      <formula>"Y"</formula>
    </cfRule>
  </conditionalFormatting>
  <conditionalFormatting sqref="AI14">
    <cfRule type="cellIs" dxfId="4872" priority="352" operator="equal">
      <formula>"Y"</formula>
    </cfRule>
  </conditionalFormatting>
  <conditionalFormatting sqref="AI3">
    <cfRule type="cellIs" dxfId="4871" priority="74" operator="equal">
      <formula>"Y"</formula>
    </cfRule>
  </conditionalFormatting>
  <conditionalFormatting sqref="AI4">
    <cfRule type="cellIs" dxfId="4870" priority="102" operator="equal">
      <formula>"Y"</formula>
    </cfRule>
  </conditionalFormatting>
  <conditionalFormatting sqref="AI5">
    <cfRule type="cellIs" dxfId="4869" priority="129" operator="equal">
      <formula>"Y"</formula>
    </cfRule>
  </conditionalFormatting>
  <conditionalFormatting sqref="AI6">
    <cfRule type="cellIs" dxfId="4868" priority="156" operator="equal">
      <formula>"Y"</formula>
    </cfRule>
  </conditionalFormatting>
  <conditionalFormatting sqref="AI7">
    <cfRule type="cellIs" dxfId="4867" priority="181" operator="equal">
      <formula>"Y"</formula>
    </cfRule>
  </conditionalFormatting>
  <conditionalFormatting sqref="AI8">
    <cfRule type="cellIs" dxfId="4866" priority="205" operator="equal">
      <formula>"Y"</formula>
    </cfRule>
  </conditionalFormatting>
  <conditionalFormatting sqref="AI9">
    <cfRule type="cellIs" dxfId="4865" priority="228" operator="equal">
      <formula>"Y"</formula>
    </cfRule>
  </conditionalFormatting>
  <conditionalFormatting sqref="AJ10">
    <cfRule type="cellIs" dxfId="4864" priority="252" operator="equal">
      <formula>"Y"</formula>
    </cfRule>
  </conditionalFormatting>
  <conditionalFormatting sqref="AJ11">
    <cfRule type="cellIs" dxfId="4863" priority="275" operator="equal">
      <formula>"Y"</formula>
    </cfRule>
  </conditionalFormatting>
  <conditionalFormatting sqref="AJ12">
    <cfRule type="cellIs" dxfId="4862" priority="298" operator="equal">
      <formula>"Y"</formula>
    </cfRule>
  </conditionalFormatting>
  <conditionalFormatting sqref="AJ13">
    <cfRule type="cellIs" dxfId="4861" priority="324" operator="equal">
      <formula>"Y"</formula>
    </cfRule>
  </conditionalFormatting>
  <conditionalFormatting sqref="AJ14">
    <cfRule type="cellIs" dxfId="4860" priority="353" operator="equal">
      <formula>"Y"</formula>
    </cfRule>
  </conditionalFormatting>
  <conditionalFormatting sqref="AJ3">
    <cfRule type="cellIs" dxfId="4859" priority="75" operator="equal">
      <formula>"Y"</formula>
    </cfRule>
  </conditionalFormatting>
  <conditionalFormatting sqref="AJ4">
    <cfRule type="cellIs" dxfId="4858" priority="103" operator="equal">
      <formula>"Y"</formula>
    </cfRule>
  </conditionalFormatting>
  <conditionalFormatting sqref="AJ5">
    <cfRule type="cellIs" dxfId="4857" priority="130" operator="equal">
      <formula>"Y"</formula>
    </cfRule>
  </conditionalFormatting>
  <conditionalFormatting sqref="AJ6">
    <cfRule type="cellIs" dxfId="4856" priority="157" operator="equal">
      <formula>"Y"</formula>
    </cfRule>
  </conditionalFormatting>
  <conditionalFormatting sqref="AJ7">
    <cfRule type="cellIs" dxfId="4855" priority="182" operator="equal">
      <formula>"Y"</formula>
    </cfRule>
  </conditionalFormatting>
  <conditionalFormatting sqref="AJ8">
    <cfRule type="cellIs" dxfId="4854" priority="206" operator="equal">
      <formula>"Y"</formula>
    </cfRule>
  </conditionalFormatting>
  <conditionalFormatting sqref="AJ9">
    <cfRule type="cellIs" dxfId="4853" priority="229" operator="equal">
      <formula>"Y"</formula>
    </cfRule>
  </conditionalFormatting>
  <conditionalFormatting sqref="C10:F10">
    <cfRule type="cellIs" dxfId="4852" priority="230" operator="equal">
      <formula>"Y"</formula>
    </cfRule>
  </conditionalFormatting>
  <conditionalFormatting sqref="C11:F11">
    <cfRule type="cellIs" dxfId="4851" priority="253" operator="equal">
      <formula>"Y"</formula>
    </cfRule>
  </conditionalFormatting>
  <conditionalFormatting sqref="C12:F12">
    <cfRule type="cellIs" dxfId="4850" priority="276" operator="equal">
      <formula>"Y"</formula>
    </cfRule>
  </conditionalFormatting>
  <conditionalFormatting sqref="C13">
    <cfRule type="cellIs" dxfId="4849" priority="299" operator="equal">
      <formula>"Y"</formula>
    </cfRule>
  </conditionalFormatting>
  <conditionalFormatting sqref="C14">
    <cfRule type="cellIs" dxfId="4848" priority="325" operator="equal">
      <formula>"Y"</formula>
    </cfRule>
  </conditionalFormatting>
  <conditionalFormatting sqref="C3">
    <cfRule type="cellIs" dxfId="4847" priority="43" operator="equal">
      <formula>"Y"</formula>
    </cfRule>
  </conditionalFormatting>
  <conditionalFormatting sqref="C4">
    <cfRule type="cellIs" dxfId="4846" priority="76" operator="equal">
      <formula>"Y"</formula>
    </cfRule>
  </conditionalFormatting>
  <conditionalFormatting sqref="C5">
    <cfRule type="cellIs" dxfId="4845" priority="104" operator="equal">
      <formula>"Y"</formula>
    </cfRule>
  </conditionalFormatting>
  <conditionalFormatting sqref="C6">
    <cfRule type="cellIs" dxfId="4844" priority="131" operator="equal">
      <formula>"Y"</formula>
    </cfRule>
  </conditionalFormatting>
  <conditionalFormatting sqref="C7:F7">
    <cfRule type="cellIs" dxfId="4843" priority="158" operator="equal">
      <formula>"Y"</formula>
    </cfRule>
  </conditionalFormatting>
  <conditionalFormatting sqref="C8:F8">
    <cfRule type="cellIs" dxfId="4842" priority="183" operator="equal">
      <formula>"Y"</formula>
    </cfRule>
  </conditionalFormatting>
  <conditionalFormatting sqref="C9:F9">
    <cfRule type="cellIs" dxfId="4841" priority="207" operator="equal">
      <formula>"Y"</formula>
    </cfRule>
  </conditionalFormatting>
  <conditionalFormatting sqref="D13">
    <cfRule type="cellIs" dxfId="4840" priority="300" operator="equal">
      <formula>"Y"</formula>
    </cfRule>
  </conditionalFormatting>
  <conditionalFormatting sqref="D14">
    <cfRule type="cellIs" dxfId="4839" priority="326" operator="equal">
      <formula>"Y"</formula>
    </cfRule>
  </conditionalFormatting>
  <conditionalFormatting sqref="D3">
    <cfRule type="cellIs" dxfId="4838" priority="44" operator="equal">
      <formula>"Y"</formula>
    </cfRule>
  </conditionalFormatting>
  <conditionalFormatting sqref="D4">
    <cfRule type="cellIs" dxfId="4837" priority="77" operator="equal">
      <formula>"Y"</formula>
    </cfRule>
  </conditionalFormatting>
  <conditionalFormatting sqref="D5">
    <cfRule type="cellIs" dxfId="4836" priority="105" operator="equal">
      <formula>"Y"</formula>
    </cfRule>
  </conditionalFormatting>
  <conditionalFormatting sqref="D6">
    <cfRule type="cellIs" dxfId="4835" priority="132" operator="equal">
      <formula>"Y"</formula>
    </cfRule>
  </conditionalFormatting>
  <conditionalFormatting sqref="Q5">
    <cfRule type="cellIs" dxfId="4834" priority="117" operator="equal">
      <formula>"Y"</formula>
    </cfRule>
  </conditionalFormatting>
  <conditionalFormatting sqref="Q6">
    <cfRule type="cellIs" dxfId="4833" priority="144" operator="equal">
      <formula>"Y"</formula>
    </cfRule>
  </conditionalFormatting>
  <conditionalFormatting sqref="Q7">
    <cfRule type="cellIs" dxfId="4832" priority="168" operator="equal">
      <formula>"Y"</formula>
    </cfRule>
  </conditionalFormatting>
  <conditionalFormatting sqref="R8">
    <cfRule type="cellIs" dxfId="4831" priority="194" operator="equal">
      <formula>"Y"</formula>
    </cfRule>
  </conditionalFormatting>
  <conditionalFormatting sqref="R9">
    <cfRule type="cellIs" dxfId="4830" priority="218" operator="equal">
      <formula>"Y"</formula>
    </cfRule>
  </conditionalFormatting>
  <conditionalFormatting sqref="R10">
    <cfRule type="cellIs" dxfId="4829" priority="241" operator="equal">
      <formula>"Y"</formula>
    </cfRule>
  </conditionalFormatting>
  <conditionalFormatting sqref="E13">
    <cfRule type="cellIs" dxfId="4828" priority="301" operator="equal">
      <formula>"Y"</formula>
    </cfRule>
  </conditionalFormatting>
  <conditionalFormatting sqref="E14">
    <cfRule type="cellIs" dxfId="4827" priority="327" operator="equal">
      <formula>"Y"</formula>
    </cfRule>
  </conditionalFormatting>
  <conditionalFormatting sqref="E3">
    <cfRule type="cellIs" dxfId="4826" priority="45" operator="equal">
      <formula>"Y"</formula>
    </cfRule>
  </conditionalFormatting>
  <conditionalFormatting sqref="E4">
    <cfRule type="cellIs" dxfId="4825" priority="78" operator="equal">
      <formula>"Y"</formula>
    </cfRule>
  </conditionalFormatting>
  <conditionalFormatting sqref="E5">
    <cfRule type="cellIs" dxfId="4824" priority="106" operator="equal">
      <formula>"Y"</formula>
    </cfRule>
  </conditionalFormatting>
  <conditionalFormatting sqref="E6">
    <cfRule type="cellIs" dxfId="4823" priority="133" operator="equal">
      <formula>"Y"</formula>
    </cfRule>
  </conditionalFormatting>
  <conditionalFormatting sqref="R7">
    <cfRule type="cellIs" dxfId="4822" priority="169" operator="equal">
      <formula>"Y"</formula>
    </cfRule>
  </conditionalFormatting>
  <conditionalFormatting sqref="S8">
    <cfRule type="cellIs" dxfId="4821" priority="195" operator="equal">
      <formula>"Y"</formula>
    </cfRule>
  </conditionalFormatting>
  <conditionalFormatting sqref="S9">
    <cfRule type="cellIs" dxfId="4820" priority="219" operator="equal">
      <formula>"Y"</formula>
    </cfRule>
  </conditionalFormatting>
  <conditionalFormatting sqref="S10">
    <cfRule type="cellIs" dxfId="4819" priority="242" operator="equal">
      <formula>"Y"</formula>
    </cfRule>
  </conditionalFormatting>
  <conditionalFormatting sqref="F13">
    <cfRule type="cellIs" dxfId="4818" priority="302" operator="equal">
      <formula>"Y"</formula>
    </cfRule>
  </conditionalFormatting>
  <conditionalFormatting sqref="F14">
    <cfRule type="cellIs" dxfId="4817" priority="328" operator="equal">
      <formula>"Y"</formula>
    </cfRule>
  </conditionalFormatting>
  <conditionalFormatting sqref="F3">
    <cfRule type="cellIs" dxfId="4816" priority="46" operator="equal">
      <formula>"Y"</formula>
    </cfRule>
  </conditionalFormatting>
  <conditionalFormatting sqref="F4">
    <cfRule type="cellIs" dxfId="4815" priority="79" operator="equal">
      <formula>"Y"</formula>
    </cfRule>
  </conditionalFormatting>
  <conditionalFormatting sqref="F5">
    <cfRule type="cellIs" dxfId="4814" priority="107" operator="equal">
      <formula>"Y"</formula>
    </cfRule>
  </conditionalFormatting>
  <conditionalFormatting sqref="F6">
    <cfRule type="cellIs" dxfId="4813" priority="134" operator="equal">
      <formula>"Y"</formula>
    </cfRule>
  </conditionalFormatting>
  <conditionalFormatting sqref="S5">
    <cfRule type="cellIs" dxfId="4812" priority="118" operator="equal">
      <formula>"Y"</formula>
    </cfRule>
  </conditionalFormatting>
  <conditionalFormatting sqref="S6">
    <cfRule type="cellIs" dxfId="4811" priority="145" operator="equal">
      <formula>"Y"</formula>
    </cfRule>
  </conditionalFormatting>
  <conditionalFormatting sqref="S7">
    <cfRule type="cellIs" dxfId="4810" priority="170" operator="equal">
      <formula>"Y"</formula>
    </cfRule>
  </conditionalFormatting>
  <conditionalFormatting sqref="G10">
    <cfRule type="cellIs" dxfId="4809" priority="231" operator="equal">
      <formula>"Y"</formula>
    </cfRule>
  </conditionalFormatting>
  <conditionalFormatting sqref="G11">
    <cfRule type="cellIs" dxfId="4808" priority="254" operator="equal">
      <formula>"Y"</formula>
    </cfRule>
  </conditionalFormatting>
  <conditionalFormatting sqref="G12">
    <cfRule type="cellIs" dxfId="4807" priority="277" operator="equal">
      <formula>"Y"</formula>
    </cfRule>
  </conditionalFormatting>
  <conditionalFormatting sqref="G13">
    <cfRule type="cellIs" dxfId="4806" priority="303" operator="equal">
      <formula>"Y"</formula>
    </cfRule>
  </conditionalFormatting>
  <conditionalFormatting sqref="G14">
    <cfRule type="cellIs" dxfId="4805" priority="329" operator="equal">
      <formula>"Y"</formula>
    </cfRule>
  </conditionalFormatting>
  <conditionalFormatting sqref="G6">
    <cfRule type="cellIs" dxfId="4804" priority="135" operator="equal">
      <formula>"Y"</formula>
    </cfRule>
  </conditionalFormatting>
  <conditionalFormatting sqref="G7">
    <cfRule type="cellIs" dxfId="4803" priority="159" operator="equal">
      <formula>"Y"</formula>
    </cfRule>
  </conditionalFormatting>
  <conditionalFormatting sqref="G8">
    <cfRule type="cellIs" dxfId="4802" priority="184" operator="equal">
      <formula>"Y"</formula>
    </cfRule>
  </conditionalFormatting>
  <conditionalFormatting sqref="G9">
    <cfRule type="cellIs" dxfId="4801" priority="208" operator="equal">
      <formula>"Y"</formula>
    </cfRule>
  </conditionalFormatting>
  <conditionalFormatting sqref="I10">
    <cfRule type="cellIs" dxfId="4800" priority="232" operator="equal">
      <formula>"Y"</formula>
    </cfRule>
  </conditionalFormatting>
  <conditionalFormatting sqref="I11">
    <cfRule type="cellIs" dxfId="4799" priority="255" operator="equal">
      <formula>"Y"</formula>
    </cfRule>
  </conditionalFormatting>
  <conditionalFormatting sqref="I12">
    <cfRule type="cellIs" dxfId="4798" priority="278" operator="equal">
      <formula>"Y"</formula>
    </cfRule>
  </conditionalFormatting>
  <conditionalFormatting sqref="I13">
    <cfRule type="cellIs" dxfId="4797" priority="304" operator="equal">
      <formula>"Y"</formula>
    </cfRule>
  </conditionalFormatting>
  <conditionalFormatting sqref="I14">
    <cfRule type="cellIs" dxfId="4796" priority="330" operator="equal">
      <formula>"Y"</formula>
    </cfRule>
  </conditionalFormatting>
  <conditionalFormatting sqref="I3">
    <cfRule type="cellIs" dxfId="4795" priority="48" operator="equal">
      <formula>"Y"</formula>
    </cfRule>
  </conditionalFormatting>
  <conditionalFormatting sqref="I4">
    <cfRule type="cellIs" dxfId="4794" priority="81" operator="equal">
      <formula>"Y"</formula>
    </cfRule>
  </conditionalFormatting>
  <conditionalFormatting sqref="I5">
    <cfRule type="cellIs" dxfId="4793" priority="109" operator="equal">
      <formula>"Y"</formula>
    </cfRule>
  </conditionalFormatting>
  <conditionalFormatting sqref="I6">
    <cfRule type="cellIs" dxfId="4792" priority="136" operator="equal">
      <formula>"Y"</formula>
    </cfRule>
  </conditionalFormatting>
  <conditionalFormatting sqref="I7">
    <cfRule type="cellIs" dxfId="4791" priority="160" operator="equal">
      <formula>"Y"</formula>
    </cfRule>
  </conditionalFormatting>
  <conditionalFormatting sqref="I8">
    <cfRule type="cellIs" dxfId="4790" priority="185" operator="equal">
      <formula>"Y"</formula>
    </cfRule>
  </conditionalFormatting>
  <conditionalFormatting sqref="I9">
    <cfRule type="cellIs" dxfId="4789" priority="209" operator="equal">
      <formula>"Y"</formula>
    </cfRule>
  </conditionalFormatting>
  <conditionalFormatting sqref="J10">
    <cfRule type="cellIs" dxfId="4788" priority="233" operator="equal">
      <formula>"Y"</formula>
    </cfRule>
  </conditionalFormatting>
  <conditionalFormatting sqref="J11">
    <cfRule type="cellIs" dxfId="4787" priority="256" operator="equal">
      <formula>"Y"</formula>
    </cfRule>
  </conditionalFormatting>
  <conditionalFormatting sqref="J12">
    <cfRule type="cellIs" dxfId="4786" priority="279" operator="equal">
      <formula>"Y"</formula>
    </cfRule>
  </conditionalFormatting>
  <conditionalFormatting sqref="J13">
    <cfRule type="cellIs" dxfId="4785" priority="305" operator="equal">
      <formula>"Y"</formula>
    </cfRule>
  </conditionalFormatting>
  <conditionalFormatting sqref="J14">
    <cfRule type="cellIs" dxfId="4784" priority="331" operator="equal">
      <formula>"Y"</formula>
    </cfRule>
  </conditionalFormatting>
  <conditionalFormatting sqref="J3:M3">
    <cfRule type="cellIs" dxfId="4783" priority="49" operator="equal">
      <formula>"Y"</formula>
    </cfRule>
  </conditionalFormatting>
  <conditionalFormatting sqref="J4">
    <cfRule type="cellIs" dxfId="4782" priority="82" operator="equal">
      <formula>"Y"</formula>
    </cfRule>
  </conditionalFormatting>
  <conditionalFormatting sqref="J5">
    <cfRule type="cellIs" dxfId="4781" priority="110" operator="equal">
      <formula>"Y"</formula>
    </cfRule>
  </conditionalFormatting>
  <conditionalFormatting sqref="J6">
    <cfRule type="cellIs" dxfId="4780" priority="137" operator="equal">
      <formula>"Y"</formula>
    </cfRule>
  </conditionalFormatting>
  <conditionalFormatting sqref="J7">
    <cfRule type="cellIs" dxfId="4779" priority="161" operator="equal">
      <formula>"Y"</formula>
    </cfRule>
  </conditionalFormatting>
  <conditionalFormatting sqref="J8">
    <cfRule type="cellIs" dxfId="4778" priority="186" operator="equal">
      <formula>"Y"</formula>
    </cfRule>
  </conditionalFormatting>
  <conditionalFormatting sqref="J9">
    <cfRule type="cellIs" dxfId="4777" priority="210" operator="equal">
      <formula>"Y"</formula>
    </cfRule>
  </conditionalFormatting>
  <conditionalFormatting sqref="K10">
    <cfRule type="cellIs" dxfId="4776" priority="234" operator="equal">
      <formula>"Y"</formula>
    </cfRule>
  </conditionalFormatting>
  <conditionalFormatting sqref="K11">
    <cfRule type="cellIs" dxfId="4775" priority="257" operator="equal">
      <formula>"Y"</formula>
    </cfRule>
  </conditionalFormatting>
  <conditionalFormatting sqref="K12">
    <cfRule type="cellIs" dxfId="4774" priority="280" operator="equal">
      <formula>"Y"</formula>
    </cfRule>
  </conditionalFormatting>
  <conditionalFormatting sqref="K13">
    <cfRule type="cellIs" dxfId="4773" priority="306" operator="equal">
      <formula>"Y"</formula>
    </cfRule>
  </conditionalFormatting>
  <conditionalFormatting sqref="K14">
    <cfRule type="cellIs" dxfId="4772" priority="332" operator="equal">
      <formula>"Y"</formula>
    </cfRule>
  </conditionalFormatting>
  <conditionalFormatting sqref="K4">
    <cfRule type="cellIs" dxfId="4771" priority="83" operator="equal">
      <formula>"Y"</formula>
    </cfRule>
  </conditionalFormatting>
  <conditionalFormatting sqref="K5">
    <cfRule type="cellIs" dxfId="4770" priority="111" operator="equal">
      <formula>"Y"</formula>
    </cfRule>
  </conditionalFormatting>
  <conditionalFormatting sqref="K6">
    <cfRule type="cellIs" dxfId="4769" priority="138" operator="equal">
      <formula>"Y"</formula>
    </cfRule>
  </conditionalFormatting>
  <conditionalFormatting sqref="K7">
    <cfRule type="cellIs" dxfId="4768" priority="162" operator="equal">
      <formula>"Y"</formula>
    </cfRule>
  </conditionalFormatting>
  <conditionalFormatting sqref="K8">
    <cfRule type="cellIs" dxfId="4767" priority="187" operator="equal">
      <formula>"Y"</formula>
    </cfRule>
  </conditionalFormatting>
  <conditionalFormatting sqref="K9">
    <cfRule type="cellIs" dxfId="4766" priority="211" operator="equal">
      <formula>"Y"</formula>
    </cfRule>
  </conditionalFormatting>
  <conditionalFormatting sqref="L10">
    <cfRule type="cellIs" dxfId="4765" priority="235" operator="equal">
      <formula>"Y"</formula>
    </cfRule>
  </conditionalFormatting>
  <conditionalFormatting sqref="L11">
    <cfRule type="cellIs" dxfId="4764" priority="258" operator="equal">
      <formula>"Y"</formula>
    </cfRule>
  </conditionalFormatting>
  <conditionalFormatting sqref="L12">
    <cfRule type="cellIs" dxfId="4763" priority="281" operator="equal">
      <formula>"Y"</formula>
    </cfRule>
  </conditionalFormatting>
  <conditionalFormatting sqref="L13">
    <cfRule type="cellIs" dxfId="4762" priority="307" operator="equal">
      <formula>"Y"</formula>
    </cfRule>
  </conditionalFormatting>
  <conditionalFormatting sqref="L14">
    <cfRule type="cellIs" dxfId="4761" priority="333" operator="equal">
      <formula>"Y"</formula>
    </cfRule>
  </conditionalFormatting>
  <conditionalFormatting sqref="L6">
    <cfRule type="cellIs" dxfId="4760" priority="139" operator="equal">
      <formula>"Y"</formula>
    </cfRule>
  </conditionalFormatting>
  <conditionalFormatting sqref="L7">
    <cfRule type="cellIs" dxfId="4759" priority="163" operator="equal">
      <formula>"Y"</formula>
    </cfRule>
  </conditionalFormatting>
  <conditionalFormatting sqref="L8">
    <cfRule type="cellIs" dxfId="4758" priority="188" operator="equal">
      <formula>"Y"</formula>
    </cfRule>
  </conditionalFormatting>
  <conditionalFormatting sqref="L9">
    <cfRule type="cellIs" dxfId="4757" priority="212" operator="equal">
      <formula>"Y"</formula>
    </cfRule>
  </conditionalFormatting>
  <conditionalFormatting sqref="M10">
    <cfRule type="cellIs" dxfId="4756" priority="236" operator="equal">
      <formula>"Y"</formula>
    </cfRule>
  </conditionalFormatting>
  <conditionalFormatting sqref="M11">
    <cfRule type="cellIs" dxfId="4755" priority="259" operator="equal">
      <formula>"Y"</formula>
    </cfRule>
  </conditionalFormatting>
  <conditionalFormatting sqref="M12">
    <cfRule type="cellIs" dxfId="4754" priority="282" operator="equal">
      <formula>"Y"</formula>
    </cfRule>
  </conditionalFormatting>
  <conditionalFormatting sqref="M13">
    <cfRule type="cellIs" dxfId="4753" priority="308" operator="equal">
      <formula>"Y"</formula>
    </cfRule>
  </conditionalFormatting>
  <conditionalFormatting sqref="M14">
    <cfRule type="cellIs" dxfId="4752" priority="334" operator="equal">
      <formula>"Y"</formula>
    </cfRule>
  </conditionalFormatting>
  <conditionalFormatting sqref="M7">
    <cfRule type="cellIs" dxfId="4751" priority="164" operator="equal">
      <formula>"Y"</formula>
    </cfRule>
  </conditionalFormatting>
  <conditionalFormatting sqref="M8">
    <cfRule type="cellIs" dxfId="4750" priority="189" operator="equal">
      <formula>"Y"</formula>
    </cfRule>
  </conditionalFormatting>
  <conditionalFormatting sqref="M9">
    <cfRule type="cellIs" dxfId="4749" priority="213" operator="equal">
      <formula>"Y"</formula>
    </cfRule>
  </conditionalFormatting>
  <conditionalFormatting sqref="N10">
    <cfRule type="cellIs" dxfId="4748" priority="237" operator="equal">
      <formula>"Y"</formula>
    </cfRule>
  </conditionalFormatting>
  <conditionalFormatting sqref="N11">
    <cfRule type="cellIs" dxfId="4747" priority="260" operator="equal">
      <formula>"Y"</formula>
    </cfRule>
  </conditionalFormatting>
  <conditionalFormatting sqref="N12">
    <cfRule type="cellIs" dxfId="4746" priority="283" operator="equal">
      <formula>"Y"</formula>
    </cfRule>
  </conditionalFormatting>
  <conditionalFormatting sqref="N13">
    <cfRule type="cellIs" dxfId="4745" priority="309" operator="equal">
      <formula>"Y"</formula>
    </cfRule>
  </conditionalFormatting>
  <conditionalFormatting sqref="N14">
    <cfRule type="cellIs" dxfId="4744" priority="335" operator="equal">
      <formula>"Y"</formula>
    </cfRule>
  </conditionalFormatting>
  <conditionalFormatting sqref="N3">
    <cfRule type="cellIs" dxfId="4743" priority="53" operator="equal">
      <formula>"Y"</formula>
    </cfRule>
  </conditionalFormatting>
  <conditionalFormatting sqref="N4">
    <cfRule type="cellIs" dxfId="4742" priority="86" operator="equal">
      <formula>"Y"</formula>
    </cfRule>
  </conditionalFormatting>
  <conditionalFormatting sqref="N5">
    <cfRule type="cellIs" dxfId="4741" priority="114" operator="equal">
      <formula>"Y"</formula>
    </cfRule>
  </conditionalFormatting>
  <conditionalFormatting sqref="N6">
    <cfRule type="cellIs" dxfId="4740" priority="141" operator="equal">
      <formula>"Y"</formula>
    </cfRule>
  </conditionalFormatting>
  <conditionalFormatting sqref="N7">
    <cfRule type="cellIs" dxfId="4739" priority="165" operator="equal">
      <formula>"Y"</formula>
    </cfRule>
  </conditionalFormatting>
  <conditionalFormatting sqref="N8">
    <cfRule type="cellIs" dxfId="4738" priority="190" operator="equal">
      <formula>"Y"</formula>
    </cfRule>
  </conditionalFormatting>
  <conditionalFormatting sqref="N9">
    <cfRule type="cellIs" dxfId="4737" priority="214" operator="equal">
      <formula>"Y"</formula>
    </cfRule>
  </conditionalFormatting>
  <conditionalFormatting sqref="O10">
    <cfRule type="cellIs" dxfId="4736" priority="238" operator="equal">
      <formula>"Y"</formula>
    </cfRule>
  </conditionalFormatting>
  <conditionalFormatting sqref="O11">
    <cfRule type="cellIs" dxfId="4735" priority="261" operator="equal">
      <formula>"Y"</formula>
    </cfRule>
  </conditionalFormatting>
  <conditionalFormatting sqref="O12">
    <cfRule type="cellIs" dxfId="4734" priority="284" operator="equal">
      <formula>"Y"</formula>
    </cfRule>
  </conditionalFormatting>
  <conditionalFormatting sqref="O13">
    <cfRule type="cellIs" dxfId="4733" priority="310" operator="equal">
      <formula>"Y"</formula>
    </cfRule>
  </conditionalFormatting>
  <conditionalFormatting sqref="O14">
    <cfRule type="cellIs" dxfId="4732" priority="336" operator="equal">
      <formula>"Y"</formula>
    </cfRule>
  </conditionalFormatting>
  <conditionalFormatting sqref="O3">
    <cfRule type="cellIs" dxfId="4731" priority="54" operator="equal">
      <formula>"Y"</formula>
    </cfRule>
  </conditionalFormatting>
  <conditionalFormatting sqref="O4">
    <cfRule type="cellIs" dxfId="4730" priority="87" operator="equal">
      <formula>"Y"</formula>
    </cfRule>
  </conditionalFormatting>
  <conditionalFormatting sqref="O5">
    <cfRule type="cellIs" dxfId="4729" priority="115" operator="equal">
      <formula>"Y"</formula>
    </cfRule>
  </conditionalFormatting>
  <conditionalFormatting sqref="O6">
    <cfRule type="cellIs" dxfId="4728" priority="142" operator="equal">
      <formula>"Y"</formula>
    </cfRule>
  </conditionalFormatting>
  <conditionalFormatting sqref="O7">
    <cfRule type="cellIs" dxfId="4727" priority="166" operator="equal">
      <formula>"Y"</formula>
    </cfRule>
  </conditionalFormatting>
  <conditionalFormatting sqref="O8">
    <cfRule type="cellIs" dxfId="4726" priority="191" operator="equal">
      <formula>"Y"</formula>
    </cfRule>
  </conditionalFormatting>
  <conditionalFormatting sqref="O9">
    <cfRule type="cellIs" dxfId="4725" priority="215" operator="equal">
      <formula>"Y"</formula>
    </cfRule>
  </conditionalFormatting>
  <conditionalFormatting sqref="P10">
    <cfRule type="cellIs" dxfId="4724" priority="239" operator="equal">
      <formula>"Y"</formula>
    </cfRule>
  </conditionalFormatting>
  <conditionalFormatting sqref="P11">
    <cfRule type="cellIs" dxfId="4723" priority="262" operator="equal">
      <formula>"Y"</formula>
    </cfRule>
  </conditionalFormatting>
  <conditionalFormatting sqref="P12">
    <cfRule type="cellIs" dxfId="4722" priority="285" operator="equal">
      <formula>"Y"</formula>
    </cfRule>
  </conditionalFormatting>
  <conditionalFormatting sqref="P13">
    <cfRule type="cellIs" dxfId="4721" priority="311" operator="equal">
      <formula>"Y"</formula>
    </cfRule>
  </conditionalFormatting>
  <conditionalFormatting sqref="P14">
    <cfRule type="cellIs" dxfId="4720" priority="337" operator="equal">
      <formula>"Y"</formula>
    </cfRule>
  </conditionalFormatting>
  <conditionalFormatting sqref="P6">
    <cfRule type="cellIs" dxfId="4719" priority="143" operator="equal">
      <formula>"Y"</formula>
    </cfRule>
  </conditionalFormatting>
  <conditionalFormatting sqref="P7">
    <cfRule type="cellIs" dxfId="4718" priority="167" operator="equal">
      <formula>"Y"</formula>
    </cfRule>
  </conditionalFormatting>
  <conditionalFormatting sqref="P8">
    <cfRule type="cellIs" dxfId="4717" priority="192" operator="equal">
      <formula>"Y"</formula>
    </cfRule>
  </conditionalFormatting>
  <conditionalFormatting sqref="P9">
    <cfRule type="cellIs" dxfId="4716" priority="216" operator="equal">
      <formula>"Y"</formula>
    </cfRule>
  </conditionalFormatting>
  <conditionalFormatting sqref="Q3">
    <cfRule type="cellIs" dxfId="4715" priority="56" operator="equal">
      <formula>"Y"</formula>
    </cfRule>
  </conditionalFormatting>
  <conditionalFormatting sqref="Q4">
    <cfRule type="cellIs" dxfId="4714" priority="89" operator="equal">
      <formula>"Y"</formula>
    </cfRule>
  </conditionalFormatting>
  <conditionalFormatting sqref="R11">
    <cfRule type="cellIs" dxfId="4713" priority="264" operator="equal">
      <formula>"Y"</formula>
    </cfRule>
  </conditionalFormatting>
  <conditionalFormatting sqref="R12">
    <cfRule type="cellIs" dxfId="4712" priority="287" operator="equal">
      <formula>"Y"</formula>
    </cfRule>
  </conditionalFormatting>
  <conditionalFormatting sqref="R13">
    <cfRule type="cellIs" dxfId="4711" priority="313" operator="equal">
      <formula>"Y"</formula>
    </cfRule>
  </conditionalFormatting>
  <conditionalFormatting sqref="R14">
    <cfRule type="cellIs" dxfId="4710" priority="339" operator="equal">
      <formula>"Y"</formula>
    </cfRule>
  </conditionalFormatting>
  <conditionalFormatting sqref="R3">
    <cfRule type="cellIs" dxfId="4709" priority="57" operator="equal">
      <formula>"Y"</formula>
    </cfRule>
  </conditionalFormatting>
  <conditionalFormatting sqref="R4:R6">
    <cfRule type="cellIs" dxfId="4708" priority="90" operator="equal">
      <formula>"Y"</formula>
    </cfRule>
  </conditionalFormatting>
  <conditionalFormatting sqref="S11">
    <cfRule type="cellIs" dxfId="4707" priority="265" operator="equal">
      <formula>"Y"</formula>
    </cfRule>
  </conditionalFormatting>
  <conditionalFormatting sqref="S12">
    <cfRule type="cellIs" dxfId="4706" priority="288" operator="equal">
      <formula>"Y"</formula>
    </cfRule>
  </conditionalFormatting>
  <conditionalFormatting sqref="S13">
    <cfRule type="cellIs" dxfId="4705" priority="314" operator="equal">
      <formula>"Y"</formula>
    </cfRule>
  </conditionalFormatting>
  <conditionalFormatting sqref="S14">
    <cfRule type="cellIs" dxfId="4704" priority="340" operator="equal">
      <formula>"Y"</formula>
    </cfRule>
  </conditionalFormatting>
  <conditionalFormatting sqref="S3">
    <cfRule type="cellIs" dxfId="4703" priority="58" operator="equal">
      <formula>"Y"</formula>
    </cfRule>
  </conditionalFormatting>
  <conditionalFormatting sqref="S4">
    <cfRule type="cellIs" dxfId="4702" priority="91" operator="equal">
      <formula>"Y"</formula>
    </cfRule>
  </conditionalFormatting>
  <conditionalFormatting sqref="T10">
    <cfRule type="cellIs" dxfId="4701" priority="243" operator="equal">
      <formula>"Y"</formula>
    </cfRule>
  </conditionalFormatting>
  <conditionalFormatting sqref="T11">
    <cfRule type="cellIs" dxfId="4700" priority="266" operator="equal">
      <formula>"Y"</formula>
    </cfRule>
  </conditionalFormatting>
  <conditionalFormatting sqref="T12">
    <cfRule type="cellIs" dxfId="4699" priority="289" operator="equal">
      <formula>"Y"</formula>
    </cfRule>
  </conditionalFormatting>
  <conditionalFormatting sqref="T13">
    <cfRule type="cellIs" dxfId="4698" priority="315" operator="equal">
      <formula>"Y"</formula>
    </cfRule>
  </conditionalFormatting>
  <conditionalFormatting sqref="T14">
    <cfRule type="cellIs" dxfId="4697" priority="341" operator="equal">
      <formula>"Y"</formula>
    </cfRule>
  </conditionalFormatting>
  <conditionalFormatting sqref="T3">
    <cfRule type="cellIs" dxfId="4696" priority="59" operator="equal">
      <formula>"Y"</formula>
    </cfRule>
  </conditionalFormatting>
  <conditionalFormatting sqref="T4">
    <cfRule type="cellIs" dxfId="4695" priority="92" operator="equal">
      <formula>"Y"</formula>
    </cfRule>
  </conditionalFormatting>
  <conditionalFormatting sqref="T5">
    <cfRule type="cellIs" dxfId="4694" priority="119" operator="equal">
      <formula>"Y"</formula>
    </cfRule>
  </conditionalFormatting>
  <conditionalFormatting sqref="T6">
    <cfRule type="cellIs" dxfId="4693" priority="146" operator="equal">
      <formula>"Y"</formula>
    </cfRule>
  </conditionalFormatting>
  <conditionalFormatting sqref="T7">
    <cfRule type="cellIs" dxfId="4692" priority="171" operator="equal">
      <formula>"Y"</formula>
    </cfRule>
  </conditionalFormatting>
  <conditionalFormatting sqref="T8">
    <cfRule type="cellIs" dxfId="4691" priority="196" operator="equal">
      <formula>"Y"</formula>
    </cfRule>
  </conditionalFormatting>
  <conditionalFormatting sqref="T9">
    <cfRule type="cellIs" dxfId="4690" priority="220" operator="equal">
      <formula>"Y"</formula>
    </cfRule>
  </conditionalFormatting>
  <conditionalFormatting sqref="U10 W10:X10">
    <cfRule type="cellIs" dxfId="4689" priority="244" operator="equal">
      <formula>"Y"</formula>
    </cfRule>
  </conditionalFormatting>
  <conditionalFormatting sqref="U11 W11:X11">
    <cfRule type="cellIs" dxfId="4688" priority="267" operator="equal">
      <formula>"Y"</formula>
    </cfRule>
  </conditionalFormatting>
  <conditionalFormatting sqref="U12 W12:X12">
    <cfRule type="cellIs" dxfId="4687" priority="290" operator="equal">
      <formula>"Y"</formula>
    </cfRule>
  </conditionalFormatting>
  <conditionalFormatting sqref="U13 W13:X13">
    <cfRule type="cellIs" dxfId="4686" priority="316" operator="equal">
      <formula>"Y"</formula>
    </cfRule>
  </conditionalFormatting>
  <conditionalFormatting sqref="U14">
    <cfRule type="cellIs" dxfId="4685" priority="342" operator="equal">
      <formula>"Y"</formula>
    </cfRule>
  </conditionalFormatting>
  <conditionalFormatting sqref="U3">
    <cfRule type="cellIs" dxfId="4684" priority="60" operator="equal">
      <formula>"Y"</formula>
    </cfRule>
  </conditionalFormatting>
  <conditionalFormatting sqref="AD4:AD6">
    <cfRule type="cellIs" dxfId="4683" priority="39" operator="equal">
      <formula>"Y"</formula>
    </cfRule>
  </conditionalFormatting>
  <conditionalFormatting sqref="U7:Y7">
    <cfRule type="cellIs" dxfId="4682" priority="172" operator="equal">
      <formula>"Y"</formula>
    </cfRule>
  </conditionalFormatting>
  <conditionalFormatting sqref="U8 W8:Y8">
    <cfRule type="cellIs" dxfId="4681" priority="197" operator="equal">
      <formula>"Y"</formula>
    </cfRule>
  </conditionalFormatting>
  <conditionalFormatting sqref="U9 W9:X9">
    <cfRule type="cellIs" dxfId="4680" priority="221" operator="equal">
      <formula>"Y"</formula>
    </cfRule>
  </conditionalFormatting>
  <conditionalFormatting sqref="V3">
    <cfRule type="cellIs" dxfId="4679" priority="61" operator="equal">
      <formula>"Y"</formula>
    </cfRule>
  </conditionalFormatting>
  <conditionalFormatting sqref="V4">
    <cfRule type="cellIs" dxfId="4678" priority="93" operator="equal">
      <formula>"Y"</formula>
    </cfRule>
  </conditionalFormatting>
  <conditionalFormatting sqref="V5">
    <cfRule type="cellIs" dxfId="4677" priority="120" operator="equal">
      <formula>"Y"</formula>
    </cfRule>
  </conditionalFormatting>
  <conditionalFormatting sqref="V6">
    <cfRule type="cellIs" dxfId="4676" priority="147" operator="equal">
      <formula>"Y"</formula>
    </cfRule>
  </conditionalFormatting>
  <conditionalFormatting sqref="W14">
    <cfRule type="cellIs" dxfId="4675" priority="343" operator="equal">
      <formula>"Y"</formula>
    </cfRule>
  </conditionalFormatting>
  <conditionalFormatting sqref="W3">
    <cfRule type="cellIs" dxfId="4674" priority="62" operator="equal">
      <formula>"Y"</formula>
    </cfRule>
  </conditionalFormatting>
  <conditionalFormatting sqref="W4">
    <cfRule type="cellIs" dxfId="4673" priority="94" operator="equal">
      <formula>"Y"</formula>
    </cfRule>
  </conditionalFormatting>
  <conditionalFormatting sqref="W5">
    <cfRule type="cellIs" dxfId="4672" priority="121" operator="equal">
      <formula>"Y"</formula>
    </cfRule>
  </conditionalFormatting>
  <conditionalFormatting sqref="W6">
    <cfRule type="cellIs" dxfId="4671" priority="148" operator="equal">
      <formula>"Y"</formula>
    </cfRule>
  </conditionalFormatting>
  <conditionalFormatting sqref="X14">
    <cfRule type="cellIs" dxfId="4670" priority="344" operator="equal">
      <formula>"Y"</formula>
    </cfRule>
  </conditionalFormatting>
  <conditionalFormatting sqref="X3">
    <cfRule type="cellIs" dxfId="4669" priority="63" operator="equal">
      <formula>"Y"</formula>
    </cfRule>
  </conditionalFormatting>
  <conditionalFormatting sqref="Y3">
    <cfRule type="cellIs" dxfId="4668" priority="64" operator="equal">
      <formula>"Y"</formula>
    </cfRule>
  </conditionalFormatting>
  <conditionalFormatting sqref="Y4">
    <cfRule type="cellIs" dxfId="4667" priority="95" operator="equal">
      <formula>"Y"</formula>
    </cfRule>
  </conditionalFormatting>
  <conditionalFormatting sqref="Y5">
    <cfRule type="cellIs" dxfId="4666" priority="122" operator="equal">
      <formula>"Y"</formula>
    </cfRule>
  </conditionalFormatting>
  <conditionalFormatting sqref="Y6">
    <cfRule type="cellIs" dxfId="4665" priority="149" operator="equal">
      <formula>"Y"</formula>
    </cfRule>
  </conditionalFormatting>
  <conditionalFormatting sqref="Z13">
    <cfRule type="cellIs" dxfId="4664" priority="317" operator="equal">
      <formula>"Y"</formula>
    </cfRule>
  </conditionalFormatting>
  <conditionalFormatting sqref="Z14">
    <cfRule type="cellIs" dxfId="4663" priority="345" operator="equal">
      <formula>"Y"</formula>
    </cfRule>
  </conditionalFormatting>
  <conditionalFormatting sqref="Z3">
    <cfRule type="cellIs" dxfId="4662" priority="65" operator="equal">
      <formula>"Y"</formula>
    </cfRule>
  </conditionalFormatting>
  <conditionalFormatting sqref="Z4">
    <cfRule type="cellIs" dxfId="4661" priority="96" operator="equal">
      <formula>"Y"</formula>
    </cfRule>
  </conditionalFormatting>
  <conditionalFormatting sqref="Z5">
    <cfRule type="cellIs" dxfId="4660" priority="123" operator="equal">
      <formula>"Y"</formula>
    </cfRule>
  </conditionalFormatting>
  <conditionalFormatting sqref="U4:U6">
    <cfRule type="cellIs" dxfId="4659" priority="42" operator="equal">
      <formula>"Y"</formula>
    </cfRule>
  </conditionalFormatting>
  <conditionalFormatting sqref="X4:X6">
    <cfRule type="cellIs" dxfId="4658" priority="41" operator="equal">
      <formula>"Y"</formula>
    </cfRule>
  </conditionalFormatting>
  <conditionalFormatting sqref="AA4:AA6">
    <cfRule type="cellIs" dxfId="4657" priority="40" operator="equal">
      <formula>"Y"</formula>
    </cfRule>
  </conditionalFormatting>
  <conditionalFormatting sqref="AG4:AG6">
    <cfRule type="cellIs" dxfId="4656" priority="38" operator="equal">
      <formula>"Y"</formula>
    </cfRule>
  </conditionalFormatting>
  <conditionalFormatting sqref="Y12">
    <cfRule type="cellIs" dxfId="4655" priority="21" operator="equal">
      <formula>"Y"</formula>
    </cfRule>
  </conditionalFormatting>
  <conditionalFormatting sqref="Y13">
    <cfRule type="cellIs" dxfId="4654" priority="22" operator="equal">
      <formula>"Y"</formula>
    </cfRule>
  </conditionalFormatting>
  <conditionalFormatting sqref="Y14">
    <cfRule type="cellIs" dxfId="4653" priority="23" operator="equal">
      <formula>"Y"</formula>
    </cfRule>
  </conditionalFormatting>
  <conditionalFormatting sqref="Y9">
    <cfRule type="cellIs" dxfId="4652" priority="18" operator="equal">
      <formula>"Y"</formula>
    </cfRule>
  </conditionalFormatting>
  <conditionalFormatting sqref="Y10">
    <cfRule type="cellIs" dxfId="4651" priority="19" operator="equal">
      <formula>"Y"</formula>
    </cfRule>
  </conditionalFormatting>
  <conditionalFormatting sqref="Y11">
    <cfRule type="cellIs" dxfId="4650" priority="20" operator="equal">
      <formula>"Y"</formula>
    </cfRule>
  </conditionalFormatting>
  <conditionalFormatting sqref="AE11">
    <cfRule type="cellIs" dxfId="4649" priority="14" operator="equal">
      <formula>"Y"</formula>
    </cfRule>
  </conditionalFormatting>
  <conditionalFormatting sqref="AE12">
    <cfRule type="cellIs" dxfId="4648" priority="15" operator="equal">
      <formula>"Y"</formula>
    </cfRule>
  </conditionalFormatting>
  <conditionalFormatting sqref="AE13">
    <cfRule type="cellIs" dxfId="4647" priority="16" operator="equal">
      <formula>"Y"</formula>
    </cfRule>
  </conditionalFormatting>
  <conditionalFormatting sqref="AE14">
    <cfRule type="cellIs" dxfId="4646" priority="17" operator="equal">
      <formula>"Y"</formula>
    </cfRule>
  </conditionalFormatting>
  <conditionalFormatting sqref="AE8">
    <cfRule type="cellIs" dxfId="4645" priority="11" operator="equal">
      <formula>"Y"</formula>
    </cfRule>
  </conditionalFormatting>
  <conditionalFormatting sqref="AE9">
    <cfRule type="cellIs" dxfId="4644" priority="12" operator="equal">
      <formula>"Y"</formula>
    </cfRule>
  </conditionalFormatting>
  <conditionalFormatting sqref="AE10">
    <cfRule type="cellIs" dxfId="4643" priority="13" operator="equal">
      <formula>"Y"</formula>
    </cfRule>
  </conditionalFormatting>
  <conditionalFormatting sqref="AH9">
    <cfRule type="cellIs" dxfId="4642" priority="5" operator="equal">
      <formula>"Y"</formula>
    </cfRule>
  </conditionalFormatting>
  <conditionalFormatting sqref="AB10">
    <cfRule type="cellIs" dxfId="4641" priority="34" operator="equal">
      <formula>"Y"</formula>
    </cfRule>
  </conditionalFormatting>
  <conditionalFormatting sqref="AB11">
    <cfRule type="cellIs" dxfId="4640" priority="35" operator="equal">
      <formula>"Y"</formula>
    </cfRule>
  </conditionalFormatting>
  <conditionalFormatting sqref="AB12">
    <cfRule type="cellIs" dxfId="4639" priority="36" operator="equal">
      <formula>"Y"</formula>
    </cfRule>
  </conditionalFormatting>
  <conditionalFormatting sqref="AB13">
    <cfRule type="cellIs" dxfId="4638" priority="37" operator="equal">
      <formula>"Y"</formula>
    </cfRule>
  </conditionalFormatting>
  <conditionalFormatting sqref="AB7">
    <cfRule type="cellIs" dxfId="4637" priority="31" operator="equal">
      <formula>"Y"</formula>
    </cfRule>
  </conditionalFormatting>
  <conditionalFormatting sqref="AB8">
    <cfRule type="cellIs" dxfId="4636" priority="32" operator="equal">
      <formula>"Y"</formula>
    </cfRule>
  </conditionalFormatting>
  <conditionalFormatting sqref="AB9">
    <cfRule type="cellIs" dxfId="4635" priority="33" operator="equal">
      <formula>"Y"</formula>
    </cfRule>
  </conditionalFormatting>
  <conditionalFormatting sqref="V11">
    <cfRule type="cellIs" dxfId="4634" priority="27" operator="equal">
      <formula>"Y"</formula>
    </cfRule>
  </conditionalFormatting>
  <conditionalFormatting sqref="V12">
    <cfRule type="cellIs" dxfId="4633" priority="28" operator="equal">
      <formula>"Y"</formula>
    </cfRule>
  </conditionalFormatting>
  <conditionalFormatting sqref="V13">
    <cfRule type="cellIs" dxfId="4632" priority="29" operator="equal">
      <formula>"Y"</formula>
    </cfRule>
  </conditionalFormatting>
  <conditionalFormatting sqref="V14">
    <cfRule type="cellIs" dxfId="4631" priority="30" operator="equal">
      <formula>"Y"</formula>
    </cfRule>
  </conditionalFormatting>
  <conditionalFormatting sqref="V8">
    <cfRule type="cellIs" dxfId="4630" priority="24" operator="equal">
      <formula>"Y"</formula>
    </cfRule>
  </conditionalFormatting>
  <conditionalFormatting sqref="V9">
    <cfRule type="cellIs" dxfId="4629" priority="25" operator="equal">
      <formula>"Y"</formula>
    </cfRule>
  </conditionalFormatting>
  <conditionalFormatting sqref="V10">
    <cfRule type="cellIs" dxfId="4628" priority="26" operator="equal">
      <formula>"Y"</formula>
    </cfRule>
  </conditionalFormatting>
  <conditionalFormatting sqref="AH12">
    <cfRule type="cellIs" dxfId="4627" priority="8" operator="equal">
      <formula>"Y"</formula>
    </cfRule>
  </conditionalFormatting>
  <conditionalFormatting sqref="AH13">
    <cfRule type="cellIs" dxfId="4626" priority="9" operator="equal">
      <formula>"Y"</formula>
    </cfRule>
  </conditionalFormatting>
  <conditionalFormatting sqref="AH14">
    <cfRule type="cellIs" dxfId="4625" priority="10" operator="equal">
      <formula>"Y"</formula>
    </cfRule>
  </conditionalFormatting>
  <conditionalFormatting sqref="AH10">
    <cfRule type="cellIs" dxfId="4624" priority="6" operator="equal">
      <formula>"Y"</formula>
    </cfRule>
  </conditionalFormatting>
  <conditionalFormatting sqref="AH11">
    <cfRule type="cellIs" dxfId="4623" priority="7" operator="equal">
      <formula>"Y"</formula>
    </cfRule>
  </conditionalFormatting>
  <conditionalFormatting sqref="M4">
    <cfRule type="cellIs" dxfId="4622" priority="2" operator="equal">
      <formula>"Y"</formula>
    </cfRule>
  </conditionalFormatting>
  <conditionalFormatting sqref="M5">
    <cfRule type="cellIs" dxfId="4621" priority="3" operator="equal">
      <formula>"Y"</formula>
    </cfRule>
  </conditionalFormatting>
  <conditionalFormatting sqref="M6">
    <cfRule type="cellIs" dxfId="4620" priority="4" operator="equal">
      <formula>"Y"</formula>
    </cfRule>
  </conditionalFormatting>
  <dataValidations count="1">
    <dataValidation type="list" allowBlank="1" showInputMessage="1" showErrorMessage="1" sqref="C3:G14 I3: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29" workbookViewId="0">
      <selection activeCell="G42" sqref="G42"/>
    </sheetView>
  </sheetViews>
  <sheetFormatPr defaultRowHeight="14.5" x14ac:dyDescent="0.35"/>
  <cols>
    <col min="1" max="1" width="30.26953125" customWidth="1"/>
    <col min="2" max="2" width="13.81640625" customWidth="1"/>
    <col min="3" max="3" width="12.7265625" customWidth="1"/>
    <col min="4" max="4" width="3.81640625" customWidth="1"/>
    <col min="7" max="7" width="14.26953125" bestFit="1" customWidth="1"/>
  </cols>
  <sheetData>
    <row r="1" spans="1:7" x14ac:dyDescent="0.35">
      <c r="A1" s="2" t="str">
        <f>'Program targeting'!$A$3</f>
        <v>BCG</v>
      </c>
      <c r="B1" s="2" t="s">
        <v>60</v>
      </c>
      <c r="C1" s="2" t="s">
        <v>61</v>
      </c>
      <c r="D1" s="2"/>
      <c r="E1" s="2">
        <v>2015</v>
      </c>
      <c r="F1" s="2">
        <v>2016</v>
      </c>
      <c r="G1" s="2">
        <v>2017</v>
      </c>
    </row>
    <row r="2" spans="1:7" x14ac:dyDescent="0.35">
      <c r="A2" s="2" t="s">
        <v>62</v>
      </c>
      <c r="B2" s="5"/>
      <c r="C2" s="5"/>
      <c r="D2" s="4" t="s">
        <v>63</v>
      </c>
      <c r="E2" s="5"/>
      <c r="F2" s="5"/>
      <c r="G2" s="5">
        <f>G6*C3</f>
        <v>345000</v>
      </c>
    </row>
    <row r="3" spans="1:7" x14ac:dyDescent="0.35">
      <c r="A3" s="2" t="s">
        <v>64</v>
      </c>
      <c r="B3" s="5"/>
      <c r="C3" s="5">
        <v>2.5</v>
      </c>
      <c r="D3" s="4" t="s">
        <v>63</v>
      </c>
      <c r="E3" s="5"/>
      <c r="F3" s="5"/>
      <c r="G3" s="5"/>
    </row>
    <row r="4" spans="1:7" x14ac:dyDescent="0.35">
      <c r="A4" s="2" t="s">
        <v>65</v>
      </c>
      <c r="B4" s="5"/>
      <c r="C4" s="5"/>
      <c r="D4" s="4" t="s">
        <v>63</v>
      </c>
      <c r="E4" s="5"/>
      <c r="F4" s="5"/>
      <c r="G4" s="5"/>
    </row>
    <row r="5" spans="1:7" x14ac:dyDescent="0.35">
      <c r="A5" s="2" t="s">
        <v>66</v>
      </c>
      <c r="B5" s="5"/>
      <c r="C5" s="5"/>
      <c r="D5" s="4" t="s">
        <v>63</v>
      </c>
      <c r="E5" s="5"/>
      <c r="F5" s="5"/>
      <c r="G5" s="5"/>
    </row>
    <row r="6" spans="1:7" x14ac:dyDescent="0.35">
      <c r="A6" s="2" t="s">
        <v>67</v>
      </c>
      <c r="B6" s="5"/>
      <c r="C6" s="5"/>
      <c r="D6" s="4" t="s">
        <v>63</v>
      </c>
      <c r="E6" s="5"/>
      <c r="F6" s="5"/>
      <c r="G6" s="5">
        <f>'[1]Latent treatment'!$V$2*0.92</f>
        <v>138000</v>
      </c>
    </row>
    <row r="8" spans="1:7" x14ac:dyDescent="0.35">
      <c r="A8" s="2" t="str">
        <f>'Program targeting'!$A$4</f>
        <v>PCF</v>
      </c>
      <c r="B8" s="2" t="s">
        <v>60</v>
      </c>
      <c r="C8" s="2" t="s">
        <v>61</v>
      </c>
      <c r="D8" s="2"/>
      <c r="E8" s="2">
        <v>2015</v>
      </c>
      <c r="F8" s="2">
        <v>2016</v>
      </c>
      <c r="G8" s="2">
        <v>2017</v>
      </c>
    </row>
    <row r="9" spans="1:7" x14ac:dyDescent="0.35">
      <c r="A9" s="2" t="s">
        <v>62</v>
      </c>
      <c r="B9" s="5"/>
      <c r="C9" s="5"/>
      <c r="D9" s="4" t="s">
        <v>63</v>
      </c>
      <c r="E9" s="5"/>
      <c r="F9" s="5"/>
      <c r="G9" s="5">
        <v>15000000</v>
      </c>
    </row>
    <row r="10" spans="1:7" x14ac:dyDescent="0.35">
      <c r="A10" s="2" t="s">
        <v>64</v>
      </c>
      <c r="B10" s="5"/>
      <c r="C10" s="5">
        <f>1000*$E$92</f>
        <v>3</v>
      </c>
      <c r="D10" s="4" t="s">
        <v>63</v>
      </c>
      <c r="E10" s="5"/>
      <c r="F10" s="5"/>
      <c r="G10" s="5"/>
    </row>
    <row r="11" spans="1:7" x14ac:dyDescent="0.35">
      <c r="A11" s="2" t="s">
        <v>65</v>
      </c>
      <c r="B11" s="5"/>
      <c r="C11" s="5"/>
      <c r="D11" s="4" t="s">
        <v>63</v>
      </c>
      <c r="E11" s="5"/>
      <c r="F11" s="5"/>
      <c r="G11" s="5"/>
    </row>
    <row r="12" spans="1:7" x14ac:dyDescent="0.35">
      <c r="A12" s="2" t="s">
        <v>66</v>
      </c>
      <c r="B12" s="5"/>
      <c r="C12" s="5">
        <v>0.5</v>
      </c>
      <c r="D12" s="4" t="s">
        <v>63</v>
      </c>
      <c r="E12" s="5"/>
      <c r="F12" s="5"/>
      <c r="G12" s="5"/>
    </row>
    <row r="13" spans="1:7" x14ac:dyDescent="0.35">
      <c r="A13" s="2" t="s">
        <v>67</v>
      </c>
      <c r="B13" s="5"/>
      <c r="C13" s="5"/>
      <c r="D13" s="4" t="s">
        <v>63</v>
      </c>
      <c r="E13" s="5"/>
      <c r="F13" s="5"/>
      <c r="G13" s="6">
        <f>G9/C10</f>
        <v>5000000</v>
      </c>
    </row>
    <row r="15" spans="1:7" x14ac:dyDescent="0.35">
      <c r="A15" s="2" t="str">
        <f>'Program targeting'!$A$5</f>
        <v>ACF</v>
      </c>
      <c r="B15" s="2" t="s">
        <v>60</v>
      </c>
      <c r="C15" s="2" t="s">
        <v>61</v>
      </c>
      <c r="D15" s="2"/>
      <c r="E15" s="2">
        <v>2015</v>
      </c>
      <c r="F15" s="2">
        <v>2016</v>
      </c>
      <c r="G15" s="2">
        <v>2017</v>
      </c>
    </row>
    <row r="16" spans="1:7" x14ac:dyDescent="0.35">
      <c r="A16" s="2" t="s">
        <v>62</v>
      </c>
      <c r="B16" s="5"/>
      <c r="C16" s="5"/>
      <c r="D16" s="4" t="s">
        <v>63</v>
      </c>
      <c r="E16" s="5"/>
      <c r="F16" s="5"/>
      <c r="G16" s="6">
        <v>22000000</v>
      </c>
    </row>
    <row r="17" spans="1:7" x14ac:dyDescent="0.35">
      <c r="A17" s="2" t="s">
        <v>64</v>
      </c>
      <c r="B17" s="5"/>
      <c r="C17" s="5">
        <f>4000*$E$92</f>
        <v>12</v>
      </c>
      <c r="D17" s="4" t="s">
        <v>63</v>
      </c>
      <c r="E17" s="5"/>
      <c r="F17" s="5"/>
      <c r="G17" s="5"/>
    </row>
    <row r="18" spans="1:7" x14ac:dyDescent="0.35">
      <c r="A18" s="2" t="s">
        <v>65</v>
      </c>
      <c r="B18" s="5"/>
      <c r="C18" s="5"/>
      <c r="D18" s="4" t="s">
        <v>63</v>
      </c>
      <c r="E18" s="5"/>
      <c r="F18" s="5"/>
      <c r="G18" s="5"/>
    </row>
    <row r="19" spans="1:7" x14ac:dyDescent="0.35">
      <c r="A19" s="2" t="s">
        <v>66</v>
      </c>
      <c r="B19" s="5"/>
      <c r="C19" s="5">
        <v>0.4</v>
      </c>
      <c r="D19" s="4" t="s">
        <v>63</v>
      </c>
      <c r="E19" s="5"/>
      <c r="F19" s="5"/>
      <c r="G19" s="5"/>
    </row>
    <row r="20" spans="1:7" x14ac:dyDescent="0.35">
      <c r="A20" s="2" t="s">
        <v>67</v>
      </c>
      <c r="B20" s="5"/>
      <c r="C20" s="5"/>
      <c r="D20" s="4" t="s">
        <v>63</v>
      </c>
      <c r="E20" s="5"/>
      <c r="F20" s="5"/>
      <c r="G20" s="7">
        <f>G16/C17</f>
        <v>1833333.3333333333</v>
      </c>
    </row>
    <row r="22" spans="1:7" x14ac:dyDescent="0.35">
      <c r="A22" s="2" t="str">
        <f>'Program targeting'!$A$6</f>
        <v>ACF-p</v>
      </c>
      <c r="B22" s="2" t="s">
        <v>60</v>
      </c>
      <c r="C22" s="2" t="s">
        <v>61</v>
      </c>
      <c r="D22" s="2"/>
      <c r="E22" s="2">
        <v>2015</v>
      </c>
      <c r="F22" s="2">
        <v>2016</v>
      </c>
      <c r="G22" s="2">
        <v>2017</v>
      </c>
    </row>
    <row r="23" spans="1:7" x14ac:dyDescent="0.35">
      <c r="A23" s="2" t="s">
        <v>62</v>
      </c>
      <c r="B23" s="5"/>
      <c r="C23" s="5"/>
      <c r="D23" s="4" t="s">
        <v>63</v>
      </c>
      <c r="E23" s="5"/>
      <c r="F23" s="5"/>
      <c r="G23" s="5">
        <f>C24*G27</f>
        <v>459375</v>
      </c>
    </row>
    <row r="24" spans="1:7" x14ac:dyDescent="0.35">
      <c r="A24" s="2" t="s">
        <v>64</v>
      </c>
      <c r="B24" s="5"/>
      <c r="C24" s="5">
        <f>2500*0.007</f>
        <v>17.5</v>
      </c>
      <c r="D24" s="4" t="s">
        <v>63</v>
      </c>
      <c r="E24" s="5"/>
      <c r="F24" s="5"/>
      <c r="G24" s="5"/>
    </row>
    <row r="25" spans="1:7" x14ac:dyDescent="0.35">
      <c r="A25" s="2" t="s">
        <v>65</v>
      </c>
      <c r="B25" s="5"/>
      <c r="C25" s="5"/>
      <c r="D25" s="4" t="s">
        <v>63</v>
      </c>
      <c r="E25" s="5"/>
      <c r="F25" s="5"/>
      <c r="G25" s="5"/>
    </row>
    <row r="26" spans="1:7" x14ac:dyDescent="0.35">
      <c r="A26" s="2" t="s">
        <v>66</v>
      </c>
      <c r="B26" s="5"/>
      <c r="C26" s="5">
        <v>0.9</v>
      </c>
      <c r="D26" s="4" t="s">
        <v>63</v>
      </c>
      <c r="E26" s="5"/>
      <c r="F26" s="5"/>
      <c r="G26" s="5"/>
    </row>
    <row r="27" spans="1:7" x14ac:dyDescent="0.35">
      <c r="A27" s="2" t="s">
        <v>67</v>
      </c>
      <c r="B27" s="5"/>
      <c r="C27" s="5"/>
      <c r="D27" s="4" t="s">
        <v>63</v>
      </c>
      <c r="E27" s="5"/>
      <c r="F27" s="5"/>
      <c r="G27" s="5">
        <f>0.5*[1]Demographics!$V$6</f>
        <v>26250</v>
      </c>
    </row>
    <row r="29" spans="1:7" x14ac:dyDescent="0.35">
      <c r="A29" s="2" t="str">
        <f>'Program targeting'!$A$7</f>
        <v>HospDS</v>
      </c>
      <c r="B29" s="2" t="s">
        <v>60</v>
      </c>
      <c r="C29" s="2" t="s">
        <v>61</v>
      </c>
      <c r="D29" s="2"/>
      <c r="E29" s="2">
        <v>2015</v>
      </c>
      <c r="F29" s="2">
        <v>2016</v>
      </c>
      <c r="G29" s="2">
        <v>2017</v>
      </c>
    </row>
    <row r="30" spans="1:7" x14ac:dyDescent="0.35">
      <c r="A30" s="2" t="s">
        <v>62</v>
      </c>
      <c r="B30" s="5"/>
      <c r="C30" s="5"/>
      <c r="D30" s="4" t="s">
        <v>63</v>
      </c>
      <c r="E30" s="5"/>
      <c r="F30" s="5"/>
      <c r="G30" s="5">
        <f>G34*C31</f>
        <v>55316100</v>
      </c>
    </row>
    <row r="31" spans="1:7" x14ac:dyDescent="0.35">
      <c r="A31" s="2" t="s">
        <v>64</v>
      </c>
      <c r="B31" s="5"/>
      <c r="C31" s="5">
        <v>4900</v>
      </c>
      <c r="D31" s="4" t="s">
        <v>63</v>
      </c>
      <c r="E31" s="5"/>
      <c r="F31" s="5"/>
      <c r="G31" s="5"/>
    </row>
    <row r="32" spans="1:7" x14ac:dyDescent="0.35">
      <c r="A32" s="2" t="s">
        <v>65</v>
      </c>
      <c r="B32" s="5"/>
      <c r="C32" s="5"/>
      <c r="D32" s="4" t="s">
        <v>63</v>
      </c>
      <c r="E32" s="5"/>
      <c r="F32" s="5"/>
      <c r="G32" s="5"/>
    </row>
    <row r="33" spans="1:7" x14ac:dyDescent="0.35">
      <c r="A33" s="2" t="s">
        <v>66</v>
      </c>
      <c r="B33" s="5"/>
      <c r="C33" s="5"/>
      <c r="D33" s="4" t="s">
        <v>63</v>
      </c>
      <c r="E33" s="5"/>
      <c r="F33" s="5"/>
      <c r="G33" s="5"/>
    </row>
    <row r="34" spans="1:7" x14ac:dyDescent="0.35">
      <c r="A34" s="2" t="s">
        <v>67</v>
      </c>
      <c r="B34" s="5"/>
      <c r="C34" s="5"/>
      <c r="D34" s="4" t="s">
        <v>63</v>
      </c>
      <c r="E34" s="5"/>
      <c r="F34" s="5"/>
      <c r="G34" s="5">
        <f>SUM([1]Notifications!$V$44:$V$48)*0.5</f>
        <v>11289</v>
      </c>
    </row>
    <row r="36" spans="1:7" x14ac:dyDescent="0.35">
      <c r="A36" s="2" t="str">
        <f>'Program targeting'!$A$8</f>
        <v>HospMDR</v>
      </c>
      <c r="B36" s="2" t="s">
        <v>60</v>
      </c>
      <c r="C36" s="2" t="s">
        <v>61</v>
      </c>
      <c r="D36" s="2"/>
      <c r="E36" s="2">
        <v>2015</v>
      </c>
      <c r="F36" s="2">
        <v>2016</v>
      </c>
      <c r="G36" s="2">
        <v>2017</v>
      </c>
    </row>
    <row r="37" spans="1:7" x14ac:dyDescent="0.35">
      <c r="A37" s="2" t="s">
        <v>62</v>
      </c>
      <c r="B37" s="5"/>
      <c r="C37" s="5"/>
      <c r="D37" s="4" t="s">
        <v>63</v>
      </c>
      <c r="E37" s="5"/>
      <c r="F37" s="5"/>
      <c r="G37" s="5">
        <f>C38*G41</f>
        <v>4181250</v>
      </c>
    </row>
    <row r="38" spans="1:7" x14ac:dyDescent="0.35">
      <c r="A38" s="2" t="s">
        <v>64</v>
      </c>
      <c r="B38" s="5"/>
      <c r="C38" s="5">
        <v>7500</v>
      </c>
      <c r="D38" s="4" t="s">
        <v>63</v>
      </c>
      <c r="E38" s="5"/>
      <c r="F38" s="5"/>
      <c r="G38" s="5"/>
    </row>
    <row r="39" spans="1:7" x14ac:dyDescent="0.35">
      <c r="A39" s="2" t="s">
        <v>65</v>
      </c>
      <c r="B39" s="5"/>
      <c r="C39" s="5"/>
      <c r="D39" s="4" t="s">
        <v>63</v>
      </c>
      <c r="E39" s="5"/>
      <c r="F39" s="5"/>
      <c r="G39" s="5"/>
    </row>
    <row r="40" spans="1:7" x14ac:dyDescent="0.35">
      <c r="A40" s="2" t="s">
        <v>66</v>
      </c>
      <c r="B40" s="5"/>
      <c r="C40" s="5"/>
      <c r="D40" s="4" t="s">
        <v>63</v>
      </c>
      <c r="E40" s="5"/>
      <c r="F40" s="5"/>
      <c r="G40" s="5"/>
    </row>
    <row r="41" spans="1:7" x14ac:dyDescent="0.35">
      <c r="A41" s="2" t="s">
        <v>67</v>
      </c>
      <c r="B41" s="5"/>
      <c r="C41" s="5"/>
      <c r="D41" s="4" t="s">
        <v>63</v>
      </c>
      <c r="E41" s="5"/>
      <c r="F41" s="5"/>
      <c r="G41" s="5">
        <f>SUM([1]Notifications!$V$51:$V$55)/2</f>
        <v>557.5</v>
      </c>
    </row>
    <row r="43" spans="1:7" x14ac:dyDescent="0.35">
      <c r="A43" s="2" t="str">
        <f>'Program targeting'!$A$9</f>
        <v>HospXDR</v>
      </c>
      <c r="B43" s="2" t="s">
        <v>60</v>
      </c>
      <c r="C43" s="2" t="s">
        <v>61</v>
      </c>
      <c r="D43" s="2"/>
      <c r="E43" s="2">
        <v>2015</v>
      </c>
      <c r="F43" s="2">
        <v>2016</v>
      </c>
      <c r="G43" s="2">
        <v>2017</v>
      </c>
    </row>
    <row r="44" spans="1:7" x14ac:dyDescent="0.35">
      <c r="A44" s="2" t="s">
        <v>62</v>
      </c>
      <c r="B44" s="5"/>
      <c r="C44" s="5"/>
      <c r="D44" s="4" t="s">
        <v>63</v>
      </c>
      <c r="E44" s="5"/>
      <c r="F44" s="5"/>
      <c r="G44" s="5">
        <f>C45*G48</f>
        <v>900000</v>
      </c>
    </row>
    <row r="45" spans="1:7" x14ac:dyDescent="0.35">
      <c r="A45" s="2" t="s">
        <v>64</v>
      </c>
      <c r="B45" s="5"/>
      <c r="C45" s="5">
        <v>10000</v>
      </c>
      <c r="D45" s="4" t="s">
        <v>63</v>
      </c>
      <c r="E45" s="5"/>
      <c r="F45" s="5"/>
      <c r="G45" s="5"/>
    </row>
    <row r="46" spans="1:7" x14ac:dyDescent="0.35">
      <c r="A46" s="2" t="s">
        <v>65</v>
      </c>
      <c r="B46" s="5"/>
      <c r="C46" s="5"/>
      <c r="D46" s="4" t="s">
        <v>63</v>
      </c>
      <c r="E46" s="5"/>
      <c r="F46" s="5"/>
      <c r="G46" s="5"/>
    </row>
    <row r="47" spans="1:7" x14ac:dyDescent="0.35">
      <c r="A47" s="2" t="s">
        <v>66</v>
      </c>
      <c r="B47" s="5"/>
      <c r="C47" s="5"/>
      <c r="D47" s="4" t="s">
        <v>63</v>
      </c>
      <c r="E47" s="5"/>
      <c r="F47" s="5"/>
      <c r="G47" s="5"/>
    </row>
    <row r="48" spans="1:7" x14ac:dyDescent="0.35">
      <c r="A48" s="2" t="s">
        <v>67</v>
      </c>
      <c r="B48" s="5"/>
      <c r="C48" s="5"/>
      <c r="D48" s="4" t="s">
        <v>63</v>
      </c>
      <c r="E48" s="5"/>
      <c r="F48" s="5"/>
      <c r="G48" s="5">
        <v>90</v>
      </c>
    </row>
    <row r="50" spans="1:7" x14ac:dyDescent="0.35">
      <c r="A50" s="2" t="str">
        <f>'Program targeting'!$A$10</f>
        <v>AmbDS</v>
      </c>
      <c r="B50" s="2" t="s">
        <v>60</v>
      </c>
      <c r="C50" s="2" t="s">
        <v>61</v>
      </c>
      <c r="D50" s="2"/>
      <c r="E50" s="2">
        <v>2015</v>
      </c>
      <c r="F50" s="2">
        <v>2016</v>
      </c>
      <c r="G50" s="2">
        <v>2017</v>
      </c>
    </row>
    <row r="51" spans="1:7" x14ac:dyDescent="0.35">
      <c r="A51" s="2" t="s">
        <v>62</v>
      </c>
      <c r="B51" s="5"/>
      <c r="C51" s="5"/>
      <c r="D51" s="4" t="s">
        <v>63</v>
      </c>
      <c r="E51" s="5"/>
      <c r="F51" s="5"/>
      <c r="G51" s="5">
        <v>0</v>
      </c>
    </row>
    <row r="52" spans="1:7" x14ac:dyDescent="0.35">
      <c r="A52" s="2" t="s">
        <v>64</v>
      </c>
      <c r="B52" s="5"/>
      <c r="C52" s="5">
        <v>2700</v>
      </c>
      <c r="D52" s="4" t="s">
        <v>63</v>
      </c>
      <c r="E52" s="5"/>
      <c r="F52" s="5"/>
      <c r="G52" s="5"/>
    </row>
    <row r="53" spans="1:7" x14ac:dyDescent="0.35">
      <c r="A53" s="2" t="s">
        <v>65</v>
      </c>
      <c r="B53" s="5"/>
      <c r="C53" s="5"/>
      <c r="D53" s="4" t="s">
        <v>63</v>
      </c>
      <c r="E53" s="5"/>
      <c r="F53" s="5"/>
      <c r="G53" s="5"/>
    </row>
    <row r="54" spans="1:7" x14ac:dyDescent="0.35">
      <c r="A54" s="2" t="s">
        <v>66</v>
      </c>
      <c r="B54" s="5"/>
      <c r="C54" s="5"/>
      <c r="D54" s="4" t="s">
        <v>63</v>
      </c>
      <c r="E54" s="5"/>
      <c r="F54" s="5"/>
      <c r="G54" s="5"/>
    </row>
    <row r="55" spans="1:7" x14ac:dyDescent="0.35">
      <c r="A55" s="2" t="s">
        <v>67</v>
      </c>
      <c r="B55" s="5"/>
      <c r="C55" s="5"/>
      <c r="D55" s="4" t="s">
        <v>63</v>
      </c>
      <c r="E55" s="5"/>
      <c r="F55" s="5"/>
      <c r="G55" s="5">
        <v>0</v>
      </c>
    </row>
    <row r="57" spans="1:7" x14ac:dyDescent="0.35">
      <c r="A57" s="2" t="str">
        <f>'Program targeting'!$A$11</f>
        <v>AmbMDR</v>
      </c>
      <c r="B57" s="2" t="s">
        <v>60</v>
      </c>
      <c r="C57" s="2" t="s">
        <v>61</v>
      </c>
      <c r="D57" s="2"/>
      <c r="E57" s="2">
        <v>2015</v>
      </c>
      <c r="F57" s="2">
        <v>2016</v>
      </c>
      <c r="G57" s="2">
        <v>2017</v>
      </c>
    </row>
    <row r="58" spans="1:7" x14ac:dyDescent="0.35">
      <c r="A58" s="2" t="s">
        <v>62</v>
      </c>
      <c r="B58" s="5"/>
      <c r="C58" s="5"/>
      <c r="D58" s="4" t="s">
        <v>63</v>
      </c>
      <c r="E58" s="5"/>
      <c r="F58" s="5"/>
      <c r="G58" s="5">
        <v>0</v>
      </c>
    </row>
    <row r="59" spans="1:7" x14ac:dyDescent="0.35">
      <c r="A59" s="2" t="s">
        <v>64</v>
      </c>
      <c r="B59" s="5"/>
      <c r="C59" s="5">
        <v>4500</v>
      </c>
      <c r="D59" s="4" t="s">
        <v>63</v>
      </c>
      <c r="E59" s="5"/>
      <c r="F59" s="5"/>
      <c r="G59" s="5"/>
    </row>
    <row r="60" spans="1:7" x14ac:dyDescent="0.35">
      <c r="A60" s="2" t="s">
        <v>65</v>
      </c>
      <c r="B60" s="5"/>
      <c r="C60" s="5"/>
      <c r="D60" s="4" t="s">
        <v>63</v>
      </c>
      <c r="E60" s="5"/>
      <c r="F60" s="5"/>
      <c r="G60" s="5"/>
    </row>
    <row r="61" spans="1:7" x14ac:dyDescent="0.35">
      <c r="A61" s="2" t="s">
        <v>66</v>
      </c>
      <c r="B61" s="5"/>
      <c r="C61" s="5"/>
      <c r="D61" s="4" t="s">
        <v>63</v>
      </c>
      <c r="E61" s="5"/>
      <c r="F61" s="5"/>
      <c r="G61" s="5"/>
    </row>
    <row r="62" spans="1:7" x14ac:dyDescent="0.35">
      <c r="A62" s="2" t="s">
        <v>67</v>
      </c>
      <c r="B62" s="5"/>
      <c r="C62" s="5"/>
      <c r="D62" s="4" t="s">
        <v>63</v>
      </c>
      <c r="E62" s="5"/>
      <c r="F62" s="5"/>
      <c r="G62" s="5">
        <v>0</v>
      </c>
    </row>
    <row r="64" spans="1:7" x14ac:dyDescent="0.35">
      <c r="A64" s="2" t="str">
        <f>'Program targeting'!$A$12</f>
        <v>XDRnew</v>
      </c>
      <c r="B64" s="2" t="s">
        <v>60</v>
      </c>
      <c r="C64" s="2" t="s">
        <v>61</v>
      </c>
      <c r="D64" s="2"/>
      <c r="E64" s="2">
        <v>2015</v>
      </c>
      <c r="F64" s="2">
        <v>2016</v>
      </c>
      <c r="G64" s="2">
        <v>2017</v>
      </c>
    </row>
    <row r="65" spans="1:7" x14ac:dyDescent="0.35">
      <c r="A65" s="2" t="s">
        <v>62</v>
      </c>
      <c r="B65" s="5"/>
      <c r="C65" s="5"/>
      <c r="D65" s="4" t="s">
        <v>63</v>
      </c>
      <c r="E65" s="5"/>
      <c r="F65" s="5"/>
      <c r="G65" s="5">
        <f>G69*C66</f>
        <v>1080000</v>
      </c>
    </row>
    <row r="66" spans="1:7" x14ac:dyDescent="0.35">
      <c r="A66" s="2" t="s">
        <v>64</v>
      </c>
      <c r="B66" s="5"/>
      <c r="C66" s="5">
        <v>18000</v>
      </c>
      <c r="D66" s="4" t="s">
        <v>63</v>
      </c>
      <c r="E66" s="5"/>
      <c r="F66" s="5"/>
      <c r="G66" s="5"/>
    </row>
    <row r="67" spans="1:7" x14ac:dyDescent="0.35">
      <c r="A67" s="2" t="s">
        <v>65</v>
      </c>
      <c r="B67" s="5"/>
      <c r="C67" s="5"/>
      <c r="D67" s="4" t="s">
        <v>63</v>
      </c>
      <c r="E67" s="5"/>
      <c r="F67" s="5"/>
      <c r="G67" s="5"/>
    </row>
    <row r="68" spans="1:7" x14ac:dyDescent="0.35">
      <c r="A68" s="2" t="s">
        <v>66</v>
      </c>
      <c r="B68" s="5"/>
      <c r="C68" s="5"/>
      <c r="D68" s="4" t="s">
        <v>63</v>
      </c>
      <c r="E68" s="5"/>
      <c r="F68" s="5"/>
      <c r="G68" s="5"/>
    </row>
    <row r="69" spans="1:7" x14ac:dyDescent="0.35">
      <c r="A69" s="2" t="s">
        <v>67</v>
      </c>
      <c r="B69" s="5"/>
      <c r="C69" s="5"/>
      <c r="D69" s="4" t="s">
        <v>63</v>
      </c>
      <c r="E69" s="5"/>
      <c r="F69" s="5"/>
      <c r="G69" s="5">
        <v>60</v>
      </c>
    </row>
    <row r="71" spans="1:7" x14ac:dyDescent="0.35">
      <c r="A71" s="2" t="str">
        <f>'Program targeting'!$A$13</f>
        <v>PrisDS</v>
      </c>
      <c r="B71" s="2" t="s">
        <v>60</v>
      </c>
      <c r="C71" s="2" t="s">
        <v>61</v>
      </c>
      <c r="D71" s="2"/>
      <c r="E71" s="2">
        <v>2015</v>
      </c>
      <c r="F71" s="2">
        <v>2016</v>
      </c>
      <c r="G71" s="2">
        <v>2017</v>
      </c>
    </row>
    <row r="72" spans="1:7" x14ac:dyDescent="0.35">
      <c r="A72" s="2" t="s">
        <v>62</v>
      </c>
      <c r="B72" s="5"/>
      <c r="C72" s="5"/>
      <c r="D72" s="4" t="s">
        <v>63</v>
      </c>
      <c r="E72" s="5"/>
      <c r="F72" s="5"/>
      <c r="G72" s="5">
        <f>G76*C73</f>
        <v>1166000</v>
      </c>
    </row>
    <row r="73" spans="1:7" x14ac:dyDescent="0.35">
      <c r="A73" s="2" t="s">
        <v>64</v>
      </c>
      <c r="B73" s="5"/>
      <c r="C73" s="5">
        <v>5500</v>
      </c>
      <c r="D73" s="4" t="s">
        <v>63</v>
      </c>
      <c r="E73" s="5"/>
      <c r="F73" s="5"/>
      <c r="G73" s="5"/>
    </row>
    <row r="74" spans="1:7" x14ac:dyDescent="0.35">
      <c r="A74" s="2" t="s">
        <v>65</v>
      </c>
      <c r="B74" s="5"/>
      <c r="C74" s="5"/>
      <c r="D74" s="4" t="s">
        <v>63</v>
      </c>
      <c r="E74" s="5"/>
      <c r="F74" s="5"/>
      <c r="G74" s="5"/>
    </row>
    <row r="75" spans="1:7" x14ac:dyDescent="0.35">
      <c r="A75" s="2" t="s">
        <v>66</v>
      </c>
      <c r="B75" s="5"/>
      <c r="C75" s="5"/>
      <c r="D75" s="4" t="s">
        <v>63</v>
      </c>
      <c r="E75" s="5"/>
      <c r="F75" s="5"/>
      <c r="G75" s="5"/>
    </row>
    <row r="76" spans="1:7" x14ac:dyDescent="0.35">
      <c r="A76" s="2" t="s">
        <v>67</v>
      </c>
      <c r="B76" s="5"/>
      <c r="C76" s="5"/>
      <c r="D76" s="4" t="s">
        <v>63</v>
      </c>
      <c r="E76" s="5"/>
      <c r="F76" s="5"/>
      <c r="G76" s="5">
        <v>212</v>
      </c>
    </row>
    <row r="78" spans="1:7" x14ac:dyDescent="0.35">
      <c r="A78" s="2" t="str">
        <f>'Program targeting'!$A$14</f>
        <v>PrisDR</v>
      </c>
      <c r="B78" s="2" t="s">
        <v>60</v>
      </c>
      <c r="C78" s="2" t="s">
        <v>61</v>
      </c>
      <c r="D78" s="2"/>
      <c r="E78" s="2">
        <v>2015</v>
      </c>
      <c r="F78" s="2">
        <v>2016</v>
      </c>
      <c r="G78" s="2">
        <v>2017</v>
      </c>
    </row>
    <row r="79" spans="1:7" x14ac:dyDescent="0.35">
      <c r="A79" s="2" t="s">
        <v>62</v>
      </c>
      <c r="B79" s="5"/>
      <c r="C79" s="5"/>
      <c r="D79" s="4" t="s">
        <v>63</v>
      </c>
      <c r="E79" s="5"/>
      <c r="F79" s="5"/>
      <c r="G79" s="5">
        <f>C80*G83</f>
        <v>32000</v>
      </c>
    </row>
    <row r="80" spans="1:7" x14ac:dyDescent="0.35">
      <c r="A80" s="2" t="s">
        <v>64</v>
      </c>
      <c r="B80" s="5"/>
      <c r="C80" s="5">
        <v>8000</v>
      </c>
      <c r="D80" s="4" t="s">
        <v>63</v>
      </c>
      <c r="E80" s="5"/>
      <c r="F80" s="5"/>
      <c r="G80" s="5"/>
    </row>
    <row r="81" spans="1:7" x14ac:dyDescent="0.35">
      <c r="A81" s="2" t="s">
        <v>65</v>
      </c>
      <c r="B81" s="5"/>
      <c r="C81" s="5"/>
      <c r="D81" s="4" t="s">
        <v>63</v>
      </c>
      <c r="E81" s="5"/>
      <c r="F81" s="5"/>
      <c r="G81" s="5"/>
    </row>
    <row r="82" spans="1:7" x14ac:dyDescent="0.35">
      <c r="A82" s="2" t="s">
        <v>66</v>
      </c>
      <c r="B82" s="5"/>
      <c r="C82" s="5"/>
      <c r="D82" s="4" t="s">
        <v>63</v>
      </c>
      <c r="E82" s="5"/>
      <c r="F82" s="5"/>
      <c r="G82" s="5"/>
    </row>
    <row r="83" spans="1:7" x14ac:dyDescent="0.35">
      <c r="A83" s="2" t="s">
        <v>67</v>
      </c>
      <c r="B83" s="5"/>
      <c r="C83" s="5"/>
      <c r="D83" s="4" t="s">
        <v>63</v>
      </c>
      <c r="E83" s="5"/>
      <c r="F83" s="5"/>
      <c r="G83" s="5">
        <v>4</v>
      </c>
    </row>
    <row r="92" spans="1:7" x14ac:dyDescent="0.35">
      <c r="A92" t="s">
        <v>114</v>
      </c>
      <c r="B92" t="s">
        <v>115</v>
      </c>
      <c r="E92">
        <v>3.0000000000000001E-3</v>
      </c>
    </row>
  </sheetData>
  <conditionalFormatting sqref="C10">
    <cfRule type="expression" dxfId="4619" priority="13">
      <formula>COUNTIF(E10:G10,"&lt;&gt;" &amp; "")&gt;0</formula>
    </cfRule>
    <cfRule type="expression" dxfId="4618" priority="14">
      <formula>AND(COUNTIF(E10:G10,"&lt;&gt;" &amp; "")&gt;0,NOT(ISBLANK(C10)))</formula>
    </cfRule>
  </conditionalFormatting>
  <conditionalFormatting sqref="C11">
    <cfRule type="expression" dxfId="4617" priority="15">
      <formula>COUNTIF(E11:G11,"&lt;&gt;" &amp; "")&gt;0</formula>
    </cfRule>
    <cfRule type="expression" dxfId="4616" priority="16">
      <formula>AND(COUNTIF(E11:G11,"&lt;&gt;" &amp; "")&gt;0,NOT(ISBLANK(C11)))</formula>
    </cfRule>
  </conditionalFormatting>
  <conditionalFormatting sqref="C12">
    <cfRule type="expression" dxfId="4615" priority="17">
      <formula>COUNTIF(E12:G12,"&lt;&gt;" &amp; "")&gt;0</formula>
    </cfRule>
    <cfRule type="expression" dxfId="4614" priority="18">
      <formula>AND(COUNTIF(E12:G12,"&lt;&gt;" &amp; "")&gt;0,NOT(ISBLANK(C12)))</formula>
    </cfRule>
  </conditionalFormatting>
  <conditionalFormatting sqref="C13">
    <cfRule type="expression" dxfId="4613" priority="19">
      <formula>COUNTIF(E13:G13,"&lt;&gt;" &amp; "")&gt;0</formula>
    </cfRule>
    <cfRule type="expression" dxfId="4612" priority="20">
      <formula>AND(COUNTIF(E13:G13,"&lt;&gt;" &amp; "")&gt;0,NOT(ISBLANK(C13)))</formula>
    </cfRule>
  </conditionalFormatting>
  <conditionalFormatting sqref="C16">
    <cfRule type="expression" dxfId="4611" priority="21">
      <formula>COUNTIF(E16:G16,"&lt;&gt;" &amp; "")&gt;0</formula>
    </cfRule>
    <cfRule type="expression" dxfId="4610" priority="22">
      <formula>AND(COUNTIF(E16:G16,"&lt;&gt;" &amp; "")&gt;0,NOT(ISBLANK(C16)))</formula>
    </cfRule>
  </conditionalFormatting>
  <conditionalFormatting sqref="C17">
    <cfRule type="expression" dxfId="4609" priority="23">
      <formula>COUNTIF(E17:G17,"&lt;&gt;" &amp; "")&gt;0</formula>
    </cfRule>
    <cfRule type="expression" dxfId="4608" priority="24">
      <formula>AND(COUNTIF(E17:G17,"&lt;&gt;" &amp; "")&gt;0,NOT(ISBLANK(C17)))</formula>
    </cfRule>
  </conditionalFormatting>
  <conditionalFormatting sqref="C18">
    <cfRule type="expression" dxfId="4607" priority="25">
      <formula>COUNTIF(E18:G18,"&lt;&gt;" &amp; "")&gt;0</formula>
    </cfRule>
    <cfRule type="expression" dxfId="4606" priority="26">
      <formula>AND(COUNTIF(E18:G18,"&lt;&gt;" &amp; "")&gt;0,NOT(ISBLANK(C18)))</formula>
    </cfRule>
  </conditionalFormatting>
  <conditionalFormatting sqref="C19">
    <cfRule type="expression" dxfId="4605" priority="27">
      <formula>COUNTIF(E19:G19,"&lt;&gt;" &amp; "")&gt;0</formula>
    </cfRule>
    <cfRule type="expression" dxfId="4604" priority="28">
      <formula>AND(COUNTIF(E19:G19,"&lt;&gt;" &amp; "")&gt;0,NOT(ISBLANK(C19)))</formula>
    </cfRule>
  </conditionalFormatting>
  <conditionalFormatting sqref="C2">
    <cfRule type="expression" dxfId="4603" priority="1">
      <formula>COUNTIF(E2:G2,"&lt;&gt;" &amp; "")&gt;0</formula>
    </cfRule>
    <cfRule type="expression" dxfId="4602" priority="2">
      <formula>AND(COUNTIF(E2:G2,"&lt;&gt;" &amp; "")&gt;0,NOT(ISBLANK(C2)))</formula>
    </cfRule>
  </conditionalFormatting>
  <conditionalFormatting sqref="C20">
    <cfRule type="expression" dxfId="4601" priority="29">
      <formula>COUNTIF(E20:G20,"&lt;&gt;" &amp; "")&gt;0</formula>
    </cfRule>
    <cfRule type="expression" dxfId="4600" priority="30">
      <formula>AND(COUNTIF(E20:G20,"&lt;&gt;" &amp; "")&gt;0,NOT(ISBLANK(C20)))</formula>
    </cfRule>
  </conditionalFormatting>
  <conditionalFormatting sqref="C23">
    <cfRule type="expression" dxfId="4599" priority="31">
      <formula>COUNTIF(E23:G23,"&lt;&gt;" &amp; "")&gt;0</formula>
    </cfRule>
    <cfRule type="expression" dxfId="4598" priority="32">
      <formula>AND(COUNTIF(E23:G23,"&lt;&gt;" &amp; "")&gt;0,NOT(ISBLANK(C23)))</formula>
    </cfRule>
  </conditionalFormatting>
  <conditionalFormatting sqref="C24">
    <cfRule type="expression" dxfId="4597" priority="33">
      <formula>COUNTIF(E24:G24,"&lt;&gt;" &amp; "")&gt;0</formula>
    </cfRule>
    <cfRule type="expression" dxfId="4596" priority="34">
      <formula>AND(COUNTIF(E24:G24,"&lt;&gt;" &amp; "")&gt;0,NOT(ISBLANK(C24)))</formula>
    </cfRule>
  </conditionalFormatting>
  <conditionalFormatting sqref="C25">
    <cfRule type="expression" dxfId="4595" priority="35">
      <formula>COUNTIF(E25:G25,"&lt;&gt;" &amp; "")&gt;0</formula>
    </cfRule>
    <cfRule type="expression" dxfId="4594" priority="36">
      <formula>AND(COUNTIF(E25:G25,"&lt;&gt;" &amp; "")&gt;0,NOT(ISBLANK(C25)))</formula>
    </cfRule>
  </conditionalFormatting>
  <conditionalFormatting sqref="C26">
    <cfRule type="expression" dxfId="4593" priority="37">
      <formula>COUNTIF(E26:G26,"&lt;&gt;" &amp; "")&gt;0</formula>
    </cfRule>
    <cfRule type="expression" dxfId="4592" priority="38">
      <formula>AND(COUNTIF(E26:G26,"&lt;&gt;" &amp; "")&gt;0,NOT(ISBLANK(C26)))</formula>
    </cfRule>
  </conditionalFormatting>
  <conditionalFormatting sqref="C27">
    <cfRule type="expression" dxfId="4591" priority="39">
      <formula>COUNTIF(E27:G27,"&lt;&gt;" &amp; "")&gt;0</formula>
    </cfRule>
    <cfRule type="expression" dxfId="4590" priority="40">
      <formula>AND(COUNTIF(E27:G27,"&lt;&gt;" &amp; "")&gt;0,NOT(ISBLANK(C27)))</formula>
    </cfRule>
  </conditionalFormatting>
  <conditionalFormatting sqref="C3">
    <cfRule type="expression" dxfId="4589" priority="3">
      <formula>COUNTIF(E3:G3,"&lt;&gt;" &amp; "")&gt;0</formula>
    </cfRule>
    <cfRule type="expression" dxfId="4588" priority="4">
      <formula>AND(COUNTIF(E3:G3,"&lt;&gt;" &amp; "")&gt;0,NOT(ISBLANK(C3)))</formula>
    </cfRule>
  </conditionalFormatting>
  <conditionalFormatting sqref="C30">
    <cfRule type="expression" dxfId="4587" priority="41">
      <formula>COUNTIF(E30:G30,"&lt;&gt;" &amp; "")&gt;0</formula>
    </cfRule>
    <cfRule type="expression" dxfId="4586" priority="42">
      <formula>AND(COUNTIF(E30:G30,"&lt;&gt;" &amp; "")&gt;0,NOT(ISBLANK(C30)))</formula>
    </cfRule>
  </conditionalFormatting>
  <conditionalFormatting sqref="C31">
    <cfRule type="expression" dxfId="4585" priority="43">
      <formula>COUNTIF(E31:G31,"&lt;&gt;" &amp; "")&gt;0</formula>
    </cfRule>
    <cfRule type="expression" dxfId="4584" priority="44">
      <formula>AND(COUNTIF(E31:G31,"&lt;&gt;" &amp; "")&gt;0,NOT(ISBLANK(C31)))</formula>
    </cfRule>
  </conditionalFormatting>
  <conditionalFormatting sqref="C32">
    <cfRule type="expression" dxfId="4583" priority="45">
      <formula>COUNTIF(E32:G32,"&lt;&gt;" &amp; "")&gt;0</formula>
    </cfRule>
    <cfRule type="expression" dxfId="4582" priority="46">
      <formula>AND(COUNTIF(E32:G32,"&lt;&gt;" &amp; "")&gt;0,NOT(ISBLANK(C32)))</formula>
    </cfRule>
  </conditionalFormatting>
  <conditionalFormatting sqref="C33">
    <cfRule type="expression" dxfId="4581" priority="47">
      <formula>COUNTIF(E33:G33,"&lt;&gt;" &amp; "")&gt;0</formula>
    </cfRule>
    <cfRule type="expression" dxfId="4580" priority="48">
      <formula>AND(COUNTIF(E33:G33,"&lt;&gt;" &amp; "")&gt;0,NOT(ISBLANK(C33)))</formula>
    </cfRule>
  </conditionalFormatting>
  <conditionalFormatting sqref="C34">
    <cfRule type="expression" dxfId="4579" priority="49">
      <formula>COUNTIF(E34:G34,"&lt;&gt;" &amp; "")&gt;0</formula>
    </cfRule>
    <cfRule type="expression" dxfId="4578" priority="50">
      <formula>AND(COUNTIF(E34:G34,"&lt;&gt;" &amp; "")&gt;0,NOT(ISBLANK(C34)))</formula>
    </cfRule>
  </conditionalFormatting>
  <conditionalFormatting sqref="C37">
    <cfRule type="expression" dxfId="4577" priority="51">
      <formula>COUNTIF(E37:G37,"&lt;&gt;" &amp; "")&gt;0</formula>
    </cfRule>
    <cfRule type="expression" dxfId="4576" priority="52">
      <formula>AND(COUNTIF(E37:G37,"&lt;&gt;" &amp; "")&gt;0,NOT(ISBLANK(C37)))</formula>
    </cfRule>
  </conditionalFormatting>
  <conditionalFormatting sqref="C38">
    <cfRule type="expression" dxfId="4575" priority="53">
      <formula>COUNTIF(E38:G38,"&lt;&gt;" &amp; "")&gt;0</formula>
    </cfRule>
    <cfRule type="expression" dxfId="4574" priority="54">
      <formula>AND(COUNTIF(E38:G38,"&lt;&gt;" &amp; "")&gt;0,NOT(ISBLANK(C38)))</formula>
    </cfRule>
  </conditionalFormatting>
  <conditionalFormatting sqref="C39">
    <cfRule type="expression" dxfId="4573" priority="55">
      <formula>COUNTIF(E39:G39,"&lt;&gt;" &amp; "")&gt;0</formula>
    </cfRule>
    <cfRule type="expression" dxfId="4572" priority="56">
      <formula>AND(COUNTIF(E39:G39,"&lt;&gt;" &amp; "")&gt;0,NOT(ISBLANK(C39)))</formula>
    </cfRule>
  </conditionalFormatting>
  <conditionalFormatting sqref="C4">
    <cfRule type="expression" dxfId="4571" priority="5">
      <formula>COUNTIF(E4:G4,"&lt;&gt;" &amp; "")&gt;0</formula>
    </cfRule>
    <cfRule type="expression" dxfId="4570" priority="6">
      <formula>AND(COUNTIF(E4:G4,"&lt;&gt;" &amp; "")&gt;0,NOT(ISBLANK(C4)))</formula>
    </cfRule>
  </conditionalFormatting>
  <conditionalFormatting sqref="C40">
    <cfRule type="expression" dxfId="4569" priority="57">
      <formula>COUNTIF(E40:G40,"&lt;&gt;" &amp; "")&gt;0</formula>
    </cfRule>
    <cfRule type="expression" dxfId="4568" priority="58">
      <formula>AND(COUNTIF(E40:G40,"&lt;&gt;" &amp; "")&gt;0,NOT(ISBLANK(C40)))</formula>
    </cfRule>
  </conditionalFormatting>
  <conditionalFormatting sqref="C41">
    <cfRule type="expression" dxfId="4567" priority="59">
      <formula>COUNTIF(E41:G41,"&lt;&gt;" &amp; "")&gt;0</formula>
    </cfRule>
    <cfRule type="expression" dxfId="4566" priority="60">
      <formula>AND(COUNTIF(E41:G41,"&lt;&gt;" &amp; "")&gt;0,NOT(ISBLANK(C41)))</formula>
    </cfRule>
  </conditionalFormatting>
  <conditionalFormatting sqref="C44">
    <cfRule type="expression" dxfId="4565" priority="61">
      <formula>COUNTIF(E44:G44,"&lt;&gt;" &amp; "")&gt;0</formula>
    </cfRule>
    <cfRule type="expression" dxfId="4564" priority="62">
      <formula>AND(COUNTIF(E44:G44,"&lt;&gt;" &amp; "")&gt;0,NOT(ISBLANK(C44)))</formula>
    </cfRule>
  </conditionalFormatting>
  <conditionalFormatting sqref="C45">
    <cfRule type="expression" dxfId="4563" priority="63">
      <formula>COUNTIF(E45:G45,"&lt;&gt;" &amp; "")&gt;0</formula>
    </cfRule>
    <cfRule type="expression" dxfId="4562" priority="64">
      <formula>AND(COUNTIF(E45:G45,"&lt;&gt;" &amp; "")&gt;0,NOT(ISBLANK(C45)))</formula>
    </cfRule>
  </conditionalFormatting>
  <conditionalFormatting sqref="C46">
    <cfRule type="expression" dxfId="4561" priority="65">
      <formula>COUNTIF(E46:G46,"&lt;&gt;" &amp; "")&gt;0</formula>
    </cfRule>
    <cfRule type="expression" dxfId="4560" priority="66">
      <formula>AND(COUNTIF(E46:G46,"&lt;&gt;" &amp; "")&gt;0,NOT(ISBLANK(C46)))</formula>
    </cfRule>
  </conditionalFormatting>
  <conditionalFormatting sqref="C47">
    <cfRule type="expression" dxfId="4559" priority="67">
      <formula>COUNTIF(E47:G47,"&lt;&gt;" &amp; "")&gt;0</formula>
    </cfRule>
    <cfRule type="expression" dxfId="4558" priority="68">
      <formula>AND(COUNTIF(E47:G47,"&lt;&gt;" &amp; "")&gt;0,NOT(ISBLANK(C47)))</formula>
    </cfRule>
  </conditionalFormatting>
  <conditionalFormatting sqref="C48">
    <cfRule type="expression" dxfId="4557" priority="69">
      <formula>COUNTIF(E48:G48,"&lt;&gt;" &amp; "")&gt;0</formula>
    </cfRule>
    <cfRule type="expression" dxfId="4556" priority="70">
      <formula>AND(COUNTIF(E48:G48,"&lt;&gt;" &amp; "")&gt;0,NOT(ISBLANK(C48)))</formula>
    </cfRule>
  </conditionalFormatting>
  <conditionalFormatting sqref="C5">
    <cfRule type="expression" dxfId="4555" priority="7">
      <formula>COUNTIF(E5:G5,"&lt;&gt;" &amp; "")&gt;0</formula>
    </cfRule>
    <cfRule type="expression" dxfId="4554" priority="8">
      <formula>AND(COUNTIF(E5:G5,"&lt;&gt;" &amp; "")&gt;0,NOT(ISBLANK(C5)))</formula>
    </cfRule>
  </conditionalFormatting>
  <conditionalFormatting sqref="C51">
    <cfRule type="expression" dxfId="4553" priority="71">
      <formula>COUNTIF(E51:G51,"&lt;&gt;" &amp; "")&gt;0</formula>
    </cfRule>
    <cfRule type="expression" dxfId="4552" priority="72">
      <formula>AND(COUNTIF(E51:G51,"&lt;&gt;" &amp; "")&gt;0,NOT(ISBLANK(C51)))</formula>
    </cfRule>
  </conditionalFormatting>
  <conditionalFormatting sqref="C52">
    <cfRule type="expression" dxfId="4551" priority="73">
      <formula>COUNTIF(E52:G52,"&lt;&gt;" &amp; "")&gt;0</formula>
    </cfRule>
    <cfRule type="expression" dxfId="4550" priority="74">
      <formula>AND(COUNTIF(E52:G52,"&lt;&gt;" &amp; "")&gt;0,NOT(ISBLANK(C52)))</formula>
    </cfRule>
  </conditionalFormatting>
  <conditionalFormatting sqref="C53">
    <cfRule type="expression" dxfId="4549" priority="75">
      <formula>COUNTIF(E53:G53,"&lt;&gt;" &amp; "")&gt;0</formula>
    </cfRule>
    <cfRule type="expression" dxfId="4548" priority="76">
      <formula>AND(COUNTIF(E53:G53,"&lt;&gt;" &amp; "")&gt;0,NOT(ISBLANK(C53)))</formula>
    </cfRule>
  </conditionalFormatting>
  <conditionalFormatting sqref="C54">
    <cfRule type="expression" dxfId="4547" priority="77">
      <formula>COUNTIF(E54:G54,"&lt;&gt;" &amp; "")&gt;0</formula>
    </cfRule>
    <cfRule type="expression" dxfId="4546" priority="78">
      <formula>AND(COUNTIF(E54:G54,"&lt;&gt;" &amp; "")&gt;0,NOT(ISBLANK(C54)))</formula>
    </cfRule>
  </conditionalFormatting>
  <conditionalFormatting sqref="C55">
    <cfRule type="expression" dxfId="4545" priority="79">
      <formula>COUNTIF(E55:G55,"&lt;&gt;" &amp; "")&gt;0</formula>
    </cfRule>
    <cfRule type="expression" dxfId="4544" priority="80">
      <formula>AND(COUNTIF(E55:G55,"&lt;&gt;" &amp; "")&gt;0,NOT(ISBLANK(C55)))</formula>
    </cfRule>
  </conditionalFormatting>
  <conditionalFormatting sqref="C58">
    <cfRule type="expression" dxfId="4543" priority="81">
      <formula>COUNTIF(E58:G58,"&lt;&gt;" &amp; "")&gt;0</formula>
    </cfRule>
    <cfRule type="expression" dxfId="4542" priority="82">
      <formula>AND(COUNTIF(E58:G58,"&lt;&gt;" &amp; "")&gt;0,NOT(ISBLANK(C58)))</formula>
    </cfRule>
  </conditionalFormatting>
  <conditionalFormatting sqref="C59">
    <cfRule type="expression" dxfId="4541" priority="83">
      <formula>COUNTIF(E59:G59,"&lt;&gt;" &amp; "")&gt;0</formula>
    </cfRule>
    <cfRule type="expression" dxfId="4540" priority="84">
      <formula>AND(COUNTIF(E59:G59,"&lt;&gt;" &amp; "")&gt;0,NOT(ISBLANK(C59)))</formula>
    </cfRule>
  </conditionalFormatting>
  <conditionalFormatting sqref="C6">
    <cfRule type="expression" dxfId="4539" priority="9">
      <formula>COUNTIF(E6:G6,"&lt;&gt;" &amp; "")&gt;0</formula>
    </cfRule>
    <cfRule type="expression" dxfId="4538" priority="10">
      <formula>AND(COUNTIF(E6:G6,"&lt;&gt;" &amp; "")&gt;0,NOT(ISBLANK(C6)))</formula>
    </cfRule>
  </conditionalFormatting>
  <conditionalFormatting sqref="C60">
    <cfRule type="expression" dxfId="4537" priority="85">
      <formula>COUNTIF(E60:G60,"&lt;&gt;" &amp; "")&gt;0</formula>
    </cfRule>
    <cfRule type="expression" dxfId="4536" priority="86">
      <formula>AND(COUNTIF(E60:G60,"&lt;&gt;" &amp; "")&gt;0,NOT(ISBLANK(C60)))</formula>
    </cfRule>
  </conditionalFormatting>
  <conditionalFormatting sqref="C61">
    <cfRule type="expression" dxfId="4535" priority="87">
      <formula>COUNTIF(E61:G61,"&lt;&gt;" &amp; "")&gt;0</formula>
    </cfRule>
    <cfRule type="expression" dxfId="4534" priority="88">
      <formula>AND(COUNTIF(E61:G61,"&lt;&gt;" &amp; "")&gt;0,NOT(ISBLANK(C61)))</formula>
    </cfRule>
  </conditionalFormatting>
  <conditionalFormatting sqref="C62">
    <cfRule type="expression" dxfId="4533" priority="89">
      <formula>COUNTIF(E62:G62,"&lt;&gt;" &amp; "")&gt;0</formula>
    </cfRule>
    <cfRule type="expression" dxfId="4532" priority="90">
      <formula>AND(COUNTIF(E62:G62,"&lt;&gt;" &amp; "")&gt;0,NOT(ISBLANK(C62)))</formula>
    </cfRule>
  </conditionalFormatting>
  <conditionalFormatting sqref="C65">
    <cfRule type="expression" dxfId="4531" priority="91">
      <formula>COUNTIF(E65:G65,"&lt;&gt;" &amp; "")&gt;0</formula>
    </cfRule>
    <cfRule type="expression" dxfId="4530" priority="92">
      <formula>AND(COUNTIF(E65:G65,"&lt;&gt;" &amp; "")&gt;0,NOT(ISBLANK(C65)))</formula>
    </cfRule>
  </conditionalFormatting>
  <conditionalFormatting sqref="C66">
    <cfRule type="expression" dxfId="4529" priority="93">
      <formula>COUNTIF(E66:G66,"&lt;&gt;" &amp; "")&gt;0</formula>
    </cfRule>
    <cfRule type="expression" dxfId="4528" priority="94">
      <formula>AND(COUNTIF(E66:G66,"&lt;&gt;" &amp; "")&gt;0,NOT(ISBLANK(C66)))</formula>
    </cfRule>
  </conditionalFormatting>
  <conditionalFormatting sqref="C67">
    <cfRule type="expression" dxfId="4527" priority="95">
      <formula>COUNTIF(E67:G67,"&lt;&gt;" &amp; "")&gt;0</formula>
    </cfRule>
    <cfRule type="expression" dxfId="4526" priority="96">
      <formula>AND(COUNTIF(E67:G67,"&lt;&gt;" &amp; "")&gt;0,NOT(ISBLANK(C67)))</formula>
    </cfRule>
  </conditionalFormatting>
  <conditionalFormatting sqref="C68">
    <cfRule type="expression" dxfId="4525" priority="97">
      <formula>COUNTIF(E68:G68,"&lt;&gt;" &amp; "")&gt;0</formula>
    </cfRule>
    <cfRule type="expression" dxfId="4524" priority="98">
      <formula>AND(COUNTIF(E68:G68,"&lt;&gt;" &amp; "")&gt;0,NOT(ISBLANK(C68)))</formula>
    </cfRule>
  </conditionalFormatting>
  <conditionalFormatting sqref="C69">
    <cfRule type="expression" dxfId="4523" priority="99">
      <formula>COUNTIF(E69:G69,"&lt;&gt;" &amp; "")&gt;0</formula>
    </cfRule>
    <cfRule type="expression" dxfId="4522" priority="100">
      <formula>AND(COUNTIF(E69:G69,"&lt;&gt;" &amp; "")&gt;0,NOT(ISBLANK(C69)))</formula>
    </cfRule>
  </conditionalFormatting>
  <conditionalFormatting sqref="C72">
    <cfRule type="expression" dxfId="4521" priority="101">
      <formula>COUNTIF(E72:G72,"&lt;&gt;" &amp; "")&gt;0</formula>
    </cfRule>
    <cfRule type="expression" dxfId="4520" priority="102">
      <formula>AND(COUNTIF(E72:G72,"&lt;&gt;" &amp; "")&gt;0,NOT(ISBLANK(C72)))</formula>
    </cfRule>
  </conditionalFormatting>
  <conditionalFormatting sqref="C73">
    <cfRule type="expression" dxfId="4519" priority="103">
      <formula>COUNTIF(E73:G73,"&lt;&gt;" &amp; "")&gt;0</formula>
    </cfRule>
    <cfRule type="expression" dxfId="4518" priority="104">
      <formula>AND(COUNTIF(E73:G73,"&lt;&gt;" &amp; "")&gt;0,NOT(ISBLANK(C73)))</formula>
    </cfRule>
  </conditionalFormatting>
  <conditionalFormatting sqref="C74">
    <cfRule type="expression" dxfId="4517" priority="105">
      <formula>COUNTIF(E74:G74,"&lt;&gt;" &amp; "")&gt;0</formula>
    </cfRule>
    <cfRule type="expression" dxfId="4516" priority="106">
      <formula>AND(COUNTIF(E74:G74,"&lt;&gt;" &amp; "")&gt;0,NOT(ISBLANK(C74)))</formula>
    </cfRule>
  </conditionalFormatting>
  <conditionalFormatting sqref="C75">
    <cfRule type="expression" dxfId="4515" priority="107">
      <formula>COUNTIF(E75:G75,"&lt;&gt;" &amp; "")&gt;0</formula>
    </cfRule>
    <cfRule type="expression" dxfId="4514" priority="108">
      <formula>AND(COUNTIF(E75:G75,"&lt;&gt;" &amp; "")&gt;0,NOT(ISBLANK(C75)))</formula>
    </cfRule>
  </conditionalFormatting>
  <conditionalFormatting sqref="C76">
    <cfRule type="expression" dxfId="4513" priority="109">
      <formula>COUNTIF(E76:G76,"&lt;&gt;" &amp; "")&gt;0</formula>
    </cfRule>
    <cfRule type="expression" dxfId="4512" priority="110">
      <formula>AND(COUNTIF(E76:G76,"&lt;&gt;" &amp; "")&gt;0,NOT(ISBLANK(C76)))</formula>
    </cfRule>
  </conditionalFormatting>
  <conditionalFormatting sqref="C79">
    <cfRule type="expression" dxfId="4511" priority="111">
      <formula>COUNTIF(E79:G79,"&lt;&gt;" &amp; "")&gt;0</formula>
    </cfRule>
    <cfRule type="expression" dxfId="4510" priority="112">
      <formula>AND(COUNTIF(E79:G79,"&lt;&gt;" &amp; "")&gt;0,NOT(ISBLANK(C79)))</formula>
    </cfRule>
  </conditionalFormatting>
  <conditionalFormatting sqref="C80">
    <cfRule type="expression" dxfId="4509" priority="113">
      <formula>COUNTIF(E80:G80,"&lt;&gt;" &amp; "")&gt;0</formula>
    </cfRule>
    <cfRule type="expression" dxfId="4508" priority="114">
      <formula>AND(COUNTIF(E80:G80,"&lt;&gt;" &amp; "")&gt;0,NOT(ISBLANK(C80)))</formula>
    </cfRule>
  </conditionalFormatting>
  <conditionalFormatting sqref="C81">
    <cfRule type="expression" dxfId="4507" priority="115">
      <formula>COUNTIF(E81:G81,"&lt;&gt;" &amp; "")&gt;0</formula>
    </cfRule>
    <cfRule type="expression" dxfId="4506" priority="116">
      <formula>AND(COUNTIF(E81:G81,"&lt;&gt;" &amp; "")&gt;0,NOT(ISBLANK(C81)))</formula>
    </cfRule>
  </conditionalFormatting>
  <conditionalFormatting sqref="C82">
    <cfRule type="expression" dxfId="4505" priority="117">
      <formula>COUNTIF(E82:G82,"&lt;&gt;" &amp; "")&gt;0</formula>
    </cfRule>
    <cfRule type="expression" dxfId="4504" priority="118">
      <formula>AND(COUNTIF(E82:G82,"&lt;&gt;" &amp; "")&gt;0,NOT(ISBLANK(C82)))</formula>
    </cfRule>
  </conditionalFormatting>
  <conditionalFormatting sqref="C83">
    <cfRule type="expression" dxfId="4503" priority="119">
      <formula>COUNTIF(E83:G83,"&lt;&gt;" &amp; "")&gt;0</formula>
    </cfRule>
    <cfRule type="expression" dxfId="4502" priority="120">
      <formula>AND(COUNTIF(E83:G83,"&lt;&gt;" &amp; "")&gt;0,NOT(ISBLANK(C83)))</formula>
    </cfRule>
  </conditionalFormatting>
  <conditionalFormatting sqref="C9">
    <cfRule type="expression" dxfId="4501" priority="11">
      <formula>COUNTIF(E9:G9,"&lt;&gt;" &amp; "")&gt;0</formula>
    </cfRule>
    <cfRule type="expression" dxfId="4500" priority="12">
      <formula>AND(COUNTIF(E9:G9,"&lt;&gt;"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topLeftCell="A212" workbookViewId="0">
      <selection activeCell="N231" sqref="N231"/>
    </sheetView>
  </sheetViews>
  <sheetFormatPr defaultRowHeight="14.5" x14ac:dyDescent="0.35"/>
  <cols>
    <col min="1" max="1" width="86.453125" customWidth="1"/>
    <col min="2" max="5" width="14.81640625" customWidth="1"/>
    <col min="7" max="9" width="5" customWidth="1"/>
    <col min="10" max="10" width="7.26953125" customWidth="1"/>
    <col min="11" max="11" width="8.26953125" customWidth="1"/>
    <col min="12" max="13" width="9.453125" customWidth="1"/>
    <col min="14" max="14" width="7.26953125" customWidth="1"/>
    <col min="15" max="18" width="8.26953125" customWidth="1"/>
  </cols>
  <sheetData>
    <row r="1" spans="1:18" ht="29" x14ac:dyDescent="0.35">
      <c r="A1" s="1" t="s">
        <v>68</v>
      </c>
      <c r="B1" s="3" t="s">
        <v>69</v>
      </c>
      <c r="C1" s="3" t="s">
        <v>70</v>
      </c>
      <c r="D1" s="3" t="s">
        <v>71</v>
      </c>
      <c r="E1" s="3" t="s">
        <v>60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35">
      <c r="A2" t="str">
        <f>'Program targeting'!$C$2</f>
        <v>Children 0-4</v>
      </c>
      <c r="B2" s="5">
        <v>0</v>
      </c>
      <c r="C2" s="5" t="s">
        <v>109</v>
      </c>
      <c r="D2" s="5" t="s">
        <v>110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t="str">
        <f>'Program targeting'!$D$2</f>
        <v>Children 5-14</v>
      </c>
      <c r="B3" s="5">
        <v>0</v>
      </c>
      <c r="C3" s="5" t="s">
        <v>109</v>
      </c>
      <c r="D3" s="5" t="s">
        <v>110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t="str">
        <f>'Program targeting'!$E$2</f>
        <v>Adults 15-64</v>
      </c>
      <c r="B4" s="5">
        <v>0</v>
      </c>
      <c r="C4" s="5" t="s">
        <v>109</v>
      </c>
      <c r="D4" s="5" t="s">
        <v>110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5">
      <c r="A5" t="str">
        <f>'Program targeting'!$F$2</f>
        <v>Adults 65+</v>
      </c>
      <c r="B5" s="5">
        <v>0</v>
      </c>
      <c r="C5" s="5" t="s">
        <v>109</v>
      </c>
      <c r="D5" s="5" t="s">
        <v>110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5">
      <c r="A6" t="str">
        <f>'Program targeting'!$G$2</f>
        <v>Prisoners</v>
      </c>
      <c r="B6" s="5">
        <v>0</v>
      </c>
      <c r="C6" s="5" t="s">
        <v>109</v>
      </c>
      <c r="D6" s="5" t="s">
        <v>110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29" x14ac:dyDescent="0.35">
      <c r="A8" s="1" t="s">
        <v>72</v>
      </c>
      <c r="B8" s="3" t="s">
        <v>69</v>
      </c>
      <c r="C8" s="3" t="s">
        <v>70</v>
      </c>
      <c r="D8" s="3" t="s">
        <v>71</v>
      </c>
      <c r="E8" s="3" t="s">
        <v>60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35">
      <c r="A9" t="str">
        <f>'Program targeting'!$C$2</f>
        <v>Children 0-4</v>
      </c>
      <c r="B9" s="5"/>
      <c r="C9" s="5"/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t="str">
        <f>'Program targeting'!$D$2</f>
        <v>Children 5-14</v>
      </c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t="str">
        <f>'Program targeting'!$E$2</f>
        <v>Adults 15-64</v>
      </c>
      <c r="B11" s="5"/>
      <c r="C11" s="5"/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t="str">
        <f>'Program targeting'!$F$2</f>
        <v>Adults 65+</v>
      </c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t="str">
        <f>'Program targeting'!$G$2</f>
        <v>Prisoners</v>
      </c>
      <c r="B13" s="5"/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29" x14ac:dyDescent="0.35">
      <c r="A15" s="1" t="s">
        <v>73</v>
      </c>
      <c r="B15" s="3" t="s">
        <v>69</v>
      </c>
      <c r="C15" s="3" t="s">
        <v>70</v>
      </c>
      <c r="D15" s="3" t="s">
        <v>71</v>
      </c>
      <c r="E15" s="3" t="s">
        <v>60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35">
      <c r="A16" t="str">
        <f>'Program targeting'!$C$2</f>
        <v>Children 0-4</v>
      </c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t="str">
        <f>'Program targeting'!$D$2</f>
        <v>Children 5-14</v>
      </c>
      <c r="B17" s="5"/>
      <c r="C17" s="5"/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t="str">
        <f>'Program targeting'!$E$2</f>
        <v>Adults 15-64</v>
      </c>
      <c r="B18" s="5"/>
      <c r="C18" s="5"/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t="str">
        <f>'Program targeting'!$F$2</f>
        <v>Adults 65+</v>
      </c>
      <c r="B19" s="5"/>
      <c r="C19" s="5"/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t="str">
        <f>'Program targeting'!$G$2</f>
        <v>Prisoners</v>
      </c>
      <c r="B20" s="5"/>
      <c r="C20" s="5"/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29" x14ac:dyDescent="0.35">
      <c r="A22" s="1" t="s">
        <v>74</v>
      </c>
      <c r="B22" s="3" t="s">
        <v>69</v>
      </c>
      <c r="C22" s="3" t="s">
        <v>70</v>
      </c>
      <c r="D22" s="3" t="s">
        <v>71</v>
      </c>
      <c r="E22" s="3" t="s">
        <v>60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35">
      <c r="A23" t="str">
        <f>'Program targeting'!$C$2</f>
        <v>Children 0-4</v>
      </c>
      <c r="B23" s="5"/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35">
      <c r="A24" t="str">
        <f>'Program targeting'!$D$2</f>
        <v>Children 5-14</v>
      </c>
      <c r="B24" s="5"/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5">
      <c r="A25" t="str">
        <f>'Program targeting'!$E$2</f>
        <v>Adults 15-64</v>
      </c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35">
      <c r="A26" t="str">
        <f>'Program targeting'!$F$2</f>
        <v>Adults 65+</v>
      </c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5">
      <c r="A27" t="str">
        <f>'Program targeting'!$G$2</f>
        <v>Prisoners</v>
      </c>
      <c r="B27" s="5"/>
      <c r="C27" s="5"/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29" x14ac:dyDescent="0.35">
      <c r="A29" s="1" t="s">
        <v>75</v>
      </c>
      <c r="B29" s="3" t="s">
        <v>69</v>
      </c>
      <c r="C29" s="3" t="s">
        <v>70</v>
      </c>
      <c r="D29" s="3" t="s">
        <v>71</v>
      </c>
      <c r="E29" s="3" t="s">
        <v>60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35">
      <c r="A30" t="str">
        <f>'Program targeting'!$C$2</f>
        <v>Children 0-4</v>
      </c>
      <c r="B30" s="5">
        <v>0</v>
      </c>
      <c r="C30" s="5" t="s">
        <v>109</v>
      </c>
      <c r="D30" s="5" t="s">
        <v>110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35">
      <c r="A31" t="str">
        <f>'Program targeting'!$D$2</f>
        <v>Children 5-14</v>
      </c>
      <c r="B31" s="5">
        <v>0</v>
      </c>
      <c r="C31" s="5" t="s">
        <v>109</v>
      </c>
      <c r="D31" s="5" t="s">
        <v>110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35">
      <c r="A32" t="str">
        <f>'Program targeting'!$E$2</f>
        <v>Adults 15-64</v>
      </c>
      <c r="B32" s="5">
        <v>0</v>
      </c>
      <c r="C32" s="5" t="s">
        <v>109</v>
      </c>
      <c r="D32" s="5" t="s">
        <v>110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5">
      <c r="A33" t="str">
        <f>'Program targeting'!$F$2</f>
        <v>Adults 65+</v>
      </c>
      <c r="B33" s="5">
        <v>0</v>
      </c>
      <c r="C33" s="5" t="s">
        <v>109</v>
      </c>
      <c r="D33" s="5" t="s">
        <v>110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35">
      <c r="A34" t="str">
        <f>'Program targeting'!$G$2</f>
        <v>Prisoners</v>
      </c>
      <c r="B34" s="5">
        <v>0</v>
      </c>
      <c r="C34" s="5" t="s">
        <v>109</v>
      </c>
      <c r="D34" s="5" t="s">
        <v>110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29" x14ac:dyDescent="0.35">
      <c r="A36" s="1" t="s">
        <v>113</v>
      </c>
      <c r="B36" s="3" t="s">
        <v>69</v>
      </c>
      <c r="C36" s="3" t="s">
        <v>70</v>
      </c>
      <c r="D36" s="3" t="s">
        <v>71</v>
      </c>
      <c r="E36" s="3" t="s">
        <v>60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35">
      <c r="A37" t="str">
        <f>'Program targeting'!$C$2</f>
        <v>Children 0-4</v>
      </c>
      <c r="B37" s="5">
        <v>0</v>
      </c>
      <c r="C37" s="5" t="s">
        <v>109</v>
      </c>
      <c r="D37" s="5" t="s">
        <v>110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35">
      <c r="A38" t="str">
        <f>'Program targeting'!$D$2</f>
        <v>Children 5-14</v>
      </c>
      <c r="B38" s="5">
        <v>0</v>
      </c>
      <c r="C38" s="5" t="s">
        <v>109</v>
      </c>
      <c r="D38" s="5" t="s">
        <v>110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5">
      <c r="A39" t="str">
        <f>'Program targeting'!$E$2</f>
        <v>Adults 15-64</v>
      </c>
      <c r="B39" s="5">
        <v>0</v>
      </c>
      <c r="C39" s="5" t="s">
        <v>109</v>
      </c>
      <c r="D39" s="5" t="s">
        <v>110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5">
      <c r="A40" t="str">
        <f>'Program targeting'!$F$2</f>
        <v>Adults 65+</v>
      </c>
      <c r="B40" s="5">
        <v>0</v>
      </c>
      <c r="C40" s="5" t="s">
        <v>109</v>
      </c>
      <c r="D40" s="5" t="s">
        <v>110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35">
      <c r="A41" t="str">
        <f>'Program targeting'!$G$2</f>
        <v>Prisoners</v>
      </c>
      <c r="B41" s="5">
        <v>0</v>
      </c>
      <c r="C41" s="5" t="s">
        <v>109</v>
      </c>
      <c r="D41" s="5" t="s">
        <v>110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29" x14ac:dyDescent="0.35">
      <c r="A43" s="1" t="s">
        <v>76</v>
      </c>
      <c r="B43" s="3" t="s">
        <v>69</v>
      </c>
      <c r="C43" s="3" t="s">
        <v>70</v>
      </c>
      <c r="D43" s="3" t="s">
        <v>71</v>
      </c>
      <c r="E43" s="3" t="s">
        <v>60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35">
      <c r="A44" t="str">
        <f>'Program targeting'!$C$2</f>
        <v>Children 0-4</v>
      </c>
      <c r="B44" s="5">
        <v>0</v>
      </c>
      <c r="C44" s="5" t="s">
        <v>109</v>
      </c>
      <c r="D44" s="5" t="s">
        <v>110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35">
      <c r="A45" t="str">
        <f>'Program targeting'!$D$2</f>
        <v>Children 5-14</v>
      </c>
      <c r="B45" s="5">
        <v>0</v>
      </c>
      <c r="C45" s="5" t="s">
        <v>109</v>
      </c>
      <c r="D45" s="5" t="s">
        <v>110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35">
      <c r="A46" t="str">
        <f>'Program targeting'!$E$2</f>
        <v>Adults 15-64</v>
      </c>
      <c r="B46" s="5">
        <v>0</v>
      </c>
      <c r="C46" s="5" t="s">
        <v>109</v>
      </c>
      <c r="D46" s="5" t="s">
        <v>110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35">
      <c r="A47" t="str">
        <f>'Program targeting'!$F$2</f>
        <v>Adults 65+</v>
      </c>
      <c r="B47" s="5">
        <v>0</v>
      </c>
      <c r="C47" s="5" t="s">
        <v>109</v>
      </c>
      <c r="D47" s="5" t="s">
        <v>110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35">
      <c r="A48" t="str">
        <f>'Program targeting'!$G$2</f>
        <v>Prisoners</v>
      </c>
      <c r="B48" s="5">
        <v>0</v>
      </c>
      <c r="C48" s="5" t="s">
        <v>109</v>
      </c>
      <c r="D48" s="5" t="s">
        <v>110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29" x14ac:dyDescent="0.35">
      <c r="A50" s="1" t="s">
        <v>77</v>
      </c>
      <c r="B50" s="3" t="s">
        <v>69</v>
      </c>
      <c r="C50" s="3" t="s">
        <v>70</v>
      </c>
      <c r="D50" s="3" t="s">
        <v>71</v>
      </c>
      <c r="E50" s="3" t="s">
        <v>60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35">
      <c r="A51" t="str">
        <f>'Program targeting'!$C$2</f>
        <v>Children 0-4</v>
      </c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35">
      <c r="A52" t="str">
        <f>'Program targeting'!$D$2</f>
        <v>Children 5-14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35">
      <c r="A53" t="str">
        <f>'Program targeting'!$E$2</f>
        <v>Adults 15-64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35">
      <c r="A54" t="str">
        <f>'Program targeting'!$F$2</f>
        <v>Adults 65+</v>
      </c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35">
      <c r="A55" t="str">
        <f>'Program targeting'!$G$2</f>
        <v>Prisoners</v>
      </c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29" x14ac:dyDescent="0.35">
      <c r="A57" s="1" t="s">
        <v>78</v>
      </c>
      <c r="B57" s="3" t="s">
        <v>69</v>
      </c>
      <c r="C57" s="3" t="s">
        <v>70</v>
      </c>
      <c r="D57" s="3" t="s">
        <v>71</v>
      </c>
      <c r="E57" s="3" t="s">
        <v>60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35">
      <c r="A58" t="str">
        <f>'Program targeting'!$C$2</f>
        <v>Children 0-4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35">
      <c r="A59" t="str">
        <f>'Program targeting'!$D$2</f>
        <v>Children 5-14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35">
      <c r="A60" t="str">
        <f>'Program targeting'!$E$2</f>
        <v>Adults 15-64</v>
      </c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35">
      <c r="A61" t="str">
        <f>'Program targeting'!$F$2</f>
        <v>Adults 65+</v>
      </c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35">
      <c r="A62" t="str">
        <f>'Program targeting'!$G$2</f>
        <v>Prisoners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29" x14ac:dyDescent="0.35">
      <c r="A64" s="1" t="s">
        <v>79</v>
      </c>
      <c r="B64" s="3" t="s">
        <v>69</v>
      </c>
      <c r="C64" s="3" t="s">
        <v>70</v>
      </c>
      <c r="D64" s="3" t="s">
        <v>71</v>
      </c>
      <c r="E64" s="3" t="s">
        <v>60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35">
      <c r="A65" t="str">
        <f>'Program targeting'!$C$2</f>
        <v>Children 0-4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35">
      <c r="A66" t="str">
        <f>'Program targeting'!$D$2</f>
        <v>Children 5-14</v>
      </c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35">
      <c r="A67" t="str">
        <f>'Program targeting'!$E$2</f>
        <v>Adults 15-64</v>
      </c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35">
      <c r="A68" t="str">
        <f>'Program targeting'!$F$2</f>
        <v>Adults 65+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35">
      <c r="A69" t="str">
        <f>'Program targeting'!$G$2</f>
        <v>Prisoners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29" x14ac:dyDescent="0.35">
      <c r="A71" s="1" t="s">
        <v>80</v>
      </c>
      <c r="B71" s="3" t="s">
        <v>69</v>
      </c>
      <c r="C71" s="3" t="s">
        <v>70</v>
      </c>
      <c r="D71" s="3" t="s">
        <v>71</v>
      </c>
      <c r="E71" s="3" t="s">
        <v>60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35">
      <c r="A72" t="str">
        <f>'Program targeting'!$C$2</f>
        <v>Children 0-4</v>
      </c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35">
      <c r="A73" t="str">
        <f>'Program targeting'!$D$2</f>
        <v>Children 5-14</v>
      </c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35">
      <c r="A74" t="str">
        <f>'Program targeting'!$E$2</f>
        <v>Adults 15-64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35">
      <c r="A75" t="str">
        <f>'Program targeting'!$F$2</f>
        <v>Adults 65+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35">
      <c r="A76" t="str">
        <f>'Program targeting'!$G$2</f>
        <v>Prisoners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29" x14ac:dyDescent="0.35">
      <c r="A78" s="1" t="s">
        <v>81</v>
      </c>
      <c r="B78" s="3" t="s">
        <v>69</v>
      </c>
      <c r="C78" s="3" t="s">
        <v>70</v>
      </c>
      <c r="D78" s="3" t="s">
        <v>71</v>
      </c>
      <c r="E78" s="3" t="s">
        <v>60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35">
      <c r="A79" t="str">
        <f>'Program targeting'!$C$2</f>
        <v>Children 0-4</v>
      </c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35">
      <c r="A80" t="str">
        <f>'Program targeting'!$D$2</f>
        <v>Children 5-14</v>
      </c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35">
      <c r="A81" t="str">
        <f>'Program targeting'!$E$2</f>
        <v>Adults 15-64</v>
      </c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35">
      <c r="A82" t="str">
        <f>'Program targeting'!$F$2</f>
        <v>Adults 65+</v>
      </c>
      <c r="B82" s="5"/>
      <c r="C82" s="5"/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35">
      <c r="A83" t="str">
        <f>'Program targeting'!$G$2</f>
        <v>Prisoners</v>
      </c>
      <c r="B83" s="5"/>
      <c r="C83" s="5"/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29" x14ac:dyDescent="0.35">
      <c r="A85" s="1" t="s">
        <v>82</v>
      </c>
      <c r="B85" s="3" t="s">
        <v>69</v>
      </c>
      <c r="C85" s="3" t="s">
        <v>70</v>
      </c>
      <c r="D85" s="3" t="s">
        <v>71</v>
      </c>
      <c r="E85" s="3" t="s">
        <v>60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35">
      <c r="A86" t="str">
        <f>'Program targeting'!$C$2</f>
        <v>Children 0-4</v>
      </c>
      <c r="B86" s="5"/>
      <c r="C86" s="5"/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35">
      <c r="A87" t="str">
        <f>'Program targeting'!$D$2</f>
        <v>Children 5-14</v>
      </c>
      <c r="B87" s="5"/>
      <c r="C87" s="5"/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35">
      <c r="A88" t="str">
        <f>'Program targeting'!$E$2</f>
        <v>Adults 15-64</v>
      </c>
      <c r="B88" s="5"/>
      <c r="C88" s="5"/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35">
      <c r="A89" t="str">
        <f>'Program targeting'!$F$2</f>
        <v>Adults 65+</v>
      </c>
      <c r="B89" s="5"/>
      <c r="C89" s="5"/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35">
      <c r="A90" t="str">
        <f>'Program targeting'!$G$2</f>
        <v>Prisoners</v>
      </c>
      <c r="B90" s="5"/>
      <c r="C90" s="5"/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29" x14ac:dyDescent="0.35">
      <c r="A92" s="1" t="s">
        <v>83</v>
      </c>
      <c r="B92" s="3" t="s">
        <v>69</v>
      </c>
      <c r="C92" s="3" t="s">
        <v>70</v>
      </c>
      <c r="D92" s="3" t="s">
        <v>71</v>
      </c>
      <c r="E92" s="3" t="s">
        <v>60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35">
      <c r="A93" t="str">
        <f>'Program targeting'!$C$2</f>
        <v>Children 0-4</v>
      </c>
      <c r="B93" s="5"/>
      <c r="C93" s="5"/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35">
      <c r="A94" t="str">
        <f>'Program targeting'!$D$2</f>
        <v>Children 5-14</v>
      </c>
      <c r="B94" s="5"/>
      <c r="C94" s="5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35">
      <c r="A95" t="str">
        <f>'Program targeting'!$E$2</f>
        <v>Adults 15-64</v>
      </c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35">
      <c r="A96" t="str">
        <f>'Program targeting'!$F$2</f>
        <v>Adults 65+</v>
      </c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35">
      <c r="A97" t="str">
        <f>'Program targeting'!$G$2</f>
        <v>Prisoners</v>
      </c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9" spans="1:18" ht="29" x14ac:dyDescent="0.35">
      <c r="A99" s="1" t="s">
        <v>84</v>
      </c>
      <c r="B99" s="3" t="s">
        <v>69</v>
      </c>
      <c r="C99" s="3" t="s">
        <v>70</v>
      </c>
      <c r="D99" s="3" t="s">
        <v>71</v>
      </c>
      <c r="E99" s="3" t="s">
        <v>60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35">
      <c r="A100" t="str">
        <f>'Program targeting'!$C$2</f>
        <v>Children 0-4</v>
      </c>
      <c r="B100" s="5"/>
      <c r="C100" s="5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35">
      <c r="A101" t="str">
        <f>'Program targeting'!$D$2</f>
        <v>Children 5-14</v>
      </c>
      <c r="B101" s="5"/>
      <c r="C101" s="5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35">
      <c r="A102" t="str">
        <f>'Program targeting'!$E$2</f>
        <v>Adults 15-64</v>
      </c>
      <c r="B102" s="5"/>
      <c r="C102" s="5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35">
      <c r="A103" t="str">
        <f>'Program targeting'!$F$2</f>
        <v>Adults 65+</v>
      </c>
      <c r="B103" s="5"/>
      <c r="C103" s="5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35">
      <c r="A104" t="str">
        <f>'Program targeting'!$G$2</f>
        <v>Prisoners</v>
      </c>
      <c r="B104" s="5"/>
      <c r="C104" s="5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6" spans="1:18" ht="29" x14ac:dyDescent="0.35">
      <c r="A106" s="1" t="s">
        <v>85</v>
      </c>
      <c r="B106" s="3" t="s">
        <v>69</v>
      </c>
      <c r="C106" s="3" t="s">
        <v>70</v>
      </c>
      <c r="D106" s="3" t="s">
        <v>71</v>
      </c>
      <c r="E106" s="3" t="s">
        <v>60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35">
      <c r="A107" t="str">
        <f>'Program targeting'!$C$2</f>
        <v>Children 0-4</v>
      </c>
      <c r="B107" s="5"/>
      <c r="C107" s="5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35">
      <c r="A108" t="str">
        <f>'Program targeting'!$D$2</f>
        <v>Children 5-14</v>
      </c>
      <c r="B108" s="5"/>
      <c r="C108" s="5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35">
      <c r="A109" t="str">
        <f>'Program targeting'!$E$2</f>
        <v>Adults 15-64</v>
      </c>
      <c r="B109" s="5"/>
      <c r="C109" s="5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35">
      <c r="A110" t="str">
        <f>'Program targeting'!$F$2</f>
        <v>Adults 65+</v>
      </c>
      <c r="B110" s="5"/>
      <c r="C110" s="5"/>
      <c r="D110" s="5"/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35">
      <c r="A111" t="str">
        <f>'Program targeting'!$G$2</f>
        <v>Prisoners</v>
      </c>
      <c r="B111" s="5"/>
      <c r="C111" s="5"/>
      <c r="D111" s="5"/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3" spans="1:18" ht="29" x14ac:dyDescent="0.35">
      <c r="A113" s="1" t="s">
        <v>86</v>
      </c>
      <c r="B113" s="3" t="s">
        <v>69</v>
      </c>
      <c r="C113" s="3" t="s">
        <v>70</v>
      </c>
      <c r="D113" s="3" t="s">
        <v>71</v>
      </c>
      <c r="E113" s="3" t="s">
        <v>60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35">
      <c r="A114" t="str">
        <f>'Program targeting'!$C$2</f>
        <v>Children 0-4</v>
      </c>
      <c r="B114" s="5"/>
      <c r="C114" s="5"/>
      <c r="D114" s="5"/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35">
      <c r="A115" t="str">
        <f>'Program targeting'!$D$2</f>
        <v>Children 5-14</v>
      </c>
      <c r="B115" s="5"/>
      <c r="C115" s="5"/>
      <c r="D115" s="5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35">
      <c r="A116" t="str">
        <f>'Program targeting'!$E$2</f>
        <v>Adults 15-64</v>
      </c>
      <c r="B116" s="5"/>
      <c r="C116" s="5"/>
      <c r="D116" s="5"/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35">
      <c r="A117" t="str">
        <f>'Program targeting'!$F$2</f>
        <v>Adults 65+</v>
      </c>
      <c r="B117" s="5"/>
      <c r="C117" s="5"/>
      <c r="D117" s="5"/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35">
      <c r="A118" t="str">
        <f>'Program targeting'!$G$2</f>
        <v>Prisoners</v>
      </c>
      <c r="B118" s="5"/>
      <c r="C118" s="5"/>
      <c r="D118" s="5"/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20" spans="1:18" ht="29" x14ac:dyDescent="0.35">
      <c r="A120" s="1" t="s">
        <v>87</v>
      </c>
      <c r="B120" s="3" t="s">
        <v>69</v>
      </c>
      <c r="C120" s="3" t="s">
        <v>70</v>
      </c>
      <c r="D120" s="3" t="s">
        <v>71</v>
      </c>
      <c r="E120" s="3" t="s">
        <v>60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35">
      <c r="A121" t="str">
        <f>'Program targeting'!$C$2</f>
        <v>Children 0-4</v>
      </c>
      <c r="B121" s="5"/>
      <c r="C121" s="5"/>
      <c r="D121" s="5"/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35">
      <c r="A122" t="str">
        <f>'Program targeting'!$D$2</f>
        <v>Children 5-14</v>
      </c>
      <c r="B122" s="5"/>
      <c r="C122" s="5"/>
      <c r="D122" s="5"/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35">
      <c r="A123" t="str">
        <f>'Program targeting'!$E$2</f>
        <v>Adults 15-64</v>
      </c>
      <c r="B123" s="5"/>
      <c r="C123" s="5"/>
      <c r="D123" s="5"/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35">
      <c r="A124" t="str">
        <f>'Program targeting'!$F$2</f>
        <v>Adults 65+</v>
      </c>
      <c r="B124" s="5"/>
      <c r="C124" s="5"/>
      <c r="D124" s="5"/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35">
      <c r="A125" t="str">
        <f>'Program targeting'!$G$2</f>
        <v>Prisoners</v>
      </c>
      <c r="B125" s="5"/>
      <c r="C125" s="5"/>
      <c r="D125" s="5"/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7" spans="1:18" ht="29" x14ac:dyDescent="0.35">
      <c r="A127" s="1" t="s">
        <v>88</v>
      </c>
      <c r="B127" s="3" t="s">
        <v>69</v>
      </c>
      <c r="C127" s="3" t="s">
        <v>70</v>
      </c>
      <c r="D127" s="3" t="s">
        <v>71</v>
      </c>
      <c r="E127" s="3" t="s">
        <v>60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35">
      <c r="A128" t="str">
        <f>'Program targeting'!$C$2</f>
        <v>Children 0-4</v>
      </c>
      <c r="B128" s="5"/>
      <c r="C128" s="5"/>
      <c r="D128" s="5"/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35">
      <c r="A129" t="str">
        <f>'Program targeting'!$D$2</f>
        <v>Children 5-14</v>
      </c>
      <c r="B129" s="5"/>
      <c r="C129" s="5"/>
      <c r="D129" s="5"/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35">
      <c r="A130" t="str">
        <f>'Program targeting'!$E$2</f>
        <v>Adults 15-64</v>
      </c>
      <c r="B130" s="5"/>
      <c r="C130" s="5"/>
      <c r="D130" s="5"/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35">
      <c r="A131" t="str">
        <f>'Program targeting'!$F$2</f>
        <v>Adults 65+</v>
      </c>
      <c r="B131" s="5"/>
      <c r="C131" s="5"/>
      <c r="D131" s="5"/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35">
      <c r="A132" t="str">
        <f>'Program targeting'!$G$2</f>
        <v>Prisoners</v>
      </c>
      <c r="B132" s="5"/>
      <c r="C132" s="5"/>
      <c r="D132" s="5"/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4" spans="1:18" ht="29" x14ac:dyDescent="0.35">
      <c r="A134" s="1" t="s">
        <v>89</v>
      </c>
      <c r="B134" s="3" t="s">
        <v>69</v>
      </c>
      <c r="C134" s="3" t="s">
        <v>70</v>
      </c>
      <c r="D134" s="3" t="s">
        <v>71</v>
      </c>
      <c r="E134" s="3" t="s">
        <v>60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35">
      <c r="A135" t="str">
        <f>'Program targeting'!$C$2</f>
        <v>Children 0-4</v>
      </c>
      <c r="B135" s="5"/>
      <c r="C135" s="5"/>
      <c r="D135" s="5"/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35">
      <c r="A136" t="str">
        <f>'Program targeting'!$D$2</f>
        <v>Children 5-14</v>
      </c>
      <c r="B136" s="5"/>
      <c r="C136" s="5"/>
      <c r="D136" s="5"/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35">
      <c r="A137" t="str">
        <f>'Program targeting'!$E$2</f>
        <v>Adults 15-64</v>
      </c>
      <c r="B137" s="5"/>
      <c r="C137" s="5"/>
      <c r="D137" s="5"/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35">
      <c r="A138" t="str">
        <f>'Program targeting'!$F$2</f>
        <v>Adults 65+</v>
      </c>
      <c r="B138" s="5"/>
      <c r="C138" s="5"/>
      <c r="D138" s="5"/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35">
      <c r="A139" t="str">
        <f>'Program targeting'!$G$2</f>
        <v>Prisoners</v>
      </c>
      <c r="B139" s="5"/>
      <c r="C139" s="5"/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1" spans="1:18" ht="29" x14ac:dyDescent="0.35">
      <c r="A141" s="1" t="s">
        <v>90</v>
      </c>
      <c r="B141" s="3" t="s">
        <v>69</v>
      </c>
      <c r="C141" s="3" t="s">
        <v>70</v>
      </c>
      <c r="D141" s="3" t="s">
        <v>71</v>
      </c>
      <c r="E141" s="3" t="s">
        <v>60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35">
      <c r="A142" t="str">
        <f>'Program targeting'!$C$2</f>
        <v>Children 0-4</v>
      </c>
      <c r="B142" s="5"/>
      <c r="C142" s="5"/>
      <c r="D142" s="5"/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35">
      <c r="A143" t="str">
        <f>'Program targeting'!$D$2</f>
        <v>Children 5-14</v>
      </c>
      <c r="B143" s="5"/>
      <c r="C143" s="5"/>
      <c r="D143" s="5"/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35">
      <c r="A144" t="str">
        <f>'Program targeting'!$E$2</f>
        <v>Adults 15-64</v>
      </c>
      <c r="B144" s="5"/>
      <c r="C144" s="5"/>
      <c r="D144" s="5"/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35">
      <c r="A145" t="str">
        <f>'Program targeting'!$F$2</f>
        <v>Adults 65+</v>
      </c>
      <c r="B145" s="5"/>
      <c r="C145" s="5"/>
      <c r="D145" s="5"/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35">
      <c r="A146" t="str">
        <f>'Program targeting'!$G$2</f>
        <v>Prisoners</v>
      </c>
      <c r="B146" s="5"/>
      <c r="C146" s="5"/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8" spans="1:18" ht="29" x14ac:dyDescent="0.35">
      <c r="A148" s="1" t="s">
        <v>91</v>
      </c>
      <c r="B148" s="3" t="s">
        <v>69</v>
      </c>
      <c r="C148" s="3" t="s">
        <v>70</v>
      </c>
      <c r="D148" s="3" t="s">
        <v>71</v>
      </c>
      <c r="E148" s="3" t="s">
        <v>60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35">
      <c r="A149" t="str">
        <f>'Program targeting'!$C$2</f>
        <v>Children 0-4</v>
      </c>
      <c r="B149" s="5"/>
      <c r="C149" s="5"/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35">
      <c r="A150" t="str">
        <f>'Program targeting'!$D$2</f>
        <v>Children 5-14</v>
      </c>
      <c r="B150" s="5"/>
      <c r="C150" s="5"/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35">
      <c r="A151" t="str">
        <f>'Program targeting'!$E$2</f>
        <v>Adults 15-64</v>
      </c>
      <c r="B151" s="5"/>
      <c r="C151" s="5"/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35">
      <c r="A152" t="str">
        <f>'Program targeting'!$F$2</f>
        <v>Adults 65+</v>
      </c>
      <c r="B152" s="5"/>
      <c r="C152" s="5"/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35">
      <c r="A153" t="str">
        <f>'Program targeting'!$G$2</f>
        <v>Prisoners</v>
      </c>
      <c r="B153" s="5"/>
      <c r="C153" s="5"/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29" x14ac:dyDescent="0.35">
      <c r="A155" s="1" t="s">
        <v>92</v>
      </c>
      <c r="B155" s="3" t="s">
        <v>69</v>
      </c>
      <c r="C155" s="3" t="s">
        <v>70</v>
      </c>
      <c r="D155" s="3" t="s">
        <v>71</v>
      </c>
      <c r="E155" s="3" t="s">
        <v>60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35">
      <c r="A156" t="str">
        <f>'Program targeting'!$C$2</f>
        <v>Children 0-4</v>
      </c>
      <c r="B156" s="5"/>
      <c r="C156" s="5"/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35">
      <c r="A157" t="str">
        <f>'Program targeting'!$D$2</f>
        <v>Children 5-14</v>
      </c>
      <c r="B157" s="5"/>
      <c r="C157" s="5"/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35">
      <c r="A158" t="str">
        <f>'Program targeting'!$E$2</f>
        <v>Adults 15-64</v>
      </c>
      <c r="B158" s="5"/>
      <c r="C158" s="5"/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35">
      <c r="A159" t="str">
        <f>'Program targeting'!$F$2</f>
        <v>Adults 65+</v>
      </c>
      <c r="B159" s="5"/>
      <c r="C159" s="5"/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35">
      <c r="A160" t="str">
        <f>'Program targeting'!$G$2</f>
        <v>Prisoners</v>
      </c>
      <c r="B160" s="5"/>
      <c r="C160" s="5"/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29" x14ac:dyDescent="0.35">
      <c r="A162" s="1" t="s">
        <v>93</v>
      </c>
      <c r="B162" s="3" t="s">
        <v>69</v>
      </c>
      <c r="C162" s="3" t="s">
        <v>70</v>
      </c>
      <c r="D162" s="3" t="s">
        <v>71</v>
      </c>
      <c r="E162" s="3" t="s">
        <v>60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35">
      <c r="A163" t="str">
        <f>'Program targeting'!$C$2</f>
        <v>Children 0-4</v>
      </c>
      <c r="B163" s="5"/>
      <c r="C163" s="5"/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35">
      <c r="A164" t="str">
        <f>'Program targeting'!$D$2</f>
        <v>Children 5-14</v>
      </c>
      <c r="B164" s="5"/>
      <c r="C164" s="5"/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35">
      <c r="A165" t="str">
        <f>'Program targeting'!$E$2</f>
        <v>Adults 15-64</v>
      </c>
      <c r="B165" s="5"/>
      <c r="C165" s="5"/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35">
      <c r="A166" t="str">
        <f>'Program targeting'!$F$2</f>
        <v>Adults 65+</v>
      </c>
      <c r="B166" s="5"/>
      <c r="C166" s="5"/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35">
      <c r="A167" t="str">
        <f>'Program targeting'!$G$2</f>
        <v>Prisoners</v>
      </c>
      <c r="B167" s="5"/>
      <c r="C167" s="5"/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29" x14ac:dyDescent="0.35">
      <c r="A169" s="1" t="s">
        <v>94</v>
      </c>
      <c r="B169" s="3" t="s">
        <v>69</v>
      </c>
      <c r="C169" s="3" t="s">
        <v>70</v>
      </c>
      <c r="D169" s="3" t="s">
        <v>71</v>
      </c>
      <c r="E169" s="3" t="s">
        <v>60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35">
      <c r="A170" t="str">
        <f>'Program targeting'!$C$2</f>
        <v>Children 0-4</v>
      </c>
      <c r="B170" s="5"/>
      <c r="C170" s="5"/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35">
      <c r="A171" t="str">
        <f>'Program targeting'!$D$2</f>
        <v>Children 5-14</v>
      </c>
      <c r="B171" s="5"/>
      <c r="C171" s="5"/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35">
      <c r="A172" t="str">
        <f>'Program targeting'!$E$2</f>
        <v>Adults 15-64</v>
      </c>
      <c r="B172" s="5"/>
      <c r="C172" s="5"/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35">
      <c r="A173" t="str">
        <f>'Program targeting'!$F$2</f>
        <v>Adults 65+</v>
      </c>
      <c r="B173" s="5"/>
      <c r="C173" s="5"/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35">
      <c r="A174" t="str">
        <f>'Program targeting'!$G$2</f>
        <v>Prisoners</v>
      </c>
      <c r="B174" s="5"/>
      <c r="C174" s="5"/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29" x14ac:dyDescent="0.35">
      <c r="A176" s="1" t="s">
        <v>95</v>
      </c>
      <c r="B176" s="3" t="s">
        <v>69</v>
      </c>
      <c r="C176" s="3" t="s">
        <v>70</v>
      </c>
      <c r="D176" s="3" t="s">
        <v>71</v>
      </c>
      <c r="E176" s="3" t="s">
        <v>60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35">
      <c r="A177" t="str">
        <f>'Program targeting'!$C$2</f>
        <v>Children 0-4</v>
      </c>
      <c r="B177" s="5"/>
      <c r="C177" s="5"/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35">
      <c r="A178" t="str">
        <f>'Program targeting'!$D$2</f>
        <v>Children 5-14</v>
      </c>
      <c r="B178" s="5"/>
      <c r="C178" s="5"/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35">
      <c r="A179" t="str">
        <f>'Program targeting'!$E$2</f>
        <v>Adults 15-64</v>
      </c>
      <c r="B179" s="5"/>
      <c r="C179" s="5"/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35">
      <c r="A180" t="str">
        <f>'Program targeting'!$F$2</f>
        <v>Adults 65+</v>
      </c>
      <c r="B180" s="5"/>
      <c r="C180" s="5"/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35">
      <c r="A181" t="str">
        <f>'Program targeting'!$G$2</f>
        <v>Prisoners</v>
      </c>
      <c r="B181" s="5"/>
      <c r="C181" s="5"/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29" x14ac:dyDescent="0.35">
      <c r="A183" s="1" t="s">
        <v>96</v>
      </c>
      <c r="B183" s="3" t="s">
        <v>69</v>
      </c>
      <c r="C183" s="3" t="s">
        <v>70</v>
      </c>
      <c r="D183" s="3" t="s">
        <v>71</v>
      </c>
      <c r="E183" s="3" t="s">
        <v>60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35">
      <c r="A184" t="str">
        <f>'Program targeting'!$C$2</f>
        <v>Children 0-4</v>
      </c>
      <c r="B184" s="5">
        <v>0.33000000000000007</v>
      </c>
      <c r="C184" s="5" t="s">
        <v>109</v>
      </c>
      <c r="D184" s="5" t="s">
        <v>110</v>
      </c>
      <c r="E184" s="5"/>
      <c r="G184" s="5"/>
      <c r="H184" s="5"/>
      <c r="I184" s="5"/>
      <c r="J184" s="5"/>
      <c r="K184" s="5"/>
      <c r="L184" s="5"/>
      <c r="M184" s="5">
        <v>0.33</v>
      </c>
      <c r="N184" s="5"/>
      <c r="O184" s="5"/>
      <c r="P184" s="5">
        <v>0.19</v>
      </c>
      <c r="Q184" s="5"/>
      <c r="R184" s="5"/>
    </row>
    <row r="185" spans="1:18" x14ac:dyDescent="0.35">
      <c r="A185" t="str">
        <f>'Program targeting'!$D$2</f>
        <v>Children 5-14</v>
      </c>
      <c r="B185" s="5">
        <v>0.33000000000000007</v>
      </c>
      <c r="C185" s="5" t="s">
        <v>109</v>
      </c>
      <c r="D185" s="5" t="s">
        <v>110</v>
      </c>
      <c r="E185" s="5"/>
      <c r="G185" s="5"/>
      <c r="H185" s="5"/>
      <c r="I185" s="5"/>
      <c r="J185" s="5"/>
      <c r="K185" s="5"/>
      <c r="L185" s="5"/>
      <c r="M185" s="5">
        <v>0.33</v>
      </c>
      <c r="N185" s="5"/>
      <c r="O185" s="5"/>
      <c r="P185" s="5">
        <v>0.19</v>
      </c>
      <c r="Q185" s="5"/>
      <c r="R185" s="5"/>
    </row>
    <row r="186" spans="1:18" x14ac:dyDescent="0.35">
      <c r="A186" t="str">
        <f>'Program targeting'!$E$2</f>
        <v>Adults 15-64</v>
      </c>
      <c r="B186" s="5">
        <v>0.33000000000000007</v>
      </c>
      <c r="C186" s="5" t="s">
        <v>109</v>
      </c>
      <c r="D186" s="5" t="s">
        <v>110</v>
      </c>
      <c r="E186" s="5"/>
      <c r="G186" s="5"/>
      <c r="H186" s="5"/>
      <c r="I186" s="5"/>
      <c r="J186" s="5"/>
      <c r="K186" s="5"/>
      <c r="L186" s="5"/>
      <c r="M186" s="5">
        <v>0.33</v>
      </c>
      <c r="N186" s="5"/>
      <c r="O186" s="5"/>
      <c r="P186" s="5">
        <v>0.19</v>
      </c>
      <c r="Q186" s="5"/>
      <c r="R186" s="5"/>
    </row>
    <row r="187" spans="1:18" x14ac:dyDescent="0.35">
      <c r="A187" t="str">
        <f>'Program targeting'!$F$2</f>
        <v>Adults 65+</v>
      </c>
      <c r="B187" s="5">
        <v>0.33000000000000007</v>
      </c>
      <c r="C187" s="5" t="s">
        <v>109</v>
      </c>
      <c r="D187" s="5" t="s">
        <v>110</v>
      </c>
      <c r="E187" s="5"/>
      <c r="G187" s="5"/>
      <c r="H187" s="5"/>
      <c r="I187" s="5"/>
      <c r="J187" s="5"/>
      <c r="K187" s="5"/>
      <c r="L187" s="5"/>
      <c r="M187" s="5">
        <v>0.33</v>
      </c>
      <c r="N187" s="5"/>
      <c r="O187" s="5"/>
      <c r="P187" s="5">
        <v>0.19</v>
      </c>
      <c r="Q187" s="5"/>
      <c r="R187" s="5"/>
    </row>
    <row r="188" spans="1:18" x14ac:dyDescent="0.35">
      <c r="A188" t="str">
        <f>'Program targeting'!$G$2</f>
        <v>Prisoners</v>
      </c>
      <c r="B188" s="5">
        <v>0.25</v>
      </c>
      <c r="C188" s="5" t="s">
        <v>109</v>
      </c>
      <c r="D188" s="5" t="s">
        <v>110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29" x14ac:dyDescent="0.35">
      <c r="A190" s="1" t="s">
        <v>97</v>
      </c>
      <c r="B190" s="3" t="s">
        <v>69</v>
      </c>
      <c r="C190" s="3" t="s">
        <v>70</v>
      </c>
      <c r="D190" s="3" t="s">
        <v>71</v>
      </c>
      <c r="E190" s="3" t="s">
        <v>60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35">
      <c r="A191" t="str">
        <f>'Program targeting'!$C$2</f>
        <v>Children 0-4</v>
      </c>
      <c r="B191" s="5">
        <v>0.2</v>
      </c>
      <c r="C191" s="5" t="s">
        <v>109</v>
      </c>
      <c r="D191" s="5" t="s">
        <v>110</v>
      </c>
      <c r="E191" s="5"/>
      <c r="G191" s="5"/>
      <c r="H191" s="5"/>
      <c r="I191" s="5"/>
      <c r="J191" s="5"/>
      <c r="K191" s="5"/>
      <c r="L191" s="5"/>
      <c r="M191" s="5">
        <v>0.2</v>
      </c>
      <c r="N191" s="5"/>
      <c r="O191" s="5"/>
      <c r="P191" s="5">
        <v>0.34</v>
      </c>
      <c r="Q191" s="5"/>
      <c r="R191" s="5"/>
    </row>
    <row r="192" spans="1:18" x14ac:dyDescent="0.35">
      <c r="A192" t="str">
        <f>'Program targeting'!$D$2</f>
        <v>Children 5-14</v>
      </c>
      <c r="B192" s="5">
        <v>0.2</v>
      </c>
      <c r="C192" s="5" t="s">
        <v>109</v>
      </c>
      <c r="D192" s="5" t="s">
        <v>110</v>
      </c>
      <c r="E192" s="5"/>
      <c r="G192" s="5"/>
      <c r="H192" s="5"/>
      <c r="I192" s="5"/>
      <c r="J192" s="5"/>
      <c r="K192" s="5"/>
      <c r="L192" s="5"/>
      <c r="M192" s="5">
        <v>0.2</v>
      </c>
      <c r="N192" s="5"/>
      <c r="O192" s="5"/>
      <c r="P192" s="5">
        <v>0.34</v>
      </c>
      <c r="Q192" s="5"/>
      <c r="R192" s="5"/>
    </row>
    <row r="193" spans="1:18" x14ac:dyDescent="0.35">
      <c r="A193" t="str">
        <f>'Program targeting'!$E$2</f>
        <v>Adults 15-64</v>
      </c>
      <c r="B193" s="5">
        <v>0.2</v>
      </c>
      <c r="C193" s="5" t="s">
        <v>109</v>
      </c>
      <c r="D193" s="5" t="s">
        <v>110</v>
      </c>
      <c r="E193" s="5"/>
      <c r="G193" s="5"/>
      <c r="H193" s="5"/>
      <c r="I193" s="5"/>
      <c r="J193" s="5"/>
      <c r="K193" s="5"/>
      <c r="L193" s="5"/>
      <c r="M193" s="5">
        <v>0.2</v>
      </c>
      <c r="N193" s="5"/>
      <c r="O193" s="5"/>
      <c r="P193" s="5">
        <v>0.34</v>
      </c>
      <c r="Q193" s="5"/>
      <c r="R193" s="5"/>
    </row>
    <row r="194" spans="1:18" x14ac:dyDescent="0.35">
      <c r="A194" t="str">
        <f>'Program targeting'!$F$2</f>
        <v>Adults 65+</v>
      </c>
      <c r="B194" s="5">
        <v>0.2</v>
      </c>
      <c r="C194" s="5" t="s">
        <v>109</v>
      </c>
      <c r="D194" s="5" t="s">
        <v>110</v>
      </c>
      <c r="E194" s="5"/>
      <c r="G194" s="5"/>
      <c r="H194" s="5"/>
      <c r="I194" s="5"/>
      <c r="J194" s="5"/>
      <c r="K194" s="5"/>
      <c r="L194" s="5"/>
      <c r="M194" s="5">
        <v>0.2</v>
      </c>
      <c r="N194" s="5"/>
      <c r="O194" s="5"/>
      <c r="P194" s="5">
        <v>0.34</v>
      </c>
      <c r="Q194" s="5"/>
      <c r="R194" s="5"/>
    </row>
    <row r="195" spans="1:18" x14ac:dyDescent="0.35">
      <c r="A195" t="str">
        <f>'Program targeting'!$G$2</f>
        <v>Prisoners</v>
      </c>
      <c r="B195" s="5">
        <v>0.28000000000000003</v>
      </c>
      <c r="C195" s="5" t="s">
        <v>109</v>
      </c>
      <c r="D195" s="5" t="s">
        <v>110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7" spans="1:18" ht="29" x14ac:dyDescent="0.35">
      <c r="A197" s="1" t="s">
        <v>98</v>
      </c>
      <c r="B197" s="3" t="s">
        <v>69</v>
      </c>
      <c r="C197" s="3" t="s">
        <v>70</v>
      </c>
      <c r="D197" s="3" t="s">
        <v>71</v>
      </c>
      <c r="E197" s="3" t="s">
        <v>60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35">
      <c r="A198" t="str">
        <f>'Program targeting'!$C$2</f>
        <v>Children 0-4</v>
      </c>
      <c r="B198" s="5"/>
      <c r="C198" s="5"/>
      <c r="D198" s="5"/>
      <c r="E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35">
      <c r="A199" t="str">
        <f>'Program targeting'!$D$2</f>
        <v>Children 5-14</v>
      </c>
      <c r="B199" s="5"/>
      <c r="C199" s="5"/>
      <c r="D199" s="5"/>
      <c r="E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35">
      <c r="A200" t="str">
        <f>'Program targeting'!$E$2</f>
        <v>Adults 15-64</v>
      </c>
      <c r="B200" s="5"/>
      <c r="C200" s="5"/>
      <c r="D200" s="5"/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35">
      <c r="A201" t="str">
        <f>'Program targeting'!$F$2</f>
        <v>Adults 65+</v>
      </c>
      <c r="B201" s="5"/>
      <c r="C201" s="5"/>
      <c r="D201" s="5"/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35">
      <c r="A202" t="str">
        <f>'Program targeting'!$G$2</f>
        <v>Prisoners</v>
      </c>
      <c r="B202" s="5"/>
      <c r="C202" s="5"/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4" spans="1:18" ht="29" x14ac:dyDescent="0.35">
      <c r="A204" s="1" t="s">
        <v>99</v>
      </c>
      <c r="B204" s="3" t="s">
        <v>69</v>
      </c>
      <c r="C204" s="3" t="s">
        <v>70</v>
      </c>
      <c r="D204" s="3" t="s">
        <v>71</v>
      </c>
      <c r="E204" s="3" t="s">
        <v>60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35">
      <c r="A205" t="str">
        <f>'Program targeting'!$C$2</f>
        <v>Children 0-4</v>
      </c>
      <c r="B205" s="5">
        <v>0</v>
      </c>
      <c r="C205" s="5" t="s">
        <v>109</v>
      </c>
      <c r="D205" s="5" t="s">
        <v>110</v>
      </c>
      <c r="E205" s="5"/>
      <c r="G205" s="5"/>
      <c r="H205" s="5">
        <v>0.65</v>
      </c>
      <c r="I205" s="5">
        <v>0.65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35">
      <c r="A206" t="str">
        <f>'Program targeting'!$D$2</f>
        <v>Children 5-14</v>
      </c>
      <c r="B206" s="5">
        <v>0</v>
      </c>
      <c r="C206" s="5" t="s">
        <v>109</v>
      </c>
      <c r="D206" s="5" t="s">
        <v>110</v>
      </c>
      <c r="E206" s="5"/>
      <c r="G206" s="5"/>
      <c r="H206" s="5">
        <v>0.5</v>
      </c>
      <c r="I206" s="5">
        <v>0.5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35">
      <c r="A207" t="str">
        <f>'Program targeting'!$E$2</f>
        <v>Adults 15-64</v>
      </c>
      <c r="B207" s="5">
        <v>0</v>
      </c>
      <c r="C207" s="5" t="s">
        <v>109</v>
      </c>
      <c r="D207" s="5" t="s">
        <v>110</v>
      </c>
      <c r="E207" s="5"/>
      <c r="G207" s="5"/>
      <c r="H207" s="5">
        <v>0.85</v>
      </c>
      <c r="I207" s="5">
        <v>0.85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35">
      <c r="A208" t="str">
        <f>'Program targeting'!$F$2</f>
        <v>Adults 65+</v>
      </c>
      <c r="B208" s="5">
        <v>0</v>
      </c>
      <c r="C208" s="5" t="s">
        <v>109</v>
      </c>
      <c r="D208" s="5" t="s">
        <v>110</v>
      </c>
      <c r="E208" s="5"/>
      <c r="G208" s="5"/>
      <c r="H208" s="5">
        <v>0.85</v>
      </c>
      <c r="I208" s="5">
        <v>0.85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35">
      <c r="A209" t="str">
        <f>'Program targeting'!$G$2</f>
        <v>Prisoners</v>
      </c>
      <c r="B209" s="5">
        <v>0</v>
      </c>
      <c r="C209" s="5" t="s">
        <v>109</v>
      </c>
      <c r="D209" s="5" t="s">
        <v>110</v>
      </c>
      <c r="E209" s="5"/>
      <c r="G209" s="5"/>
      <c r="H209" s="5"/>
      <c r="I209" s="5"/>
      <c r="J209" s="5">
        <v>0.85</v>
      </c>
      <c r="K209" s="5"/>
      <c r="L209" s="5"/>
      <c r="M209" s="5"/>
      <c r="N209" s="5"/>
      <c r="O209" s="5"/>
      <c r="P209" s="5"/>
      <c r="Q209" s="5"/>
      <c r="R209" s="5"/>
    </row>
    <row r="211" spans="1:18" ht="29" x14ac:dyDescent="0.35">
      <c r="A211" s="1" t="s">
        <v>100</v>
      </c>
      <c r="B211" s="3" t="s">
        <v>69</v>
      </c>
      <c r="C211" s="3" t="s">
        <v>70</v>
      </c>
      <c r="D211" s="3" t="s">
        <v>71</v>
      </c>
      <c r="E211" s="3" t="s">
        <v>60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35">
      <c r="A212" t="str">
        <f>'Program targeting'!$C$2</f>
        <v>Children 0-4</v>
      </c>
      <c r="B212" s="5">
        <v>0</v>
      </c>
      <c r="C212" s="5" t="s">
        <v>109</v>
      </c>
      <c r="D212" s="5" t="s">
        <v>110</v>
      </c>
      <c r="E212" s="5"/>
      <c r="G212" s="5"/>
      <c r="H212" s="5">
        <f>H205-0.1</f>
        <v>0.55000000000000004</v>
      </c>
      <c r="I212" s="5">
        <f>I205-0.1</f>
        <v>0.55000000000000004</v>
      </c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35">
      <c r="A213" t="str">
        <f>'Program targeting'!$D$2</f>
        <v>Children 5-14</v>
      </c>
      <c r="B213" s="5">
        <v>0</v>
      </c>
      <c r="C213" s="5" t="s">
        <v>109</v>
      </c>
      <c r="D213" s="5" t="s">
        <v>110</v>
      </c>
      <c r="E213" s="5"/>
      <c r="G213" s="5"/>
      <c r="H213" s="5">
        <f t="shared" ref="H213:I213" si="0">H206-0.1</f>
        <v>0.4</v>
      </c>
      <c r="I213" s="5">
        <f t="shared" si="0"/>
        <v>0.4</v>
      </c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35">
      <c r="A214" t="str">
        <f>'Program targeting'!$E$2</f>
        <v>Adults 15-64</v>
      </c>
      <c r="B214" s="5">
        <v>0</v>
      </c>
      <c r="C214" s="5" t="s">
        <v>109</v>
      </c>
      <c r="D214" s="5" t="s">
        <v>110</v>
      </c>
      <c r="E214" s="5"/>
      <c r="G214" s="5"/>
      <c r="H214" s="5">
        <f t="shared" ref="H214:I214" si="1">H207-0.1</f>
        <v>0.75</v>
      </c>
      <c r="I214" s="5">
        <f t="shared" si="1"/>
        <v>0.75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35">
      <c r="A215" t="str">
        <f>'Program targeting'!$F$2</f>
        <v>Adults 65+</v>
      </c>
      <c r="B215" s="5">
        <v>0</v>
      </c>
      <c r="C215" s="5" t="s">
        <v>109</v>
      </c>
      <c r="D215" s="5" t="s">
        <v>110</v>
      </c>
      <c r="E215" s="5"/>
      <c r="G215" s="5"/>
      <c r="H215" s="5">
        <f t="shared" ref="H215:I215" si="2">H208-0.1</f>
        <v>0.75</v>
      </c>
      <c r="I215" s="5">
        <f t="shared" si="2"/>
        <v>0.75</v>
      </c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5">
      <c r="A216" t="str">
        <f>'Program targeting'!$G$2</f>
        <v>Prisoners</v>
      </c>
      <c r="B216" s="5">
        <v>0</v>
      </c>
      <c r="C216" s="5" t="s">
        <v>109</v>
      </c>
      <c r="D216" s="5" t="s">
        <v>110</v>
      </c>
      <c r="E216" s="5"/>
      <c r="G216" s="5"/>
      <c r="H216" s="5"/>
      <c r="I216" s="5"/>
      <c r="J216" s="5">
        <v>0.6</v>
      </c>
      <c r="K216" s="5"/>
      <c r="L216" s="5"/>
      <c r="M216" s="5"/>
      <c r="N216" s="5"/>
      <c r="O216" s="5"/>
      <c r="P216" s="5"/>
      <c r="Q216" s="5"/>
      <c r="R216" s="5"/>
    </row>
    <row r="218" spans="1:18" ht="29" x14ac:dyDescent="0.35">
      <c r="A218" s="1" t="s">
        <v>101</v>
      </c>
      <c r="B218" s="3" t="s">
        <v>69</v>
      </c>
      <c r="C218" s="3" t="s">
        <v>70</v>
      </c>
      <c r="D218" s="3" t="s">
        <v>71</v>
      </c>
      <c r="E218" s="3" t="s">
        <v>60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35">
      <c r="A219" t="str">
        <f>'Program targeting'!$C$2</f>
        <v>Children 0-4</v>
      </c>
      <c r="B219" s="5">
        <v>0</v>
      </c>
      <c r="C219" s="5" t="s">
        <v>109</v>
      </c>
      <c r="D219" s="5" t="s">
        <v>110</v>
      </c>
      <c r="E219" s="5"/>
      <c r="G219" s="5"/>
      <c r="H219" s="5">
        <f>H212-0.2</f>
        <v>0.35000000000000003</v>
      </c>
      <c r="I219" s="5">
        <f>I212-0.2</f>
        <v>0.35000000000000003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5">
      <c r="A220" t="str">
        <f>'Program targeting'!$D$2</f>
        <v>Children 5-14</v>
      </c>
      <c r="B220" s="5">
        <v>0</v>
      </c>
      <c r="C220" s="5" t="s">
        <v>109</v>
      </c>
      <c r="D220" s="5" t="s">
        <v>110</v>
      </c>
      <c r="E220" s="5"/>
      <c r="G220" s="5"/>
      <c r="H220" s="5">
        <f t="shared" ref="H220:I220" si="3">H213-0.2</f>
        <v>0.2</v>
      </c>
      <c r="I220" s="5">
        <f t="shared" si="3"/>
        <v>0.2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5">
      <c r="A221" t="str">
        <f>'Program targeting'!$E$2</f>
        <v>Adults 15-64</v>
      </c>
      <c r="B221" s="5">
        <v>0</v>
      </c>
      <c r="C221" s="5" t="s">
        <v>109</v>
      </c>
      <c r="D221" s="5" t="s">
        <v>110</v>
      </c>
      <c r="E221" s="5"/>
      <c r="G221" s="5"/>
      <c r="H221" s="5">
        <f t="shared" ref="H221:I221" si="4">H214-0.2</f>
        <v>0.55000000000000004</v>
      </c>
      <c r="I221" s="5">
        <f t="shared" si="4"/>
        <v>0.55000000000000004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5">
      <c r="A222" t="str">
        <f>'Program targeting'!$F$2</f>
        <v>Adults 65+</v>
      </c>
      <c r="B222" s="5">
        <v>0</v>
      </c>
      <c r="C222" s="5" t="s">
        <v>109</v>
      </c>
      <c r="D222" s="5" t="s">
        <v>110</v>
      </c>
      <c r="E222" s="5"/>
      <c r="G222" s="5"/>
      <c r="H222" s="5">
        <f t="shared" ref="H222:J223" si="5">H215-0.2</f>
        <v>0.55000000000000004</v>
      </c>
      <c r="I222" s="5">
        <f t="shared" si="5"/>
        <v>0.55000000000000004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5">
      <c r="A223" t="str">
        <f>'Program targeting'!$G$2</f>
        <v>Prisoners</v>
      </c>
      <c r="B223" s="5">
        <v>0</v>
      </c>
      <c r="C223" s="5" t="s">
        <v>109</v>
      </c>
      <c r="D223" s="5" t="s">
        <v>110</v>
      </c>
      <c r="E223" s="5"/>
      <c r="G223" s="5"/>
      <c r="H223" s="5"/>
      <c r="I223" s="5"/>
      <c r="J223" s="5">
        <f t="shared" si="5"/>
        <v>0.39999999999999997</v>
      </c>
      <c r="K223" s="5"/>
      <c r="L223" s="5"/>
      <c r="M223" s="5"/>
      <c r="N223" s="5"/>
      <c r="O223" s="5"/>
      <c r="P223" s="5"/>
      <c r="Q223" s="5"/>
      <c r="R223" s="5"/>
    </row>
    <row r="225" spans="1:18" ht="29" x14ac:dyDescent="0.35">
      <c r="A225" s="1" t="s">
        <v>102</v>
      </c>
      <c r="B225" s="3" t="s">
        <v>69</v>
      </c>
      <c r="C225" s="3" t="s">
        <v>70</v>
      </c>
      <c r="D225" s="3" t="s">
        <v>71</v>
      </c>
      <c r="E225" s="3" t="s">
        <v>60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35">
      <c r="A226" t="str">
        <f>'Program targeting'!$C$2</f>
        <v>Children 0-4</v>
      </c>
      <c r="B226" s="5">
        <v>0</v>
      </c>
      <c r="C226" s="5" t="s">
        <v>109</v>
      </c>
      <c r="D226" s="5" t="s">
        <v>110</v>
      </c>
      <c r="E226" s="5"/>
      <c r="G226" s="5"/>
      <c r="H226" s="5">
        <v>0.6</v>
      </c>
      <c r="I226" s="5">
        <v>0.6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35">
      <c r="A227" t="str">
        <f>'Program targeting'!$D$2</f>
        <v>Children 5-14</v>
      </c>
      <c r="B227" s="5">
        <v>0</v>
      </c>
      <c r="C227" s="5" t="s">
        <v>109</v>
      </c>
      <c r="D227" s="5" t="s">
        <v>110</v>
      </c>
      <c r="E227" s="5"/>
      <c r="G227" s="5"/>
      <c r="H227" s="5">
        <v>0.4</v>
      </c>
      <c r="I227" s="5">
        <v>0.4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35">
      <c r="A228" t="str">
        <f>'Program targeting'!$E$2</f>
        <v>Adults 15-64</v>
      </c>
      <c r="B228" s="5">
        <v>0</v>
      </c>
      <c r="C228" s="5" t="s">
        <v>109</v>
      </c>
      <c r="D228" s="5" t="s">
        <v>110</v>
      </c>
      <c r="E228" s="5"/>
      <c r="G228" s="5"/>
      <c r="H228" s="5">
        <v>0.8</v>
      </c>
      <c r="I228" s="5">
        <v>0.8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35">
      <c r="A229" t="str">
        <f>'Program targeting'!$F$2</f>
        <v>Adults 65+</v>
      </c>
      <c r="B229" s="5">
        <v>0</v>
      </c>
      <c r="C229" s="5" t="s">
        <v>109</v>
      </c>
      <c r="D229" s="5" t="s">
        <v>110</v>
      </c>
      <c r="E229" s="5"/>
      <c r="G229" s="5"/>
      <c r="H229" s="5">
        <v>0.8</v>
      </c>
      <c r="I229" s="5">
        <v>0.8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35">
      <c r="A230" t="str">
        <f>'Program targeting'!$G$2</f>
        <v>Prisoners</v>
      </c>
      <c r="B230" s="5">
        <v>0</v>
      </c>
      <c r="C230" s="5" t="s">
        <v>109</v>
      </c>
      <c r="D230" s="5" t="s">
        <v>110</v>
      </c>
      <c r="E230" s="5"/>
      <c r="G230" s="5"/>
      <c r="H230" s="5"/>
      <c r="I230" s="5"/>
      <c r="J230" s="5">
        <v>0.8</v>
      </c>
      <c r="K230" s="5"/>
      <c r="L230" s="5"/>
      <c r="M230" s="5"/>
      <c r="N230" s="5"/>
      <c r="O230" s="5"/>
      <c r="P230" s="5"/>
      <c r="Q230" s="5"/>
      <c r="R230" s="5"/>
    </row>
    <row r="232" spans="1:18" ht="29" x14ac:dyDescent="0.35">
      <c r="A232" s="1" t="s">
        <v>103</v>
      </c>
      <c r="B232" s="3" t="s">
        <v>69</v>
      </c>
      <c r="C232" s="3" t="s">
        <v>70</v>
      </c>
      <c r="D232" s="3" t="s">
        <v>71</v>
      </c>
      <c r="E232" s="3" t="s">
        <v>60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35">
      <c r="A233" t="str">
        <f>'Program targeting'!$C$2</f>
        <v>Children 0-4</v>
      </c>
      <c r="B233" s="5">
        <v>0</v>
      </c>
      <c r="C233" s="5" t="s">
        <v>109</v>
      </c>
      <c r="D233" s="5" t="s">
        <v>110</v>
      </c>
      <c r="E233" s="5"/>
      <c r="G233" s="5"/>
      <c r="H233" s="5">
        <f>H226-0.1</f>
        <v>0.5</v>
      </c>
      <c r="I233" s="5">
        <f>I226-0.1</f>
        <v>0.5</v>
      </c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35">
      <c r="A234" t="str">
        <f>'Program targeting'!$D$2</f>
        <v>Children 5-14</v>
      </c>
      <c r="B234" s="5">
        <v>0</v>
      </c>
      <c r="C234" s="5" t="s">
        <v>109</v>
      </c>
      <c r="D234" s="5" t="s">
        <v>110</v>
      </c>
      <c r="E234" s="5"/>
      <c r="G234" s="5"/>
      <c r="H234" s="5">
        <f t="shared" ref="H234:I234" si="6">H227-0.1</f>
        <v>0.30000000000000004</v>
      </c>
      <c r="I234" s="5">
        <f t="shared" si="6"/>
        <v>0.30000000000000004</v>
      </c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35">
      <c r="A235" t="str">
        <f>'Program targeting'!$E$2</f>
        <v>Adults 15-64</v>
      </c>
      <c r="B235" s="5">
        <v>0</v>
      </c>
      <c r="C235" s="5" t="s">
        <v>109</v>
      </c>
      <c r="D235" s="5" t="s">
        <v>110</v>
      </c>
      <c r="E235" s="5"/>
      <c r="G235" s="5"/>
      <c r="H235" s="5">
        <f t="shared" ref="H235:I235" si="7">H228-0.1</f>
        <v>0.70000000000000007</v>
      </c>
      <c r="I235" s="5">
        <f t="shared" si="7"/>
        <v>0.70000000000000007</v>
      </c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35">
      <c r="A236" t="str">
        <f>'Program targeting'!$F$2</f>
        <v>Adults 65+</v>
      </c>
      <c r="B236" s="5">
        <v>0</v>
      </c>
      <c r="C236" s="5" t="s">
        <v>109</v>
      </c>
      <c r="D236" s="5" t="s">
        <v>110</v>
      </c>
      <c r="E236" s="5"/>
      <c r="G236" s="5"/>
      <c r="H236" s="5">
        <f t="shared" ref="H236:I236" si="8">H229-0.1</f>
        <v>0.70000000000000007</v>
      </c>
      <c r="I236" s="5">
        <f t="shared" si="8"/>
        <v>0.70000000000000007</v>
      </c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35">
      <c r="A237" t="str">
        <f>'Program targeting'!$G$2</f>
        <v>Prisoners</v>
      </c>
      <c r="B237" s="5">
        <v>0</v>
      </c>
      <c r="C237" s="5" t="s">
        <v>109</v>
      </c>
      <c r="D237" s="5" t="s">
        <v>110</v>
      </c>
      <c r="E237" s="5"/>
      <c r="G237" s="5"/>
      <c r="H237" s="5"/>
      <c r="I237" s="5"/>
      <c r="J237" s="5">
        <v>0.55000000000000004</v>
      </c>
      <c r="K237" s="5"/>
      <c r="L237" s="5"/>
      <c r="M237" s="5"/>
      <c r="N237" s="5"/>
      <c r="O237" s="5"/>
      <c r="P237" s="5"/>
      <c r="Q237" s="5"/>
      <c r="R237" s="5"/>
    </row>
    <row r="239" spans="1:18" ht="29" x14ac:dyDescent="0.35">
      <c r="A239" s="1" t="s">
        <v>104</v>
      </c>
      <c r="B239" s="3" t="s">
        <v>69</v>
      </c>
      <c r="C239" s="3" t="s">
        <v>70</v>
      </c>
      <c r="D239" s="3" t="s">
        <v>71</v>
      </c>
      <c r="E239" s="3" t="s">
        <v>60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35">
      <c r="A240" t="str">
        <f>'Program targeting'!$C$2</f>
        <v>Children 0-4</v>
      </c>
      <c r="B240" s="5">
        <v>0</v>
      </c>
      <c r="C240" s="5" t="s">
        <v>109</v>
      </c>
      <c r="D240" s="5" t="s">
        <v>110</v>
      </c>
      <c r="E240" s="5"/>
      <c r="G240" s="5"/>
      <c r="H240" s="5">
        <f>H233-0.1</f>
        <v>0.4</v>
      </c>
      <c r="I240" s="5">
        <f>I233-0.1</f>
        <v>0.4</v>
      </c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35">
      <c r="A241" t="str">
        <f>'Program targeting'!$D$2</f>
        <v>Children 5-14</v>
      </c>
      <c r="B241" s="5">
        <v>0</v>
      </c>
      <c r="C241" s="5" t="s">
        <v>109</v>
      </c>
      <c r="D241" s="5" t="s">
        <v>110</v>
      </c>
      <c r="E241" s="5"/>
      <c r="G241" s="5"/>
      <c r="H241" s="5">
        <f t="shared" ref="H241:I241" si="9">H234-0.1</f>
        <v>0.20000000000000004</v>
      </c>
      <c r="I241" s="5">
        <f t="shared" si="9"/>
        <v>0.20000000000000004</v>
      </c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35">
      <c r="A242" t="str">
        <f>'Program targeting'!$E$2</f>
        <v>Adults 15-64</v>
      </c>
      <c r="B242" s="5">
        <v>0</v>
      </c>
      <c r="C242" s="5" t="s">
        <v>109</v>
      </c>
      <c r="D242" s="5" t="s">
        <v>110</v>
      </c>
      <c r="E242" s="5"/>
      <c r="G242" s="5"/>
      <c r="H242" s="5">
        <f t="shared" ref="H242:I242" si="10">H235-0.1</f>
        <v>0.60000000000000009</v>
      </c>
      <c r="I242" s="5">
        <f t="shared" si="10"/>
        <v>0.60000000000000009</v>
      </c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35">
      <c r="A243" t="str">
        <f>'Program targeting'!$F$2</f>
        <v>Adults 65+</v>
      </c>
      <c r="B243" s="5">
        <v>0</v>
      </c>
      <c r="C243" s="5" t="s">
        <v>109</v>
      </c>
      <c r="D243" s="5" t="s">
        <v>110</v>
      </c>
      <c r="E243" s="5"/>
      <c r="G243" s="5"/>
      <c r="H243" s="5">
        <f t="shared" ref="H243:I243" si="11">H236-0.1</f>
        <v>0.60000000000000009</v>
      </c>
      <c r="I243" s="5">
        <f t="shared" si="11"/>
        <v>0.60000000000000009</v>
      </c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35">
      <c r="A244" t="str">
        <f>'Program targeting'!$G$2</f>
        <v>Prisoners</v>
      </c>
      <c r="B244" s="5">
        <v>0</v>
      </c>
      <c r="C244" s="5" t="s">
        <v>109</v>
      </c>
      <c r="D244" s="5" t="s">
        <v>110</v>
      </c>
      <c r="E244" s="5"/>
      <c r="G244" s="5"/>
      <c r="H244" s="5"/>
      <c r="I244" s="5"/>
      <c r="J244" s="5">
        <v>0.4</v>
      </c>
      <c r="K244" s="5"/>
      <c r="L244" s="5"/>
      <c r="M244" s="5"/>
      <c r="N244" s="5"/>
      <c r="O244" s="5"/>
      <c r="P244" s="5"/>
      <c r="Q244" s="5"/>
      <c r="R244" s="5"/>
    </row>
    <row r="246" spans="1:18" ht="29" x14ac:dyDescent="0.35">
      <c r="A246" s="1" t="s">
        <v>105</v>
      </c>
      <c r="B246" s="3" t="s">
        <v>69</v>
      </c>
      <c r="C246" s="3" t="s">
        <v>70</v>
      </c>
      <c r="D246" s="3" t="s">
        <v>71</v>
      </c>
      <c r="E246" s="3" t="s">
        <v>60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35">
      <c r="A247" t="str">
        <f>'Program targeting'!$C$2</f>
        <v>Children 0-4</v>
      </c>
      <c r="B247" s="5">
        <v>0</v>
      </c>
      <c r="C247" s="5" t="s">
        <v>109</v>
      </c>
      <c r="D247" s="5" t="s">
        <v>110</v>
      </c>
      <c r="E247" s="5"/>
      <c r="G247" s="5"/>
      <c r="H247" s="5"/>
      <c r="I247" s="5"/>
      <c r="J247" s="5"/>
      <c r="K247" s="5">
        <v>1</v>
      </c>
      <c r="L247" s="5"/>
      <c r="M247" s="5"/>
      <c r="N247" s="5">
        <v>1</v>
      </c>
      <c r="O247" s="5"/>
      <c r="P247" s="5"/>
      <c r="Q247" s="5"/>
      <c r="R247" s="5"/>
    </row>
    <row r="248" spans="1:18" x14ac:dyDescent="0.35">
      <c r="A248" t="str">
        <f>'Program targeting'!$D$2</f>
        <v>Children 5-14</v>
      </c>
      <c r="B248" s="5">
        <v>0</v>
      </c>
      <c r="C248" s="5" t="s">
        <v>109</v>
      </c>
      <c r="D248" s="5" t="s">
        <v>110</v>
      </c>
      <c r="E248" s="5"/>
      <c r="G248" s="5"/>
      <c r="H248" s="5"/>
      <c r="I248" s="5"/>
      <c r="J248" s="5"/>
      <c r="K248" s="5">
        <v>1</v>
      </c>
      <c r="L248" s="5"/>
      <c r="M248" s="5"/>
      <c r="N248" s="5">
        <v>1</v>
      </c>
      <c r="O248" s="5"/>
      <c r="P248" s="5"/>
      <c r="Q248" s="5"/>
      <c r="R248" s="5"/>
    </row>
    <row r="249" spans="1:18" x14ac:dyDescent="0.35">
      <c r="A249" t="str">
        <f>'Program targeting'!$E$2</f>
        <v>Adults 15-64</v>
      </c>
      <c r="B249" s="5">
        <v>0</v>
      </c>
      <c r="C249" s="5" t="s">
        <v>109</v>
      </c>
      <c r="D249" s="5" t="s">
        <v>110</v>
      </c>
      <c r="E249" s="5"/>
      <c r="G249" s="5"/>
      <c r="H249" s="5"/>
      <c r="I249" s="5"/>
      <c r="J249" s="5"/>
      <c r="K249" s="5">
        <v>1</v>
      </c>
      <c r="L249" s="5"/>
      <c r="M249" s="5"/>
      <c r="N249" s="5">
        <v>1</v>
      </c>
      <c r="O249" s="5"/>
      <c r="P249" s="5"/>
      <c r="Q249" s="5"/>
      <c r="R249" s="5"/>
    </row>
    <row r="250" spans="1:18" x14ac:dyDescent="0.35">
      <c r="A250" t="str">
        <f>'Program targeting'!$F$2</f>
        <v>Adults 65+</v>
      </c>
      <c r="B250" s="5">
        <v>0</v>
      </c>
      <c r="C250" s="5" t="s">
        <v>109</v>
      </c>
      <c r="D250" s="5" t="s">
        <v>110</v>
      </c>
      <c r="E250" s="5"/>
      <c r="G250" s="5"/>
      <c r="H250" s="5"/>
      <c r="I250" s="5"/>
      <c r="J250" s="5"/>
      <c r="K250" s="5">
        <v>1</v>
      </c>
      <c r="L250" s="5"/>
      <c r="M250" s="5"/>
      <c r="N250" s="5">
        <v>1</v>
      </c>
      <c r="O250" s="5"/>
      <c r="P250" s="5"/>
      <c r="Q250" s="5"/>
      <c r="R250" s="5"/>
    </row>
    <row r="251" spans="1:18" x14ac:dyDescent="0.35">
      <c r="A251" t="str">
        <f>'Program targeting'!$G$2</f>
        <v>Prisoners</v>
      </c>
      <c r="B251" s="5">
        <v>0</v>
      </c>
      <c r="C251" s="5" t="s">
        <v>109</v>
      </c>
      <c r="D251" s="5" t="s">
        <v>110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1</v>
      </c>
      <c r="R251" s="5"/>
    </row>
    <row r="253" spans="1:18" ht="29" x14ac:dyDescent="0.35">
      <c r="A253" s="1" t="s">
        <v>106</v>
      </c>
      <c r="B253" s="3" t="s">
        <v>69</v>
      </c>
      <c r="C253" s="3" t="s">
        <v>70</v>
      </c>
      <c r="D253" s="3" t="s">
        <v>71</v>
      </c>
      <c r="E253" s="3" t="s">
        <v>60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35">
      <c r="A254" t="str">
        <f>'Program targeting'!$C$2</f>
        <v>Children 0-4</v>
      </c>
      <c r="B254" s="5">
        <v>0</v>
      </c>
      <c r="C254" s="5" t="s">
        <v>109</v>
      </c>
      <c r="D254" s="5" t="s">
        <v>110</v>
      </c>
      <c r="E254" s="5"/>
      <c r="G254" s="5"/>
      <c r="H254" s="5"/>
      <c r="I254" s="5"/>
      <c r="J254" s="5"/>
      <c r="K254" s="5"/>
      <c r="L254" s="5">
        <v>1</v>
      </c>
      <c r="M254" s="5"/>
      <c r="N254" s="5"/>
      <c r="O254" s="5">
        <v>1</v>
      </c>
      <c r="P254" s="5"/>
      <c r="Q254" s="5"/>
      <c r="R254" s="5"/>
    </row>
    <row r="255" spans="1:18" x14ac:dyDescent="0.35">
      <c r="A255" t="str">
        <f>'Program targeting'!$D$2</f>
        <v>Children 5-14</v>
      </c>
      <c r="B255" s="5">
        <v>0</v>
      </c>
      <c r="C255" s="5" t="s">
        <v>109</v>
      </c>
      <c r="D255" s="5" t="s">
        <v>110</v>
      </c>
      <c r="E255" s="5"/>
      <c r="G255" s="5"/>
      <c r="H255" s="5"/>
      <c r="I255" s="5"/>
      <c r="J255" s="5"/>
      <c r="K255" s="5"/>
      <c r="L255" s="5">
        <v>1</v>
      </c>
      <c r="M255" s="5"/>
      <c r="N255" s="5"/>
      <c r="O255" s="5">
        <v>1</v>
      </c>
      <c r="P255" s="5"/>
      <c r="Q255" s="5"/>
      <c r="R255" s="5"/>
    </row>
    <row r="256" spans="1:18" x14ac:dyDescent="0.35">
      <c r="A256" t="str">
        <f>'Program targeting'!$E$2</f>
        <v>Adults 15-64</v>
      </c>
      <c r="B256" s="5">
        <v>0</v>
      </c>
      <c r="C256" s="5" t="s">
        <v>109</v>
      </c>
      <c r="D256" s="5" t="s">
        <v>110</v>
      </c>
      <c r="E256" s="5"/>
      <c r="G256" s="5"/>
      <c r="H256" s="5"/>
      <c r="I256" s="5"/>
      <c r="J256" s="5"/>
      <c r="K256" s="5"/>
      <c r="L256" s="5">
        <v>1</v>
      </c>
      <c r="M256" s="5"/>
      <c r="N256" s="5"/>
      <c r="O256" s="5">
        <v>1</v>
      </c>
      <c r="P256" s="5"/>
      <c r="Q256" s="5"/>
      <c r="R256" s="5"/>
    </row>
    <row r="257" spans="1:18" x14ac:dyDescent="0.35">
      <c r="A257" t="str">
        <f>'Program targeting'!$F$2</f>
        <v>Adults 65+</v>
      </c>
      <c r="B257" s="5">
        <v>0</v>
      </c>
      <c r="C257" s="5" t="s">
        <v>109</v>
      </c>
      <c r="D257" s="5" t="s">
        <v>110</v>
      </c>
      <c r="E257" s="5"/>
      <c r="G257" s="5"/>
      <c r="H257" s="5"/>
      <c r="I257" s="5"/>
      <c r="J257" s="5"/>
      <c r="K257" s="5"/>
      <c r="L257" s="5">
        <v>1</v>
      </c>
      <c r="M257" s="5"/>
      <c r="N257" s="5"/>
      <c r="O257" s="5">
        <v>1</v>
      </c>
      <c r="P257" s="5"/>
      <c r="Q257" s="5"/>
      <c r="R257" s="5"/>
    </row>
    <row r="258" spans="1:18" x14ac:dyDescent="0.35">
      <c r="A258" t="str">
        <f>'Program targeting'!$G$2</f>
        <v>Prisoners</v>
      </c>
      <c r="B258" s="5">
        <v>0</v>
      </c>
      <c r="C258" s="5" t="s">
        <v>109</v>
      </c>
      <c r="D258" s="5" t="s">
        <v>110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>
        <v>1</v>
      </c>
    </row>
    <row r="260" spans="1:18" ht="29" x14ac:dyDescent="0.35">
      <c r="A260" s="1" t="s">
        <v>107</v>
      </c>
      <c r="B260" s="3" t="s">
        <v>69</v>
      </c>
      <c r="C260" s="3" t="s">
        <v>70</v>
      </c>
      <c r="D260" s="3" t="s">
        <v>71</v>
      </c>
      <c r="E260" s="3" t="s">
        <v>60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35">
      <c r="A261" t="str">
        <f>'Program targeting'!$C$2</f>
        <v>Children 0-4</v>
      </c>
      <c r="B261" s="5">
        <v>0</v>
      </c>
      <c r="C261" s="5" t="s">
        <v>109</v>
      </c>
      <c r="D261" s="5" t="s">
        <v>110</v>
      </c>
      <c r="E261" s="5"/>
      <c r="G261" s="5"/>
      <c r="H261" s="5"/>
      <c r="I261" s="5"/>
      <c r="J261" s="5"/>
      <c r="K261" s="5"/>
      <c r="L261" s="5"/>
      <c r="M261" s="5">
        <v>1</v>
      </c>
      <c r="N261" s="5"/>
      <c r="O261" s="5"/>
      <c r="P261" s="5">
        <v>1</v>
      </c>
      <c r="Q261" s="5"/>
      <c r="R261" s="5"/>
    </row>
    <row r="262" spans="1:18" x14ac:dyDescent="0.35">
      <c r="A262" t="str">
        <f>'Program targeting'!$D$2</f>
        <v>Children 5-14</v>
      </c>
      <c r="B262" s="5">
        <v>0</v>
      </c>
      <c r="C262" s="5" t="s">
        <v>109</v>
      </c>
      <c r="D262" s="5" t="s">
        <v>110</v>
      </c>
      <c r="E262" s="5"/>
      <c r="G262" s="5"/>
      <c r="H262" s="5"/>
      <c r="I262" s="5"/>
      <c r="J262" s="5"/>
      <c r="K262" s="5"/>
      <c r="L262" s="5"/>
      <c r="M262" s="5">
        <v>1</v>
      </c>
      <c r="N262" s="5"/>
      <c r="O262" s="5"/>
      <c r="P262" s="5">
        <v>1</v>
      </c>
      <c r="Q262" s="5"/>
      <c r="R262" s="5"/>
    </row>
    <row r="263" spans="1:18" x14ac:dyDescent="0.35">
      <c r="A263" t="str">
        <f>'Program targeting'!$E$2</f>
        <v>Adults 15-64</v>
      </c>
      <c r="B263" s="5">
        <v>0</v>
      </c>
      <c r="C263" s="5" t="s">
        <v>109</v>
      </c>
      <c r="D263" s="5" t="s">
        <v>110</v>
      </c>
      <c r="E263" s="5"/>
      <c r="G263" s="5"/>
      <c r="H263" s="5"/>
      <c r="I263" s="5"/>
      <c r="J263" s="5"/>
      <c r="K263" s="5"/>
      <c r="L263" s="5"/>
      <c r="M263" s="5">
        <v>1</v>
      </c>
      <c r="N263" s="5"/>
      <c r="O263" s="5"/>
      <c r="P263" s="5">
        <v>1</v>
      </c>
      <c r="Q263" s="5"/>
      <c r="R263" s="5"/>
    </row>
    <row r="264" spans="1:18" x14ac:dyDescent="0.35">
      <c r="A264" t="str">
        <f>'Program targeting'!$F$2</f>
        <v>Adults 65+</v>
      </c>
      <c r="B264" s="5">
        <v>0</v>
      </c>
      <c r="C264" s="5" t="s">
        <v>109</v>
      </c>
      <c r="D264" s="5" t="s">
        <v>110</v>
      </c>
      <c r="E264" s="5"/>
      <c r="G264" s="5"/>
      <c r="H264" s="5"/>
      <c r="I264" s="5"/>
      <c r="J264" s="5"/>
      <c r="K264" s="5"/>
      <c r="L264" s="5"/>
      <c r="M264" s="5">
        <v>1</v>
      </c>
      <c r="N264" s="5"/>
      <c r="O264" s="5"/>
      <c r="P264" s="5">
        <v>1</v>
      </c>
      <c r="Q264" s="5"/>
      <c r="R264" s="5"/>
    </row>
    <row r="265" spans="1:18" x14ac:dyDescent="0.35">
      <c r="A265" t="str">
        <f>'Program targeting'!$G$2</f>
        <v>Prisoners</v>
      </c>
      <c r="B265" s="5">
        <v>0</v>
      </c>
      <c r="C265" s="5" t="s">
        <v>109</v>
      </c>
      <c r="D265" s="5" t="s">
        <v>110</v>
      </c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>
        <v>1</v>
      </c>
    </row>
  </sheetData>
  <dataValidations count="38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3" id="{3D023943-D0D3-4764-9901-BA80FCD515A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D577C03-5D5F-440D-A808-75A7D66036C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749" id="{BECB3F79-9E92-4BBC-8B07-F4AC665AE6AE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E1D40549-9086-48A1-A261-B2A2373E30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773" id="{F565469E-7DDF-4A3E-868C-A9B46366A38F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3DB4FA91-49F0-4C4A-B5B1-CBA2651AC8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797" id="{B9D425C8-6249-40A6-8B0D-71A5A1F13685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1C5C9AA-1B7D-44C5-9ECD-67A6DF20A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21" id="{9B31B4E7-AAA0-458A-AB76-508CDD77C6EF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681FBFBF-D145-4C20-88DF-CDAD56BD0A0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845" id="{4596576D-875B-4A6D-B8A7-E8CCA80874B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6FB94B2B-B9DE-4EA0-8C48-48C3F0464CD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869" id="{52046170-8C07-4761-AD61-29FB293E2B12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9096289D-BEE1-46C6-BBA9-B65622CA7C6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893" id="{A6FE4DA3-8F6D-4715-82B9-4BF4A5ADFA8C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D81DA0D-714F-461A-8A4C-CF1E937E44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917" id="{C3E8CA1F-F590-4406-BDBA-A8F5467A2FCB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3394535F-5180-4DC0-8B86-2539BB8630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237" id="{BF98A058-F776-4002-9379-46AF80C08361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930A712F-617F-49F0-B0AF-86866F3A39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941" id="{206B06BA-4DCD-436B-A71E-B29E1E87595B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F9E6F47-C867-4467-916B-2F94AC2E49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1965" id="{8E440A0B-CBC4-4ADE-ACAE-126257E1B490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A6A14DAA-F583-4381-8B41-2FDA06D5BA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1989" id="{5AEDB208-93F0-4969-B02A-29E73FC256BB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B85CF110-EC47-42B4-8CE3-1DFFA3E4424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013" id="{15BC8A27-3E0F-4A6E-8A5E-59D9DD9C999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2EC22E23-38F4-4497-AEA0-1E633DF9488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037" id="{D3E25186-2926-4784-88B0-81D12A1B18EA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EBA49EA1-4A66-4D8C-BC53-E9E33490F3D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061" id="{AB26776E-CCA9-4F93-A1F7-F59B40F9CED2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D9AACCB3-2532-4F25-9381-0DA4372DC2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085" id="{4FA2CF28-1412-438A-B2B3-567909A85816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25DCFC2E-8FA1-420B-AFD4-1FEE2C6016C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61" id="{1D71D783-4382-42EF-8F4F-83A72C12CCE3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119C5178-9AA6-4F31-B572-F94DCFCD6AD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109" id="{02EB76F6-9E63-4739-A1F3-E6C262814914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BA388CA1-05AA-43A4-B39B-7E6889CFF3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133" id="{61265D1F-6944-4B44-AA4B-9D8E1214D260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4F9FF1A0-4B97-4578-BEB8-41B15BDB00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157" id="{54ADCB70-08AC-44AE-9D57-73754DBC2A08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A5213E89-0972-43A2-9F9A-F0AAA542083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181" id="{1DA431D8-1ECD-4268-9A1A-C098B0FBDA40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98A9F8CF-394F-430B-B225-9E7CC153BF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205" id="{957CE33A-4EA1-480A-92E0-0DE81CF95F83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8FB80AEB-21D9-4B2F-BD62-6AFBA50F531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229" id="{BFB93D6D-753D-4692-B6D1-5F9247C44882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3862585E-BCE2-4931-A3A7-B035B3139D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253" id="{E78C89DF-0191-48A4-96D9-C63D2C350F2D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B6CB7E96-3271-44D1-B667-817669BB75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85" id="{B23AFC09-7AB7-447F-9435-F61B4A5B281F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C7551075-3A4A-4B5D-86B6-09AFBCAEB4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277" id="{398DCE7A-6089-499B-A5FC-CACEF011A39F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653F1420-6F67-4F65-A4E3-81691AC62C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301" id="{9BCCFD21-0D00-436D-B950-AE2409D7CEA2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10618AEC-E01E-4C04-95AE-D5E213FE96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325" id="{FF747C16-A630-48D6-9B78-196030BE246D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8EDCE13C-3760-4D9D-8467-4A775E84015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349" id="{27E30213-227E-4667-9476-EBF2FC347906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D1AD7537-3B2B-41C8-92A7-78F864BD05A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373" id="{36328C79-981E-4254-A809-4BCA9810C2E0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D6650E3F-8CB5-417F-91C1-F9F55DEE0C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397" id="{89EE9314-9AF3-47AC-AACD-DCDE824DF918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E0E9130E-439B-40E1-9868-333EC2CBD0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421" id="{885F9CAF-69EA-4131-BCFC-22A4941BF60C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5786B01E-9891-4628-AE88-8114A01196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445" id="{90F600F0-1862-4C40-854F-36261AD83A66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F469878F-8099-4E1D-AEE0-256C3110746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469" id="{DA091475-231F-40BA-A1E9-586C9AD703DB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326B1633-5432-414F-B69E-079B8E12F73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493" id="{C78464EC-B5B6-4620-90B4-0CC33B2FBB06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219F454F-F6DD-421D-AC01-B9F64AAB08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517" id="{3754FD49-3AC2-4244-8502-7D3FCDF362AC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83ABAADF-7069-48B6-AC45-93C31FD5DEA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541" id="{A588622F-45C9-430F-A3E7-6D329893C16E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7E642E08-BDF7-47F2-B402-07467B736E1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565" id="{BC984643-E58E-40A9-AC05-1140A6B9B902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F6A3F3F7-672B-4B58-B7E4-72CECBD060F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589" id="{B88EF508-2541-49F4-9B42-B7E47050D684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5B7A68DB-ED23-40B1-A34F-4E3DC6FBB3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613" id="{B4D13875-857F-4245-8F57-4E8C18A36BFF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C7462636-1DC4-4663-B504-30095A1E99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637" id="{4B79BED8-46C5-44C6-A619-7EEE4FC2F456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3BE7867-B54D-4B2A-B4D3-77F8D2467B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661" id="{F944FFE6-C276-4030-9D92-3228108BC17A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A2C05176-7AD8-48AF-9C51-F0421B0531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685" id="{33761405-8572-40DF-A145-F78AA0B456F2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CC2E57CD-F6A4-4B9A-8671-573504F0E0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709" id="{9E59375D-43A3-4BF1-87C5-265B1AB6C9CD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C97FB205-F606-4AC2-AF26-E119909B09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733" id="{117A142F-F75B-467A-BFAF-278E4E4F45D0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564B5DCF-503E-410C-8AA9-38C9F65F2F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757" id="{99CD1209-1DDC-4F6D-B12A-750706F3C53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7DF3B805-6EA0-407F-B25C-4D0669F1B8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781" id="{9EA78346-33BB-41C4-BACE-360BA98A703C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3AA25952-3DBF-46ED-BC48-D0DDB62D5C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309" id="{BC79A7F6-0D87-48BF-8A91-0C918CB6A65D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25C1FC46-D01C-459B-B849-5C628C309F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805" id="{48D2D628-A723-4518-8E03-5EABAD771485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A6C9A852-5F0D-4ABE-8048-F1612DE2243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829" id="{4FE0BE2A-1A7F-42F2-A57E-0E1313B044EC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A5FA4593-9BC2-4778-9B50-648ADBB8EA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2853" id="{581E42F6-FC69-4DBC-94CF-C844E15DEF65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B487E158-87DF-4BF4-9100-D64A121ED6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2877" id="{B39A7254-E9BB-437E-B1E3-9273BA27D9EB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51648B89-8DEB-4BDC-948A-1E30D90B1D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2901" id="{2095EA73-A455-4E03-BE56-8288B0E93E7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8115D3A0-25CA-43C4-BD1F-B39AA87FFE4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2925" id="{F5932CA6-9E1A-4A9E-A9F0-022E83C7B83A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A3ECBFE2-FC3C-4AE1-88F1-771A1FE263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333" id="{A036AB13-680A-4DF5-8673-843BA2B2E593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6F557BBC-C749-4FF5-A9AC-F936944643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949" id="{5ED7F363-1A39-4FD3-8995-96DA5D0E7189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113EB85C-95A0-4122-B8C7-74A3ED3C516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2973" id="{B7E49BF7-771B-48EC-B179-C8A5051B3679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A31E45B-4533-43B8-B0D5-6AF597D1BFA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2997" id="{CBC14C68-5175-40F0-A3E5-A74C1D8E06EF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2402A9C7-F7D5-4E50-B890-43DFD0C8E7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021" id="{E3344193-4768-41AD-B4DF-E7072FD15340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BD1121DE-35E4-47D0-80E3-AA6D1C6114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045" id="{5A08E12E-BD36-4B88-AD98-9C3F7DD8CCD9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4167AD21-4F1C-463C-9013-EFCB7F8FD07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069" id="{976B36C9-B7F5-421B-BA47-FEA964287B5F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A59E3449-AFA5-40A0-A5B0-3D29FC5650A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093" id="{ECA3DD45-D463-4146-A34C-F9EEC2D470C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3A5D138C-1206-4DE6-AF08-21C27A069B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117" id="{492EF9F6-F5EF-43D2-B5D7-818299CBE2F0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FD92CA15-BF2E-4E71-918D-14044A47CD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57" id="{45A10D62-25E4-4F71-9331-D721E888C5D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308C0D4E-8328-46EB-B5C3-B63F6AFFEE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141" id="{735331B4-E524-431A-8953-59887A23BB06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AC348DCD-E732-4867-BC76-F9F91DC7AF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165" id="{B52BDDC1-A6F6-48CE-A9E0-02939EE1BB77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95747DC4-8012-447B-A9A3-7BD204A84F9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189" id="{256B1D32-1BB4-4F13-B972-F9ECBB6C8C9B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E4E604B5-922A-4989-B338-B51A56A5F8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213" id="{A40336E0-1523-4FA5-9418-83191DBE76AD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54BDACD2-48DB-4D6F-8D93-8097ABFDFB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237" id="{CD96FD4E-79FA-4E7A-A582-8611328CF8BE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16C9F6C-959B-495F-927D-00B87E3C4F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261" id="{F536BD0B-2606-4732-8697-136BC47DBABC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2A91D8D6-1D2D-4229-80F3-FF94D4E3E80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285" id="{55586E30-6E03-4A3C-A9FE-D9A4D7B22F54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8AF60083-391B-4C08-829B-8023B673584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81" id="{647CD404-220C-4F25-A550-6E2A421D2607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7EB48C87-1EE6-4B6E-89B6-AEAC281776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309" id="{FD3B85B3-289C-49E0-9750-D244CD58BFB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EECE6A23-FEB3-4220-87C4-0A53C78D8D1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333" id="{1A8D7B1A-AF08-42B1-B32A-080E72DDCC86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F1840960-09F8-4F17-A367-791F8FDFA0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357" id="{3C7B55A8-9A90-43F4-8884-2BE22572B6C3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4DAC1D7-AC1A-4D59-9322-76A6A71695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381" id="{E77626E7-A8D2-440F-B4AD-147FEFB3836D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9CB9BE75-7B06-4C69-ADB9-B8A651C007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405" id="{E65202BD-1130-43A3-89E0-6128CC5C31C4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AA835677-83A3-4E54-B64C-CDABD4AEB1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429" id="{74F0921D-22DE-4F6F-AB4F-65E490FF5771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8BCD57C4-C228-4B55-958E-D6C127E72C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453" id="{41E10BE9-1B0A-4599-B2B0-43168D84B5D4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71DDDBD5-6DB9-4D7F-A95E-C4A73DA623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69" id="{35FB307D-59F0-4610-9797-352CB7367505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8ED22AB7-E48E-48D9-87E2-D0A4300D1F8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405" id="{2E20586E-7DF9-483F-B6CC-13C2B3ECB62C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49D3D95D-E000-4747-B166-2E280AC903A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477" id="{AFA5CE95-A674-4726-AF2F-1FDF7ACED62F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3FA9AF2C-F221-4C32-8092-B2B476DE550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501" id="{CFD0E245-15BB-449E-B149-631FCD238E08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1177D08A-287F-45C5-BF35-F1F3F2B452C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525" id="{21986D79-62ED-426B-9272-BBA3DBD349E3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5721D458-1C12-4699-9844-7A73F1A7CD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549" id="{D9ABD3C4-7420-4223-A5DA-C799227F99A9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ADF0AAA4-419C-4170-9BAE-35EE51525E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573" id="{BE64EA36-7FDD-40F7-8DF1-719401CACEC7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A91F2848-79FF-4C5E-BC47-775355FBC0F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597" id="{CB75B813-01BA-4BE1-A7DF-62231B434166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5980E419-1376-4540-9587-AA5F39E167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621" id="{F6F74513-A4C8-4951-9C47-8DE5153E1146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B49C4C52-AC06-4903-BE54-D54F53D207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645" id="{EFF32424-2DE1-49F8-8BCB-B4914F9293C8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25FAB40E-598A-45DC-83CA-BC5F0ED21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669" id="{5C9165C9-21C5-440B-A63A-A9D432406F88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CCDB64DF-ED5B-4220-9B98-362B1396C48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693" id="{1990553B-5E3A-4D81-B86B-07B9407E930C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415FBFEB-4D99-49BB-BA38-8E6DFB38392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717" id="{B7975EBA-A368-4A9E-A78B-2FC98D7302B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CDD4F14B-B393-494E-A50F-372D6DAF4BD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741" id="{DC665FF6-4448-4EC5-A2D4-19F96A158FE9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C25BCF04-0924-4137-9DD0-43D33DB963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3765" id="{D6519955-2449-4050-917C-AD52165F7D65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FBCA158C-56C2-41E3-AC22-EB3FE234C0D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3789" id="{C5877E88-712A-4CDB-8412-62966E41C700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6398B0F0-0EAD-4A57-BE65-713CB36FB6F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3813" id="{A72C5B0F-0D12-49EA-8CC7-A6273E7A9BE4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E50092C-7AA4-4057-BDA8-9770ADD83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3837" id="{3FE1E9AF-D921-4F06-B14D-B9D879696DA4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DFD687B1-EB5A-479F-8347-56DBDEF816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3861" id="{F125AC35-8B9B-4FD3-802B-DBE2F4FBE5DF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4474605C-F5AF-49DF-AD7E-FB09A7C06A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3885" id="{E6EB6325-386D-4E41-ADF5-A688EEA29E88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81C3C203-3762-485F-8EDB-5B89460818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3909" id="{5E7445EB-603D-4448-846F-38F0E0446F51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C49045B9-A495-4C07-9501-94BEA1CC9A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3933" id="{8C2849DB-D22E-40F0-97BD-74E0D2566D46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3DEC3668-263F-4068-8E1F-1EA7C2CFB1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3957" id="{70AEE6A0-DCC0-45A3-831D-3A23FDBA1B88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BE9D2775-1B22-4822-B35E-CF6F9DD05F6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3981" id="{94B74F99-E1C0-45F3-8EB8-7EB70F3B5EAC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6916E914-2606-494D-A95D-8FCCAAA758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429" id="{081F3387-5F4A-49A3-ACD4-AFB2CF4BFA19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25AF211-5BDC-424F-A7E3-CAF8AA74CE6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005" id="{1A3B7EFF-C895-4997-991F-18422BDA2CA9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D5D104A2-3428-4D56-BC2D-2147C8131DC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029" id="{0C7F8617-5CA1-467E-94F7-40B2C9CE5D85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260B3895-3F88-43AA-89D0-CC96AFDAEFB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053" id="{003B969E-F87B-4E29-A536-FAFABC5F16A4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5A455B51-88E3-464B-A3FC-C06B2909CC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077" id="{FA46EEEA-CF52-41E6-9F15-D257700E7D04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2719EC83-3195-4AB2-8849-C5B73F70BC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101" id="{DD6C4A6A-6779-44AA-98BF-F32EEC2093BE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8F77C247-1EA9-4A7C-861D-7EB43C895C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125" id="{80B7B473-6804-4749-BE49-AAD747D6FB23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E5A818EC-5A05-471B-BCCE-509B48D38DB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53" id="{13F024AA-CFED-4796-9C4B-7F679583796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7008CC5-33F4-44E3-99B9-5A12EB1659B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149" id="{A7740F2A-D167-408D-8A4E-3E7E01355F59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680D5C8-238A-4458-A8FF-B17D76965C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173" id="{EE1D245B-17D6-4D2F-BA52-145AE84769FB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18A7E780-9B75-4E97-B354-ADA6C34A09C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197" id="{609C7D6C-702C-4830-9842-D925551E60F8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1B40004E-F9EF-402F-B6B0-26B4C4CB257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221" id="{11BF7F27-789F-4F19-AC45-BD1A725F534A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F14624DC-13D0-4E4C-B09D-820DC5FFA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245" id="{279C99BA-EDA2-469F-829F-A229D4994103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DC8A5295-FAAE-4B00-8998-D3A7638262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269" id="{0ED1CA37-616A-461F-B8BE-A47A20591705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83F69FD3-679E-42CE-B522-183E236B2A0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293" id="{5D699867-3020-4276-B44C-15AA2C1A753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567A28D1-B82A-4C81-83F3-200879C52C4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317" id="{64124DF4-A30F-4919-803D-A5BC0187BF28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D4F65D38-37A8-4743-8DC1-25F579FC3E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77" id="{EC4F7AD0-7722-4711-9BAB-9693F17D80AB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613183ED-5838-4B26-91FD-FDFA296BCFA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341" id="{FF433A55-2E5A-4FAB-83D9-A8911E610337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E3439A36-98DB-4BC4-9A72-7A7744F99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365" id="{9E792E4F-3EF1-4B4F-8CF3-CC5B17473890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D9933C0E-D91C-452C-8BAB-F696A475A6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389" id="{506423A5-C42F-4EE8-9168-B335B26109B8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A8110FB3-04F7-410C-B373-63C6811CCCD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413" id="{D7AE63F0-14EF-4841-8B62-7D888495FB47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471CCE78-C952-48E6-96FC-413A50CE787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437" id="{D4C29F13-883B-4422-B55B-631E6ABC064D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65B720BB-839F-4874-85C2-49E724EC05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461" id="{E332CE00-12DB-44B0-B63A-F83CE6CC6D39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8514B82D-D870-459C-A461-A723253A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485" id="{4835B6C6-86F6-45C8-BF55-43BA83DFE784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8F5D3C80-C0A5-487A-B8C8-DE4F83D8474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501" id="{7A5E64A1-DFE7-434E-916A-AC60639F5779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679F677-DDBC-415A-99FA-221A5E823EE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509" id="{5BC08426-60CD-44FD-8C8B-017E83F57BDB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1375140E-DAB3-4A60-9066-F92EDCBA85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533" id="{9286C2C7-FD8B-4925-8EFA-0DDE50F91777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5480E165-5A81-4343-B263-6618668963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557" id="{FB7A36DE-77AF-4325-A244-6C7A9247F86F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458A6611-D101-476C-B437-177A8B6D26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581" id="{891B0504-967E-4E07-8BF2-F0FA5A77522F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054DB50B-6797-4281-9618-22B825C65D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605" id="{A4C4F434-913D-4B30-AC5D-4D970079963D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0FFC3451-933F-41A6-9008-6C8FF25DF8B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525" id="{88666F56-331D-4ABA-B8A7-21A34A6DE0B0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314D8EEF-A9F5-4DB2-B870-00688EC486C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93" id="{6B2C0C6A-331A-4316-A6C3-106082471658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65C39C0-A55B-4555-B5C9-8FC123C452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49" id="{42E29E74-18B1-4B7A-826B-743D932D0F88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9388F5E5-4A37-4A87-B744-23FEF5F8AE8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73" id="{6BC78862-CE2D-40B2-A629-B7881806056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1A4DA7B-A3E9-4020-9053-52FF2DD0D2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97" id="{770BCED9-D264-411B-A8F1-A0FACE7BC4A2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B5AE83F9-FE44-4542-838D-D21EFC4F84D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21" id="{467FF9A8-0CA7-4467-A3E5-53A4CA51BDD0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B8E3F06B-A846-4A95-BDFF-E9A15E4AA5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45" id="{D440CE2B-94F6-4723-ACA9-8DC03C04C3F8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510EB1A-64AC-47B2-81D8-AE8A3FEE573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69" id="{B0E883DF-79C3-4699-944E-61E5BDCE87E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85C9338F-17A8-4A94-9285-99DCE2C47AC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93" id="{F5D7C9C0-DC5E-46AF-BC2E-B20F6ABB41A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B7D4869D-6FB0-436D-8BD1-C3C6F6D458B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17" id="{45A15468-C74A-47A3-AE98-30D2B1684EC5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3F07FB26-7E27-46A2-911B-A5DCBCB31B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17" id="{7D2C6D04-3F6B-4545-A1A5-97A9E30777D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C7195B09-CFB4-4475-B992-6D7E00404A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41" id="{4DEF9720-2602-4098-B1E2-9706676CB970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8836B882-077A-4030-B155-E721259912D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65" id="{F90B9749-B7D1-47AE-A66A-79758B6872EE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E4DFD932-6C5A-48E5-8156-0BE6E1CBDAA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9" id="{DD1117C4-29B5-4231-9C68-A8474554FDA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D01969B2-33B4-4E0F-A039-143A8EE3FB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13" id="{0766624B-C507-49AA-86BE-0B72325EEAF8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690298CB-2D89-4F1D-B2FB-930EAD03104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7" id="{06CF8464-237B-44F0-BBB1-566DBCA4B6FE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1EC760F7-A202-4659-B812-CBE38DFF677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61" id="{1A0D95D5-9B9D-49C5-9E20-9373912D83A5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FE84A858-D21D-4D84-BF7D-628E4E8A41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50851D2B-3511-4A80-8194-C596E549F2BC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CC318E1D-681D-4CA8-A142-B62C272F8A8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141" id="{98B8BAF6-8848-4A0B-9E16-7AE481C2DB3A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EEA6C98B-BC86-4596-93F9-9DAB38336E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09" id="{DD3F2C66-2ECB-439F-B22D-53D149E78E07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EBCFA0A3-16B7-45FF-A0F9-B2BD24EBA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3" id="{7F279D76-1929-4515-B76D-8F91CDA166C5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A0F3E083-FA96-4793-934F-01252031C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57" id="{87A7143E-959C-4C89-A116-A256615F3BC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E2916D89-B61E-4776-9B6C-26637B021BF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1" id="{542FF2C6-E21D-4445-A245-1E62F89ED05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B754429-1F99-4F1A-8581-A8949B260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05" id="{B1AE88E5-5FBA-4723-A712-269A74ED5BF0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60D0DD35-B22C-49A2-AA19-FB4A7004F9C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29" id="{90F523A8-5B97-4852-96A8-AC7301D421BF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58DF3DFB-92F7-4995-BCF4-E587B184A83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53" id="{329F2303-8432-4A61-8DA8-4E7C996553DB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D92D6B37-3AAB-4D54-A746-1D4BDE95E6E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65" id="{5DDA7E78-AC3D-4EF9-AEAF-932E085FA78B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5353353F-2192-4BD5-A8DA-63BFC908388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77" id="{17926576-754A-489E-9199-D6CF7B2E1EC3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64CE6DFD-6A88-49C3-A78F-08682F22698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01" id="{21C21CE7-3D34-4765-B7D6-7CFB6CDC0D43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9CEB14BA-0CB2-4677-B8F6-B55B3AD19F9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25" id="{DDEBB067-2E1C-4D5E-BFD3-97B73AE3BC2D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63C784C5-F8BB-4EB2-B779-71182BEEBD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49" id="{BC7E6454-05E6-46D6-9DAE-EF31BE48673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6160F6DF-24E4-4715-9B0C-7C213A0C87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73" id="{2547FE0D-5CD0-40AF-9A0B-CE10B376B1CA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535A4ED4-2FCC-4887-8DCE-A2266B863A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197" id="{D80617BF-1EC1-4ECC-A328-3580732853F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D57209A5-EF22-4F08-82CD-6E7F6EDD3E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21" id="{D833D16B-1F4F-42DE-B019-FD01196239E0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5B747833-8FA1-4C3E-82A1-EFE6658EB4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45" id="{B1C60458-A929-47B6-98F4-FCE7F9D29CE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3FB30A62-7C50-4C98-A0BC-6BA53CB253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269" id="{622E2514-88AB-4DBC-9B9D-12E85D7D64BB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4707FC03-0D3F-4CCD-933B-C5C0C744FDC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293" id="{2FDE5181-461C-43E8-831B-BB4D8F415F75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5F4AF7B0-F801-43BA-B148-0E3278A34DD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17" id="{F91E155D-2BFF-4FF6-B912-8E7406AA4799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D4170E53-D2B8-4C71-96F5-B5C8074A958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41" id="{C986CC4A-0E82-493A-994D-5F613FC0CFCF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2DAA0A9B-DBF9-45F7-A9D8-A9C3F7DEDB2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365" id="{458D3DDE-A671-4331-8C77-6A9F967CB475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1A6EE5BE-98A8-46D1-9209-A32C316620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389" id="{2CA5BCB2-833E-4388-8B8A-777EE5974DCF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6265C2A1-7799-4BC7-9091-B026285722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13" id="{733DCD25-C4F4-4B6D-A2DD-388FE2DC3BDD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A61EAA58-7F01-4DAE-BD99-001179D3B5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37" id="{9CA15002-9E8C-46A3-BBAC-10FC1E5E886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95CFBFF3-175F-4056-AFF3-FE5CB327CA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461" id="{73E14DFF-5F1E-4489-8EB3-EC1C5CFBFA28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3AC203E4-1D58-4EC0-85AB-EF07C76773B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485" id="{56D4C97A-D131-4B4B-9E18-AD63C5F7621B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48B36AD7-8166-4E65-95AA-7E04249D143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09" id="{14F6CD79-7C11-400E-BF44-6B514AD76A9E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CFE9D487-56CC-4B6F-AD78-5785B492450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33" id="{95425C42-6FF6-42D8-8B30-8D7AF0CC6701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E2EC9329-28AC-4A79-94DA-402FB5C0CF4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557" id="{DE52243B-A007-4523-AEB7-525E98BF47E2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886641B2-3648-4D55-93F0-60F2011A58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581" id="{9A571408-2072-4234-982F-BB19D279756F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B31AF9-5A6A-4656-82E0-165B95C6EEB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89" id="{C152167C-4D46-4653-9EEE-FCD238C1D3FC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27F8476C-2163-4D66-B20F-A7D99B72C52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05" id="{4FFEC7B0-AA0E-46A1-899C-C0DE2545214F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CBBB0E57-4EC3-4FD9-BCB4-90D6AA54DEA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29" id="{C53CFA0D-60A7-4C33-95FC-46782471206A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9ADA7C82-EFAB-40E0-905A-7D9A6DC30F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653" id="{FCB3F057-2420-4B8D-9829-0A1474954782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60057B6E-200A-43D3-9A6F-BBF2A2E21A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677" id="{FF0A954A-2D93-40D8-91C0-47180B697B5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19452182-C7B2-4FE2-9CC5-FFD737A3B2C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01" id="{7DE271DA-B382-4F80-8E52-59CB50838C0E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977D068C-2E80-47A0-95BE-4404CAB163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25" id="{836701C4-2C81-4230-B2F9-D7FDEA6B03FE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CC384C29-C3C1-4D09-BFC2-E9B6358A8A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215" id="{A0C0675D-B63E-4D1E-B0AD-9B565171756E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F2F0AF1C-171F-4A2B-B0FE-FC826D245B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751" id="{139FE867-7982-4EB3-9098-1238A588331D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35008C48-3B50-463F-9F23-C8F178A478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775" id="{1A01918D-CB77-4531-A3C0-35F02CB3F90D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A95ABC15-1AF4-4CC5-858B-52DDF72A55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799" id="{CA6BD4B2-800E-4ACE-B4AF-4C5A382F4A13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4B155177-BAFC-4D1E-8F63-C30F715D058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823" id="{1B14ED03-CCD3-45B4-B9AF-AE9491762186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2D59B73E-231A-4D9F-9C69-AF956893E8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847" id="{E91B49AB-56E2-4C7A-99A6-07514A4299DA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25089DD3-2D21-4D0E-9390-D91920A3EA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871" id="{B4E06EF9-EE08-479B-B5AB-24770C40DE7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73C2FBCD-A33D-434B-9FCF-953BF96059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895" id="{04B161B4-B861-4356-8B5B-58005C31A97C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6E5CDE9D-D11C-4059-B773-3CB33DF8707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919" id="{CD0FF623-D604-4884-AF56-00FC8B38D12F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FDFA30B2-B4AC-4B3A-B43A-00F1BC7E42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239" id="{DACB1485-2050-4BA8-B87C-036CF6B15D8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1E1E76A2-B5C9-4A70-991C-E3396AF3E2F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943" id="{DCDC608B-4BBD-4E11-AC6A-99190A64A0B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B9452DFC-66A6-45BE-96CB-F3606CF0EF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1967" id="{A4F967A9-02D7-4AEE-96CD-FF4B3B053F50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67DDB9B1-0896-44F1-AFC1-F7AAA322799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1991" id="{180E7409-0564-4A65-8B97-646039B37B59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75363AF5-36E8-4844-9463-41AA420310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015" id="{2E3D11E9-424B-47F2-B922-01CE3EDC4B1D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C9635A4E-00DF-4379-BF4A-20872AB911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039" id="{B4844844-E7BD-4447-8CEF-2FEA08BA6456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B7C48229-C563-4771-B5F2-9E2779FEC0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063" id="{8A3189FF-5D46-430C-A4FD-EC84218E2A74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82DFE2F3-1CE2-4608-9ECB-B538EA4ABB9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087" id="{1E7BD0E5-F7AB-4752-A4D3-976F12BA565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572471A1-EE58-46E6-A392-359F7F6A02F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63" id="{49464F78-2FDE-43F7-BE77-C416C80DFFA3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21B0ABA5-1901-4C1F-BC2C-BA531B72B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111" id="{11358B84-5630-465D-83A7-193F77E4A878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F38629C0-55D3-4BF5-B294-9EC79151426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135" id="{99AB8740-9444-47C0-82AF-7AA6184A14FF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77CF89DE-FE44-4FE8-A1A5-AD3796E3F0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159" id="{F995BF52-D673-4162-A63A-A0CBABB81175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753E0915-B459-4BCB-A2CF-CDD227F4B8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183" id="{EFE77B68-B0FA-4893-813D-C52457E660FB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BB94F223-8FA7-4E1F-9DCC-B62B728C26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207" id="{40A68065-15C1-4722-9609-7FC127A6BC3A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BA3F8F19-541A-4E0B-9942-0E084A8D1A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231" id="{4DE67251-2F49-4E9A-A127-868A3BC07084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92ECBA9-6B16-4C6A-A02D-010397406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255" id="{05DA2F9E-48FB-429B-9E17-3AD1EAEAA199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C8E5EDEC-D210-4309-8732-C44BAF8FF37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87" id="{5DCCBE89-1AA3-4C93-97BC-CBABA8F1B12C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C0EA6F8-B724-4525-867F-9BEBA6AD86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279" id="{23569CE8-B0E4-412C-9F47-D644607F08AD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DC30D2FF-6607-49E8-A7F4-574EA9B84EC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303" id="{1C1AC1D9-50D8-4B79-80F6-689BD2DC32DE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E306536B-181B-436A-ACFE-F7DDBA523A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327" id="{89037813-4637-4DA6-A38A-6CEDFF48C857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14EF8661-3070-45CE-9673-19DA5463F0A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351" id="{614A0BD7-F0FA-428F-8452-D24826708971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E69127C9-4E75-4A3F-B1E2-F7736C86697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375" id="{7BFCF418-F904-4042-9445-05DC95F88DF6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9D963571-3DB7-4446-9517-C9A4105FFCC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399" id="{EA42EA14-E0DB-477A-B326-0D787E36640D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B8B4C270-1FEF-4782-88E5-FD4F3F222C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423" id="{8F627DC3-D3C6-4EC2-BA4D-3D7B6A5074AE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81BF6E0D-4CE7-46F0-B919-6364BB4E824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447" id="{B84D8B22-95EA-43E3-A89A-30B02B9CAA77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18D628CA-AF1C-4F5E-B996-3765192285D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471" id="{A4A45FDF-735C-43B4-90DF-2FCB01A247F5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F9408994-494E-4157-9DA8-F604DAA273E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495" id="{96EAD5D2-6CB2-4FF2-A771-0077A24BF865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18B54C29-DBDB-439B-8B22-526C5F740F0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519" id="{DC568F73-AF83-47A9-941E-C56C46754C4D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B31606C3-E435-4288-84D8-632FFB39E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543" id="{0FCAC651-BC84-425E-87D5-A000E4C8D4D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7C84C591-C392-4577-A03F-FBB1D7EA034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567" id="{C3838C8D-43E1-47C8-9378-27324897F8CC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D85F835B-4090-492C-BEC8-598C55D327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591" id="{B5F419A2-9F83-4F24-AEB9-DD0229CE053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B6A467B5-1708-46C6-854C-09AE2E74FB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615" id="{5E95E5DA-A74A-44B7-A3C3-0E7C436D78C8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7C621BFD-234E-4DEE-8B58-0B7A4E4FE9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639" id="{14EB8660-FE3E-4A71-9922-BC88F74F1521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1F2A01E3-01FE-4624-B2E2-9121CD91C4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663" id="{7E02ADB3-AB5E-4342-9729-24835FCC9B5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FB953164-C5A8-4D76-9349-DB5F1FCE0EF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687" id="{B553F2FB-6D73-4370-B182-73F911062F51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E166228E-DD62-431B-9E84-4B5288DBCF2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711" id="{D63B77DF-4E17-4101-BD3A-DF7A5F770653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F5CEDD71-7955-43DE-BD75-5C44B1A664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735" id="{9ADCDB51-365D-46EE-9ED4-018A959B754A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7A49A446-58CC-4B5A-BADB-AD17205414E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759" id="{F3659B00-4603-4024-8E72-3CC1CE3A9DB2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C4F35573-A210-4459-B40B-9A671620F1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783" id="{68843815-B523-4BB3-856D-0528C1C93209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EFAE2F16-12EF-449F-B631-363F50680F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311" id="{0EE1B8B1-C27A-4FA4-BAD6-7CF194E53705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24710531-92A2-48CE-95C0-C06B02F4C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807" id="{7C409BA4-DC90-4D38-A069-E5C7DB71888E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BD80E227-52A4-4B0B-A637-2797EC3F97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831" id="{C15F1CF3-F32B-43C0-8301-D9F0C3A00F87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7ECEA026-F1B3-44D1-8DE3-90C9B93F8F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2855" id="{43783637-633C-4283-9D41-5B9CFCB98015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5BC89C3E-8358-4877-98B4-D5A1427E7F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2879" id="{C2670373-EFF6-4101-BDD3-F0FED275A69F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3D9C6907-8C90-4649-B820-E165C33AE5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2903" id="{A1D5F18B-4B5B-43EB-87E1-ED6C857B3764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C38C0A73-ADCE-4891-A75B-D139E0FAC85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2927" id="{53A3E9E8-B6F1-4FFD-AE45-95BCF87B84CC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62DC53ED-1A83-404B-9074-B18CAD587F0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335" id="{EF69DFFA-7BC6-493C-99B5-D5736651474F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E52451CE-02DA-4A29-97C7-4D81532DF1A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951" id="{9CF765C0-DB6B-4573-ABF1-E55D1EB12B9A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B04302FC-53C2-4C8B-83C8-5A1EDDEF59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2975" id="{EDE694F4-A314-4114-AE4C-1337F0E07FDC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D5E70F4C-6076-42A7-B346-DAD4EDF4C2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2999" id="{666135D5-D75B-435F-B85D-F5DBC5A7BA8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D1F8DB51-831A-4EC9-9213-3EFBF00DFE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023" id="{2BAD6CF9-2B10-4B7D-875A-9841E6C09B7B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4EDFE7BE-BAC6-4635-91FD-EADFFE9B0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047" id="{950CD67F-741D-4DB1-B38B-E910BB36D72A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E1C60D71-CB2A-489F-8DAE-4DA7A0C86E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071" id="{A8B5A671-6D9E-4104-95AF-451BC19FAED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71ED84A5-763F-4E76-9083-964945F512E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095" id="{3E140D86-66A0-4EA6-A7EC-1D79261A8E1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CE365D17-B963-4F78-8ED8-CC109CD07F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119" id="{7D753E2F-58DE-41BD-BDE5-0900968B4ED4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98D173A-4EB9-4353-B900-23CC273BC93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59" id="{2B981922-7A47-4198-9D46-BDFB58B2DD7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136A3585-9EC2-4D12-949C-1C240514080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143" id="{5C515DAE-8138-42E7-B286-D4B461089BE6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9B76CF36-0BC6-40EA-8573-ED212F573A5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167" id="{F0400BA6-0ABF-4695-A563-614CEF1D089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CA3AAF3-45AA-4856-87D2-12A96DEE071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191" id="{458963E0-C4DB-4205-AA0C-129605B30077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4D6AF900-C0A3-4E6C-83E5-7483985EA79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215" id="{8CB1883E-5017-485F-B95B-C40CAAF9C9F6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9DA22D53-236B-4FA1-A99D-E90F69D25B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239" id="{B76C10FF-0D2B-4600-B8E1-BD11B14452EA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1F527D1F-7239-4013-8074-4800D45119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263" id="{1F48B0DF-E588-4AAF-AE8F-285F8CAD7601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3377511-B8EF-4D91-A82D-17E961537C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287" id="{FCD336AB-89C0-4055-9150-689BDAD1AACA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96AFE6CE-DC24-4ACD-ACD6-C6887525681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83" id="{169B2B47-BAD9-4CDF-BA62-363D9498926C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5D8B5375-D586-4A64-82C3-645B2BA72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311" id="{5552C13B-C52C-4422-8EC9-133193AC2CE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1FE47C7A-0104-4682-B97F-C348156CA8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335" id="{FF1E1ED0-7328-45DB-9673-BEA07E279106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609A2396-4F94-425D-A705-6594851094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359" id="{8C029DA5-798F-4ACA-9F69-107ED40DA38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55590673-14EB-426D-8CE2-23FC183247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383" id="{80D778A6-C11A-4769-BF88-6985F5E4F1F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1E8B7468-4289-406A-BC2E-E693B58886E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407" id="{44AC0AC4-DF79-451B-A6A1-4C83C3013A54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9B9312EA-BBBB-42F4-9145-8BFCC5092B5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431" id="{1DD65FD5-3BF4-4644-BAA8-25A271956E5A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8C473233-E844-4388-A585-DB587E916E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455" id="{E8787CB5-0D17-448C-9065-65BC4BEF7E91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3502D2F4-6BDC-492C-BBBD-51D33ACF9C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71" id="{B8103877-FD9C-413A-99C1-18AFDE9F24AF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2AF42D98-EA69-45D9-80C5-667DA5D2FC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407" id="{5913937C-4436-4242-8E94-127886EBAA06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8B327AEB-9171-4B4C-887F-EEABA6FDBAB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479" id="{33F37B43-2345-408B-B334-AC5233810042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5BEED2EA-6DCC-4993-90DC-47A617C81A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503" id="{4EFF4A88-6972-43A0-9DD9-FA7E1A4C5437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7599AA39-9481-4866-963A-3BA3DC44442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527" id="{6890C000-67BD-4E9F-B7D1-4956CF97E5EC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CC9BF3AC-B10A-41F0-B47E-3B37787A220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551" id="{5EE9D9FB-F3A1-4617-8FC4-38C00EE7C37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761A4AC3-E237-482F-A32A-7CC6B287319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575" id="{045DD6A7-6E77-4C44-B37E-16F12C27FC58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ACCF2D18-E511-4E14-80C5-DCB0036BF6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599" id="{B248182D-A76E-43FA-821B-3EF3288C8E76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7B9C5677-58C2-4D54-8973-BACFA739DE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623" id="{226BC5D8-F732-4937-8DBC-1F88CE632096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A721EABE-FB0B-4B16-8CE5-6A714471B56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647" id="{E63102D0-2478-48AA-9812-FEC9585A3111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8ABEEB1F-4E25-44C4-9198-B49AC46CC8F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767" id="{6729FACF-6AE1-4AB2-BE81-E6A5E8686A9E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3253BFB5-5642-4268-940B-3F2E3979F9D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3887" id="{AC97AC04-DFA9-4990-9EAC-423109EB76C3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58A18DA3-073C-41CF-A8FD-CCBD67752E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3911" id="{109DCAF0-8073-4630-8E95-E9740153FDC2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C59A8D23-C9EF-4BB7-BF4B-0CEF7855590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H226:I226</xm:sqref>
        </x14:conditionalFormatting>
        <x14:conditionalFormatting xmlns:xm="http://schemas.microsoft.com/office/excel/2006/main">
          <x14:cfRule type="expression" priority="3935" id="{AAAFBDDD-BE15-4D60-AA96-EDEB4380508E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BA9C4221-A089-451F-B874-B8E2682C25E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H227:I227</xm:sqref>
        </x14:conditionalFormatting>
        <x14:conditionalFormatting xmlns:xm="http://schemas.microsoft.com/office/excel/2006/main">
          <x14:cfRule type="expression" priority="3959" id="{17D560C2-BDB3-4D4A-AF58-5919F10DBD83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769F78FF-3E86-4205-8C13-5AD91FFC092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3983" id="{BF871C68-9E05-46F6-9160-532993AC82FD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9083E432-F6BD-45D5-8E59-C6DC74CDC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431" id="{BF8605D4-2172-4301-9E6E-50DDE08490E1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39F2FBCF-9AD3-4281-BA1C-25F33B66DD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007" id="{E4856D6C-E9FC-40A7-84D5-977AA8266856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E6F161F1-C775-4BA9-B10F-78075239F58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55" id="{BA964D09-7D4A-435E-9E3B-F69DE6DE5EAE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51EB250-A11B-4DCE-ACE6-96A4A30727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271" id="{05711AFB-9B52-41F8-9333-087588F1279A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3F2C1076-6529-4673-AA86-AAB5949EA5E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295" id="{51D0ECCE-F930-47E1-9AE7-B8709C2B84AD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54224F5D-BB79-455F-A8E8-9595F127D38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319" id="{BFB9CD8F-FF37-48EC-BC98-20DFFD14AD74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9D7AE86E-2380-4727-B34B-4085BCB99A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79" id="{AB5D252B-7626-4822-A79E-AC980D6AFEDA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25F8D933-3A54-4FC3-9E06-846A9A22116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343" id="{046E2497-6297-4970-A0CC-A3385DE59505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3AC70289-5B82-450E-899F-D7D24858D7D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367" id="{90F2746C-33C2-4B93-9F57-6BBFA6259A93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5C3D6567-0A37-4199-A0C3-54D9A98E449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391" id="{97290597-485B-49EF-BA52-D4EC5DF9DAC6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F6051E17-02EB-4870-99D7-862F35A817F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415" id="{CA5E0B51-DDDC-4723-9BE7-0AB148EE80E6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2344591D-5168-4E4F-8D0F-B1937E059B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439" id="{F2D07EF3-0B18-4DCC-B7BA-602FC26D05D4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C6E929F-06BF-4367-9FEC-BC4C78D0F52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463" id="{755C442C-7159-457B-A872-D1900D82E224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AE8C555B-6AFA-43E0-8F1F-6BFD38589B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487" id="{EBB56DDC-10C2-48C4-9C68-706DCB0D1B2F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28369E3E-DFCA-441E-9A70-9BD13D9645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503" id="{6BE5792B-596D-4A08-B2CF-83DE65F0D9C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9F01EC55-CC48-4EC0-99DF-2ABBBF3CB03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511" id="{C7A9EFDA-1639-461A-ABB1-F8B31E299850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63EA8E58-49C8-4FDF-AA19-DB8D98D72DC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535" id="{CB62E00D-5A6C-4D6B-A169-772142A57697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9F8C80A4-9C25-497D-86F8-2909E57DE5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559" id="{FF00AC00-BF9D-4EA4-B9B7-9F65E12793FE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5B0B5438-0ABD-46B4-BBDF-1721E3454C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583" id="{A263C5D5-EEE1-4BC2-82B3-AF0BDC70EB3B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5121A465-EACA-4057-B4B8-961B2AB96C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607" id="{74D0BC96-8460-46D3-B304-AF199D6CB3CC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8A714040-1633-4E6A-AA0D-BE59C55DA09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527" id="{E298CF1F-C606-436F-A578-88676896F000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20492849-2804-4609-8BB3-FBC3D387318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95" id="{8B75D8C8-BB9E-45D7-B625-EF4677EAD44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8E7C5A6D-2167-4601-8A17-409323F9A14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51" id="{87FE20BA-BC92-43B8-8438-59341075DDB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3231EEEF-3AF4-4606-A74C-070652B69E0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75" id="{4B652E8F-8771-41DC-AB63-7FFD8589B994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888040AC-09C2-4F69-941F-2301D4BA15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99" id="{9BFF43E8-45AE-40A0-8FC0-5A952327DD07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EC1AA4F-4F2B-4596-9B3D-15D5963C901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23" id="{A57C0B60-67D5-4BCD-9900-B7B110AA105E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213E43AD-8B83-4DD7-8E68-9B75740CEFA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47" id="{9E9F7447-7E87-4E8B-A9B8-6B0EDB2CF8E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C58E5875-70C8-43F5-AA9E-633808BD50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71" id="{087483BF-2FDC-45EA-A68D-319C0E7E865F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88CB041-218D-4BDD-8271-735894CEA8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95" id="{E5D87661-B4BB-41FC-9419-C8A3FFC1DBDB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732E074F-F791-4778-9267-F3032C154B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19" id="{142346D9-2BA7-438F-A7B5-8027761EDA4E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9EB5A7E9-E886-4C8B-B319-BA6317C2E2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9" id="{DFA262E5-7D39-411B-90AC-58A08A8E5E0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45C4A8B0-83FD-46B4-A6F5-28C0DC310DA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43" id="{E88277D8-225B-4CAC-8E1E-25802E2AADDD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96020914-57D6-4317-960F-5B254614D57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67" id="{E3762BA1-CAE9-4312-B1CD-8504E008243E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FFA5342F-635E-4C61-BD1C-78731FF48AF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91" id="{1B785936-B527-4056-A188-6389D0BB5632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57FC6C6B-54EC-4D4F-BEA8-0F6236BC12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15" id="{C8CD6E7A-C745-422E-9C1B-13F6E9E49D17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95A0440F-1F98-41F1-9876-5FF6706B8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9" id="{8A6B0BFA-7E81-4880-A976-6E1D90DA45DA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70C81FE-C03F-440D-9072-FDE08341CD4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3" id="{F51A9D09-5D90-4632-9D9C-0EE97A44512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1CC051FF-57B9-4B2D-B6CF-9682F6401B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7" id="{E4BB82C0-D0F3-4B91-B8D8-575240647E8B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BEF8EB8D-1962-46A6-8635-E065805ECBE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143" id="{12B0D764-0A46-4C44-8902-4625DCA2DC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C45110F6-D02A-4976-B6CF-35C6DDB29E9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1" id="{B7E8B604-3AB2-4DF3-8849-A5A8C3A6F43B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6EE03CF7-AF8C-4BC9-B00D-27D2B69E4EC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35" id="{BB113C2F-48B6-43BE-9E00-D814B288FD2B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51AA1626-DCC6-4812-A2B9-AC3480B3B1A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59" id="{613952E3-0EDB-4206-AE0A-A771F176D128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F1A58338-6E69-4106-931C-BA8DC0B077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83" id="{8721BA44-6DEC-4C51-A32E-E4A7757CB4D8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2670104-781F-400B-BAB1-B1C5B8B940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07" id="{30A8F320-F29A-4A2D-86B5-F185E33E6DD7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B0068DF9-BEEA-4D7A-832A-3C61C4A513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31" id="{0E24BA49-4598-4321-B80B-F4E3D613FA8B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1DC2553D-C01A-4AE0-9FCC-8430EB6A32C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55" id="{17FE7D13-C3DE-4E06-B194-66DB45D26D8C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10CCCE8-C732-4586-BFC7-ADFC4D4F19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67" id="{4586528D-CD8A-4B66-AD08-84A828DD5B9B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B63FF83E-2CA1-4572-B166-2564C2F53C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79" id="{0B34FC3C-96D3-4382-90C9-B38E1DBE6F72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FDF6E547-A66C-4994-B504-07EA7DEFA1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03" id="{FE1DCDF1-677C-420F-B1E9-B5DABBC6169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5E0BB570-192B-4821-B7F5-32C5EC9E28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27" id="{2227466B-121E-4D52-A2C5-7064F6A8F718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29B9C070-E5D8-45B9-8F51-E3B42F9ED6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51" id="{5D0DA32C-D0E2-4B4A-9C2D-7D7A6B8D39F7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465B9A82-D7C5-42B0-A0FE-6E4D654A9D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75" id="{35F94C1F-46B5-4D92-A698-A73F49BA61B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D8831A93-60ED-475B-88CE-BC5140F930A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199" id="{15441DC8-ACC3-458C-A273-8E6955CE537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B11ECB02-91B2-4C99-8D4D-37714A2A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23" id="{113B0593-9B19-4DE5-A5B9-4AC75F6F652C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B0D1C861-DAED-4802-BDEF-3EE437D2150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47" id="{90C81541-01A1-4DC3-BCF9-6146C6AB5D44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F42357A1-23A2-46B5-B8FF-10D7714DD1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271" id="{9FC7EAD1-44E3-449D-8059-725F61A5ED24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FDAE6554-45C5-4569-8074-71219948537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295" id="{D18A6A99-76CA-4B74-995F-7102BD74738A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D8850F00-51F3-4C7A-A67E-8CDB55A2926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19" id="{7C976FBE-7BBD-433C-B306-02AD59943624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6D115EF3-FF99-4D38-A7A2-5B65F0F0FBF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43" id="{3E5573FD-F37D-4594-BBBB-3CFF3C3F2283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1897E5F5-878D-4D89-9256-DCDC70B38D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367" id="{C8E5A08F-7EC3-42A7-8584-750F722CF5C3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AEB12C53-6486-4025-BE17-66431B62E1A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391" id="{281F2C97-A0ED-4ACA-B7C7-12FC6A03BDCA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C012924F-862C-4616-9EAA-7F619F6434A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15" id="{9BD10D28-3078-4C92-AF99-94BB7073BAB0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CB9762FE-2A0B-47A6-AA92-F541B5B3727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39" id="{7DF04DB0-DAB3-4015-B808-348D42518D8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2B84A357-B966-4F06-B897-6DB7855081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463" id="{E2FEB022-75AC-4390-A9DF-53717327A25F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325A379-3429-497C-8F39-BBAA4FE1D90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487" id="{8E4C02A2-540A-473E-B7C8-F0434C2DE0ED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B30198F2-9710-4924-9F39-57F238B23F8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11" id="{809CE80C-CE0A-4395-9CAC-B4B7A31A6783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DF1E3816-5276-44AE-9084-003E5BA2E8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35" id="{4CF423D3-CDAF-42D1-9A05-D07482D7899F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3B8CF622-86BC-49C6-A223-90AD9A0B0C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559" id="{9A348F5F-E9B6-426E-A61C-EBF8CF4ACA52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AE3D49F1-6F1B-47BC-AA6E-73DBEFCEB96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583" id="{801994C4-6ABD-4017-82F0-CFFC15C3C1A7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FC625EF2-5094-4582-AF16-6668ACBBFA9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91" id="{A9D39D56-EFD8-4359-A893-DE0762404852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951CB376-95CB-4760-A43E-A0EAB446515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07" id="{22944E33-6F68-441A-8A94-A745B58D7B1C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CAB68EEB-B180-41F2-97AE-5E1E45DCCA4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31" id="{83CC6715-E95B-4633-BFC7-B187CE7B1AED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EB854A4F-ACC3-4D29-AA8D-DC0DD533941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655" id="{3F06B96E-3EC0-4FF9-A42F-BFBC3F67B905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96C2D99-15DA-4AA5-8DF0-100C05C6361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679" id="{375EF1E6-DBF3-4D18-B294-A91AF299E165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BD309BB8-6881-4998-8C4C-4B0658A6338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03" id="{D62EAD02-BBC2-462C-B962-328D4E065161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AD0B8FAF-7C82-4795-B030-700FC392E3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27" id="{311C196F-464A-4EBA-9B8B-A3A3E83EB73E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8BE1AA7E-4EA0-40CA-A302-2AA1E217BA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217" id="{68CECF37-C8D4-4BA1-80D7-C590F949CA2C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8DA192C5-AC42-4E53-9765-9C77D1E145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753" id="{19056131-26FB-4BCD-8E35-378BC829E3B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C19A1156-AD90-4A51-9F92-9E883D34F7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777" id="{1C468BD1-DE74-4600-9166-6E39AD80B891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6DB4DBA3-87DB-4C39-AEFF-E823D301F51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01" id="{EE76BAFB-5D49-46CF-B94C-F6B57D69012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440B5916-C115-4247-A415-FC7BECC8CC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825" id="{FD8FEA73-90D5-48C2-AFDB-18C5EB34869F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AA775052-E233-4119-8123-5A23CF83980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849" id="{43A854A3-9195-490D-9647-516829F94016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FD9DAA46-1EF2-43F2-95F4-D9D32071F0A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873" id="{33BE1380-19FA-43E2-BA69-E17E041677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C4383EFB-B227-44D5-B367-8D007A4957B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897" id="{746E73F2-AF03-44CD-8DFD-1D01111F271F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F10989C1-6824-43B7-AC59-3EB874D6B2E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921" id="{639DF49B-A283-43A4-BBCA-518C43C2F7B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EB0C4431-4135-4BBD-83A2-7154120F77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241" id="{C0310F23-EB47-49CB-863C-A9605D630EB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C56F16AC-C2A9-422E-81B9-B8CFD02FF58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945" id="{47A30C5B-6A55-4D8F-8CB3-11BBB2A02FD2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3D525F69-B7B5-4D8F-994F-9D747C4A8B3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1969" id="{F72FBB37-EA21-4BAB-B08B-FE6196EDE177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9E0E5EB6-FBB8-44C3-9A18-E014A35A139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1993" id="{5972C5E8-CFE1-4A81-95E6-ECF623D9ACDB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9CF18C66-AB65-46E5-B273-B8A8F35FBD5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017" id="{7FFE8525-7A71-4A23-88D8-91E8EE454CF3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7627B43C-92A1-48C5-ADE9-0CCCF8EED8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041" id="{D32C6565-F361-4559-B390-053CB92225E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85853CCD-12EE-49F6-BEA3-E117E0B0A3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065" id="{6910D172-D50F-4F00-850F-F72AEC598816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9EF6DF37-1523-4A24-9539-1C4FA4BFF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089" id="{503297FC-90DE-4632-972B-C0AC36C9DA5C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6CF63A47-34AF-4C95-A5FF-F2FC7299CD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65" id="{45371BBF-29CF-45A4-92D0-DA8658BDA737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D6F0CA52-D388-4511-8D29-C47EA2B5DE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113" id="{5D93C3F1-E4A8-45F3-9345-9559A8997817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4833C14F-CEFD-45F7-A932-3B6A0B8B72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137" id="{6CA10B46-AE61-49FE-84DD-D05DBF5E33D7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F2CBBFED-E736-4CE9-A8D9-4DE549DA60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161" id="{3CCC9B3B-9FF0-4FE6-8A5C-B4B7CCE871C3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52E57445-3D57-4188-9A4C-202980D3FAC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185" id="{1FC58D6A-0A25-4CB7-BA7F-5817BC753852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17F22D1C-C053-48EA-88F8-21C528103F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209" id="{DF383171-3107-42B1-8AD8-7804454AEF7B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34136A35-B20C-4B23-A275-D78622F8840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233" id="{F53506FD-B036-4983-AB5F-22237FA41609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A69AE6D1-4E11-4424-91BF-FAD1578E61C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257" id="{1E9C155F-1D42-4927-B719-90421AC6B6FB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E13E5B82-92ED-49DD-ABBF-3D109242D1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89" id="{C36B0A17-1B5F-4CAE-AAA8-8BB6BE40EA4B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931499F5-CDDE-47D2-8D36-B45DC03DB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281" id="{021FAD29-D57A-4C38-B2E7-CEBA00F3E660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603A3CA1-623F-4470-8A60-E61994974F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305" id="{730A859E-0E89-4061-8239-451A70CDC68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7A41D54C-6C43-4391-B19D-2D1D98BDEA9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329" id="{711961E5-5B1D-4A8E-90C5-E2E6F89484DD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BD67DF11-DB1C-42BE-B549-4E36C8ACF4C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353" id="{1FBBE4F9-2249-446B-8D44-03A8C3175728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47055D05-8EE0-4051-BE1D-C6117A811B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377" id="{FC7D23D4-88B0-4F3F-8261-93B2144985BC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DC1BE9C0-4807-47BD-B1D5-ACA55A5B86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401" id="{CA1293FC-21A4-44C1-A932-AFB9E53C9AC3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2B9728A4-2DF7-4307-A0D5-92C8F413A9A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425" id="{A657D59F-3F2A-46F9-A952-454A4FBE2D39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E4E48097-662F-4656-9504-A5D870F0C7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449" id="{CB43A290-E2BE-4F91-9E1A-FB56290208A8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806115D2-40A0-4CBE-85FC-70A1A350D1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473" id="{E2A897B6-CE7E-42A6-A031-B3277EC7FDEC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76EEA852-AD0B-4FEB-BD15-31D6984795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497" id="{F8D4988E-2583-4F99-8BAA-F33A0166396C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84958420-B1AE-41F5-B1C4-488EE07DE0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521" id="{137671A0-A18F-48BF-B04E-C70D3A94BB0A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DBF09182-3BBF-420E-965A-4023A6FE01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545" id="{533A2A90-F7B0-4FAC-8339-4B7BB42232E9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3FFB9196-F4BC-4A07-8F61-9B4A7114C1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569" id="{86EF07CA-A721-434A-9267-475444378AB5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FD5A4372-8B8A-469E-B0D9-98DBBE4F284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593" id="{CF031D48-F1ED-4BCD-8780-7A499BC459AD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B548E86A-950C-490C-9361-D76D4EDC320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617" id="{3DEE86CA-162E-4190-B50B-CC16C3055815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D1114B37-0B34-428D-845B-CF739D3DA4F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641" id="{5937903C-8280-4B75-A29A-08DFB23257F4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ACE5BBC9-B75A-49FB-948D-2A6FBDFF826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665" id="{C18E9484-0EE5-49DD-BB32-E5F525917967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26967D97-C598-4432-A7C2-DFFFCCCF7E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689" id="{FBDEE2B9-3C25-4B64-8E3A-6A2F8F0F7D53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5434E7D7-7C3E-4522-8742-2FB8748CB80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713" id="{8CB8BD0A-A211-4114-B59D-0D494A07E1D4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7BECE064-0D90-406C-B822-FA608E88C06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737" id="{F2DA3CF0-C43B-4BCE-955B-CA691D21FE0D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716266D5-3A21-46A4-9F43-99927EFAF9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761" id="{DF53132E-2B3B-42FF-AAC1-EC697C43F4A5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1C59E37-FD54-4E3A-A8EC-F6B94F7EF1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785" id="{6085FEDF-DF5D-457E-BFD3-7A19D54210B8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B867D5B9-9646-4052-98E1-A70BF6C0191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313" id="{E1D142FF-D277-4E59-AA94-A6C3751ABB65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299BC432-DE7A-4BE4-AAAE-716254AC27D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809" id="{6DD4C914-B049-4DD4-905B-2C258ABD7771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866235DE-10A1-4BBA-B936-CB5FE02787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833" id="{610078EE-2CC7-4ACB-8A46-660544A53784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CC3BDDFD-9BDA-4767-A26F-9D9D2AA511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2857" id="{336CE8B7-257C-4FA1-918E-F09D8ED86BDC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ED3E1DA-3602-4C1F-826E-65245D7473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2881" id="{DB87EB16-9B18-4D36-B1D8-E493E853AED3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EEEDB8A5-4031-4810-ABFD-8A71DBD064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2905" id="{E3595734-49D5-49AC-A649-604B0FF42084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4E8B9ED-9658-47B9-BDAA-7177A11783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2929" id="{D0C5FF40-84B0-49DE-A118-E86DF37C8AD7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39AA6B91-1AF7-487A-B962-CC218C71FA2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337" id="{3D25CB8A-F4A6-41EC-9D32-7615CBD352DA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19BAFA33-2BC3-4EF7-AD95-7964C152A9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953" id="{F7D29EA1-8B66-44AE-913C-FF3558AA0B42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DB1A2FE4-4B30-4C05-A5E3-0D57CBF357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2977" id="{25BAF3B7-5E96-4FE9-9068-B9F88FF818ED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E55567E6-3C28-443D-A15B-22B01F4EE8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001" id="{A38C9A3D-22BD-4207-BDE2-EE505DDB62A1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D7FB277C-9CFF-4F31-A42F-585C61AADB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025" id="{B10D6D86-350F-4200-905A-D0635A328530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7ADBDFB0-593C-4C6E-BDEB-2089F4F145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049" id="{BC6FBC48-078E-43DF-9B8D-3ED2C65A05E9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A8EA7DD8-7C69-4392-AF15-B3B835C1017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073" id="{4121D346-A12C-451A-B343-448C37BB231A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925D9165-59B7-45BD-8641-D418A1DD255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097" id="{98DF8259-A6B7-4AFC-90EF-BF44CDA25272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BA16AC2A-F7A0-4C95-87EA-0CE0641FC3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121" id="{45212328-DF9B-426F-8B44-23E917A0992A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3B2A5B78-5B28-4ED7-97A1-A34FAE010D5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61" id="{47610ACA-177B-441A-90A7-C6FE755E0839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E851C1F0-8D58-4327-9DC1-9D0FD29C61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145" id="{BA27DE88-C4A4-404C-9468-D0A27D018A56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A8D715D9-A2E2-45F9-AC26-571C6F1B3BC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169" id="{648EFCC6-F365-4643-A36F-6B12383DE639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F389462D-CD58-4184-9AC8-91D62BBF2C7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193" id="{C954B002-23BD-4186-9BA6-D45CA1F988D6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60E4A187-9F65-4A68-B9B2-AC5B5C4EABC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217" id="{1040F0CE-9EDF-4E1A-9058-D4DD6D37B705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B543BB2D-3BA6-47D9-81E1-3D3C5E1A9DE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241" id="{C6656800-AD89-4D47-BB6E-3286216269D5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DB420455-3A67-4FA2-A885-A755F27C6F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265" id="{DB099597-F8AC-4C80-A605-B09B4D369356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C8020864-F703-490B-A680-58D1BFAF308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289" id="{96C6AFD4-8FDC-476F-ADDB-660155614C2E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9EC9B323-3DEF-4A02-864A-ED28A4EB5E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85" id="{3481A02D-D920-461F-ACFA-139EF00D0D3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9B66B14F-2FD0-4333-B3CF-331176411CC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313" id="{0B154163-40B8-45A5-A4F5-730695F88164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E6C655A2-EC49-4F9B-820C-2A6C135C808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337" id="{F84F46D9-C5AD-4FE2-AF7B-F6D85A216000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8A0FB520-CD1E-4C54-8E4C-3A1B3CFEDE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361" id="{29B6B266-6FB1-4BAE-9794-80F0392E8271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B5F03C3F-F1B8-4845-B0F6-9BBB4CA1B74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385" id="{2DA11A1C-4654-4925-A4DD-A0C55CCBA960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4A504917-DF77-4E74-8F3B-75F5399ED16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409" id="{14605DFC-F755-4175-B741-499291803113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122F075B-B33D-43B2-81AF-DB6C214ABF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433" id="{70BF6FFD-A115-49A3-B808-EB6F045E16E5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BE5C681A-0614-48C0-8796-E097F4D4FA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457" id="{019C4F91-027A-4745-A4A7-633CEB75BA0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86C8F045-DC81-4730-B029-808B16D7A4F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73" id="{C8828778-47AD-4514-924B-A2C26B46579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45997FF0-5426-407A-BD96-EDD161D889F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409" id="{89470100-2859-4796-A79C-9C803C5221E5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284064BB-CC17-4B82-9B3F-497F34AEE3E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481" id="{A01BD3E6-27DE-47CD-B332-6C3E173B00C8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1806102B-61D7-4D6B-A166-A52A9A5AB0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505" id="{8A05E596-0446-4887-808F-1CE1B1A6F721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A1C0C9FF-607B-4DA5-842B-34FCC16A782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529" id="{FFBFD346-C3AF-4D16-A9EB-54A18AE9891C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AD75806C-39D5-41D2-BC00-A7C07916E22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553" id="{BB5F4E1D-5789-400B-83FC-347B626F589B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A414146D-0335-4021-BA4E-33B41B78BC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577" id="{D693C147-13A7-4CA7-8B69-9C78DACF6DFD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E9B94FD8-319A-456D-AD05-617E26BE4CB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601" id="{FEB4DDD2-2381-49EB-B82E-F3BEBD38AD8B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DA068280-382E-401D-8A4F-9AB5E0F8DF7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625" id="{65880059-F791-4499-ABE9-4693ED18AD86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8232342-858D-478E-BEED-04C2D0C4A65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649" id="{45159BA1-BD21-409D-8032-3A787DF0D1AF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72FAE376-E9B4-4E50-8487-93C9FEF03E5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769" id="{2D5C0F05-C330-4DBC-9652-D4C28F7C4A6B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48EEEE06-038B-443F-9844-E3048C73F52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3889" id="{A1FD70BC-E705-4B7A-92D9-FB79A607E30E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50BB39F6-AA86-4253-BA01-6A7FFC9B8CC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3961" id="{A5C6873C-F77C-4030-913C-73035E12C4E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94863B48-E2F0-47ED-BA71-DF5416F77F1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3985" id="{25916438-2CB5-4144-8782-4836B8DBE988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51A1AB76-1932-4D1C-8C1C-D7411A951C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433" id="{7DEEFFD7-DDF7-4096-BA4E-A4DE2823ECEE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ED6F2DD3-ECB6-49A0-8549-9AAA7CE289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009" id="{61FFB439-54E5-481E-A195-323038C45D77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4DEAA704-6FD0-4718-A96F-D3F68210963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57" id="{4BB4CA11-53EA-462D-9FC4-1F12895C6A66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85FD4FD5-C4FC-453A-A5A4-590C927004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273" id="{6D8D628B-D90F-4AF1-8CE4-A896F45D3A76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2CEB871B-8CD3-43CD-ABEA-DA17C31A2D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297" id="{1237C00C-668A-43F9-9E77-FF9E81D7DF45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9DB65229-DCB7-4981-BD0A-A6AFE1BD30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321" id="{2234E15B-37AA-477A-B85C-A349900DB66C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7BAAE260-F6AE-4A76-9522-8F858B9DAFB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81" id="{40832592-942E-43AD-AB88-8EA1298A2898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70964B56-F616-414E-85ED-7E29AE9CC22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345" id="{26573C3E-F11F-4C6F-BD1B-86A2AFBB409A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BD1FE5CF-E420-4D23-ACEA-8651BA785C4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369" id="{4F7C88C3-EFC2-4272-8FBB-4A02E7A34D6A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EF535243-B176-4B70-9E5A-845EEBA4E6E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393" id="{A4E93A6B-63BE-4E03-B45C-CDDC64716516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2B69B4BF-7FF6-4F00-81DC-21C17941E5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417" id="{C61B5C8C-8383-4B87-8F05-C76CD1768A61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9483CE8B-A557-460C-9E18-37F02E87F8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441" id="{CD12A4BC-7BC0-42E3-A030-8C976E481CC6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68B6F786-FB54-4B4F-9597-48264825CE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465" id="{6E0196B5-D52A-4DFE-9705-355C9841A57E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2A9C10E5-FBA1-454D-A44E-1B460FA3C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489" id="{8904D998-2659-4185-9859-77DD5E907AE1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A4CB0692-78B0-4AE8-AC5F-25924C80F7B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505" id="{C5A8D8F3-161E-46DA-A69A-96BCD580B393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39873716-2D29-42A4-9ACF-60CDCF4F7DA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513" id="{64FAE7BE-01E3-40EC-8D9D-87519B9C54F2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10CD3F3A-64C0-429E-A97F-AB52AECEC3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537" id="{FE9DBE6B-EDB2-4CA1-B6BB-EF73361287E0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93E065A6-116C-4719-B8E1-C8270D7D59E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561" id="{D771CF9A-58DD-4B89-971D-E3B7A3754C9A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A822D08-B87E-4128-844A-97E57D4E24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585" id="{E306EF0E-3B87-4A13-8A98-D8E1610A2A52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2977ADE1-B1F2-4934-AB74-61AB1F670C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609" id="{B3A542BD-7D8D-4FDC-9DD4-B9781C251C78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569AAEB8-F944-4712-8009-E4B09826B1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529" id="{4CC35B2B-E9D9-4362-91CD-A4D3ECD15CEC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DB9246DD-2AA1-4C83-BDAD-4E2B6535A5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97" id="{CBCA5ED4-764E-43E8-AA62-0F2ABEDEB48C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F8C49CD9-6D7A-4A54-811C-829FE08E56A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53" id="{BBDCB342-FE63-45DD-BB45-80015232F810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9E1BF913-89D8-44E5-8DDA-41004A2C037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77" id="{E32FCE25-F4B5-4525-9905-0E5B7051B293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E9E869D8-8A90-4F40-85D2-3DFD7231D4B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601" id="{78B66093-9146-4BA8-9D63-3F97D7E95E08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D4906983-0770-4868-9CEB-9F03331382B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25" id="{1DEF33FB-F680-4453-8DA8-6D4F051AD72E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695154BD-74B6-47CE-B2E1-F53AB114239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49" id="{54998203-D8C1-4FB9-B2DA-72CEC4FD764E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48C1FBE7-F156-4D58-89D1-D00E47172D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73" id="{8BFB898C-5BB9-4300-A398-E4BFDDE073FF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1D1EC590-FA6C-48D7-8B73-2EFDAD830D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97" id="{4A6B7058-4427-4BA7-A101-DEF9292BE634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50A5EEC2-FDB6-450D-A16C-9144073A47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21" id="{FFE42E44-04D7-42CF-AA80-58B1485F7506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3A00ACFC-1106-42E2-91A4-A8E181697B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21" id="{AACA4F9E-A437-4891-9D1E-30EC85BB46CF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94B2C1B0-7311-4F7A-B798-A17B3001EC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45" id="{78D922CF-E5A1-4C54-B60D-1C334EFD06DC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807A625-7CD3-45A1-B860-15053AE80B7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69" id="{36CAD8EC-A8D2-4270-B84E-0D2F4E8E2A14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4709E0CA-6B42-404E-964C-BFB72361F64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93" id="{BC670732-0F3C-44B7-8BE5-6E59476E77C6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AA371A4-316D-4842-8888-208C0EB20E1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7" id="{5F55E339-B5B3-4F6E-B330-66519D12643D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C6D85E1E-CEB8-4B44-AF2C-6CDE2050D95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41" id="{277E38E9-B6E2-46F0-8117-625CF5A4002D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74751768-CC6C-47ED-8D86-7B0D4431FD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5" id="{52A89B01-5CE8-4981-A864-55C01C6FC91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739C2A9A-8D53-4CB1-92A9-B5CDB2327BB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89" id="{CC423C85-7F09-4B8F-8185-5E2F7E44D609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F83AD762-1398-4A24-AA1B-71AD7D1394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145" id="{B55F0B1B-B25A-4166-B5BB-8640F9F6254F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C90D3E99-3654-44C6-AD60-42CAD6B6DB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3" id="{9C0CB68C-A120-447F-9981-A0D0F1697BC5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77506CC7-5986-4EA8-9AF0-AE9C2DDA23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37" id="{8099A22C-78E5-40DF-BB3D-355FAB32D07E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BE9639E3-2405-42D1-A312-FFF77DBCD6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1" id="{A6D7D6C1-FD78-48B8-8885-441241BFBCFF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B5435F45-4AA3-44FE-A31F-2031776C63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85" id="{7C61B5FE-E517-4ADF-B5B8-39C14118DA1C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6DAB344A-9030-45CB-B933-5B58B75FE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09" id="{ADD0578F-5862-4CD8-8A49-DC399E71F384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945D23D-DD94-4538-8FB0-E840C5C33DC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33" id="{5ECB9E06-2C7E-4598-B247-94E27E8FFA8A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87C7C63-AB5A-403B-9E91-2ED4DEFD82A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57" id="{4BBC31D4-5A4D-48FA-987B-A99BEB9E9C45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831982F3-05EA-4104-A892-622148824F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69" id="{8F9A18F7-39F9-462C-82ED-EF99682E06A5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B9A4DAD-9B2E-48CF-B436-C30C9E73B5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81" id="{78FD37F9-1C76-4017-9479-45C65582854A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8435E9C3-5F11-4096-AF55-BB3B39BAFF8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05" id="{F5E996BC-988A-434C-8FE7-F336FED7471F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B1772B67-42C7-4940-A511-18A91C8D91D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29" id="{D230DAFE-CBCB-4029-96FE-00D3391B3382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6EF5678C-220B-44C4-9FC2-F0385286103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53" id="{91F03DDD-9DDC-4A0D-8520-462E92032EF6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9F8AA9D6-416E-4DF1-852C-7D2E1BBA7AD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177" id="{DDC1AA87-8BB3-41D1-95FB-17049B72744A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2E14D92E-16C7-4C12-BF62-A55FDAE3DE8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01" id="{37EF5A18-A990-4779-BB92-DE0360532369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30E3EC7D-0FDE-4526-AA68-9157550833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25" id="{7C4F7B63-7BF1-44DA-A65E-0D2E55715BD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1520A7BD-13AF-4135-BCF6-57A5D89342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49" id="{E6E6C812-F2DA-420C-9426-8FA15B6578A6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434CC50A-356B-49B6-9F07-86730F1ED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273" id="{C1D46D2E-4D7A-4DAD-9B7B-9C97A91201B8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89AFCAD5-8A53-4164-B70D-EC19A4EA5F1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297" id="{1AA390A3-9B36-4F2F-B351-FE7CDEF5F743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3C0BF5E8-C1B3-40D6-A1A2-CA4D1AF8306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21" id="{409526CC-5EF4-46B1-8BE8-3024273C82F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DF0C44E4-AA53-430E-875A-5055D64999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45" id="{83960E61-C230-45B2-B08A-F58BB828D2EA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BF1CF7B9-C02A-4273-8220-B6CDE8D76FA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369" id="{6DE1D913-C392-4AE3-95A8-E05870D85E5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C3957ED3-6AC1-46E2-B454-AE203913ABB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393" id="{12C9E00E-D8BF-479A-BDA0-B112505C5D8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B74838EE-7459-4F4C-8479-7619395361F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17" id="{2397C678-B9C5-448A-BC30-CB5FD66ED83C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2EFC5DCE-A6CA-447F-A031-BD8D414127D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41" id="{2E2F6317-C3DB-46EB-BD32-1F27D9034279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63DC2D2C-CC88-4C24-A650-811397DC051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465" id="{EFD1F717-C7B6-4E9D-BAEC-260ABB8A5D17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87638A95-491E-47C0-A426-68D80D952E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489" id="{FD0A52F3-C99C-4019-95A2-84FE62CFE754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CC875B8-F4AC-4B55-A5D7-811BE65AC16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13" id="{27FDC689-BA53-43AE-A5B7-E1E8C54BE16A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1F1E835A-9240-4500-AC31-64888600729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37" id="{35894E85-6657-470A-937D-36B368DD9749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179F60C-59CF-438B-A92A-511B61D5F3F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561" id="{939CEED3-36C9-40F0-9141-6DECD6D6F311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ACE1F388-0331-43AE-991C-118FDA602A4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585" id="{C1C9E2E3-E631-45B2-AA84-473BAB37C3D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90A90CCC-5068-4E02-81E7-D9A66A150BF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93" id="{5FA8FCCD-4BF9-4F00-9926-FBDC50015594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A3365B6E-A713-478B-974B-B9A54C1F9B6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09" id="{5ABCAAAF-EC83-40BC-BC95-4A21C28563CD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CAA67EE3-F212-4FA1-8E01-C3D8EC757E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33" id="{D41C6BE3-AF95-453F-A453-9436F986EE5A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5C774733-7216-4F3F-B87E-CAB83B290A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657" id="{540DB1F3-086D-4C18-A6EE-D7D7FE2C17B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38362FC8-91A2-45F6-BC17-D69C0E351C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681" id="{D739C135-6C85-45D2-B369-1D4877362026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7C2E2675-EE57-4D2F-99AA-B90C51221E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05" id="{652E6DE7-BDF3-462C-9FE6-63FCE384B1F3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131EDB2D-E525-4693-85FC-2E7587D710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729" id="{1832495C-3AB4-473D-83FF-D57D06FD7624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910E7CB8-EE49-4FB9-9B7F-9B524460D08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219" id="{B5A273A6-105B-4CB9-AD5C-ECA2BDB11AFD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8F8389F0-191A-4FD9-99E7-0F350CE6D8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755" id="{E5B0AEFF-E7E8-4AD2-B7B7-9F9D478165D2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D36A442D-D9DC-4B1A-91F9-D3599DCD50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779" id="{E4DEA855-BD18-4A25-B09A-95445A99E707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9A6C9A14-91B2-4B1A-9977-BD59F96FF5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03" id="{EA445B64-33B0-4D64-9865-076559329396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1228D8AE-E804-4198-82DA-8A5399079C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827" id="{F2B2B94D-5A17-403C-A612-7C2EAFD427F4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FDC669DD-831A-4336-94A6-6B810C76386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851" id="{01CF1031-8BEC-417C-ACD5-EAC94CEFA0B0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D257B1B7-7F1B-43F3-BED8-01840A22EE4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875" id="{F14D445D-14D9-4C00-A912-10411ADAE37B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0DD6D0F-90E5-4B36-9BC4-DC6AB8E121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899" id="{020CA3BC-91D5-4F14-9704-CE4A06B14D36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AECE8F7-84DB-4C33-A837-68E87B1B0A6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923" id="{D03697F7-3F6C-4FEF-9BD9-A644AF78490B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3CB6C80A-F9EB-4C4F-B214-A0C690C560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243" id="{E230F272-F3E9-42E9-BF9B-6134553E5552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9A167409-F80D-4CD4-B346-FA71F11DE26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947" id="{A35DDC62-73C8-4BA7-B6B7-2764AB245B90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3E7625A2-5E79-4C28-9E01-52553553F5E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1971" id="{AB9204F5-BE89-4BA8-A42F-4A24C88E4E60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FECF9C49-1DE0-4F23-8BFF-0D38A78E15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1995" id="{7A585BDF-BDBE-4854-9A65-C0FF42EC71E3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2B20B28D-87D3-4A72-B96C-62290001D55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019" id="{68A36B9B-BC2E-444A-97F7-A557F55B3DED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2C959E23-87CD-4A7A-ADDB-56F6030016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043" id="{1E6F1ED3-61A1-49A8-8DD1-CE2A6577DB3A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C7F32B48-77E9-4904-BEEB-977C39BFFE0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067" id="{57AA7780-B325-433A-A669-2F3127DD55CD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6651CB9-C88D-4F49-97D8-2470D2094E8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091" id="{69C58978-BA90-48CC-8E1B-48663D97F133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1E0AB3B-90F1-4630-9C8D-678B5856F56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67" id="{890D04D9-00B9-4AEE-A5B9-4DECE8CCE42F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5843D286-95FA-4E85-B2F8-49D319C22F5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115" id="{C370586E-37A2-46BD-A7F0-B861740018DF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D12ABAD-2F2A-409E-BA9E-25E14BFDF1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139" id="{A48765C3-2CB9-4429-969C-FC7246985DCB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7125B35-A6F7-42A3-A6A2-7D8F1196958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163" id="{84A1DB48-A150-47E6-97AF-F6149D8F89A4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4BD7DB95-AD57-4393-9760-A9AD078D982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187" id="{039485D1-7F5A-4032-8AA8-A584D730B37D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9B9FF1BB-5765-458F-B3CE-43357A04DB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211" id="{9814569B-97D5-4962-B326-1C21BBC4625A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4DC7661F-533A-45DD-893A-A9A81E6542D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235" id="{72B09DFE-1690-4806-B1BE-34FCD279A592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D442AE08-484A-4C72-8014-0087BD0AED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259" id="{36CB1D93-EE19-4513-B914-0E22DD5A118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C3BF80B7-311D-4C5F-9A28-34AD6164B2F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91" id="{ADFA2C10-1F63-40A3-A19E-E61957B37FAE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6408CC2F-E539-4816-988B-D165DC90DD7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283" id="{7B86B479-052D-4655-8B8D-CAAC29096CEA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114FBD24-CF25-45C8-A75F-1D89FBECB48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307" id="{2E868FF9-7BD2-49B0-AFEE-830FCC150A9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3C38A931-DEC8-484B-B021-E6407822D08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331" id="{764BFCA2-6BF7-4959-9F12-1F5AB3E6518D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75499F9F-C3ED-4909-9541-EC0DD3331C4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355" id="{6B37FA9B-57AA-4931-8E66-1D738F99AD7F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5F67C45C-9627-4C10-944A-08877F57BE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379" id="{F0F1639E-C61F-45C4-AC11-D21500A5B980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2BD87CE3-C115-4511-9C64-308551F851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403" id="{FE6437AF-C119-4186-9673-DC868B48AB5C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D8FD2D06-9944-4F6C-942E-54A43CE639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427" id="{DE378FDC-1C80-4FA3-A7C0-21EF3F0A7255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85509189-0804-4286-A6A6-219D291489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451" id="{FE2978B9-A11D-4EDB-A9F9-32198115BFF0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CB22AD94-F7F1-4F74-9D16-45E530D6311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475" id="{7EEDBC9B-701A-4B10-B764-33D8DC323B1A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41561122-FC18-4C7D-8FDF-43B603D8044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499" id="{82521A4F-5302-40AF-9073-D5674EBB3456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DCA03C4F-8C75-43D3-9A29-C2E0DFAADD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523" id="{AE7DCFEA-2DF8-4812-B4A9-FF85F8DAC639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D2C662C1-9D9E-446B-BEE6-AB72904AA6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547" id="{A72B5419-FF93-41CB-986D-028C6985A5C8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1E885CF3-9ECF-45D6-AD07-F9FD5F8C17B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571" id="{76809A83-3153-4760-93CA-EAF8E02CF5E9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E8CB46A9-B69F-46FD-B0FA-A901922BF2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595" id="{B8095C02-F94F-4D2C-A5FE-D1CA272DB033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D07B3CB2-7C48-4D52-97DA-31CC22F610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619" id="{63E953FD-AE78-422F-8C7E-C410478C3155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EC509E28-E21F-47A9-84F3-3E9C6B31222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643" id="{B893083D-9B69-42DA-AAA0-A09D279EFF2A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67FA820D-A168-4053-8B4B-9F8E53E4F75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667" id="{DADA292C-C705-4BCF-97DC-3828F5934854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E97D52D0-8F58-4992-8875-968F41D8F0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691" id="{00966D5E-7AF3-4086-8EC3-262F6B3CB6AC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A743FEB5-4CB2-4DA5-A7C7-8C33C9347D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715" id="{135B7C1E-5CC3-44D3-9CB9-5A2F1642DD91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A4DCA4B2-5959-47DB-929F-04E5517BC3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739" id="{C1D7FC6D-F536-4DC4-A020-F317E5610B6D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95E724A8-7A24-4DC2-AB25-BD62EC850F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763" id="{E97AE844-7A95-4F7F-A3B3-29664E8EF782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D6767A9-CB41-4E52-8578-446EE36A5D8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787" id="{6E619CEC-58C2-4A3B-BB9C-BF0400EB923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A225779E-A951-4561-AD3D-A5911B3A10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315" id="{8ED6D029-6C79-4B5D-99B8-351CFEF7C16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406A8B17-4B65-47E4-B40D-9F896D0DB55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811" id="{DEA7696A-F2DA-4F87-8C97-EA693CC4D4B5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3F9D0225-A8FB-48BC-A8EA-48997B3907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835" id="{FE22A6AB-91A5-4DFC-AA64-20B520E1FA6A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58918CF2-4B31-4F7E-B7F9-B86576D841D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2859" id="{40976E50-E72F-42C7-9D3B-EA601EFAD8B3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51947BF7-924F-4910-8B47-5549BE25E4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2883" id="{53D0134D-5928-438C-8676-69377478D224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C6666E1A-2EE9-4AE0-ABDD-B57C0BA9C4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2907" id="{85A72DC2-53D6-4692-9E01-C5C67B3B010B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49144BBD-4A61-4D8B-AB15-C0EDB81C20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2931" id="{774ECD36-A7CF-49A8-8A4A-C72D7E86FB4C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96789B03-198B-4BA2-B30F-33298EEB99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339" id="{5865CB5B-B246-4423-AF95-B4E31FA3EFB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2A5F0974-3AEB-4163-AB43-E91868C8AF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955" id="{2E75F634-3D27-4193-ABB6-04700C197C5C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B0468DB-3B8C-46B4-9932-9524265361B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2979" id="{252CF352-A93B-480F-A744-BAC1368BF0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CB30F52E-A8B6-4AE7-AFB7-10FD580C35D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003" id="{F97517AD-C522-4ADB-A526-272A79DD929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45643210-68E0-4D99-8B09-910DCB5C25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027" id="{504EE00E-0B27-4650-A3C1-9A44CD98E38A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FC647E06-B624-4F8E-BA9C-B6BEE6DEB80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051" id="{099BF7C7-73FA-4286-84F9-8FE3F4FB7774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D3E77D9D-5979-4CC2-8056-91EED6682D2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075" id="{A596D24F-D472-403C-867E-DF79AB104C5C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55A0B226-2085-4DF3-8B8B-D6B0791682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099" id="{BEF2C900-D60F-42EC-B6F1-0FD44B0E694A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42A7D8C7-D0CD-4387-990D-2493E7FAB1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123" id="{9CC1A70C-6472-4F4F-AFD8-B7F8380AFD15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87C64DAB-A6AE-4D07-B6C0-D372041129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63" id="{E7E440B5-F18C-4773-BEF4-3053DE116495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77BB51B-90FF-439C-A5AB-FE34736DF49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147" id="{819B4D0B-0C81-495B-8572-FFA2117B65B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46F5735D-E02D-4A0E-A7CB-EDAC3BAE1B0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171" id="{FA569BA4-5CAF-4406-8B7C-0EB4EFF1A026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5A9A9FD9-4504-4A51-B894-13DD66E31B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195" id="{EA23F2F6-AA34-4DAF-8FF9-6555496D3D57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B1864680-BA86-412B-B8B0-BCABE288B72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219" id="{2A2DEA31-7E43-4909-9B68-4ACEC21A2BD7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541EA694-6262-450F-BA7B-0A3CC9379D3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243" id="{253B81B6-393C-4D96-A607-9610357B4F6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AA8AF452-5A1B-4700-8F63-5C60A7C373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267" id="{1C70B657-6A52-4E69-9190-BF50CA970457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8DA76342-FBA4-4755-9662-AB5D6319D76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291" id="{A0D0FB51-F726-4FF7-82DE-126B9830C8AD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D79AB789-21E4-4F75-8C4C-DEA0065490D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87" id="{9E458997-5EAD-4AED-969B-9FF4DFBAE493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63AAEE63-9BF8-488C-9890-9943A79C15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315" id="{7ED25BB7-9973-457F-886D-0E0DABEB6C05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C0B93171-B260-4482-91A4-B3E881C86A1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339" id="{E88F52FF-2215-46DA-99D6-08627FC5077C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9E11E7F9-E813-4C3B-9CA7-4CE0A4E6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363" id="{D3F13B63-345A-4687-B8AB-E6E93F4D48B4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6A4420C-C1D6-441B-BFDC-C17639D9864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387" id="{4BE91DE6-42F6-486D-9AE8-D31F79BB070D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3246FE67-814F-417D-9E2D-94B28D10E73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411" id="{58D88471-CE02-4F5F-A405-42E4A3445866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9D15E9B3-7211-4DEC-8857-33E9B20F243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435" id="{B52EED73-BB5B-46FA-B6E4-E241925C242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1A8809F-5225-4628-A6AE-F183BC1043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459" id="{666DC046-2B4D-48E1-99B3-0BA94FB3DC5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DE74831C-F8E4-4D1A-9567-E34AB5C8142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5" id="{6D589602-2652-4BF3-AE01-CBBF25C798C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F0D388DD-D511-4FFD-9369-7271A4215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11" id="{7FCD5D04-2F82-4129-92D5-3B0AAE5CD7FF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C2A2B51A-82E4-4155-85DF-AC12F811F45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483" id="{B822B987-EC6E-44C6-8D92-A50812BF021F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A68D23C8-8799-4FC1-B909-54C07E7A946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507" id="{8B169AF6-B2CE-4320-A9FD-128EA54562A0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CF430FD6-BC90-4FB8-8187-653064C412D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531" id="{703F400C-C01E-40B8-A304-ADA7E7C04DD7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D0196A11-A9F3-47B0-888B-A87B588D393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555" id="{740C5B4A-44ED-4A5A-A451-C7CDD645494F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BCCD6495-D1A8-435D-AF43-8CD9E3B04F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579" id="{DEEC351D-27A1-4DEB-B3A6-1EDBEF90D2E9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3DE7041D-B3AF-4D0F-86BC-7E5B974756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603" id="{B65A725F-67A0-4839-B05C-06540E7F1C74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507A46B8-C6B2-4EF5-9425-322B2262E41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627" id="{63ABC127-5AAC-4FE1-9239-01F8308BF1FB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12E378EE-AD91-454D-BD6D-775CACBDDA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651" id="{7AB20F0E-7DCE-42D8-AF89-6B651DCBD803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AF35F1E3-25C4-4045-B909-920724474BD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675" id="{E9D2381F-A862-440D-AB79-180B0ED2A913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BA57B250-A91C-4AE3-880C-888564956D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699" id="{1587C0B6-BFFD-4175-86D1-E75DB3799604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2ECB52A9-5265-41C3-AC91-0D9F3168626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723" id="{9637BDE3-CD16-4785-9517-B65CD597607B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CD6580A0-D936-4317-839F-DF79AC7F329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747" id="{44921CD7-A2BA-4D9A-946B-AA3217E25FD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533FC204-AF30-4C36-9197-B2F1D0D6266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3795" id="{95B6BFFB-D2A7-47F0-8BEA-AC03425B31CB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A525D3FB-B9A6-468F-8CA1-36D4F945F1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3819" id="{C6333356-4B29-49A2-B8EF-AA68487BBD96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4B0ACCD2-A6CB-4762-8B7C-40879F658A4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3843" id="{9508E7DA-DA5F-4DAE-8A49-DA1553BA215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AE3A194D-FB3E-4493-BC1B-71890F5E0E1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3867" id="{AE9BFF70-BBC0-468C-AE59-01355E5DD97E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8DC65306-3F32-49AD-8252-BADA51E3A58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3915" id="{724C4AF8-3DD5-4C67-B0D1-E64F9581AF5B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360800C2-E416-4E1E-9BA5-6C835F9625A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3939" id="{8CFED752-F7A5-4B25-8409-E7FABCBD3577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C6DBFA4A-99E5-46C3-B242-2A7611D18B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3963" id="{47D6DF4E-F8D4-42C2-9844-76E83438D3E7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81A21E46-DA55-4BB1-8CB5-3202B2DD904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3987" id="{B4288469-E9FE-42F8-8D6D-88C7A2AEC86D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221FAFE1-3F08-4018-95BB-9DD9063EA8E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435" id="{626A1639-FADD-41F2-894D-3A9AB77CE897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3267DABB-E51E-459C-9FE0-A63BFB93BFE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011" id="{379E110B-346D-4E77-B35A-B50C65691AD8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D8F37675-F35F-44ED-B8BC-CF48CB10E21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59" id="{6FE3C4E5-D0D5-4810-A07A-C64DBAA72E96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3D7DE33F-53C0-4C8B-A6B0-A281C0E682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275" id="{393109A9-CD4B-48CE-B900-EB233FC94A29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0291FAC2-669B-4E2D-9817-CABCE2BC34E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299" id="{62AFC1FC-1ABF-4854-A24C-4C7F3E5481E4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A6C63F49-7858-4B72-BECB-894A6E78AA3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323" id="{3F91F8C5-DAE8-44DA-BC60-2F0A75F79A54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0DA6886E-0CA7-41D2-B710-501A0739C86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83" id="{1D7E9B0E-293A-4B9B-AEFF-6A73310DB9E6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C11A1273-E819-4E00-A960-33D11EE2FA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347" id="{91BEBD39-5D5F-4798-B442-52E0B6E588B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A69CED0A-98CB-4F4F-9F9A-DFD5DFD9AAD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371" id="{2765871E-003C-4FE8-B575-B0F46E193A3C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8771E986-6579-4890-A9D0-7A2C5D1973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395" id="{D1BA7904-1758-450B-9FB7-5343858D0D09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55CA64F2-39DA-4084-90F6-5EA4485FD3E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419" id="{EB6AFEC5-9B73-49E6-A5E9-E52C147805BA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280B32E5-C606-4177-AF9E-B72B22330D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443" id="{07BCAD95-E081-4C13-869D-797C6687A394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124E5406-0336-4065-AE46-F4F30AE44A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467" id="{1E276CC8-CC9A-44DC-8EF8-48A8C39F79C8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FB946CF0-4CB6-4F53-812A-18E84D08CAC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491" id="{C5151A6A-D8E6-4CFB-B714-6717D6B307C7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D2E57DBC-5D67-4BA7-B013-E458188D77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507" id="{0F3B4796-B885-4589-B10F-8E0C56E384E4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7BBF2947-99F8-4A66-88AF-32FEFC985B6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515" id="{7F86A526-3CF7-403C-8F8B-E8ACAECD71AA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C9B2A058-EAA5-49A6-9723-3F37EC4CFC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539" id="{0989B3BB-A385-4F55-B754-5264DAC4992F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7DC732A9-7C0A-4072-943C-CE47770437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563" id="{24AFFD06-8AEE-4119-B911-28449E644352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FE78BBAB-2262-49D3-BFF5-00290D2CE8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587" id="{566D6B83-7F9C-4D1D-B5B7-AA658391BD07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35F85B40-B3FB-4C72-BECC-600CC6A65F8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611" id="{A1AFAC22-5210-4802-AAC9-4303566767B2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3B199AEA-CFF1-4D5D-9D98-00D14BDD7E7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531" id="{6A7F5421-6C9A-4F2D-B4E1-EC7915918244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744E3B9-0D46-4C04-88EB-6BB6CFE47F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99" id="{EB066E19-7696-4A01-AF43-BC7553D59E2F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5B34DC24-EC15-4F02-9687-15B0C3D47D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55" id="{8CF01B50-F313-40BC-9A29-C80ABCE59C01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AD9837F7-A164-4EAC-AB85-E0FE6026B7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79" id="{E572198E-E6EC-49BE-AD34-446C2C4A3F4D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28D1A169-3D44-4F80-A186-825569E8DA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603" id="{1EC8ABE5-84BF-4F89-9801-C72CE35D824A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0D823C6-56B5-419F-B0F9-E460C8EA75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27" id="{2042FF83-537E-4D31-B32D-061DD3649E92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B3F7E557-1AEB-4343-87C7-36E06532593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51" id="{63515AC7-B616-4F7D-9BEB-7B572F61DC47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650C5B37-3508-4A47-921D-54309F4795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75" id="{D9666DAC-5720-4C30-AD53-A4C39621CF49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BF3D3F54-200F-4560-95CD-1E2C5C1EAA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99" id="{26C4325A-81B9-4189-AF45-A868BCB92420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80A7B60E-F48F-4912-A842-EA03C72CF8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23" id="{9906383D-9767-4E8E-9495-CACD54150C1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9CEA1E1A-6210-40AF-88EA-688779E465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23" id="{9B2567DD-5188-4F33-A5F7-F438CC41B6D2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795D6C30-09AD-474F-8FB3-6EDB7CFA5AF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47" id="{10822D52-EE3D-40E0-B481-AB51CCDE9F98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D6A5AC2-D8C6-43FF-A4FE-1FFFF6DC98D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71" id="{4AB65E70-0C2F-41DD-9144-BAE13A75CD17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650D4F8-EFC0-40F6-BFC6-4141A7BA42D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95" id="{9F5093D4-C668-4B73-86E5-3EF2BB56C7B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F5E8A85E-59F2-48AA-BC3A-7046B0C7003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9" id="{490C64BA-C123-4850-815A-A1A24CB5B19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B3B09891-79D7-46E3-AC8F-60A49E5930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43" id="{405B04F6-F72D-433F-AD18-7CC95B88449E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442DF633-4D8C-4620-AF7B-1BB00B5B9C4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7" id="{24BE43B4-2E01-4B48-9777-2668C3C14996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17057C3-B898-4F85-BCFE-AB15560C7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1" id="{1D37A0AF-7A3E-4CB1-92B6-A4AB83DE1B12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D1A8C8A-007A-42AF-BA85-A09457C4E20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147" id="{826496DA-0832-4F84-939A-F20DE410594F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17CA977B-0A70-4DBC-9D71-B0FFA2E6522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5" id="{6D626F42-F604-42EF-8AB5-281171B4251B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4C3ED7F9-C15B-4D3D-A2C9-23DE862A2D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39" id="{AD4A5261-6C46-4748-8FBA-97E7902568D0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1EEE6CCF-5E95-46DA-8D81-5B00D2F34A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63" id="{0D55B051-B0EB-43AC-9693-778D4E2EA122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C52E8834-A3A1-4239-B97E-5E98E3B2A7D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87" id="{DD5F68CC-1EF5-4200-B56D-A9B6FA6B5C35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76175779-1CEC-4ED3-B7DB-6CB2683985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11" id="{323763A0-418A-4EF0-8F4F-826807AB605C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A43AFAA-C631-4A40-B0E5-98481FCB03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35" id="{0EA3FEAE-42A2-408E-9D82-064B6AE419AA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7281453-DFB7-479A-8D53-021B9FE0B5A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59" id="{EC640909-BEF1-4CF6-964D-EAB9A952BA71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981AFA38-B664-4399-96AF-AB6ED10D34B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71" id="{E151894B-3274-4FB7-BC41-AAF9F475DFC9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7E06E1CB-931A-41C3-BF20-DF5ADE061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83" id="{9F8379BB-3A94-4735-91D4-BA151801A90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5D3C4646-5349-4BE3-ADBF-E1DBDA2E6B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07" id="{2D22718A-3E66-442C-8C9E-1B079F6F97D0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B04BC986-21DD-4142-B1F8-057B8228484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31" id="{EAC33ADF-47F6-4244-8B9A-8A8196237164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794A6B73-CD14-4B3E-A618-3477B37A178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55" id="{33927AE4-3383-4840-B9FD-024F3022AA18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2A834079-48C0-4E67-A08F-C93C1C1759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179" id="{8125947E-1EA4-4FAE-896A-786CC0E05E2A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F8565110-0FC0-434E-B064-916AF2F05D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03" id="{DAA68FE8-AC65-4ACA-90B7-F12C78BAD1A9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9DB65FF2-43EA-4186-A69F-C6600E2879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27" id="{2954E20C-28FD-4429-9291-B97B7BE27682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F943613B-B328-46FB-91B5-3D74C7EBE4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51" id="{C2A7AFE2-8042-4938-AF19-350BD6AF8937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6475C7A2-AAC9-458F-8D6F-5F9796718CE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275" id="{5522A273-E399-43C1-98B6-7E23CF4B48B8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E4A4AFE0-A76B-41BF-825D-0D5968EF6D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299" id="{3C991D1E-9F0D-46FB-84CD-42371AEB8204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93082D36-434D-4906-BB58-94C260EB2C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23" id="{156018B2-BA9C-400D-9AB2-65C8C2A052F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A347F611-68C5-42CC-AAB7-3B1C89791D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47" id="{AE7C2021-2EE9-4476-832F-E167649CDE89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B75625CD-560C-4DA5-B420-28741998A1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371" id="{C009955E-8562-43DD-97E0-29E448859BC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C4DFBC9-6D4C-4AF3-B750-6948390E5A3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395" id="{360A62C9-0DB4-4470-8183-85D98480B74B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96EF6C9C-D4EB-4D12-9E69-EE0965D18EB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19" id="{05B53B83-3247-43FC-8485-B5A99250EE7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625B5EB3-6B5C-4DCC-BD68-F304C2DE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43" id="{233DFE29-085D-49FD-AF64-71F1A6A06205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1BE81B36-CC93-4AB2-AF0A-A1466BD728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467" id="{75506EAB-C46E-4335-A943-92689DCC827B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9E60B94-AED1-47BA-B58D-9891B7B26A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491" id="{A29E54B4-90C6-4948-8474-5479283DBB86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2D6DF047-D14F-4529-8D4C-120893D9C28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15" id="{F2EF6D42-8E67-4C36-8475-E8317CBB0F2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E6856F0-59B6-43E0-A920-1170272884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39" id="{F32025AA-24CF-4D06-8A5C-8AF9B5EA85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DE933582-25B8-4D26-A770-7A1B502559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563" id="{BB6901E4-2BB7-40AB-A9C0-C977FE51109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DA42E59C-FBC1-4967-84F6-A0BDE090B17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587" id="{B08CD339-B56E-4236-9B52-0898778B3B26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C7FEE37E-8194-458C-BA4E-306B87802F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95" id="{1F8FCF85-4BFE-4751-8C8D-2D5BA4516198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14A46F15-9128-4347-AEA8-7AAD6A41ED3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11" id="{380BAAFD-3EB7-4B44-876B-FBEA937D066B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6476E9D1-A565-487E-AF90-504222E08F2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35" id="{2377870E-424B-4D34-B431-D94F81A543F2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2F5F86A5-BD3D-4EF6-80F8-A6F650C84E9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659" id="{69199248-4B7D-4BDA-8B6A-8D3506B26059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34D78A39-191B-47AE-A034-22CF7FCDE8C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683" id="{22F5FDFC-D58B-45B1-9C64-EAD3DB6A30C8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A31D050A-DD55-4725-B518-8EEFB5E63AA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07" id="{9E1AFA4E-CCB4-4298-A6BF-4BB5FCFA1A0A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CEDCAD09-6904-433B-9FFE-B17DC4FF90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731" id="{DA1BD9B1-7840-43D4-9677-36C42E5ABE61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12263F6C-CB7F-4D0A-A03D-D53B56A992F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221" id="{6EB45B0B-7D43-41C1-B9E7-7A5EB0824872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8AC755F-F6B5-4C60-954A-22E7F6018E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757" id="{17D83728-76F5-4AB2-8862-8DE59CFBD3AC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F9894C6C-2191-4133-A8AD-F20D288D25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781" id="{3292A0BE-99F9-46DC-A19A-43206B23B367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BFB8113B-2749-450F-BF0C-976A662B07F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05" id="{3E5691FD-FBDC-4F60-BBBB-A48F86962262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365D9D18-A7DF-47D7-9ACF-2D54E0CDA8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829" id="{5DC8801B-F430-417E-B718-44C7B721BE53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C448CAB2-E23C-4702-8B9F-11AEB515BFE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853" id="{F76DD8F2-86E5-4171-B064-E3A5C467E3C5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A3F8E0E-1277-4764-9C50-9D19AF89059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877" id="{8DDA6584-25F9-4BC6-AD3B-8CAE996269A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D256947B-D3C3-4A6F-B2BE-81DF3F05AC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01" id="{7969E63A-F369-402B-A9A1-B1E3FC874300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66A5ADF4-D154-4414-BFC4-A3C65A273C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925" id="{99805BBA-E62D-4489-82B6-DAB32F0827F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5CA93EB8-060C-4054-BAE1-9F4A73BD946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245" id="{825BF5A2-BA6D-41FB-B803-5078DEC4BE4C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4DEE1348-5E77-407B-A3A7-9C3F3088E03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949" id="{31A1B5D1-0840-4133-B91C-1ABFFDB8C599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91A07FBE-5991-4441-990D-606AD5E04EC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1973" id="{A7B4C922-CA93-49CF-93D8-105447D12A00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9F0BF051-49DA-4A75-9E8E-39CE4B1AF39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1997" id="{C4B5EB3C-6D89-40EF-BC2B-5731AC8181E9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515FEFCB-C2BC-4E9E-B5CA-85E14E60BDB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021" id="{B3BA886D-0A33-4681-A94A-7DD2A4BD9134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5EA44F55-1778-4E3F-B8E3-3DB46A52DD8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045" id="{7B1BE336-3471-44BC-A6B0-AAB096B8F49A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EA4DC385-E852-44D2-B0C0-37D0A72895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069" id="{3960C116-2831-4B3F-A577-180175C15DFA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256D6157-61CA-42E0-9FE6-FB3F28A7CB5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093" id="{FDA7B5D6-6AE4-495C-AFDA-F6F8EE14BFA1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72DC73E4-C813-455E-B729-B36903D8EEC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69" id="{81962453-2577-40DB-A651-9B6E29FB65A2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E8DD24D0-B649-4FDF-BB9C-2FF20527627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117" id="{11BA9795-1825-4C75-8383-DC0CFA062E85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AA13D975-4FBA-453F-8BDF-BD3505BEA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141" id="{50380B2C-651B-4979-A67B-02760DBC83EE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30939C60-0A58-4538-9DE5-DB5BA85B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165" id="{C62EA9BA-922D-4135-A21C-7A98E7D55DB2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B7EC8CE7-D760-4FF1-809D-088A7BA85C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189" id="{5D44A36B-0FDA-4A4D-8CF2-AC097DAC4D52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1E8ABFF-AAD6-41AF-AF3A-BD01A51E79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213" id="{71839686-9E9C-4843-B158-0DD965A754C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4C63AAD8-0E58-4B70-B0CA-AF5B5F6D4F5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237" id="{CB13B005-2DD0-493E-A85C-EDABF52142EE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E7DAC37F-B89E-4EF8-B723-8FE8596F1FB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261" id="{8982D01A-509C-4F60-93F3-F00059E7F9E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369843BC-A442-4FD0-822A-B69A544F77E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93" id="{915F621A-CD80-4CFA-A805-E62396CB821D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CA0C7EF-DA8C-4712-AAB3-783A21C2F7A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285" id="{E4591C84-1723-405D-BAFB-C91B190D713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1397E014-91D3-447A-A45A-5EA8D101E3E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309" id="{5C23DC5C-B900-4355-8827-064422326F2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945CFABC-7380-4235-9376-7DA42CFAF87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333" id="{5021F588-3318-435A-AAE7-E2E210C80599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10D3B0AB-6BBF-4C32-BAED-C00A21843EC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357" id="{B8EF1A28-C8A6-4E43-A272-36E8C0626F42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AC1DBA7-A10C-4D76-AE9E-2A87993157E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381" id="{8EA38DC0-59C1-40F3-956E-E0BC638532CA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29930271-3CCF-415C-9359-6C1CE814621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405" id="{4C870399-D384-4788-BD63-C46D58DA5276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42FCF02-0033-46B8-93C7-F97BCEB50FB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429" id="{5E8BCBC1-0984-46D6-A72D-627BBF0119A7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6768ECBF-EA7F-4F19-9D25-DB2ACA70198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453" id="{0A874DA8-FB00-4F39-9C34-8CBB205ABA21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1B73ABE-B0F4-44D8-BA31-198D5AC7DBF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477" id="{434338D5-6BF1-4219-9539-2A6291BB549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79560036-D348-4120-A540-F6D91055BC7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501" id="{7A4FC1D2-4EBF-4D1E-99A8-CE2CE888DFDF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7642010C-E868-45B6-8A54-6E0E865867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525" id="{BB842491-516B-4E6F-BB09-4C13FCC85C3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9F1642FE-88EA-4A0A-8AED-92983673885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549" id="{CE0C65DD-CA51-4A38-B426-8AC606502631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6EEA1C59-6D16-4F8B-974D-944CAEF1D3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573" id="{AB5E78D6-4321-4EB5-B8E4-66BCD965EC4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24C32A13-2F3E-40C6-9813-A30832D635D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597" id="{D1B20AC0-F454-49A8-9CCC-F70838BFD010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65E0CA37-08CE-42B3-913A-14E636504B3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621" id="{B838CBBC-FD7E-4131-9DBF-47EA52E7594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747E53B2-8B7D-47F5-957B-EE651898BE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645" id="{A50CFFEC-539D-45B0-809E-B8805B6CD9AD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83F44973-E727-45C3-846A-BDFE2466D79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669" id="{11A59E4D-C8D7-4524-8108-3A07342C7D04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EF769A34-2FF9-43C6-A179-37D756CF93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693" id="{17D0BD81-E254-4C42-9186-00676E09A7AA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C142D013-0432-42B2-80FF-8AB1B1DDAFB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717" id="{2109404B-2CF4-4D90-B9E2-0B5D15C5F8C7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6292C284-1D48-40B9-AEFB-31D53CB29D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741" id="{EC16CB00-93D2-414B-9178-3B9F086EFA2C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55FCC3EA-0D8F-4FB5-B309-22A0B2DE4C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765" id="{40E38B0F-D300-4D8F-A91F-72736921D1FD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6961F6C3-29F3-42B2-92CE-E3346F953D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789" id="{C368B38F-F491-4936-A629-CA8DFF06B5B9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C22CED5-46E1-4897-8FD0-E962476F29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317" id="{4D1C87C8-1EFE-4987-915A-AB61FF4F6E5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7E2064E-27BD-4CFC-A9C1-38DE7F8952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813" id="{3860B725-5294-4232-8E4D-DD429AF4CA8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700373AB-6253-436F-80F0-29782159C1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837" id="{4A66E95F-6C2A-4BB0-B1BD-5DEE704A231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797B98D7-38AD-40E1-B046-2C4F0B31CC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2861" id="{4B23EEE3-D752-4DC7-BE04-1E5A93E81374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6A2B70BD-82BB-4AE1-855A-D5355F1FE0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2885" id="{0139E8F7-7BFD-4042-97EB-F852B12334CA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EAA61964-80A7-43A7-BB7E-F51680DC75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2909" id="{0EAC6619-DC8A-4519-A756-AABA400BA33F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7B31B588-4193-4426-8836-46714D689B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2933" id="{7E76C750-BE79-46C4-BC82-1705A6196B94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3B7124A3-A9E4-4968-94DA-AF04C209A9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341" id="{6FFEA727-BC76-4C74-8C23-664B6322B24E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F513D9DC-C6B1-4185-A8B4-6B3A98F102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957" id="{3B31F799-9D98-465E-8963-1C82F7D5395F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3ADAF107-5C4F-49F7-904B-367D758EC06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2981" id="{BCEC59B8-657B-4931-80A6-BB119B76B42A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36A05FDC-CF4D-4B7A-8178-9A4064CAEB7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005" id="{D3CD2298-4CD7-4D97-AAB1-90355332C29D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A9457B02-52B3-42E5-9351-8669688ED4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029" id="{CD47DCA3-9FF8-4482-A84A-DC4E26A2B634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A5809A83-8943-4C3B-95F2-6DF3B985A67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053" id="{7F8CF02C-7D6A-4BF9-B1E0-BE03CC4C4D9B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DE55393D-E759-44B6-BCB9-7F16308384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077" id="{53C0D7A4-3EB7-46FE-BF2C-0F287AFEF580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59FC3894-F5C7-4138-AFE0-EBBD77EE3FA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101" id="{DD32B6FC-DADC-48FB-97A0-8F54F8C5E95B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BFD1D237-8675-462B-ABC9-42EFE43015C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125" id="{1D85BA01-243E-4CBC-8E3C-7A73E83AAE8B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81897B65-AD79-4321-9AFF-88534419BD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65" id="{A08D405F-51AE-4D55-94C9-DC04F65931B1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4D333B36-3764-4AC4-83DA-439C7C74288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149" id="{F5F1EFA8-6EDA-4BDE-BBA4-BBC319F5DDD1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D12127D1-9825-49BD-9A03-5C78A130E6E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173" id="{6F46AFD6-3D89-4131-9747-A1E079F835F3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5F818D61-5095-4185-A8FA-1B9F15ABBFE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197" id="{EFA607AB-86DD-4836-BE61-99D43B24A591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4F7FA64F-DD32-4E52-9502-9D3B057F45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221" id="{26D6DF1E-3E4E-45D6-8745-0345A4BAD083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2755EBCE-7AFC-430F-B7B3-F7721EA89B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245" id="{0687A1B7-B447-4D62-AD62-A80FB922C111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B89B646E-6156-4E2F-814B-C815E5598D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269" id="{19B96A6C-8446-4B82-A8DD-808340DA5753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FCC187F3-18B8-4BD5-8294-9A0E54DFA5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293" id="{C4C5BFF9-1E7C-4CAB-891F-EEACE4E68798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551CCB1E-0D81-4161-B1ED-F3799933C26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89" id="{7B0084ED-C4AD-4C1C-964E-60C4451496C7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17CB6ECD-41CF-46BE-B870-0DF5DE6A42A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317" id="{B65DF3D8-C4C1-45DC-A118-98208062959D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48DB38DD-11FD-449A-AC26-16408D31621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341" id="{D92858F3-6560-45BC-A3E1-BE4870B049E9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339F7490-EA8F-41DE-8D31-90BB0F2996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365" id="{6EEFDC84-C543-4773-A64F-BF281637603C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3F33D149-7975-4D81-8522-BCCCCCA9E16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389" id="{6F2911D4-1B60-4A57-BEC4-ADC8C6AE553B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CB514A0C-42E1-42DA-8321-1D76665C21C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413" id="{7F865074-4FF8-4334-B968-EB2D47A33B8F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2C7E91B6-3B70-4F04-AAD3-BEB5452AD1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437" id="{76F28D3B-F9F9-439C-A864-5B635FC414B6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DD879089-C546-4306-B916-4E0193B7B29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461" id="{DE57AA35-4CCB-444D-8E12-744F4DF3D33A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6DF4AD1B-7E16-49FD-B7C1-51C5FCD74E9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77" id="{DB65E263-2FBB-4E9B-B364-385199B5A38F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ED8A4B7F-3D99-4789-9CE8-C42DD88E47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413" id="{4CF97DDA-1C14-40E3-8250-A3FB386573FF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D09FD6CD-986C-4005-A279-F201E189C10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485" id="{CB90BBF4-2B9F-4A10-B039-CCC254A7C691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64323A60-400C-40FE-801E-A9147CF49E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509" id="{DCC7061A-9E90-4D74-9456-C5BAED90144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5F7304C-A498-4C63-BC0D-C60E3F1826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533" id="{1E54B29D-B29A-4E6F-BE39-10E264C792D8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8D4BA8BA-9450-4C3E-8797-413092C6479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557" id="{8AAF5018-DC89-4437-B753-38E36D79616C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E81F0D1A-93AF-461F-B6E5-771A6D39AC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581" id="{071FC237-A7D0-492E-B4DC-0E707A7CBDEB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1E85EF13-B2E0-4150-88B3-72F52A34EB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605" id="{BD4D8145-4E55-423C-88B4-A8DBA9BE8C2B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BF3A18EE-54E9-4879-AFE3-FFEA337F618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629" id="{CEBD02D6-33FF-457D-8369-095968EB223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5868DB98-17C1-4CAD-A18A-D031FB10DBB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653" id="{22F477C3-BFF4-4411-8729-F8B29EEDAF1D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C3931BD-8913-445A-BFCA-9D7EB73F42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677" id="{5810269B-73A8-41F9-BDD0-CB0941DC40F8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56E9669-6DAF-4BDB-A05E-755195AEF31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701" id="{32D140C9-3DC3-4E8C-B39C-56D7EF26BBFA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F213EF79-5819-4606-BFD5-3E4C450DFCE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725" id="{F7231301-2114-4911-9772-7DE2E48F9C18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41CA689F-F92F-4C52-AD55-ED7D44AA3F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749" id="{D261B088-67F0-44F4-8EEF-88B5F934AB91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D8738C43-FEB9-48D4-91EC-636661467A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3773" id="{3BB7A788-915A-4811-8C58-656C9F6B08E6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B3ECF4BD-1BF7-4F1E-B2B8-1A5BBEFCAA2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3797" id="{D54889FF-620E-4D93-8D4D-C1182BAEEDC6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2F1F9570-DA46-4CE1-A3E3-1554029DEE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3821" id="{47C41AF1-0540-4A24-9A96-68AE0DC67AF8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D7A7EA9B-E180-4AA3-B616-5C373BE36C8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3845" id="{17F8BC6D-9B72-4D03-80E0-B08ACC8C460F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E3664FF8-530A-4884-84DB-CC3C579320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3869" id="{350A63EC-6933-4C80-8D02-91451FCE4CB9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2D05746D-2B55-4C4C-8C56-4898889CF41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3893" id="{17968A8D-2425-49B9-BCAC-CCA43CBEE642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CFF0B31E-07AF-4DCD-8746-564C3B16EB9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3917" id="{B6FF84B5-52F0-4F14-8261-D203C6B942FA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A55C1DBA-30F0-463C-918E-6CF8A9B4090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3941" id="{44BA2DF2-7495-4838-8A90-037C5901F1AD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DE67ADE9-D545-464C-ADF0-BBCD89A020A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3965" id="{9A0E58CF-9B90-4B4E-9271-3E89FAD2980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3C53B789-66B1-4EFA-B0A8-649F5E7998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3989" id="{FF76C0B9-2633-45E6-8D27-08A0602291BB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52A14995-B14D-4DCB-B0DA-8354D9D8FA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37" id="{B68C17AB-412F-4375-BC46-F7CA84E40D8A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36BA0BDC-92F8-4629-BE16-B5F1D697C5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013" id="{1CDA2B6C-489C-4EE7-9FB8-C4D4BCACF42B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C5AAC0D0-7ACF-40F4-91AD-2638ABAA8A3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037" id="{B51C9044-37EB-4776-840F-78B6B08A0A82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ECFA78DD-563C-4490-95E6-DB9C6818E7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061" id="{2B27605D-8274-41FD-86D3-CB8A6038E661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A1DD94B3-7E60-45A4-A052-827075D597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085" id="{3FA3E4FC-8758-4F56-BDB3-D9DD8FC6D6B5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BDA87F6F-0638-43CB-BB11-4AE2A943E2E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109" id="{14DE0BDB-E9EB-4744-B307-98BCACC9789D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A253161D-13C5-4A44-812C-120C1F54D3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133" id="{58296C31-3F9F-419E-A52E-7B22CF9471E2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B4A0FE29-E368-43B5-97BB-7EFF29EDD97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61" id="{DC538765-3EFD-4259-AA91-092F3D88699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DC5248A1-F07D-4EFD-8BA5-3B120250F54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157" id="{29E9F40D-F934-4546-BE01-D5CF641BC5B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9E4548F6-F0D4-420E-A2B8-E25B62DCC36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181" id="{0F452129-C148-49A5-BE95-C53B030E36F1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0C42C9BC-E248-48EC-817D-3D29519466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205" id="{1CB55CE7-ADF2-4947-97D8-23589F1D9384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947202B3-6892-4F3D-9F05-4D5C382B091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229" id="{625A4C57-442D-46EF-B0C4-1140A791A366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43128B27-8ABF-46C2-B1DE-8B975D800DC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253" id="{4A38617B-2960-4DAC-AEE6-1D31256155BA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2A80D7DB-1687-4AA9-906A-09041606641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277" id="{E2ADDE94-8C84-4EB9-83FE-D75EA2C5E953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08D7EF2E-2762-41D8-8567-3A31C9A1B6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301" id="{50A769A9-F25E-474C-B474-7797791FFDDB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6A29DB45-C413-4E76-8709-76ACDD2263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325" id="{763555B8-C0FB-44B3-BC31-9B99389F4B5E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05D2E6B6-4943-43D6-8FB4-AA69B0E9C4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85" id="{D45622E5-2AE4-4F17-9077-C9F01F80F5B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3871EB56-1C89-41CC-A71E-101530C778C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349" id="{43E21C32-2716-4D55-AE04-FEF79698E8B2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B1A65D60-96C8-41D4-BF2A-064D772E07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373" id="{567CC2BB-0E6E-4639-A0E1-D0C4799C30E1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5B418FBE-A0B8-479D-85B6-3925F34C9D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397" id="{0CACCB36-7F7B-49CE-8A93-BE5BBA8EADBA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DD2D09DD-5548-4BC7-981A-F041975DCF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421" id="{C125D622-4DEE-4049-9990-0CB64646B71F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40313A98-8E5E-42FB-81DD-9AD83341ED4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445" id="{918E18C7-FDAB-4D06-B592-F5BE6B3F9152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B379E44A-3DF1-48CD-851F-1C7A5738A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469" id="{0FD42A71-CED2-49AA-BB82-A5211A8F1EDD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6E445636-F8BF-4A7B-A94E-C23928CE027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493" id="{0A191903-1678-480E-A9D0-50DE210B2A31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DF098049-347F-4913-8A42-13F51BD01C6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509" id="{CFE67C1D-6E96-4C30-9502-2DA9E7EE50C6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93737E06-2BF9-4738-9C5F-35777F4433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517" id="{A6F9EADE-E64B-401A-9522-849C453E245D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B6B01BBA-12DD-4D4E-B451-B6DCC0E117D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541" id="{873AE35B-FCA6-412D-AF67-B0B4A6F3D017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78100018-81B7-4F1D-9A9F-DAC38846E41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565" id="{FBB4FEAF-27C0-45F1-B8CC-B333314434E5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9D3F4D01-C02F-4563-B4C8-B77B79AC61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589" id="{73882DBD-FD24-47F4-8A56-30BA7723C16B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63BAB06A-E823-475C-AEBC-15E4EA8C326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613" id="{8C517A79-7E5F-4CA9-91A9-0A768F551686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FBB0D454-14B3-446C-AE67-75CE055653F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533" id="{361A7DDC-DBB1-4262-8720-CEAC8109A6BF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8C574F1-1887-458D-8B7D-0CB8741961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01" id="{51DE24E9-F324-4223-B488-2BD0679CF296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C0284B1-BF65-4870-96A5-3187B6D096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57" id="{E4F9D0D6-912C-4083-8564-1C6739CF0225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A8A565EF-81EF-4835-ABC5-FD14C3916C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81" id="{B67DD971-B43D-4B65-96E1-B43AC3A94F1C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B2AE16FF-30DF-4021-AFE5-7E0C53E96C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605" id="{95CE46B2-4E97-4BD2-A446-E37189127B3D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5903798E-B857-4096-8312-CA0DF689EC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29" id="{61D2417C-8D37-4C78-8899-EFEDDE95E203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BDE216B-ADA4-4111-8501-C5396105C07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53" id="{BCBCAE66-188C-4F73-A743-F73B0037AEB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4AFAA9AC-0120-4F35-BFD1-3C8D52DA6B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77" id="{785DCBF7-4888-4361-8E23-BC62637D4F2D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87584062-2FCF-4A52-B7F6-0417861547D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701" id="{14CEDD56-E2EE-4118-8351-60B5772085C0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868BB10C-4F20-4F85-B0EE-390F988A4F6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25" id="{32B40737-1766-4C6F-92DF-6108BB0D3B7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7B1F3AD7-01A2-43D4-8C30-9A9880425D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25" id="{12D5E32D-4E8C-416F-BF87-ED2682A1ACE8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FEC676ED-0198-46C4-880C-53AB9B12C83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49" id="{1CA39777-379E-4107-B948-D6EFE7E2C81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679A26E7-6F33-4AC6-A47D-04D8DD2144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73" id="{F41013E6-3CEC-4CA5-B2F7-483D8E101768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30132BA8-BF70-4C8E-AE45-8DD7C21E4F3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97" id="{2C8C4EDE-4623-4F9A-8306-1567DDCFC19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721B7616-319B-4B1F-9D07-9BD9A2613B3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21" id="{8F4C9372-5027-4C11-A588-7EACD923844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493A2AC4-00F1-4E9E-81DF-CB7B89CF84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5" id="{3B4E2D3D-46AB-4C5D-9549-A28674717BC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9C05AF5D-5636-4D74-8A2C-DADF6B182F7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9" id="{B84B57FB-FFF0-43C1-B6F5-8AD04ECFE5A5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4A4B54D2-A23E-4F78-A022-A7789EA1575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3" id="{971E8A95-57D3-4F84-91AB-B8A22816F985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4E5B1FEB-6C50-404B-A74D-13AB0D7EFBC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149" id="{784C80F1-3E23-49E3-A713-5732B51E1308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4C19F9F-8F13-4533-9BC0-AD26F9F2D4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7" id="{950D1C89-AE3C-4EBC-86B7-3DD980C290D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9A964E8A-74BA-410C-891A-CB82C539C5C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1" id="{33647D4C-BB41-466A-868A-56FF3B597D92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F11E8907-575A-4877-8B49-F6254A627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65" id="{B8C19E2C-C8C9-4CB2-A320-23D6B2271F3B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3FAF777B-7AF4-43BB-A63B-6645B9FE73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89" id="{62D1DE3C-4D34-4884-872B-5A01E93EB36A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BBC2C12B-D5A9-45DA-868A-EB738D237A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13" id="{6524154C-9A61-4B9E-AB06-48D77E3A9A08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E57A90C-3025-49D7-A203-C93AEF7CA74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37" id="{4A263938-3C45-499E-86A0-C41F5FB14305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A020A8BF-59CC-4F73-8F44-E5AAACB382E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61" id="{502DC932-D019-4CF7-87B8-3886DEC0C807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99F3794A-894F-4A6A-96B1-273BE03C489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73" id="{EE78BDE0-9F65-4F0F-BD60-EA1A723A6FA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544A283C-097C-4608-A130-08B032A64A8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85" id="{57AFCF20-D77B-4A61-8BF8-3BCABAE8F503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7DC6C884-BFC1-4AAC-9933-C45DB0D8B86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09" id="{48F803D7-FC92-40BB-963C-8E10A22C3076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840641DC-B89C-4900-AE03-D848B975144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33" id="{CA5426DA-3E54-457F-A88D-3FE2AE4E7159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6D26BF6A-DAE2-4ACE-AB9C-B7DDF14CAD0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57" id="{8A174358-0E75-4C00-A0FA-8B76FC674757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40749C22-BA3F-4004-B068-799CD8D57F9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181" id="{FB40AEB3-DC75-40AE-A45C-FCA3913AE423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EAAB7C14-CC15-4580-B27C-8DDCE2006F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05" id="{C8F3F5EE-A653-426B-9A85-883E301B48EF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62492EA4-136A-4FF5-92B5-A6BDCBF9DF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29" id="{98F759FB-F7EB-4B5F-A797-40A0EDD01FCB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643237C5-1D63-4EFE-A8E5-425156512D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53" id="{9937311E-41A8-4888-AE3F-BD2514CEAA35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5E49FB2C-D6E1-4F8F-99A5-D313421AE34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277" id="{8BA30A6E-98CD-4C67-A802-44FDD2A43455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12D3275D-2EAE-49F2-9CB8-8F0FF674F6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01" id="{DBAB6F62-B08A-484C-BEB6-C149DE8868AA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DEDDE7F0-2962-408D-A2FC-6209054641D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25" id="{3B501C10-72D9-40A9-9109-BA21CD4FD3BB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80C2F8E2-F0BF-49AB-A6B7-2856EDF3C9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49" id="{274CFBB2-EC72-4625-AC2D-FF48F93FEF5D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F062B415-6FF3-4226-B18A-D1A31AC62BE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373" id="{1139360F-8D48-4A94-9F09-EDA5CF9EDA82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9D63ACAA-AF40-41A7-8DFA-D9352B25B01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397" id="{66BA3BAA-ACB5-4992-9143-44762A74AD19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BFE4D701-45A4-4194-9D46-D9964B81265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21" id="{72443914-401C-4023-AB43-02B469F3992E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86CD2CB9-8F18-49BC-BA28-3E9981E90D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45" id="{810B699F-C19B-49FB-B6D3-B5AF02A758F8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20268DF8-0BE5-492E-9402-8BC1B418288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469" id="{DDC9320B-17CA-403A-B598-7193B2FA993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3C0F8313-4494-418C-8F31-C23C86A0B99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493" id="{0F9759C5-07DB-46D4-AF41-30BF76B2BAA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E64D521E-6EC1-40BB-B10C-1D2420EA0D0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17" id="{49469DFA-9236-4563-967E-919B25660146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653F1692-2FCC-4903-8429-C3F1D2788D9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41" id="{C09C8A80-4833-4B3F-9AE5-D45FF59CA2A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5BCAA7C-2303-4226-8CA6-089A735CA1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565" id="{3A3336D1-64A6-464E-9EC9-EA733D6FB29E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9BF44CCE-AA2C-4B03-8DB0-5729CECFF49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589" id="{58D5F351-6555-48EC-9388-516202F6875E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C4D166CD-E82E-43AB-A6A6-76F9E65B569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97" id="{7B8CE96F-52A3-4FA1-8E87-0F73675A9BE2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5398312B-8590-4E18-99E8-A62C626AF7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13" id="{3C5371CA-BCAA-4DC3-A249-55C02F6AB2AC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3D5E26B4-7E2B-458F-98A5-4CACC0D7083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637" id="{2610DFFF-6499-4BF6-9265-149AB5855ED8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878CD833-4237-40D8-8FB8-23F781ACFB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661" id="{4CB91B68-578F-411E-855D-87AE20AAFFA3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2CC6398-A99A-477E-9C5B-51834991E68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685" id="{2A2495A1-DD7D-4533-96EA-01FC3F0BF2F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D8C8D57A-C641-4EE1-B196-62B5D2059E3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09" id="{3FED86E4-1A01-4A6D-81B6-8B6BA795A45C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F1E8E92C-146F-488E-AB17-20208149091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733" id="{0E80B434-E973-470B-8F8D-596E0753D91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22491B59-A85B-4952-8272-3AB325B3B1B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223" id="{518DBDA3-FFE6-4D2C-967F-D7C705F62C0F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96516274-53FA-45D4-99A1-DDA063561B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759" id="{E8A16CEB-76B2-465D-A2A1-3E5CB0C90D04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F740D10-3A75-4A8C-8E99-B7C815E8F3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783" id="{16ACD39E-1E9D-42D7-85A6-192885D9BA69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D3FBC7A2-7119-4BA5-B42B-A8B02CAAF87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07" id="{FCA88186-823F-4809-B49F-AF12E243EED2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9BC7901B-3166-4231-87DB-016528B326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831" id="{E24637C7-F6EB-4B5A-B4C9-285EC44491C6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D2F66EBC-5103-45ED-A514-51C360B39DA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855" id="{B622BCE2-8C5B-487D-AABB-4821C56D6ACD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E59BCD6C-FA5F-4456-93D7-22FA39F9B1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879" id="{70124AF0-6C32-4007-85D0-0C4A0CF756E3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3D013C6-3A3A-4D41-A1C9-9690576176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03" id="{86C0A0A5-EC09-4C5E-B21A-878BDBE9264E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AA2625FA-6F37-4C54-8183-B4B59D69DFB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927" id="{9CD8329A-4A98-4FD4-BE7A-1FBA4D60FE11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8DFA01E2-2E36-4C9E-A27B-7ADA6CDDF7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247" id="{B95F5C99-3CB8-4B0A-BC76-726EF44D7539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9755E9CA-EAF7-4C17-AB3F-FCD69339D9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951" id="{FC0BA672-F339-46DC-B6A0-7569850DF6C0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7F9034D8-E0E5-44CF-8F86-9BA9C00720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1975" id="{D0ADE5A0-B287-41D8-9076-A338457DE9D8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2A829327-22D7-46FA-9CE2-49BFD2CB5E1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1999" id="{88BE976F-2F66-41F3-99DF-33399F7C743C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53AAD6F-8E17-41CA-9DC1-192B8B68EA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023" id="{A3C707DD-2CCA-4D60-AE5F-FECEA64CF7E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28ABA802-DAFC-4385-A811-4BF651EA65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047" id="{57B042F0-2E6D-45FF-AF39-D2BEEC462C62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30AE57B5-8DD9-41A8-AF1C-0A0ED8C847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071" id="{D4881C73-7F46-49F2-8B59-C128C29ED2D1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48B27336-97CD-49B0-833C-934C128E583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095" id="{7D5A1F43-035B-467F-84A0-6D40035DDD7B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12F1DA85-EA60-40A0-8BF2-801CFDE56E9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71" id="{F306C44D-5195-45F0-8885-DBBD6DAC402C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FB76BEC5-4A2B-4F5E-842C-9A2B567DEF2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119" id="{D0B6B8F2-FA93-4913-AE58-0B94A0F3302E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E10EFFE3-B10F-4F33-A68B-B407C46F8E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143" id="{99FBA5D4-D270-405D-8657-9B4AA964AE92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DA78EA50-C10D-4325-8E2C-A2D587D519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167" id="{9D0C832B-5D07-4BFC-B7F0-43EA307A27C7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B759A5CA-185D-4279-AA88-EB6A531F79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191" id="{DFC90451-F7A2-4DFC-A016-F71629ABD735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25FC723D-2E1B-42F9-B724-C3A591EFD53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215" id="{6A2563D6-B9B3-4936-B769-BE55406194A2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6FAB3D0C-5C58-4A07-A0F1-C3BC89A1AF6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239" id="{C2710843-2A24-4BEF-BBDE-36F5BB928372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A37ACA42-C951-4A76-A223-BFA46D5C0C6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263" id="{7A7FDDFF-2127-4578-94CD-087BA9EA57D3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D2A0755E-6328-42D5-80BD-274AC2FC3E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95" id="{476E5D36-DD29-44A7-81FD-4C223769FB58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D80EDAEE-C8D1-47CE-A4E7-81A14D4D69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287" id="{A0573659-4D0D-4DA5-847C-FEEBB32C19EE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DCC221F5-6C5D-4AA3-8F9C-8DF4AFFFD7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311" id="{0EA38DE5-FA3C-4755-A2E8-BD4F92656D5F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FEBC69FE-F042-4272-8535-0DE170E8A28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335" id="{B204D442-2587-4CAA-8152-0A82A1639A2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E2F84617-D4F9-4E98-9CA6-D94C82D2D6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359" id="{61F70849-0015-4A80-894C-0F93AE109127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C192A186-39B9-4291-8AA7-2155BD8649A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383" id="{D2A3C0A6-0E4E-4A22-AEC0-CAA3C1DFD9DF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68C0B678-FF8E-40B1-84B9-3FCA3089B9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407" id="{286B8BDF-9C7E-4237-A94A-B852B5112EE5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D2E93374-09E5-4C79-878F-FDC94F6B5B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431" id="{E7A6FC8C-8830-46EF-BDC8-3F097B2353A3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5FBD16C1-92E8-453F-B30A-B80163EA23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455" id="{9FA43773-5A27-40C8-9960-C39EABA3CDC5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D9E4280D-DDF2-4977-8C6B-9D02D1A5A12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479" id="{EE1DAA92-F87C-4080-8A37-2A3618ADB70B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3AABA918-7269-4301-B3FF-B3F629A56C3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503" id="{C4B93864-03FC-487D-AEB7-1073309DB87E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3183FAF8-A2EB-4997-BE93-3272D70700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527" id="{711A7AAF-4571-4228-BB9C-2F863151AF37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2E800ABB-5228-471A-B11C-23CAB75276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551" id="{10D37D8A-8F5E-4427-ABD6-E2A512486CE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6C5C11E5-FBC1-42ED-8D51-BA76B66BD5B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575" id="{9034BDFC-D0DD-4D0A-8060-2F28C4E9A39B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9D39599-5EA3-4977-8902-CD48CD38AC1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599" id="{F027D3FD-5297-41D5-ACF2-D3E5012D6411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92FF8798-D496-44E2-B87E-63F9BE4FE11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623" id="{8EA76155-0408-4697-8EBC-9B7DE81CE5CD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34814AF7-D476-40D0-84C4-8E824616C8C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647" id="{5ABD5BDE-3244-4262-B080-D5840BC4C858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8780FF2-2202-490C-809B-AF6CAECB186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671" id="{9A7B76D7-CD8D-4707-AD0A-B685B74DC65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F58C4291-28EA-4889-BE35-8790971D1B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695" id="{7FA65385-B269-4F0B-B502-7FFDE40E291C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3BEF9DB0-2191-46AC-ACAF-8C81A2E7AB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719" id="{77D1F47B-982A-4424-8522-9DBCE45A945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7F90BCE7-0979-43B5-82A8-2095DDF6A48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743" id="{89D2BF1E-76D3-4A46-BF4A-9B79EB5CAF8F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D2567256-D4D6-4F95-B962-EFA8B3AABCB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767" id="{BE6CE579-EFEF-4606-92CB-5C404EDF73E1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1EE76CFC-3DD9-40F6-B139-205213D4C8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791" id="{C9FBB2DE-1E3F-4E73-A905-A4BB16434723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7F0D209-780E-4F58-AA33-E1760CAD58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319" id="{03CAB506-F30E-4C28-950B-5AB015EC7CE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C18C6A1A-3BFB-4B5D-9A71-25F06C273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815" id="{740A182A-6CBB-4DFD-98D9-138889E1F632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765F90C6-77C4-4B0B-912A-01ECE4120A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2839" id="{3B107104-EC98-4FD5-878A-FAEA518D0CB9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C50AAD73-FDA6-4CF3-9017-205509D490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2863" id="{5814C1FE-A71E-4302-BD06-854255308A7B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806C7A31-27DC-42F2-98B6-B69C5ABE07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2887" id="{8D7F0C2C-B4C3-452E-A167-B581750E7787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C201FB31-B3D7-468F-AEB3-5BFA76E104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2911" id="{59C92162-2B9D-4714-8413-9B25847A4ADB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8D9BBB96-583B-482B-8BC6-58F3210322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2935" id="{1896DCF6-756F-401D-9EDC-0169515B5DDA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77C3F645-0D8A-4DF3-A92E-477A4D17CFB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343" id="{CEAA233D-77B2-455B-A8C5-429625141DD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557DFEEC-CC41-4925-BA4E-DA5643396BA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959" id="{15345FFD-40A9-45E0-B5A6-3E289895E176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664AA2D3-CCE5-4F80-B7B5-7A3455E40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2983" id="{99524BAA-4BB8-4892-BF92-E85542D77162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63BE207F-037B-490A-906B-1A1A7B56972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007" id="{52A78911-00CE-4E7F-8982-B55A18F626B5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5DB910D9-99D9-4547-B031-36B60BF5E0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031" id="{44E51A0C-2895-4F3B-B846-C8F51FE8B347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FEC539F0-2331-4B5F-8AFB-076F7469623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055" id="{2B4D4695-7B50-4AA7-B4D2-63C1147A36CB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50C9DB86-DDB2-4B39-9ED6-9D1682C02C4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079" id="{AEECA21D-D9B0-4FFE-A9A5-FEB8D3E5672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E74BDC82-9D74-48F9-A58E-46EEBC2E3B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103" id="{E66C7901-B831-418B-9CA0-009402DE8155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6529D632-7087-42E7-B13F-09C348BF9C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127" id="{91287AB2-277A-43AF-A794-550D048AC0C2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51BC8676-EDCF-4925-B162-55C66031799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67" id="{C16E7388-C1B0-4D04-8D3B-31343C5E007C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C142D0DD-9AF5-493C-B5B1-CED1C81478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151" id="{21CB078F-B051-441A-8273-849ABA01F851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FCA7D431-532D-4BAA-BAF0-24876FF36F1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175" id="{62E4B14D-8A43-4B06-BF7F-0C7BA031C4E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4D46708B-23E9-4B18-9A8E-1987AC749CD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199" id="{B9E2432F-8155-4487-B57E-09B0617B8FD2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3C69B227-541C-4CF9-B7D7-356587F7CF4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223" id="{3B961541-987C-4D47-B251-4D93924AA82C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3676C9C1-76ED-47D8-BC52-A42B2D0633E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247" id="{BB53AACC-EF64-41F9-AFA8-EDCA1F60E059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7A4BE928-8EB5-41DC-B4F0-E846DE96DE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271" id="{14135398-0E82-4F3E-A5AF-0158D64910B2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B0743A5C-A79B-4BBE-9831-A70BA1F939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295" id="{AD71BEA2-3F5A-4921-A322-2E942AAFAABB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7172E21E-22CB-490D-8479-AAFDD42E2F7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91" id="{926A6237-66C2-4FCB-8C79-501B93A22FF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3465E29C-46D8-4874-8A43-269294328B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319" id="{9EDA9AF1-9CA9-4A38-BAC2-7B311F3EC30E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1A2AF538-02F6-4D8B-9A15-484AC8C215F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343" id="{DDA0562E-17D1-4AB5-993B-1225291B126E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E40C4674-A1FC-4AC3-A7C6-8DD9C2BA12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367" id="{EFEC2869-AFCF-4E84-B98D-A3C0B7C554F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7588F722-122C-42CC-9614-C1D658F41C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391" id="{CF823E8D-FBCE-43EB-9842-D040D79530D0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A9118CF-9D9E-4585-9631-38EEA17B46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415" id="{527C3D0C-49E6-4709-B2AF-07731D2EC9B1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61D2D826-660C-492B-BCFE-3CF82353A2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439" id="{7D98393C-0294-433D-A63B-C288A8FCF6FF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8E0EFC52-2D0E-4825-A6FC-708A1205C2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463" id="{933E440A-7341-4220-A9ED-9702835E6762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6C0A5D6D-0438-4BCE-9979-3291468057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79" id="{314DF9A7-03DE-4E61-8DC8-1092CBAB8D05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9F31AADC-5106-4AFC-AA82-4D5FF78FED6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15" id="{1B4B0FBF-A734-4DA6-98B8-E62747679CF6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2AECFAD0-4C9B-4C13-A24A-2796B31CF8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487" id="{0C02CF1A-5284-4C21-A2B4-AA9484D122D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1DB15C19-64C5-48A7-9354-7B9A18BBCE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511" id="{901B73D0-5305-443D-AA42-EB6887621BA4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AF6FACDA-3A1B-45F6-B536-0562F2EC69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535" id="{5D7E3068-B0AC-4F48-A4F1-830C85D04B85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ADB45E9A-354F-43AA-A302-D16D8413743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559" id="{DD524C04-EC91-46BF-AF57-454B7596C417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3A1F17CB-B19C-44A7-819A-59CD90E23B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583" id="{15B3C16C-2267-4D76-BD42-F81E358ADD73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88C04C6-DAEE-46A8-A0EF-B23CE570A1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607" id="{5EE1460D-C2E3-48FB-8A9D-376EB11A13B7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2785B96B-3ECD-4206-8369-1958C74AA1B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631" id="{40EC2EE7-210E-4DBD-A6FA-D424E58E25BA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C8F5D5EA-B7BE-42CB-94FF-7E1BB725734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655" id="{68847C40-3FAF-49EE-BC5D-7430FA83E6A6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30543E87-CD19-43B1-A596-EE3CEDD5FBE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679" id="{7C47AD73-968F-4A9E-A010-7BC02D896365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67DDD16-9C59-4E08-95F0-3BFF17F988D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703" id="{ADC60E7B-2EDF-4492-91A7-0AAB2607E70A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554FC873-85F4-44CC-A880-E34D5D7158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727" id="{5883BC9F-DEEB-45E4-BEFD-5FAD6A23BF76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EB648EB9-B6C5-4E8A-BA01-9E8B66ACE3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751" id="{F8906E74-F0E7-4D57-9467-DCE8356AE5D1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5C28F14E-DBFC-424C-BBFA-76A6B4DFF3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3775" id="{81D8E55B-B454-4C7C-8C62-32F57F8223B9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79A89DD9-B748-4C83-95E5-CBEFFF422D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3799" id="{E5970863-C1BA-4A96-A842-09B2ABE53E84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86F58DA0-8FAC-4164-8043-6E5640A30D4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3823" id="{72F6E1F3-800D-4455-811C-EA002F3A35C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3CBC4BFC-F523-46F2-A137-B81453D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3847" id="{08295673-2DD5-48A9-9535-28A9D0292F04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76D38A4E-3D03-448B-8EB3-0B58AFCEC5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3871" id="{9E4666A4-CB27-479B-B644-6EA16E0F1596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A517F9D6-9319-4633-94B6-4A942E17B2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3895" id="{63B76CF0-3192-4FE8-84E8-CF2E8DFF1D17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D7D1652C-CCB2-4B30-A609-6FA3354EB56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3919" id="{EFB4A4A4-6DEA-42AA-8B70-8B5286B53D04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D4EB3E0-B8F7-42AD-A088-FD8E5BBFDA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3943" id="{7BCDA243-781A-4EFF-B05F-5B1FA22549F0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092DD1E7-8FE3-469E-BBE4-8ED00298FF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3967" id="{587B35FA-329B-49E2-B317-02B65F1A0591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B95DED2-8AE2-404C-90F4-80710D5C4B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3991" id="{E3B3A6E8-4771-40B6-A597-2B32E2A3CD9E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960DD94A-8ABD-4F7F-A490-64058BD9E7E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39" id="{39637C25-F16D-4093-82AD-D6EFD22B4148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4642EA47-C116-4F8D-B4AA-3C23334F384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015" id="{B1AA3414-9FFA-47C7-9C33-EB2A1297BE16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C0DEC709-7C75-446B-8033-199585FFAC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039" id="{6F65E6CC-A8E0-4294-B9AF-364CC17BB8F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365F09DE-D066-40B4-BC17-B0B88E5C543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063" id="{2AFEABF4-C9B0-4F94-98AC-2C0F59F46B80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117C5992-7B2E-4441-A485-99E2604EEC7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087" id="{7BF16FFE-E1A0-483D-9670-1E843945752E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6EB568FF-679F-4719-A9A7-6264DB8D1A8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111" id="{1A4EF151-17EE-41BD-87A1-C8AC8E42F578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D2A2907E-DD72-4172-B75D-8E5B5F200E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135" id="{DD88EED9-3E1F-4A91-9F32-2B6B5431445C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A4445E5D-1415-4811-93B9-A6C0222F640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63" id="{C7CB8ED8-1F23-4548-8DE7-B40F9B919122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69FF5372-2E75-4DE6-B82E-B3F7E17553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159" id="{E7A3F4A0-B06C-4CAE-BCD4-6A3B53D3BE27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8F75B62B-3AF4-4789-8D83-CA1DC9635D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183" id="{A23001DB-83FE-4158-BBB1-A404C541E17C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06BF732D-1FA9-49C2-85D4-7AC47316058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207" id="{6621776F-5123-401A-8A79-A98C24FC989B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C0F3E18C-D003-427B-905C-334E8A9C45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231" id="{CD40641E-872E-49CA-B487-F410E4D9EB53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6577F4A2-84D8-492C-B77D-66FE54160C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255" id="{97213D60-A49B-4C25-99CA-4D5F3176E5A9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4E3890AB-F007-4CD3-9CA3-716143DC74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279" id="{52E3CD70-EE93-4C12-A785-75742988D0CA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B7E657E5-0947-4231-974A-3C4DB2C33C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303" id="{4A69DC14-4C1E-41DA-9F8B-5B74C3A538D2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2846A7F6-D004-43B4-90FE-1CDE9168411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327" id="{C5BC3BE7-E2DC-45C3-8F3D-124283B87556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56299249-A176-473C-B284-C2DACCDCB8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87" id="{BC6A2C3A-FB98-46DE-8323-44D023027515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D50E7728-2DE9-4E3D-80F6-32BA15F422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351" id="{8CA5CBB0-B47D-4599-BE01-D4E3B15834C2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D082A4CA-602B-4E4B-BFF8-C13FDC6A144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375" id="{67F5B81B-0541-43E3-B639-61B3AA2A4FF6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392A0CA9-1DC9-45CB-B9D3-452C81723E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399" id="{D49D3780-0DB2-4E75-81FD-ADB143CE41F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7CC9E7D2-0AF9-4663-9920-22C3F22C48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423" id="{A2EF16F0-7562-467F-99D3-F496065158AC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EBB28ACE-EDF2-471A-9325-2530A35F00C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447" id="{EFDE756F-A6ED-4715-A6FD-E6B282CF4CC5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798204CE-BD92-4A1B-81B0-5C5498CED9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471" id="{ACDBED91-A44D-4A6B-9278-387A0A46B7C9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23302542-8073-48B0-B6AC-744C6BCE40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495" id="{C3C5AC1C-A0A2-4034-8AD1-10C77B8BFEFB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ADDDB2DE-3C44-45E2-BC72-F33F491F4E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511" id="{9918F065-0366-4784-8372-862A30B62AA6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9F225D96-B996-4AF0-8376-3F507814FCA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519" id="{0350F794-1B32-48E5-856A-A1383EF7A585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E07A1A02-7565-4313-AB18-9903624F5CA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543" id="{42FCD005-56FE-4D17-9AF6-DE0E201101FA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612507B-B270-4E40-B307-BDC205B715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567" id="{E1C018FD-C064-4CEA-8D74-35B0BC14816C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19A30F28-EDBA-42E1-BDEA-3E82A8139A7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591" id="{CF12BAF8-22C4-42AD-9C1F-A423185E837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343810EF-84FE-4BEB-AF0F-7A107C468C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615" id="{43BE2158-CE2D-422B-947A-10F0CF32E4DC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2F65E124-2B09-4D1D-B335-0A05BAED278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535" id="{D2037661-EF61-4472-9862-678A5F094D65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EEA0896-C981-45E5-B0ED-8C6F753008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103" id="{27C7F90A-E972-403C-AD17-CA2AF2000DD8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E1C8C76D-8AC2-4EBD-AC91-D6568DDCE8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59" id="{E5F5DB95-9696-4176-87F4-8D8E0F5C1EB2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5BDF3C0-18FB-434E-A7AB-6CF8CB3FA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83" id="{7C8B1444-0341-49E7-A320-019535B04A89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F271E5C0-4E83-47CB-8AD2-DAF8EECF582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607" id="{B9645536-E0A2-479F-9F90-1F506328AFD1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F2E57BF-03B3-4494-9463-CCF8BF9B6C9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31" id="{4373B184-8568-4D7A-AE05-133135A5C5FC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BB02E4DC-3393-4740-A4F9-C3DDB602EA5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55" id="{05B73FF8-38B0-49AA-9866-1D76B017A33A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FAFA7D36-3167-491C-8C59-7D63E939595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79" id="{E8394F96-AD9F-417E-86E2-E7931329E066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4F2D6BC4-D436-41F7-8784-09FB2AC364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703" id="{F2586CB2-8696-4D30-B39B-98A17CE6EE3D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CD8B7447-44B9-4F77-AA5F-C6226E0E395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27" id="{DC2E2CAF-A6DC-4AF1-B910-A690E7580672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4DC741AD-20B9-4465-BE09-AEA2656738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27" id="{A4CB4AC9-35EF-4147-98E7-85DC8E327FE3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6C0D2FE-F5B6-4EC9-A45C-4303EC0D50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51" id="{7C410D2F-765D-400A-98C4-7F47D4F27069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1E9D7576-3FCD-4047-941B-CF55F442E8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75" id="{B5684EDC-59EC-44BB-A08D-B7CD27F4274E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51E5497B-85DA-442A-8D84-97BFCFFAF8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9" id="{487C68D8-951F-4386-93CA-A68FBB34148E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1393C96-0DCB-42C0-9D27-52E9BBCB71D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23" id="{B63749EC-EE17-4654-881B-6D0C0F00C88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E301B0F6-D56A-4470-8AC9-46F1B3928D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7" id="{F1F78E54-B1BA-4415-BC90-ED6D448728A7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4077CB5B-7091-496A-B2E1-C3704F8123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71" id="{CDFF92A1-D47C-4C2D-BAB6-07BC162D4CE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ABFF5CDE-BFEE-4716-B0F6-0B8B37E6F7D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5" id="{BFC7E558-5FCC-4072-82CB-DB2D4BAA44FB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99665EB0-B716-4B22-A78F-B02DA38662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151" id="{218B4D5F-6C7A-410D-B9CF-D7D5CEE6A69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613090DB-FB0B-42E1-B9A0-37B0841F9CF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19" id="{F4E21E1B-DCC4-4876-9FD8-80722C6ABE6B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27B37AA-D5E8-4C6A-96BC-8A3CA1A8EA7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3" id="{D88A770A-C462-4114-BE36-BB8C09A8F698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9112FCBA-0D9E-4050-9BA8-C44E56F8B5C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67" id="{DFFA77EB-E0B0-4154-9ADA-8A6ED3DD217F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6E3F428B-9D04-454E-B6DF-09B15043FB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91" id="{6CFCA52B-7EB2-4EBF-872A-FCA19B3FA15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601D3B1D-0084-4B8A-B452-763749E586A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15" id="{84B7AFDB-9620-4A40-86F8-083837249A0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3EEF825F-3C64-4983-8367-D7A8B32484A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39" id="{7893D350-605E-4CEA-8B3A-1B8A75C6648D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6A99513C-6141-4D4A-A94E-8EAB0A1D4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63" id="{1D3C1AAA-3013-432C-BEB1-709B5FCAE323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F1F2D143-FBCC-489E-BFB1-5D1D14E946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75" id="{EAEB79DD-1EC1-4CCC-8A07-79A1FC39CD62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465E446A-ACD6-4886-96BA-7FBCDEE005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87" id="{72AAF786-FD1E-4A97-A8B8-AB6AE0ADAFC7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7A939809-ACFC-4D24-9A93-BDFCCD3FFA8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11" id="{D12BADA7-0321-4D95-8655-BDF66D4AB648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A4FB0468-2799-46A2-A95C-6C47C86D94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35" id="{E5771ED3-E512-4209-852E-6FF357E0CECB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A238CEFF-3F67-492D-A082-0C5A2950FE6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59" id="{A670A346-9032-4FB3-B844-4ED6CE6ABA90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13AF90DC-6AF0-4EDD-9EC0-C70DF806808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183" id="{79DC2B19-231F-4205-95AC-14E1C3640A3F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43AEDE91-EF4F-4112-A2EA-195A6EA5031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07" id="{7A2CDB30-429F-469D-9191-2D05FD4805B5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B4A1DFBA-9E92-4EE3-AC6E-0661B63FB6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31" id="{1D00A238-0955-4F5B-9158-AF2C25B5681F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91CB32BB-5BDD-49B0-82FA-C82EBFF35E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55" id="{4B495A60-A9BA-4F70-B2D1-B62340893287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77850500-BAAD-4090-9512-34FF8BB08D1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279" id="{3CF472D6-C713-4EC7-86BD-B348AB3DD7CB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DAFED339-64C3-4D65-8E37-D1CCCB5671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03" id="{750B9B26-656D-4EAB-8D91-EB4D2734B337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A4A5C7E7-FD39-43B8-A023-B5AEBD1717D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27" id="{3F06CD4A-9210-4F66-9AD1-97A7E2D5C8BA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3EC9F4EC-B8C6-47AB-AA04-067495A0FC0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51" id="{22917034-7D51-4BE2-99C3-979A3039A98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70B1F3CF-F26B-4284-B92D-B26A883195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375" id="{D2621383-F867-4378-9620-C6D5BE6321FE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2D7EEC10-3564-4E33-8B53-248560C804A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399" id="{30EAC9E5-8779-4345-B730-43D2A5443EBC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A4B96706-BB97-4BBD-8A29-6BAB5747164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23" id="{8B382656-7C07-4A86-945C-AB8F0562D35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4BC8B8D5-014D-4047-A965-B085C13FBE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47" id="{C1D290E8-A327-4AD7-AD12-3657D7A4D6E6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382D42B6-149A-4086-BE42-171B9CEB78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471" id="{9238DE57-0843-412B-85CF-C23178054B9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FDB20BC-C9D0-4E53-A44C-319FCC0F08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495" id="{0923590E-6088-446D-87E5-3E117B49C706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7E79DEA5-F559-4D9D-8F6A-0047FFA2056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19" id="{5C86D131-56DA-48FD-9604-E1D74F24303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284EF4D4-5362-454E-A679-4331122712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43" id="{3AE7C268-8CB8-4B6F-AC8D-8234011D992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53EEF32-490B-4DCC-899B-191573017A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567" id="{1208DEB2-0735-44C0-B017-E4D917C5535C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8A6158FA-DF5E-4B45-8776-18C427A7E26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591" id="{E8547FF8-E646-48B5-868F-38AE2D518106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6DDFD106-9B43-446E-8609-8E87DD082B0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99" id="{04C96067-47E5-43B9-8A90-28BA3AAFDEA1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37C26997-484C-4C06-8C01-00F90685A4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15" id="{B751FFA2-099B-4D87-8F08-6D847525374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46BB79A3-C1D2-4C42-9A59-27C0EFF345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639" id="{6CAA9022-8CAB-479C-AF6E-AED559A392E2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89B94407-C4BF-4107-9639-117B9FA9142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663" id="{C816B947-8973-496E-9D5D-F312DA00A86C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E707C2FF-D0A0-426C-9197-8CD4E8164E9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687" id="{6F74A366-13D6-4106-AE0A-A90E950EA08D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FC1661EF-4257-463B-8A3C-2F02C1C6C3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11" id="{260F1067-6E41-4F38-83FB-97DE34246F74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37A6B67-7482-4535-8BAD-A053191D827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735" id="{B9E183CB-D4BB-4F26-8902-9621F864EF7A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9EBCBA88-ACB3-439B-8468-4AAAC5B0AFF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225" id="{A6A1774F-BCCA-4538-B70E-5750AD74F56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64820350-2F27-4EB8-A313-F33F10D9949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761" id="{66B461F6-224F-4080-9FE7-F824D9250D57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F7E9ABB8-AF69-431B-BDF8-FA312B7DE5E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785" id="{9D538325-D2EC-43B0-B134-C1E882788C9D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CC767E9C-23A6-43AE-93F2-21F702D25D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09" id="{CCC1626B-3600-49E6-994D-80DC13253C6C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40E04EF1-3D5E-470E-9B62-DC39908979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833" id="{8C160D78-6050-4389-BA5E-E31A7B62A7D2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95B91EDE-297C-401A-947E-108647E7A3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857" id="{072D3F78-449B-4A94-9474-E416D1532348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1C093337-51F3-475C-91DC-3F5F7947616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881" id="{9CFA3B3A-D382-4703-8199-FD2ED1CBA239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CA20E0A9-FB2D-475E-90C4-BAD94AF4A3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05" id="{67E0B6D8-089E-4E91-AF86-944EC1B5A677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2D0BD9EF-24B1-4D33-BB92-8CD14A2DAC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929" id="{826DA2FB-5AE2-43EB-B4BB-8A3AAC6C502A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4A20011-6CE4-40DD-942A-F07E3BE7A70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249" id="{98B5E142-A800-4FE9-BCFA-3DCA7C3C5BD8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3C894CD-D84E-406B-A086-FBCDBD04675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953" id="{764EEE79-894E-4037-BB46-E29705C7BD86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B5F39790-7887-42DE-8BFB-62EC765E08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1977" id="{C7AF8132-F765-4A80-B3A8-F87A37C8A0C0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73631F2B-BA98-497B-AD29-C018B0BA275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01" id="{C220B2FD-FE3D-43CB-9154-CAB12BFB029D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87734674-F650-4D47-ACF6-67DCC55481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025" id="{5391A02E-E231-4479-8617-53575E3C9E24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FC73D735-3109-4ECC-A82C-291F650353A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049" id="{ADDBF04A-2B22-4995-A47F-4B80ED460DAC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3D386A6F-8213-4905-8DB1-EA6D0AA0BC5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073" id="{02A965CD-CE82-4BA4-BF65-16311399DBEB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3720B06C-454F-45C5-9910-5829E3DBE7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097" id="{68C89C3C-66BE-446A-B96B-62CA5193AE1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9545E51E-C967-463B-A3CE-0E3ECBB93E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73" id="{9166BB9C-6FB8-4854-9633-C77ED8A1EA72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37510BA4-C070-4B2A-8D30-52F6D9F733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121" id="{6BB34447-4A21-4BEF-B417-3BFC18E0F11F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21EC32B7-0CCD-4F20-B90D-66A7A3EB94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145" id="{4F5C0801-679E-4379-A6DC-F9DD476C128B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E0BA5C01-45B8-44AE-AFD0-235B550BC1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169" id="{56CBE923-751D-49DD-B8FF-BF0F6DF9818E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CACDDE80-47AF-4D4D-AFED-252BE40FC9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193" id="{45ED0EAE-479A-447D-9179-0807F75B5F1F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EFA83640-C212-4281-8AB1-83D0DAC1FFD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217" id="{189E1694-681E-4848-A42B-06173D5FCC76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4AF11A4-9583-40D0-96EF-6194AB87CB9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241" id="{D6FC8FE1-54A5-4872-B1C1-4698D3BD8F1B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3FEC1C6F-8D68-4D4A-A4A9-78DBC5176D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265" id="{3C3BD395-A3C4-4CE2-949E-1BB62C6C8E7D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F9E7254-9ACA-47E1-BBC9-F9A6C49C32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97" id="{AAA36072-A077-4652-86F1-A5243D3A59BD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D5F142DD-5237-481D-8A45-B817645E70E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289" id="{1C60B40C-C435-4EAD-B314-80D029B3515F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6A465386-9507-4E96-AD74-56A8C03F35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313" id="{1F3B2B47-071D-4C9D-A9BE-2A71343D2B3A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F138275F-AE31-4520-9CCF-67DBC8189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337" id="{00E83A48-2069-4786-81B0-2D56D436BA45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FE631F53-03AF-422B-828D-90E27F53907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361" id="{8077F44F-B6D5-4891-8B59-99105FE984AF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8943121C-FEE8-452A-B5DF-32B01C0B04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385" id="{F9AE253B-999D-4D89-BA3C-D3A990ADE0A4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9C411D73-AC37-438C-A3DB-2F83EA8876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409" id="{C4C5B8F5-DE4F-4DAA-A880-3C596EED4259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8E6630B6-1F11-4C98-BC2A-1937B632B78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433" id="{63FC2E7A-A318-4F27-B438-0BDC06C15C86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136254EB-CDB5-4E4C-B53A-FAB73E16A4E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457" id="{537A278F-91B8-4F6E-ACD3-F3F4AC15BA3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46D23C4F-37A9-4C29-889E-18109CBE764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481" id="{B56F68E2-49A2-4DBD-B3CE-E385B8921773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B3ED4B14-F49D-4E46-944A-F41755B112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505" id="{3F02CE02-D45E-46FE-87C6-18DFD2B61CEA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714948B7-419B-46F1-BB8A-0DEC26236E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529" id="{7D8F0DC7-A704-4C5F-ABFA-C7CEFDFB4AD9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193D3F59-D7F1-4D2A-B057-DB6886A6B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553" id="{C657C9EF-B959-4E78-B5F2-09A658948D39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D8936A4-B86F-4DA3-8A8E-6316844E6F6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577" id="{00E1E65C-F008-4AEC-8D9C-142FD8EE8695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7B3306A4-67D6-4FD4-A6DE-3A5EBF709CB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601" id="{C0FEFD58-AA35-4549-99EE-271632F0EAB8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1333DD46-14F0-4465-9855-8AF1C21994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625" id="{820AE352-5BEA-4B3B-952C-953AE654B23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8B43A04A-8C10-44DF-A6D1-E683137006B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649" id="{E09DF246-5B69-422A-B704-A964D8C48A95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46C556DD-C9B1-4314-8937-1E012080A27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673" id="{B972D3B2-7CE4-4B84-9DA7-051F72DC44F4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A3ACD1E3-22EF-410F-BFCB-1C6CA3DD6F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697" id="{D30299C9-BC7C-483B-884E-C946B829D01C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3A28FF06-60FE-4E79-8FE7-5898DA6B8FE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721" id="{0C93B6AC-1B3E-4341-B2E5-CA1808566329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4DD31312-4D93-4097-B9EB-0F6EAB4EF8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745" id="{6BAF705C-16A7-4C6E-8A80-FFB928347F55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FFFA8139-630D-41A6-9CE8-19D4AE5F73E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769" id="{F5FE2804-5484-4C1B-9DB3-5A343E4338B7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C224DEFA-A574-460C-AFA0-240A0364F1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793" id="{337E3416-15E7-4233-858F-F8F888060AB8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BDB84A34-A75E-42EC-B0D4-02C6142115C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321" id="{48D17648-7FC3-4920-AB52-145D184BA7D1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3FC88C1C-5866-4308-A5AE-701B18DF1BC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817" id="{D4C2AE56-1CE0-4726-B2BE-1EFD10CE8D57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A7D3A53A-1239-42B1-80BC-9E7D563C252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2841" id="{9DAD2DC6-2837-4FE1-8F2F-119241463A71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1B04223C-A957-4E71-BB13-72C803BB678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2865" id="{596AA40E-3662-4945-B2EC-314957C10EB7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D79F847C-1CF9-4581-B7EA-641C8EFDB0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2889" id="{7373AF9B-994B-470F-806B-435112A2F7C4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1396525A-7F3E-419B-9705-1C1126CC48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2913" id="{3503DD8F-145B-4039-A7B1-5244A9C2900A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71C0C886-8075-482C-A852-9326A0D439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2937" id="{64F97EB0-4213-48A4-9620-8F0EA9C86C1C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F22EE7A9-A15C-4884-9DF2-E3A4BE2FF69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45" id="{19AF92AD-2940-4663-B038-05FA697B25CE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D97C3731-BB69-4AAC-A62B-AEE16A11D9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961" id="{42A15B40-4C4B-4DCC-8579-6B5F00CEB814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3CD31912-BC61-4CBC-8EE7-7E674835392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2985" id="{75B04934-A853-47D9-9178-47BBD943CB87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3935D903-E847-4571-BA4C-D0ADF3BE6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009" id="{6A5BA87D-04E4-4C77-A817-CAB9FE99BF78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6DAF6942-77D2-411A-A54D-2E4F3BFA4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033" id="{5AB0E61E-0200-4220-814C-5C9B60A00608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4252658A-078B-4B6E-8A60-0424A86AFD7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057" id="{B1B7E951-4214-4E1C-9502-5FFD57029101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C9F45B66-0218-402E-B02A-0A2B135B0E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081" id="{9FB6F045-77C6-40C2-BC36-EFF4E2A1ADE1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705B8078-5966-49A9-A544-7F7B39C5484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105" id="{8DDE1A2F-420A-4749-95D7-6FC8A9C66379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8B543D2C-2D29-4CE6-B6E6-63ED1B83CD2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129" id="{EDC17B88-3CE9-4300-AACC-5646F1A7B8F1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A3C768E-AAA1-445D-A6CB-E4C3E2989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69" id="{F4ACC3CE-B93D-4578-9C00-8FAF0BF73C07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7223CCB3-66CF-4061-BB90-79350AECE7D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153" id="{BE71A5EE-66AF-47D1-B04D-C93AD7735448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E4E1DDAD-2B20-4C8D-8B19-4C4400454C9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177" id="{5F7276E7-F4FB-49EF-8E20-24489C45ACA7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AEB6D5F-8101-47BE-BE2D-2D44B1D0C8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201" id="{BB26278D-A667-43DC-9B06-1C100B1558A5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8B02ADA5-5020-4AA6-88DA-531C28C88A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225" id="{A21167C9-092A-49C7-AA3A-B599C3A7C74E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A6FC8047-2809-4CC6-95EC-95897DF7AF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249" id="{1A5EFD04-1635-4052-896C-CCAD24FDEE7F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A4701730-C6F1-4A82-B367-FDF9A5987C3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273" id="{71BB42D9-48E5-49FB-B6E2-E300B64A06C5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3573DFA8-7066-4D9C-8B59-9D5479165F8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297" id="{159A5032-6D7E-489E-8192-D7522AC22CE1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759F947B-2CE4-44D5-AA71-3B148B50B90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93" id="{C9C819B8-A771-4569-BEFA-9745DC62F0C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FF88F343-948E-4DA5-A206-DBE56305AD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321" id="{1D412173-C572-4B44-8604-DCF20E49B2CF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26398129-E5DF-4753-B1E9-63A90464FFD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345" id="{3C4383D5-EE07-4AAB-A240-52C40189EB16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DDB3203C-3096-43EF-8896-9AB1D85692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369" id="{E986DC47-95C9-4F57-BCB4-E224D643BB87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36C516D-20A2-40D5-A262-2C424B4D696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393" id="{113D47FC-D552-49C2-BCFF-EA8EA696A191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38DD5EBE-2534-4A3C-A9E7-381AE784B2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417" id="{505A7C00-3934-4457-9CF4-415DD8A2C3B3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13ACA86C-3272-4492-909B-62A2B1FD350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441" id="{EC44DD48-FE4D-4DC8-A1A7-16F6D5F1713B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DFB00C8-20E5-4E29-AA42-C357EA5A341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465" id="{64BD5F80-1360-4CF6-B740-FCEA0648FF1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93EE4198-D4C0-49D8-90BC-2F050BD665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81" id="{D4662C9C-FDE7-40FB-A4C9-0B534B3EEF9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5479714E-2568-485D-9A54-AE647365C5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17" id="{E3A4B8EF-DF85-4A49-9B19-359DC8620492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CB16059A-E5AF-4302-A312-A2A3E4F70A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489" id="{017DD058-AAE2-4259-AFCE-40C1FEFD58D9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AF82FAE5-4DCD-4706-BF13-B039DCCA901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513" id="{9C7E6548-848B-4110-AC47-E274915C7FAC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307F0756-0ACD-4758-9EE6-0D37A64D35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537" id="{D872A460-2EEE-4604-8EDC-E8423E32405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1B430B0B-A2B9-4E28-A533-4825BD13399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561" id="{81AEDFF5-E40A-40F1-A520-60BBFF39A802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53CE1581-272A-42FA-82DC-B9FB2466BF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585" id="{F9A600A3-8C23-4BA0-B980-E0D7031DFF63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1F8C2F39-A989-47CE-9F79-0EC501619E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609" id="{02B00757-B34D-43B1-A933-6120FA51252F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8890390E-97B7-4511-A4A0-3FDB7F0BE12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633" id="{392DE150-5C70-4C63-A8C5-6E943BD73EC0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60379D7F-9545-4ABC-8ABA-2B17381246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657" id="{7964BA3A-EB4E-4F77-9AB2-AF86BB45463C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9EC81C1A-01AB-4FF3-B4F1-973CA591318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681" id="{D380A35F-4FE5-4E73-AB8E-4BDCB2A9C26F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6C05FBE4-0639-4AA6-A469-2FD40496A3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705" id="{4E601270-1213-4D23-8748-D87502793A27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CD934705-12A5-4D34-8BA3-80BC83F99C4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729" id="{206087A3-520F-4C56-94E8-69D201E20C5C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C2219AA8-E3D6-494C-A216-127485B89B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753" id="{B61B4507-06D4-4E10-950A-252C2C20E029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7987B52-194D-49EA-8B2E-CAB8E451758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3777" id="{8794994A-3ABE-492F-85EE-BF14741EF72D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81B8CCEB-0F18-48EE-AF2B-D96548C1A84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3801" id="{F52EF152-79DA-4B33-B0ED-7821F4220FF2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FCB475C-C15D-47C8-AB2D-1FB60A6EFA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3825" id="{A5BE5298-191F-4961-95D9-1AC4017E00AB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FD2978D6-7F19-4AE7-9F45-9DC6DBEEA7D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3849" id="{4184D9FF-57F6-41D1-A77C-7266D59D10E6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CBCC1806-EDC3-4686-97C4-7EBE07C473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3873" id="{AF8C8C3C-5EE9-43AE-94A2-7C99B763F06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FBD0C296-5AE3-412A-B31F-E6CDAD68A23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3897" id="{E038205A-0DF4-44CA-AD2E-FF58B967D2E6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147BE7AC-2E5B-4E01-BAE2-015E7532E1B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3921" id="{A3AB97CB-68DC-4F69-ACDD-1934DF670E0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7726B3FC-FF24-4287-83E3-0E81167EB8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3945" id="{869211F8-E845-4686-8A01-A3636513332B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AF95AFC1-B168-43FC-AB27-7D816769D3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3969" id="{9D848264-FFAE-474F-99D5-6D37903D8C56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79AD0814-A538-4B01-A74C-AF4B49913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3993" id="{0EE6BDC0-BC11-47CF-9329-06BFB6D0A8ED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7A7D53DE-9525-420A-BE2C-109E28687A5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41" id="{F9776276-527A-470E-9800-632597C1388D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FF51422D-EA26-404A-8CD5-3524D144FC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017" id="{686A5AF4-2F17-4D03-9F48-8709B9F55C6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2CF1EA85-4E5B-4AD5-955D-0864E8012E0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041" id="{B70CB42B-360C-438C-9B8E-185417488109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693F4BD2-A26D-400F-AD60-99ED386209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065" id="{8B0A4543-0886-450A-AA60-F06303384882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B0C60D47-4175-4DFF-AE8D-6250B06082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089" id="{3EEFA8A7-4A35-4019-BA3F-FE6C5378C668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BC2CAA78-81B8-4C49-8E17-0EEDD18B038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113" id="{6EF2E61F-5BF7-429D-9F3D-B9526131309D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417E9CE-D0D9-4ED6-9042-EEDBE93A33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137" id="{E6C53A51-920D-4E93-B76D-E34077D79279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29FB68A5-2435-4B5E-B800-2DB069B7846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65" id="{37C0FF65-3CA2-433C-8382-711DE1D530E7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1A576653-27EB-4EA5-89B5-4BF42327A9D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161" id="{F43A2C96-4924-43BD-ABF8-D35C82A4015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33D49FCC-A5DA-40B1-9E66-F007A122CF9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185" id="{7C45FCC6-E6A9-4896-91F9-27D92E0E5644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B993F7EB-9A8A-453A-B9E6-793F3620656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209" id="{EF0255F8-384D-4763-AC7E-36E521100619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CAC25A36-7A94-40CA-B51D-79ADEF9E895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233" id="{5CDB2758-C26E-4B84-B924-D3E2EDDF9B0B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55E64E2B-93A3-4BC1-93F8-90071F9E01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257" id="{F55156A4-29B1-42FF-AD6E-01C1AE55F4AC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6F10385B-5301-4CBA-95F0-78E73249BEC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281" id="{FC0081D5-CA85-4024-8D71-DBE78DC84C6E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0E6C0002-D7D5-4D20-9ED4-ECA9EB8725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305" id="{0979814C-6844-49C9-B668-3869B424C1E9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182D6F2B-2E6F-456A-BA8C-EAC5B639D89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329" id="{4208DC68-9502-4411-943E-E22D273D66AC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135378B7-902D-4CF4-A1E8-C0C28C5ADED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89" id="{26FAFDBC-03FF-4D83-86EA-89F1F2EC4E2C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4C55EC9C-6657-465D-BFE2-94A0F29E63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353" id="{629D1F2D-195A-4DF4-AF07-C72F2A32E132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29C1A037-F3D0-4A22-A73C-706A900252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377" id="{34B45FFD-9BB6-4C52-8468-178857A2A43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AE6E96B9-A872-464D-95B1-00A373FFD3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401" id="{BDAD3E6C-B52C-4F45-AE2E-6F8FC9216EAC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988B72E9-6851-4EDA-AF04-2D90AFDD3CD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425" id="{08EDF6C4-5DC0-4491-8BCF-0CD626DC6A0B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FFE61EF4-4DFF-40CC-8129-063DEDEB6B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449" id="{EF156283-BE11-4424-ACD0-A67BC689195D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4044C1DF-3DC0-44DB-AC38-BAAB3D5CCB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473" id="{31FEF3C4-71B6-43F5-8432-387A9C06FFCA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C9F8C7F6-FB5A-4286-8E89-50AB55B090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497" id="{F5047DF1-5B56-4AFF-A821-7827303BB158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9645852C-FD81-4090-B4A6-D6C62487995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513" id="{B9764BA7-74ED-46BF-882D-277DA158E7DC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5DA694A2-35A1-4772-B796-127056DC41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521" id="{106DEC41-CE51-48D4-B44D-C97F5B8C328B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8B7FE435-FEBA-4303-9AFC-237FEA8485D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545" id="{69EC24C5-B5D2-46BB-88D6-3E838EE20F93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4ED32261-EA67-4930-9ED9-42AE02275A2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569" id="{83BF6CFA-599F-48F2-A5F3-067830370D48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D6BA2E40-F76F-4516-88F5-02FF1308B34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593" id="{0583DACC-89AA-4305-B783-3B31D38BD958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37CED41D-E23A-4575-9D4D-3695157FB48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617" id="{E450408D-2828-4EA2-BD94-750ECC73C435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157E6502-8AB6-4333-BB49-6AB6F34B34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537" id="{D55E68B1-CCC0-4641-8DE4-69E0C14AA658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396AE2C6-94F5-41AB-A11C-FD290EF545D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105" id="{3F2A2E2C-A46F-407F-87FD-7503D84456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922B999A-54DD-4288-A056-4625DAF6A8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61" id="{B28214D6-4ED5-4BE8-A130-27960D83334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3F22C865-1800-4723-BC78-5CE9C42BBD6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85" id="{47699D36-37BF-46DB-BBB9-8294F91DEE28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AE266EE2-76A9-435E-92DB-0106F921884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609" id="{A5A0122B-6C3B-43F8-9AC5-DEECC665F6D3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CBE5FD2-AD18-44ED-8158-BF63FF31C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33" id="{E667A3DD-3E7B-4E94-9320-F1F21D870B82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D3CA776F-3F04-46ED-A4BD-CF752E05D43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57" id="{010046E3-4D6A-41AD-891B-638B297ABF20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25A095BE-0B27-4B2A-8353-67DC24BF8A8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81" id="{A4017B93-9111-4251-8CFD-00FEA518A558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D656011E-8336-4C6D-9A4C-F6385019B2A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705" id="{1C07F19A-DA28-448B-AAC3-DD4A92352323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E2FD359B-38F8-47FA-908D-4D44AC604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29" id="{1A422E9C-53DB-4792-AB76-510D0FA186F7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59E6033C-480A-45BE-B0A1-3EA3DD7649E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9" id="{05D808E3-ABA9-42F6-939C-3CF415C8631E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AF9B8EB-D73A-4114-B8DA-ED78AFA468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53" id="{41EF2C43-D6A3-4BB9-B70B-D91F0953FBC2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CB6B7BAB-D7AA-42A4-948F-51E52A750A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77" id="{DD0AF764-A6BD-4403-A6A3-41B63D5F75C7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1D90A4A0-185C-4624-A4FA-1CCB388E84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01" id="{1EDF6D17-5251-44AE-A837-F691BC6573D8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997CD751-835B-4BFB-83C3-8FC904C5308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25" id="{A16D16A1-FFED-4438-8A51-3B033282E66A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D3620E2C-723B-4833-988D-294E76DF4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9" id="{51C0E35F-84B4-40D7-BD15-21E9F179256A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429D8FBD-9262-4B97-9037-3F1A543749C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3" id="{E559719A-2CDD-45D7-9870-6AA3E34D42FF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263A0B38-C9FA-46A7-A04B-8F2AB0EB9A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7" id="{8C08DA9C-6DEB-4704-B5CB-7686A9E08DDB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918A5FD6-2A2E-4F15-A8F4-3FCAD49E187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153" id="{02F6F4DD-0365-4CD5-8F8F-85FED13424E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866F01EB-B56C-4606-984D-9D0DE314E52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1" id="{19A9AE91-C907-4BBE-B465-803911284498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9015361E-B375-4865-BAF2-00AF17E966A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45" id="{154E9830-5EE3-4B13-9043-BE285440ED56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EBDCCE07-1E86-4842-BBC7-F12574BD1A0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69" id="{165B55FB-B3B1-4608-9C31-11570F50624C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A64BF637-B198-44BD-A09E-AEB080DC70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993" id="{4BB0CB91-14D6-46FE-9576-F573665136B0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0B25ACC-C808-48BF-9F48-1920B0C40F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17" id="{34749EFA-7CD3-4179-B3E1-DDE6800341A9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880E648-7DDE-471B-8C5A-1DACDC5FB3D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41" id="{1D030DAC-FEEA-4DB2-91EC-D4BB9C53FF68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7ACFBAB7-6DF3-4136-B2AC-65D7A2148EA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65" id="{AC71A066-A6EB-4FA2-829B-528E6AF71F8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AA72210D-73B6-45F2-9F0B-EA1D333606C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77" id="{ACF77B40-8413-4783-802F-30D64AB07C99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9768863A-7195-4A1D-A6EC-4D2B5CC45E8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89" id="{7BC3DF9B-F410-4D05-95AF-99EDD5A72FE9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31099EAB-FAA8-4729-B945-69CDDB5343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13" id="{7C27C4C6-6B52-44DB-B394-608E06A08FF7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AF73046C-0F85-42F2-9CCC-1E3CAE0328D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37" id="{6045BD87-E30B-426B-A22E-B1C92B6A0EC5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12BFF99E-3697-4AB5-9ECA-5D3F1B16D7D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61" id="{7B9AEE1E-C0F4-4B4F-8706-9D2B7D7D44AB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15AF94AC-153E-4F42-BB38-2458446801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185" id="{0BE44AC6-FBD5-4F80-9062-89ABCC2FA6BE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EBAC7CEF-21D3-44A9-942F-D37215C40D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09" id="{294D84BA-E372-4D29-91D9-2D9CCB78FCFE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720B56EF-F850-4819-ACEB-1EBF75EEFDA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33" id="{A4E24E73-F7AB-41DA-AD1F-426EC830C623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EA69F40C-9FBF-44AA-98A2-7CE17F6690E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57" id="{53D1D8C4-5C2B-4F62-A7DA-7B6C4E437197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2C06F691-AC9B-4989-A635-DB6CC1266B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281" id="{F625FCED-B239-44A1-8D28-E5DF2551C22F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8D6B08D0-741E-4EF5-9A8B-6B7AC44BB61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05" id="{7B9DBD80-9F12-4FAD-A5D3-0E14EDC637F7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D0DD934E-3D03-40A2-84DD-F5FD8ABDBA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29" id="{6DDA9DDD-4AB5-4EDC-AB85-1988F2904541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7B0E8A19-ADC6-46EC-9F88-1860F72036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53" id="{B5F316D5-07C0-4C4C-904A-1B9BBCE7AC2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361C54D-68D3-4203-BA7F-18B52D8DEE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377" id="{83336026-0E21-476C-9A15-D772C5510B52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C4762C94-F82F-4137-A38F-190EA8475BE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01" id="{946CB2F8-D012-4E12-9DF4-0915544203C2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8845DC2-363D-4CAD-9BF0-A3A06E3CD43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25" id="{128D5DE7-BE41-4A86-BF87-D5A31D95844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78802356-E20A-4E86-8C11-38E06EB6D0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49" id="{80E3C13E-B426-4595-9776-C2E1971BC6E2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1F2DB64A-7CF3-41EB-910C-51099EFD834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473" id="{F8C8ED2D-8FBF-459D-8396-71F46A218229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F65BFB9-912D-4CF8-92E8-6748C2AB651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497" id="{74C4ADC2-68F8-4883-B440-86AA84B03B36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D83D74DC-AE5B-41F5-9F86-47B44F5EA99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21" id="{2630C10F-2499-4694-A8A9-F60335AEFC97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AA5E4BDF-9679-40EA-B612-139C988AAEB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545" id="{DF66CED8-ADCF-4A33-A326-11EABE282BD5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7C96400E-B19E-4215-BE70-D1061D332A4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569" id="{85B83A86-09B4-454A-8C2A-D159ED35C421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56C7E821-FEB6-4496-8806-A805D5F6114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593" id="{BB6AE8D1-38AC-4624-9444-D17B890C05C1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3830797-5FC7-4DB6-8747-5680C53107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01" id="{F1DA57EE-DDB2-40D5-9B09-6716CE2E2B8C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41F44BD-0860-45C7-9F1C-A110429B0E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17" id="{B439A2F6-DA70-469C-89B8-3116AD29EDAD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E0E5921C-C7D6-46AA-ADD8-3243CFA9C92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641" id="{29907569-41D1-4EDA-9C2E-065BF3AC49F9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D82E836-8E51-415B-B815-0770E4F492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665" id="{A1046E6F-D9A7-43BB-A4EB-3965E82931DD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26768865-EBFF-4568-B787-B87E4A3438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689" id="{F18D45BB-D29C-49CC-A17E-3940C63A34B7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DFCA274E-6059-4DA2-B46D-7FC104D5059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13" id="{A04F335F-E02F-4408-87E4-696E6C388FC3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461E5D21-513F-450A-B562-4B2893ECCEC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737" id="{D297E84F-D7D5-42FC-8411-6E01E5A2A28F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64A6DF1-FF66-4934-B8AE-A461B035C4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227" id="{107E02BF-A677-4E57-BA20-E2151A0C2880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F7C5183C-1404-40DF-94BC-9117595E76C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763" id="{0458BF4E-1FF1-4C38-812B-3ACC1E2CB9E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F7DB894A-2584-4D80-B0C0-6AB826A5B9B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787" id="{6B839904-757A-4FBE-8DF8-6C8B4F0F94D2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676B5AEB-C6C9-43C3-9D6E-E6F29E526E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11" id="{2E2C34D4-9B3B-44A8-8B2D-36AB74459FF5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3937968A-CB9E-43B3-BAAC-E8C0725E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835" id="{47AEBFAB-7490-4C54-A69C-F098C19652C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1091D473-44D2-445D-8EAF-D3629B917D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859" id="{43A46202-092E-4321-84D6-78211563C760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DDF3CEB7-1C8A-4E84-A4A2-DE44202C7F1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883" id="{64869C20-BDF9-4D3B-A9B8-96B420CA6380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F62036C3-CC5B-4C7E-9A50-EB25A2602B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07" id="{1750A561-348D-4215-A3A9-BE8669671B9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D9CEC76E-9A00-4BD5-AB77-FD90290794C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931" id="{8145B8F2-7D1B-42CC-9307-3A9116481ABB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3BF9E53C-C8D1-4E07-A8AE-5C080D50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251" id="{A36C73CD-5A98-466E-8AD2-7E7E97315691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7BBCA018-B613-4E03-A89C-DEF9E7144F1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955" id="{D902880D-F791-4EE2-A4DD-3B295F3A607E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96413CC6-37A3-48F2-80A2-D5A947C88B9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1979" id="{2DAB0DA2-50BF-48E9-A7D1-EE6BBEA90F3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714BF735-3B54-42CF-BCDE-F84E9B2950E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03" id="{00EC3D6A-E492-413F-A135-C9E551E1B7F4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92865E71-E656-4428-A88F-234680968E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027" id="{76C3AB9B-6825-4881-A7FC-CBD702A25BD8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C20EFF02-C9E5-47F8-9262-2B546C24423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051" id="{FADCEAFF-35D5-4F19-A722-AAC0380C29AF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B3B42F12-1F3B-4FDD-8523-438CD9DB49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075" id="{8E55DD4D-FB8F-4D1A-9D71-D85225D44C4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95BF0D9-FE61-4C96-9666-3E0C49A8745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099" id="{8407B6F2-5669-493B-B80D-6F106A37E0B3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F592D4A9-BBA7-443B-8B04-968649738F4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75" id="{0C32CCF2-3CC2-4766-9CD4-75FCC52F485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613C046E-6906-40D0-9EA1-238BADC3E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123" id="{FDB0A7D4-D9C3-4837-BF56-3263EB61672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CC75E63A-39CC-4846-B007-DB0CE43FF71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147" id="{5209F8AB-892D-468A-8CE5-051D7C91999A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29C625C3-D8A0-43A5-918B-64AF9D81CE4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171" id="{C7F9C077-B080-4C9A-AE16-A2B1CF6D0F24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67B17B89-36C1-4BE9-8058-2B69003089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195" id="{3FEEFBA4-1659-4CF0-BBE2-70C5D05EE8BB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4CD40423-48B2-4BDD-9A41-52CD6F81F5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219" id="{2F55A874-F82B-42A4-BFC4-4911C364CD1C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8E99C4D4-B30F-4514-A684-BB5E563E86B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243" id="{37B712B1-E732-43B0-9B77-97A9E46F3885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64B16BB-71C4-418C-A209-291D1515927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267" id="{0FCDF2FD-247E-422E-90D5-66B3B8C64470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1F13A71F-A35C-40C9-84CD-E8E315B9D16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99" id="{80EDEA60-48F3-43EE-B71F-EFED5C1134B2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367F871-3ADF-44A8-A507-3C2986FC3CC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291" id="{431A1B8C-71AB-4C25-A686-D2C73D91E9F6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707A2FA-4C38-423A-A0E3-A9226422D1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315" id="{A3045AB9-7F5F-4208-9125-679F4E9966F9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A8DD2B00-1D88-4342-A385-BBF872D1E62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339" id="{4922A8E1-0FF7-42FC-B160-4C2D8AF86023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7E6B55B4-B7DB-4023-BD3A-71E69760D47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363" id="{72E11ACB-B729-41CF-97FA-AFED9AFBA626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E7BFFD44-B45C-4B6A-BE3F-B1E10297A8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387" id="{81EAAA9F-75A5-4F21-BBCC-9E712C267D26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74C9D4A5-EAF5-4A79-848B-DCA454DBCC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411" id="{60580286-DBA8-41F3-A451-80924AECF4FC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CE09AF40-B000-4D1B-9CE9-FC7E6900A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435" id="{D9404C71-38AB-439A-A85E-4123BF663C72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F96D40B0-8AC7-48E4-AA7F-871AA6684EF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459" id="{0CD317E0-61A1-4C78-8261-649FCA394BBC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52FB5B40-0944-4F26-AC5D-3D2D4266CB2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483" id="{B435DA33-87C7-4B6E-B110-6F832885787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B67CD917-BE9D-4A12-9633-D99F8392DB4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507" id="{ECDFA9B5-82E3-4C68-B598-987AA0B8769F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363ACE87-E74A-4A0D-B83D-9DFFB4DE263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531" id="{28250AC4-3AB0-4B0F-AAF1-B557DBB24072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1AD5EF24-C4C8-439D-A315-5062CE9B28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555" id="{108250AF-0975-45E7-877A-E9AE6C5EE55A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1F317DC8-E5C7-4F1E-A007-B5E7C0A9110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579" id="{7C2DF45C-19C9-4B17-874B-BA83CF619FE2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7A5C239D-CD81-455F-9F4F-C551FC972C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603" id="{6C6E0A1F-9F95-41A0-B417-A2238C4B6A56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C780A068-C248-48A7-9D7A-A40E1C8C0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627" id="{246A1136-EDD7-423A-BB99-D188313970B8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22164E9F-425A-47E3-ABAD-6C4F8AAD78D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651" id="{4C594E85-2EE4-401C-9507-2C27FEDAC527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8348A6E5-A9F6-4DDC-B602-5ACC4337755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675" id="{793139F1-E1D9-4324-A5B1-8AC5FAC876F6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DAE5A0C1-FD87-4762-BA14-B24501E3C9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699" id="{257E2194-4F6A-4D76-968F-34ECDDC45398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2B04C12C-91B0-4EE1-8F8F-F457DE5E790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723" id="{3809FA84-D8A7-41F5-85F0-6070F78EE647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2E4DDC80-ECBF-4F3D-A04A-74C6B11FE37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747" id="{1C6A29F9-A890-434C-B6D7-AA128D1B716B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11D98AA2-9F60-4FCD-8221-981B6410CB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771" id="{6DBCA7BD-DF85-416B-9B93-9F78D89B214A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148DE248-4CE8-4CB1-8451-A2F20BBE20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795" id="{DD410DCD-8803-4FC7-A2CD-C213EAD15953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4585C858-32B4-4CD9-9ABA-D0C4C3EE0B0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323" id="{773FBD59-FB31-41F7-BB0A-7CA4CE96906A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DABD3F8A-AB8B-4335-B2CE-74DE9630AD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819" id="{F9798CB8-3C14-4634-B6A4-11167F661969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4C4B7C29-3B7A-4641-A2BB-F85DF98ACF6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2843" id="{76A1927D-5F20-46B7-9EC1-3717CFC02481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67A3114A-3C48-4123-9CE3-CD21E6C81CF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2867" id="{667E0E0B-3ACC-48F3-8EFD-A627B47FBECA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AEA0FDC3-D0CB-484F-BD2F-4932DC857C8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2891" id="{DA7333AC-59D9-4108-B2EF-0E155112495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129E6160-CBB8-4737-894A-C6F7890C72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2915" id="{466E475D-757F-49E3-A241-6544064BA7B9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B483A2A7-3FC5-4C61-98F4-B09EF3BE02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2939" id="{FD888E7F-FA48-4047-900A-A47A0DFACF5C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1F889932-6CD8-4FAA-9564-619025E5DD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47" id="{B8004D16-1A99-4F29-B18B-5827ABC5E35F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F8BD7C18-64BE-4C5E-B97B-23BA107A8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963" id="{C58EE1E2-10BE-4BCA-9AAB-DBD8393090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05451F34-03DE-47D1-8BAB-9E41D4C36B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2987" id="{EA07847B-5CD4-475E-8759-D9CEDB1CCA0E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93F9EC35-26E9-468D-9EAB-5D554152049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011" id="{4C6BC3DE-E0F8-459F-BDF7-99D2430ED089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D409B067-67F3-4113-8598-1AB628A6D0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035" id="{CAFADE84-22DF-460E-B865-C0B96584D871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04A0FAA4-AA44-43AE-B54A-E91B7000436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059" id="{5FED1518-126A-4973-8508-2F81F4182346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C2E3613-7687-461F-A7B8-CF4CEDCA60A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083" id="{9BFFFDCE-DC6D-4099-8458-154C2E85E770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157D811D-A04F-46C8-A6F4-96201B8897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107" id="{62123F14-36B1-4383-951B-AAF302E5E65A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5D275E1-72EA-45DD-B5C7-E29B181AA53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131" id="{CFF7CC38-5A13-4599-8735-8BDDA489D590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FCFE094B-3553-4689-BC45-B2AA07D770D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71" id="{C3859975-788F-45B8-95DF-0466895C905B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30B703CE-AD03-41C8-8A2A-5D0BFD1DD1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155" id="{68B886D6-6152-4DD8-83C0-92D656809486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546D7EBD-70E2-496C-A69E-B640C7819B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179" id="{CBD9CB61-7946-4CA7-AA02-792E52E26264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62029F2C-6036-4443-80C0-C91FC47AB71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203" id="{87C6CFF6-F976-4747-B295-6A50FBCBBBD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A45E8652-3316-48E2-AE38-FF01D7A5DD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227" id="{D95656AE-8162-4515-A2F6-BB2E2C3B25D7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F16053E6-8E37-4C3A-8166-3047F604DB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251" id="{0967D586-2C3F-438E-ACA9-7E516EC7E4F2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AEB453A7-996F-4437-B787-1DAB7B0527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275" id="{5A337418-2E13-458E-8C07-5A6AC5ADD974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9A7DEDF3-67A3-4856-96DA-A7EF36723A1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299" id="{E71152F2-1142-4752-9D05-72A3C0109BE0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607A29DE-95CC-4594-B8B5-E39ECF3509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95" id="{54686D67-7D38-4408-9DEF-B14935A13CA4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53EBF91A-8168-462E-990B-074C7B8D97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323" id="{C9D04CFC-1DE4-4FA7-B524-CD7106BCA35A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325F3CAA-8324-4B7D-ADD9-D8394821A9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347" id="{90F79C8D-A353-4C09-9A05-4B62C1546DF7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C882C12C-F693-4350-A90A-7F48355345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371" id="{0ECEED1B-5055-4404-88AB-C633F1FE3B91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1800B70E-8B5B-4293-B2CA-6660495E65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395" id="{61F31B4C-3ADE-4077-8C10-A5333B2E59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7FEA60E9-1FB8-4387-8458-F623A9A45B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419" id="{BE01B174-09F2-4AA1-AC24-2FD321022606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85813EE1-CD9A-44DD-820D-21F158CA2E0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443" id="{F129637B-5CFB-4849-9BC9-E744F4AEF1CB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49A19D18-07FF-49C7-B04C-C15801F117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467" id="{ED01612F-022D-4EBB-A050-2E2B7F8CBB05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C8E13F73-97B6-44BF-92C9-4BC3DB6F087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83" id="{E1075E29-82CD-4234-AE10-826F94CBD733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D53B1AD0-9A52-4FDC-B688-760F742E4A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419" id="{E63477C8-3B30-4DD5-B836-A197F64C5288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F313EE0A-6AE7-483F-8F6F-11EF85ACC1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491" id="{7F06F28D-BF4E-475A-9F18-94A6214F58D1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DDA81350-66A4-459D-A400-80C0F19CE3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515" id="{7B24BBC4-0897-4A43-832A-0EEA3FAD9E7F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BA648BF6-1F62-44D9-8DF4-9253E75F1D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539" id="{7B140F6C-D75E-45F3-AC1C-4E50DBAE6820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D5D7BE2B-6316-424D-B10D-5203C505CB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563" id="{B5C2C469-5166-49FA-88B5-5D84107F6203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6AC5B01F-7142-4B16-946D-1C2305F4329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587" id="{B36BE947-C6AC-4D39-9F0A-1292F90E3F1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54CB0CF6-90F9-4D92-BBA9-DD1EC9FBD7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611" id="{DDFA95AC-3406-4AE4-A98E-FD37E92E5D02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120EF150-A329-4841-82FA-02D6FBE29F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635" id="{ACE1C1CC-229D-452D-8AE5-F28C9665B83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58DF67DC-199D-4580-96E8-4D4A7F0436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659" id="{EC197783-C197-4DA7-96AE-B249085F0F52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84BECFFF-FB6A-466E-AB68-21D4F22DC9F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683" id="{E7826C24-F850-46AD-AD4D-99C470B93CD3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69577035-5994-4C80-92D1-FBC39004C5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707" id="{98C07745-F5A9-484D-81AA-AD6EFF56629A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A8CF31C1-2834-48A3-9896-3F2B842DF76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731" id="{91C2A100-61D2-4B9E-9B05-217CC62B35A7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B440A38E-6E32-424F-9E21-ECD9BDF85A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755" id="{5ABCEAA4-3774-454D-99CC-BA978ED61038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C010A030-6B65-4F41-B0DA-A26CAD2373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3779" id="{7862E9D1-2ED2-49DA-989D-5B16B5D86187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675B7829-3A7F-494D-B5FF-B288FE2A75D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3803" id="{8790FEA3-A5E8-4C2F-A7FE-1B070A9487BD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A8B64FD9-EBED-47D0-B5B0-D4BDE633D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3827" id="{C956F956-F240-44D7-A6DF-E2975DB4091E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41173E88-4A6F-41EE-8754-9EA0BC1F5C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3851" id="{B6E5680A-C3C8-4BBE-A5DE-D0B909BDD928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834B8794-D18C-4D1E-9E19-279D297CAFB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3875" id="{1F01395C-FDC6-4F16-9467-BE616391A366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D75F7E8E-C6B4-4B74-8CC7-0907AA479FC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3899" id="{211B0A02-D3F1-4C0F-BDCE-61871F57BDB9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134BF3E8-3BC2-4044-89CE-14CDA8D956F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3923" id="{DCF547EC-9A16-4219-9FE0-4A0AE257EC38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8787BFA7-2821-4E54-9F7B-9E67025462F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3947" id="{467E4778-E292-420F-9E40-1EF2ADC4C102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20B5172C-8AE2-4B1E-BCC1-5BD82EA2BE8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3971" id="{8F99288C-68AD-4004-9C4D-56B7CEAAA0B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1DD9F404-CACA-4CFC-9900-B51D56419E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3995" id="{10EADABF-75BB-41D1-AC55-F56BDA16A4BF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7250EE79-2278-40C9-8635-BF6F5854CFA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43" id="{5B7CB6C9-DAF7-49AE-9DC6-2DBBDC8923CD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947BC2EF-E8DA-4F20-B31E-370DBDE760E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019" id="{AC76DC68-941A-43BD-8002-AFA4CD23B115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619E9547-E515-4832-BBE1-6896C7493B9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043" id="{BFEC61B7-654F-445C-B1C1-B8C063526372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4E921775-D106-4852-8248-315D07C0B13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067" id="{0CD1185F-4562-428D-B216-5A84A15C82AD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1B81931B-AA32-4600-BA44-192057F568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091" id="{610B12C4-C87A-457A-A8C9-534280712CC8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F1735A25-2EC9-4549-B2BE-9F329A14D4D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115" id="{AA5F5A5B-2F7F-4A93-9689-0285B47B705D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AA754853-972D-41DD-A677-85E7785F06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139" id="{B609FC84-CB13-4D2D-B23D-1A6B0107753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77CD092C-C584-4A8D-AC17-29B754E2830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67" id="{62D1F23E-4633-4ECF-A889-1B7A5948B17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5F43BB0F-B568-4C0E-A7CE-70254C379EA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163" id="{9C65F57D-BE3D-4FB1-BDC8-A85F408429D8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D4ADABBD-B143-4606-B69F-A61862015A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187" id="{1930E503-B05F-4BFF-89F0-CCB44B9F156F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41E7D3B4-89E8-412E-91B0-B127E7D53D6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211" id="{BFD6096E-E09E-44F3-BAC1-885856E0097F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F4DA74DA-D0A0-49C1-BA74-3D8D99CEC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235" id="{6AC64610-241B-466E-8A76-A2F263449740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AB139A16-3D33-40D5-A9B1-A57A9E021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259" id="{B849F3B1-9602-4940-95DC-5FA2D65CB571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C20D5F68-A55A-4AB6-8F5D-087F4D76526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283" id="{8D99986D-0579-4CE6-BDA6-21B41988874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A6F3D2EA-D55A-4A47-81FB-C0A5382AC7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307" id="{B80674EB-860E-4654-A9A2-6E6FC3D38E06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D17189FF-66B5-4B32-83E4-10FE6CFAEAF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331" id="{1ABF7FE3-9C09-4774-A9D3-70E543BC821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E8E2A250-8D38-4CBC-8B9F-382978FBAE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91" id="{F7265DF6-BCB5-4541-BFDF-5A47B56892D1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438F5A1C-88FB-4ECF-A999-59F6B08AB7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355" id="{2D89B24B-EBA8-4F6F-9D9C-678DD12FB7E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BC603AC8-AF89-4E2B-9B86-1E5C4A630AF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379" id="{9E2F7FF2-CB4C-488F-B50F-734396653E1A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15EA0A91-8E8C-4598-90A6-8453B60B721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403" id="{819B0DBB-B137-4CEF-A961-7ECE73C00E3C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676FED25-2566-4F7A-A14E-EC045BA461A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427" id="{15210B34-C187-4129-80CD-E6DC64014F92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5C583B44-89F4-47AE-BEB0-F55CE9F2F56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451" id="{BF07FD80-3BD7-4A2D-9F92-22DEE218AFED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A4748C1E-6F57-4133-A368-C55E94DD0F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475" id="{E7C20275-0469-4FF1-BDFF-B119721A54B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C6656508-9A22-4100-9B24-08B3A8CB86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499" id="{642084A5-18E5-4D37-A6ED-69E9BFA461B5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DE248E3C-25DE-472A-A397-55027BC16F1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515" id="{FE3AC573-2468-44D9-8448-0968F8AB9F98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CC2DCF49-FAB5-4B26-AA6F-B379812885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523" id="{84C5621D-B943-4812-A812-CA7DB1C00592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FE6B7DDB-C6EA-490E-9FF6-351DB06913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547" id="{555AC8E5-E699-46C2-B27B-93BE7E67B04D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C7662867-267C-4A88-8B21-E0D4BDFDEB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571" id="{863AF16B-C404-4405-958C-9D01D98D4E8D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E3B3B3A9-D926-4B7E-9AEC-EC0852095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595" id="{7709F134-302A-47D2-A7BB-1D5F61A3FF7D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19F1039E-1E00-4AFC-B586-29F3DF08A1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619" id="{37733174-E373-4863-A013-5534F89D2E02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276131EB-E6A0-4228-B28D-4AED49FA37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539" id="{25537066-9B93-4A0D-AA54-C2FE7061B4C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8E885B53-7B24-48F2-B7D9-24AFAC6488D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107" id="{6840C678-A298-45F0-960F-29D865E7A5B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354BE835-CD84-4173-AF17-B85CD7C71B7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63" id="{645410C5-5F2F-4699-A317-5FF7072C242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CBBB132E-4083-4CF6-B330-4FC88638902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87" id="{0F34EE22-CECC-45FB-8E0F-C56E2038F8A4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F756E4DC-C968-4816-BE60-C752D0A2664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611" id="{E66B4BDA-4108-40DB-9898-F986A68B4E21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D15EDDA-A741-4401-A59F-3A697E1AB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35" id="{5CC591A8-CE15-43F8-A84B-38E31622C0E0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DE75900B-89B0-4D6E-9D3C-9C57CB7C26D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59" id="{96037B59-4223-4E90-82EF-041FB1B45530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6DC4EBCC-BBE6-4D69-AA26-28A7F9EB458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83" id="{BF363813-4EC8-4811-ACBC-49C561B0CB63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372BB07B-3234-4851-99F3-F61F272F44C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707" id="{B05820C0-4D9A-4C0B-B769-7871FFEF1D9E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ABEB91ED-DA72-46EF-83E9-F4C1E7EED0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31" id="{00EDD915-1C21-4DC9-ACF1-18045D70B53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2B11D0E-939F-489C-8401-A0A52427619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31" id="{59D42597-CA57-46F8-8ED5-FFAE3C9EF352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AF7A0924-F61A-4366-BFB0-B065620F43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55" id="{8B538276-ECF1-4C19-B703-B434D0C376BA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73EA7582-75F5-46BD-B5C3-86A6F1E603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79" id="{C0CB6EA6-5949-411E-8501-71C9C73535D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64B8CB0F-B2AE-43B6-8BF5-B82440CB203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03" id="{7E4D5BD1-3945-41A3-8617-9C0A7F8382C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F4498BDB-DB86-4989-8AFF-4B2B9C97BF7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7" id="{07EDF1A3-84D7-47BA-8319-C47B2E789808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6A155D6F-176D-4E23-8EAB-672DAFC8A74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51" id="{F65329E8-CD3E-41B2-BE63-07C508AE4021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FFA4C01-5CC9-43CE-8E87-11A0DC376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5" id="{8A088110-B85D-4286-822D-41A73EFCEDB7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E3ACED8-AB7C-458C-AFA5-0190F14927B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99" id="{9C41C135-9A99-405A-AC86-CA376EA2815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14620E5C-51D2-4A4A-9869-8C84CEB2ACF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155" id="{6087592F-9E3D-4723-8497-7E695D1B1A8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66A931A8-104B-4E43-908F-24EF235969F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3" id="{13997A6B-EB9C-430C-8E77-61C3B13DB17A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AECB3158-9EFB-4912-81F4-3C8E4B2808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47" id="{7AD28461-C005-4746-87B8-0E3AF16C7A4D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C8330DA2-6E79-4AC6-8FF8-4A1C98DCC6F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1" id="{AD21DD41-1ABF-40CE-9080-3E169BD19AF6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281987E-0974-41C1-A428-096C8CD941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995" id="{691883B8-244C-47AC-BEDB-3D6AA3BA43E6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FB0006F-6267-4C82-921C-236C92FA40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19" id="{79A84078-89C0-4BB6-8EFC-AE923F90E578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3314475E-0852-48D7-847B-66DA824850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43" id="{84873E62-21BC-4953-91BA-9854B25C24EF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3FEB0D76-DBB6-4AE8-9E9F-9F15DCA1600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67" id="{AEDEAA78-41F7-44B3-901C-AA94F23574A4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2C3E96A0-2249-4164-AA99-DBB438EED79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79" id="{E58E4728-0CC7-445B-A40D-D0031B4138E9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FA4D360-7845-4561-B871-5877E263F4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91" id="{D3953860-2DAC-4AC8-9276-B907621DEF0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E9DFEAC1-ADF0-474A-8AE5-93A54E5C5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15" id="{608A7A21-4C5D-44BC-A848-2E2FE0986A61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4521E2BA-F599-419B-BDA8-38CB696867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39" id="{CE874836-91D0-4E75-AB0C-C63E9686B1C5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C0B9158-CD83-4896-BEB9-FDF2EB302AA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63" id="{34125C14-50E9-4F01-9E9E-D274C4DE225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B6F03BF-9BCC-4025-BC02-84FC17B353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187" id="{47E99466-31FD-4D89-B593-F12E9D874654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B76159B5-F11F-4998-A060-E3DAF96B15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11" id="{E2D031DE-14AE-4110-ACCC-91378C4FA782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89A5BDA4-1762-4C99-A38A-259418985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35" id="{D11304DD-3C87-4E84-9172-255580A973C4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AC8BB3E3-9924-45C1-B624-2995BB8D939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59" id="{3CBFA712-609C-4147-89F5-59B1D96677CB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7A07CFF9-1A40-480D-8C13-8AFB73D3713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283" id="{09694223-2026-4A3C-9425-43E1C20DE69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F84DF1F1-3A0F-4F89-BC7B-B34FF1C79F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07" id="{EA62CB6E-3F6D-453F-90E6-525F9BBE11F9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75376A67-F0B2-4C77-B299-DD34C7B685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31" id="{C3BB6B5E-B6E1-44D3-8E82-C16082E5230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4721A30-BFA6-4F44-B42C-D6B48B881D6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55" id="{98BF9E75-7CE7-452F-B82E-14A75C5D6FA8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B4B828A3-9441-44BF-9D83-15F27CE9923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379" id="{23023DD3-F55A-4F51-952E-538C566EF2BE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1F42B549-DF7B-40ED-8F0F-64224198A6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03" id="{D71ECB7A-BEE1-46DE-B6C7-4C83CD812096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14066AEE-45C9-4BEA-B87C-2A75C2F24F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27" id="{B484AC90-234D-4454-B60C-B46A1694A556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88B426E3-8343-4F97-8F75-F4694E63442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51" id="{83112251-136A-41A5-ABB0-3D9F98B37EBB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CC3B01DB-3C4E-444A-A2F4-C42D61304D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475" id="{D534A026-EB84-406E-A1E3-EAFF0BA7F8D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71A595FA-00F9-4861-B1E7-454596AF368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499" id="{738D798B-7283-4A84-A60B-A284C3A9DB18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B5EB1C64-17B3-42E6-9546-0D5B9A2F7AA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23" id="{244003B9-0D9B-4EC1-9D0A-9E924EE23465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63B77946-F320-49BA-B5B2-03A849F574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547" id="{01D84678-B445-4C82-8FDD-28DE37AA1A2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7305E025-0220-4CBD-8BB5-3FD1E2722F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571" id="{AF572B3C-02A4-4095-B2B2-4365D6E1B07A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E9FB484B-16B9-4334-A0ED-C870D2BFF1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595" id="{1735AA07-9AA0-426A-B44C-83C75C6CA8F5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9D67FEE0-9ACE-45FE-8BC1-53D18396AE9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03" id="{09AC8499-F217-4AC3-B752-7777D967101D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4B890B94-25DD-43BE-BC7B-2F88B5FFE24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19" id="{63883345-7682-4B63-9C3D-90225884EF85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8F06D3D-D49B-4F80-9956-5D5CA78E353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643" id="{714FF6D3-C8C7-4560-984C-6D0E4B301D3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6C03C070-3A15-41A3-8698-C514F5BA9F1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667" id="{3E147583-1EB7-4B11-AAC9-EFDD0CD084A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49E70BD1-8DCB-4D67-AA9B-57A4C31EE6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691" id="{A6F85F2C-42A8-443E-8713-0155EE832C6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6925641B-5D4B-41D9-8CEF-EEA9A4E43C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15" id="{99C585E1-DED6-4C46-98CD-26086DAD99FD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C090717-52D4-49F7-A910-8A5BBAAFE7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739" id="{F25435EF-416A-4A57-9835-BC022140466F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CBAB8B47-744F-4CF0-A130-51C9AC564F1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229" id="{67A86301-88C0-4471-B426-D0ED8B7E5042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B08A49DB-6E58-404F-B7EC-ECDD636473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765" id="{934BAF8C-7C11-4F0C-B2ED-D2738A602A0E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8B891493-EC48-44A1-9477-709F372A153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789" id="{A84A26DF-F5D4-40C9-8629-4FD6762DA2D4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3503401E-5B30-4CAF-B300-EE5EAC23FB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13" id="{7690913F-D0FA-4218-ADF6-62F3F1B993E0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BD6A3CBD-4EBB-40C4-8D54-7C1757F6B9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837" id="{9689FE55-6607-4AE6-BC67-7EA277F13AE4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D76A8315-3D66-4F77-964D-8EDD8570FD3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861" id="{CD384931-8476-4418-960C-202638D1B1C7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319D8232-5647-4651-9294-B3C78BB1F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885" id="{DF27B5A7-C4E5-4C9A-BD86-74456C23849F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ABAB3356-0510-4BB5-A82E-47DC06CC4A8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09" id="{6C546581-FB54-46DB-83BA-E3AF69153EB8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EEE68B99-A8B7-4225-8E16-08F6300C6C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1933" id="{94B39C2A-E9DF-427B-BE7B-2F05AFEB1F48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1EF2AE52-3DBC-4883-8871-CD600B5A14B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53" id="{D4FC08B4-6F12-4C23-B2E2-D70B3AA013D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F5FA7F90-E2D0-476D-BBFC-66713D50A4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957" id="{4FFA6B47-339A-43F8-BD34-00FCF019E1CE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A8B5590C-A2FF-4CA3-8C78-CAEAF2FF78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1981" id="{9CD65586-C254-4104-9511-45E0BFEB0D4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7BD72135-E79C-49B7-A806-85BD45FE6B0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05" id="{BDBC9C53-A40F-4576-B7FB-A189DE429B8A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A73ADF51-E42F-4869-9166-6730CA10B4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029" id="{54BD4ACF-DE4E-4908-985C-EA363C5A5349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85462E36-794E-4A33-A190-6BB95ACEC7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053" id="{9A212396-3B98-484C-953B-ACF0C0331198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71880F99-2B46-4118-8562-A422D0B3BC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077" id="{1D1B157F-06A1-4C2D-BA9B-929787715C9F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23134F0D-360E-4198-B7EC-AEA586FF0E7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101" id="{ACC5D61F-F753-4963-9D09-7AE83A131FBA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E2BA7349-05CE-4A14-937C-093E6420907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77" id="{D7135D49-DD38-4B84-92B2-FCB8D21F925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41F22A0-49A2-405F-A42B-F4447655154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125" id="{0F05A8D0-9456-43C6-A1B9-C905E0FE60D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949B70F6-AEC7-4976-8DE2-2F140BAB66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149" id="{E9A0D7B3-FE5B-4C09-A4A2-346F24170CE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ACC430FF-DBAE-488F-82B0-C8F3498F2C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173" id="{4DE432F0-4CF4-414D-AC89-361A454BEF05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55A32B34-79CD-45B0-A9BF-BFD4ED7FCE7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197" id="{FF172E63-2C57-41B4-8371-7FCB9D2E8E77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4327F852-0DB4-44EC-868B-0D48971FFC0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221" id="{6E14525E-DF85-4ED1-A209-8496055F1076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3B407B73-E729-4E1F-99E5-1B2208DD08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245" id="{CB46AF86-E974-4A8B-8385-8831B69FD4F7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C105072B-336E-4742-AD43-AC931C9298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269" id="{258959A3-17A8-448A-B670-2B3DA4DB3BF8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4435BB79-484B-4F65-9C1A-396DAB978C1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301" id="{B5E3575F-6732-48F8-B3E7-1F2EC8504CA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17858A2-E516-4F5F-922D-4E73E22E42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293" id="{F5BBAB7B-0FA3-4C19-9EE3-9DF236195CE3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5D2DCFB5-B0C3-4830-81E6-E003CE1336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317" id="{931276A3-C455-4514-9217-132734F4594C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12FBB17F-5B20-4BC9-8B28-684828F5342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341" id="{93D19EEE-7325-43F9-A6E8-725CA8329A5C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26064338-A165-4AA3-8C50-D82B199D73E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365" id="{05E81FBE-1CC4-4308-BB78-BA83B2C970C4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291B0773-CA69-46C2-A37F-E9253D5855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389" id="{171560D6-DE2A-4D74-BA2E-DA14F5059F7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449A2F91-D4AC-496E-A948-47580507C56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413" id="{B67EF4F7-A0BA-4FF9-9541-E7359C93869E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6A8447A6-F01A-4E81-8CC5-57E3A118C35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437" id="{50020A9B-45E6-46A9-9C93-91A41556A0D0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FCD3E3E5-F386-4162-83FD-660792CC16D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461" id="{34A972CA-8BDF-430E-8698-2F7E691AF591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7115DD9A-ED53-406F-A09C-D33E282A20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485" id="{59F22B05-8D92-4150-A344-D0870F21038C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AD77C760-15D8-4FC0-8752-9E51D616CD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509" id="{D2A65E84-D655-45B4-AA3E-F98B351D7003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7583ABC5-F980-41DA-A491-9ADA118EDE6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533" id="{995E36CE-8884-425A-A2A3-70657CDC2779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929329ED-239B-43C2-8BFC-55F6D9F0457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557" id="{8ADAB41A-765F-4EDA-B0BD-25C53093851F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F6949141-EA90-47D0-B31D-C2A9248275A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581" id="{A9D149A6-BF29-452C-A220-990B49D1E7C3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7D2A372B-7036-40D0-A6B5-014EF1FDA9E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605" id="{F5DFC411-65B4-421D-8CA7-4024935D68FA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A342A8C5-154E-40AF-B006-EA9043243F6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629" id="{AA6ABB3E-CA67-4235-8995-ED73720612FB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EEB2A87B-4BFC-49CA-B670-7CADAF1D598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653" id="{A5BAE880-35CD-4E3D-8935-3B70FC045723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38236419-562E-4C06-A950-7958AC089DD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677" id="{1AC02185-0F85-43EB-B5DD-12C3B3AA9CE0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16C675C1-4857-47BE-BD9F-F202BC63C21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701" id="{3CEBBBC2-E57B-4FB0-BCA1-A719F4AE103D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53B62F24-3A4D-4BFE-BE39-F1A9CAD40E0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725" id="{557D27CF-E1F5-4E9C-B7A8-222A6B153D1C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E0AE3C50-CD90-4964-8B02-50B1335258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749" id="{57739501-1071-425B-8F19-7330204B9C12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A3CD6FF5-9A81-4B73-B252-218405D2EAB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773" id="{FDCAD1BE-1420-4E0F-A80A-FDE010259BD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F623FD65-78A0-4923-9435-F191102A6C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797" id="{309CD0CE-5B2F-43BE-8401-64A740249E1D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EF35AA78-5273-40EC-8FDA-13C7565C59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325" id="{7AA2AD44-BA45-4C1E-958D-C916EBC99D46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33FF2C72-D1DF-4A8E-8C17-694A81F748B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821" id="{E8A86656-F484-43FD-880F-C3A1B2655AF3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A8169EE1-AB7C-4CBA-82E0-9C8501D847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2845" id="{FB87AE66-615D-4A0C-8CED-3F3BED204A5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E9F3BBA9-4CDA-4E34-8EAD-604184ABB1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2869" id="{D167E5CB-0813-4CDF-A2F4-273959A822B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B8176BB8-57CC-46A2-813A-C8BF56E5D2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2893" id="{296FEE46-C3D4-48CF-84AF-EAEFA2F5017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2E6D4ED7-A95F-4C46-BA4A-76DBBE8E4F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2917" id="{DFCAE63A-45EE-440E-AAEC-A2DC7B56889B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9F66CDAB-8D2B-4B33-87E0-8C59341821A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2941" id="{76FC26AD-1DAE-41C7-944D-7EE40909FCAD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75EC2CE3-FBB1-4C10-A0FA-697E148252F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49" id="{14B935EB-A6C5-48EA-9BE7-F3F660A1FF08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B16920C3-806C-4372-929E-D5BCE7AA61F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2965" id="{67D88A3C-E890-44F4-A3BD-EED2601CCEB4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41AC7CCE-0E17-437D-A1B9-2C7EE5E8E50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2989" id="{58913587-1C0A-486B-BCA6-292C18CB3740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0CB01DB-CB69-4B82-9CDF-4CCC3EF2D5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013" id="{8ABCA9A6-9B28-4BEB-BFD2-31DE70F7820C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5064FD12-908C-4357-B7D8-A4E7DAD0BD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037" id="{2D414B84-39AA-489D-845A-581D9F010774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8A555393-DAC8-4874-BD56-976132AA460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061" id="{FF53E1CA-ACC1-4C58-AE40-191FE5A2FA3C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7E8E890F-7300-4291-8030-873AA81741E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085" id="{68B5D847-7590-4DCF-9859-7723ADD1498A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67A35342-B846-440F-AB7D-116E38CC75C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109" id="{6E0DE879-C340-418E-9D11-CC94E5A1C3A5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122E032-0860-418E-8035-3659A05FE24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133" id="{CE23C7D3-D744-48F4-A553-942371547B22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320D31E1-DCD0-4381-A497-F2A72898281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73" id="{4448578B-AA31-487D-8933-9A2AC3ECFB2C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E4B76FA-0E10-4BE5-8444-FE90FC86D50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157" id="{F5EF7EC2-0B48-46A0-A0E7-16FB69A97D17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7C038D4A-F092-4BF1-9D01-133A02071A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181" id="{3BA553D3-1D4B-425B-AEDE-5F817417CF0F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D42C5049-40E0-44AC-9449-0121315C1C2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205" id="{01C5B35E-4F22-48C1-9B7A-7D26C9AF3BE0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DC984F0D-1413-4141-A997-CAD796E0485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229" id="{1BA49A01-6D8A-484F-A36C-40C6CF1FDC9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6F0D2501-11F2-414B-8300-2A485B48518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253" id="{D657102A-ACE5-4274-AED6-FA36CA200E9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8B860E7F-34C5-43C2-8396-0355E1087A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277" id="{66DC1F26-733A-43C7-812C-9E448C306DDE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406C5841-84DB-4585-8F8E-208C4F9EF94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301" id="{D11AE6B2-8D9E-4818-9FAD-F1E088914162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FAF0A198-008A-4D4A-A93B-12240970FB8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97" id="{8DE8EC44-369F-4616-AD47-5C71BD899109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811BE12C-5543-471A-91DA-3ABA10ADF9A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325" id="{31AAF6E4-6304-4BAF-8358-AD18F2025FAB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DF5F56EC-423F-4025-9FBC-3C1CF5468F7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349" id="{2A34512B-1B2A-432A-BCFB-08F09B22575C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D4EB04D5-6D3C-4827-86FA-1DCEE95435F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373" id="{8684D1B7-D72D-4985-884D-3898BC376481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F1C05E99-45A2-4121-83F7-853AD3CDCA1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397" id="{FB63E575-61F9-491A-8489-A40713FBAD48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7EE6F97B-FF83-40D2-B69B-C48E4F3CAD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421" id="{6B45ACE6-94F1-4EF0-BACE-DFFB6288A856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E57B7A68-387D-4C5F-9F16-D3440C26B12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445" id="{B3960EC2-DBD5-495F-8F0A-3B70140CC99D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9E894DB7-72EE-4237-887E-9D924F3CCBC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469" id="{EA5EF134-9C03-4498-ABFD-30F24E651E5D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B7B27720-6408-44BC-BB1B-BF0797A3C01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85" id="{C66493FC-1781-4094-BDBD-BA497938D2F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B21FE47-479C-48AA-BF1A-2C52173116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21" id="{A7400028-2B08-45ED-A77B-B3CC96E4597B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2765F206-30EB-4625-87FC-748F16077FB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493" id="{57846A37-C2AE-4E42-8302-607E8057041B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C3DDE4DB-5F85-4BD4-A234-4082BDF0093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517" id="{2D197B71-15E9-4714-B7D1-717EDDFE1209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5ABDA106-FBB3-47C5-B33F-51AC3B681A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541" id="{1FC5A0A7-B6FE-471B-9D59-AA417ACDDA65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6D0A3EFA-DFC7-4EE7-B4B4-950CC8107FD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565" id="{60977292-23DB-422D-8ADE-28D09FB278C5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B6C1C801-526A-448D-A654-FA18C59E1F2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589" id="{163F1156-23C3-4B30-95CF-79618E5473DB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04F47A06-F376-44E1-B64E-22CAAD84F3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613" id="{16090474-FA01-4CAE-9057-978452AAEE49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4A24A601-5050-4B80-A634-B011971E3BF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637" id="{9DC1025E-2975-475B-B242-CF534737DCF4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DA6D0B8F-00F9-4BB2-9344-6F371013FAC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661" id="{8AF5AFE9-BC73-46DD-99EF-DEF3FB9183EC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B26A6CF-5DE6-42D9-A6E4-066CAF4514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685" id="{3D26E5C2-7459-43E4-BEA9-ABE5DA720D69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13910057-2FF2-4DA4-A13D-0C65801B4F5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709" id="{3B75A4F9-7DBA-4EDF-858A-BC0B7E6DD916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5095F4DA-CA64-4169-AEA7-9117E869ABB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733" id="{5C72D061-707C-44A9-AAC5-6831950E7C54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74CF36AE-6F4D-4216-A0B0-EF22D3C5159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757" id="{FA4FC127-8B24-43E3-ACC1-AF4F1E01D25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FC1BE8EA-41DA-46D8-AB2D-B9BE29AA82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3781" id="{C2CD1D11-5445-48E4-A8E5-244C42191A27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9B18E0AC-3758-40B5-807B-748348F93AB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3805" id="{EAE245A4-BB59-4205-8E3D-D4ED4E1F754B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F59D5D39-FC50-40D3-BE99-5329096998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3829" id="{D43E5C6B-6276-41C1-A20B-62C79BEA22B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CA8D0276-D9C7-4B2E-9DC7-A95731E437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3853" id="{B06DE2D9-2A15-4E41-AB32-B77B5CA93C6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BCF1D65E-BC52-485C-9A46-672015496D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3877" id="{30B9CB1D-DF69-48F1-996E-5279923C668D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F38112D7-474B-4278-B974-AB03D6FEB11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3901" id="{286E65D5-96AC-48E0-B2E8-94261D0E093E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FB30F575-90CA-4CAD-A0B9-C8AD8E422AD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3925" id="{BAFD12B3-E3AC-490D-8FD0-7A73C47B33AC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287BEBD9-EEAA-4143-A2BF-5EFB79ABE7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3949" id="{AC54644F-EC0E-4085-819D-60A6B98942B0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7A5E91A8-63FA-474F-8887-4FEC9E5049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3973" id="{739B25A4-D324-4080-AE49-8221518068AE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C21D0946-DAEF-4BE1-B3A6-D50E599859E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3997" id="{8C88E178-2BAA-478A-9E69-CE8064A9BEC3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1E318622-30EB-4CF8-9967-1D74988348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45" id="{01F8FB89-3BD5-4E35-92CD-53590448A91D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405298B5-7CF5-4C1B-8293-223B0BF02E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021" id="{10B666E3-0D08-4DFD-9D4B-E04D7EDC478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A02CE5C0-1801-4C2D-ABD2-93D60DE0FF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045" id="{FE9F42DD-EB9D-417E-B54F-2DE4BC190D05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74BE4862-11D4-451C-A1EA-97DC2D8C22F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069" id="{757E4382-8C9E-4517-94B2-68F50E0DA92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36CCDCB4-D7DC-43E0-9813-B859140AAB6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093" id="{D2B6C4E5-5BEB-4E72-AC21-E80387A09201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5AEE13E6-0B8B-4399-80C8-1C9E19BB06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117" id="{2482BE49-B571-4AF8-8C1F-F75BE8211A3F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1E5BC473-6BB8-4882-8B45-5E79B4A9912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141" id="{8EC7730D-EA85-43D4-963F-EBA3AFDEAEC6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BB072F65-A585-4FA6-9180-223824220C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69" id="{E52AD21A-914E-4B45-B92F-A99EACA0E973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71798773-F4A6-4191-87C9-BE699637A76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165" id="{7D94C9E1-91D3-43DC-9A65-A75D276BBC26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2E2AA2B5-BD5E-4CAF-95A1-0A4B5D2F0D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189" id="{2C3AD530-D627-4881-B03B-7F6F570C6E65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40000A56-8EFD-4AFB-864E-C2F10A1DA59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213" id="{7D0DEDE4-CFED-46A3-A58A-D7934F54919D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7613993C-2572-41AF-8A4D-5B5650F17B1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237" id="{986A7DF6-E153-45D1-9A62-C96D9DA5363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23FC7B22-0792-4BAB-BE04-14614DD3C8C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261" id="{8BEF20C9-95C8-4BCC-9463-F9C037A9C636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8835F3D1-C8F8-461B-8A41-C745BE85EB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285" id="{8DC01B54-A8AE-466C-BFD6-CF04688F6A03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6DC7539B-0E3B-4577-9B5E-ABB4082DDC9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309" id="{9A73245B-4424-416B-8C9C-5B0C293DE88E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942D282A-4EEF-45C7-A00A-F11AF78A9C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333" id="{3FC09B65-6D35-418C-832B-C834059A8F14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D0C9B4E1-5C9B-472C-A9F1-83501652D3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93" id="{F0311D58-5830-4C6C-BC33-38F0B8950F7E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34AA61AB-3156-42BB-BE7F-986F5DE2FE2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357" id="{8CD60BE8-F1AE-4739-BB4C-EA261220CD0E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AAC261BA-F846-4728-BB6B-C691DFBDC29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381" id="{7ABE129D-2D6F-4EE2-8878-941644EACE40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0889B350-74D8-44F5-9006-FA8558D9B7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405" id="{0D94DA99-B3B4-426C-AFF0-0A196C572299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A5C141FF-5B5E-4A8F-8638-D0EA00FFCE0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429" id="{6889CB37-CD6B-4B8B-B142-32E4F1DEBA6E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4562075F-FE31-4DA3-95C7-AF3ABC5F01E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453" id="{9D217F32-B50E-4229-BCD7-90A28455FE19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7C66E4F0-F0A0-4472-90ED-FA84223591B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477" id="{F9364B27-CAD8-4883-AC7A-26A58131863F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2A1DF4B0-194E-4BE8-AB6A-FE300C30DA4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501" id="{B9291BFF-CD60-4903-B409-8CC1EE84E006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F5A04761-6A17-4C9F-A690-0E318A191EF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517" id="{D6EA022C-1433-4EB1-B1C1-9A5078F707FE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E09D189-846D-4F79-9D4B-ACA8C4D193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525" id="{5C08DDF1-175F-4B9C-AAEA-DD214082774D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D772DFF6-C328-4702-8F78-75FAC939992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549" id="{C9ABCA25-8397-4E44-ADFA-32F673FF0739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04C4C371-8F1F-4C79-B109-BC4F2C08C77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573" id="{48F5DBCC-AE74-4B1F-805B-A5F95B3B6CF0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7CE26E19-7F3B-4275-A94A-FCAEBA55766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597" id="{24974DCC-6B01-434B-84B7-529FCE7A5AB7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814967CD-65DD-445C-B466-A5324EE72E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621" id="{0191BC68-4BEA-42CC-8D1F-92C36E078D2E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ED6AED48-78D1-4C10-849B-93CEF23825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541" id="{0101691D-5A4C-4306-8B49-E9195BC619A9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7AE6F386-E7E0-4DF5-92C5-F7B4CDAE48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09" id="{36CF2187-3E87-4BE0-BFA3-7A565FADEA15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FA12656-D372-4880-B8D8-FF39EFE565E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65" id="{2C396D78-4A72-4C07-A1E8-067D601BD271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B3B2B4F5-83BA-413C-A8AF-962FB84BBC9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89" id="{82240C34-4987-4992-9C46-3A7063D4434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9166C234-AC61-4E19-AEA5-3E62D0B671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613" id="{858D966A-E3A3-4097-B8AE-D3EB56B07B72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DD72575A-37A9-4DFA-9A09-6DD5436E33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37" id="{9BECB110-3A5F-4838-A980-7B78BA8B2F69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A89A2FFF-3436-47FD-8AEC-1001FFE42D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61" id="{49C042FC-7AC8-43B9-8801-9BC32148EC6A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BEC203BF-892C-4C81-9D70-030AC3136FF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85" id="{12B906DF-D3E2-48AB-B8DE-4D8B0869A9C9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CDFE427-89F7-4152-BA76-6336D00DC8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709" id="{19FBC849-776F-49E2-8007-E6525F8CE699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5F01A3B1-7886-4E38-A6F4-376289E4CF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33" id="{99F00060-FEEA-47BD-9763-B482CDE3EDF8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EE499769-05FD-45B9-8F7D-B976EBCB520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33" id="{DDC5C9DE-088C-4DAF-A3E7-BB10956C6D37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71F0B1F9-D5E4-48A2-AEB5-EC0CB7A57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57" id="{ED205B49-3E1E-4D64-803B-28FC5FA52530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A634F3D5-5EF7-4C93-8D00-330DECF3C5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81" id="{2DD6D34B-81FB-4A26-AE38-B1438AA7F371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F3672559-7F5A-4AB1-A52B-A3492A65DC6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05" id="{666F6F47-0E51-43D4-B18F-257C5F640698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CEFCEE7-7DD5-4903-A162-58DA2D0E7AA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9" id="{2786B091-0C76-4B92-A83B-F746CC9DF76F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50549110-77EA-4498-9346-E1286DDB21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53" id="{67A7B2A3-C185-4742-9CBC-7D4B3D1F5422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D1C9ABE0-302C-4364-A4B0-B434C8E61F5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7" id="{F28CEF9E-483C-43E0-94FA-0B31C8884DAC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A18D95C7-E924-453B-A2DD-E57B383B1C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1" id="{69C63FFF-49D4-41C7-A46E-DE4ACA997A62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31E2BEC-67D0-4C74-82D7-C9DEA7731E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157" id="{AC419943-981A-48F0-8664-41CD9366441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4BA687E4-113E-46DE-AE5C-8B399DD8270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5" id="{ADAE1705-BD1E-4D45-BF17-5A8F5E71F6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145F03D9-A355-40F1-A53E-807E6A3339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49" id="{AD4CA038-D99F-41E3-9E9D-F0F538C4B547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16B88E1-0A88-4C9D-8A2F-A0699CC3D40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73" id="{FE2047C0-3B9B-47A2-9EBE-5BCE6898683C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25E48C66-8F45-4BC9-BFCA-8C11C69A0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997" id="{BF96587A-1B85-4873-B6EC-097135BB229F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E2B47F15-0318-4ED5-8BD5-B530AFBB64A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21" id="{C061DB65-344F-4899-BAF8-F08C39BA1EAB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6E63A49E-93EC-4D64-A5D3-49548748453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45" id="{92737136-785B-4511-AA29-0C8937C29FB0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91359473-8AB7-464E-96EE-E1B1087A8C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69" id="{351E218F-FA4B-4D15-9E9B-838112055416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35E34E1B-D94C-481F-9842-B34FB59195A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81" id="{41C6078E-DA1B-49C4-87C1-8E5BF0AF67D9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C64D9BC6-6D87-4998-B01B-1A23534EDB3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093" id="{9315766B-6BBE-43EE-96CE-C6A4A41B7616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734B4C5D-E5FE-4E67-99B0-4874DDEEA0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17" id="{705B3B1B-499A-4B3F-BD36-0222FDB3DE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C8A82D73-B40C-4A60-A478-8B2D85C7B3F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41" id="{954C77D5-1D2B-467D-A956-A5B20545B2D2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3750866D-8879-4E85-9BF2-12FA7A9EEDE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65" id="{B98C4E6B-C4C8-41BD-B807-10EBBCE9DE74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A9FEC4C6-3113-4D2A-8F97-E24FB7E9EB2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189" id="{014CF77D-6271-4003-B663-80E84A106398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9B5A6554-7734-4763-96F9-36755202B5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13" id="{F3F804BD-CCC4-444E-B5EF-C7BC86A3C6B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686F7771-420E-47BE-9494-0F44D40A0AB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37" id="{7FDDABDD-35CA-4965-877C-A2943C11338C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70C0D3E9-7CEB-4A36-80DD-2CFA0C091F5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61" id="{3ED0F47C-D05D-4FEB-A256-C6AADDD296F3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A8115385-6C80-4CD4-8C2E-4E110879D07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285" id="{8CF2D353-BE96-433B-AFD1-922165D4196B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F2E9FBDE-65CA-4C97-90CE-17E52D27D2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09" id="{716047E4-994D-40E3-9937-66B275B32C9A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5D9AD9A4-E5EE-4E12-9B66-750E7AE9E5C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33" id="{D8A90B2E-319F-482B-9E12-408D41A10BD3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E83609-1286-43E2-B97C-7BD54B55A28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57" id="{0DCBA9A5-071B-43C5-BADE-6A218A06630E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41244439-7106-44A2-89F2-4A8D6F7D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381" id="{94997092-BAF7-4BD1-BB0E-4F5E9EEFD884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911F39BC-F748-40FE-9E7B-86F212C80E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05" id="{58724617-2877-41D1-8CAC-E8841F9658C1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E40ADBE6-6DD7-479D-885B-6189C7C92F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29" id="{8FC40E17-B729-4FD6-A736-26A996310421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89048FDA-1533-4C89-A37E-8B939928F1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453" id="{B783BC7B-8937-4A50-98DA-05F67541AE45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607EFFB0-D198-48C1-A188-BF534FEC82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477" id="{2145A983-D3EC-4864-B3D6-C6912545E87B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A55BD0FB-57D8-41F5-8C54-18A36922D8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01" id="{B0A0C3A7-11AC-47FC-925C-B561B182B2FD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661E9CA4-5666-49C2-A941-80409E2CF56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25" id="{B8A8A66C-3AAB-40C2-9D1B-F70D8054A76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251878B5-11C3-4F65-8EE3-B67CF76F34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549" id="{FDF2FDCA-0FA5-40F1-B7D8-7B7E9D81E662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E17F53FA-E72E-4F16-B46F-0BADBD9BDD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573" id="{D5F424D9-18D6-4E07-8C8C-2ED48A799467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66CDA20C-F12D-426B-9448-88358803B0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597" id="{DB15B707-432A-431A-BF5C-5379F0F08846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2C83682-3E71-4B6A-8EAA-3A7579B178E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05" id="{23F1F125-9CD9-4605-900F-165D42C120F3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94BBD8B5-469C-4A51-99EE-77792A04822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21" id="{A32933A4-BE39-428F-9E95-E1053B2515E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C9AC4E6B-9996-4AF7-9D38-99777ED13C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645" id="{55748EC2-DFCC-40C5-9264-2BB16B2B7C7B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85F0D23-7B01-48CD-AED1-F2E2AC9FCD3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669" id="{33D46E6E-4D2F-4320-A93C-444E665FBE6E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4E1D1C7C-F350-4208-8B4B-E35FC1947E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693" id="{AF778DDE-47E9-411D-BC14-BADCA9E25A2B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4F938894-A09F-41F9-80C3-13D467AED1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17" id="{FACA9F9B-9051-494C-BAE8-D1473F7FB69A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E01D4069-BB3A-4702-A722-02C4B492C83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741" id="{89CFB9B9-DA1C-403F-B5F1-F1CF86F2EBC4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455C7D7A-E882-4C61-AD2D-FBDA97D5128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231" id="{FC122A9F-FC72-48A6-9B9D-317665C86BFA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1E5291CF-E474-4798-B863-183445AD5AC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767" id="{037C941B-0ED1-4580-8795-6A26DB125D9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8836A74-410C-47C9-A34F-8023158C8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791" id="{DFDEAE68-2CEE-4539-B2AB-23DBEC78BAD1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9A01CD-E1F4-4156-B9E3-2DF85C764F5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15" id="{F67A764D-C6C4-4DE0-936B-78B21101B4C5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7CD9AF50-8D8E-43E4-AE0D-EAC64697C8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839" id="{E32AB6B5-E6B9-4206-966A-500F6A630CFA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B0042E72-AC4F-4E92-96FE-9DCB057FA67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863" id="{B24C7739-E534-4BA4-8ECF-D4C3F85F16D9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EDE372DC-4A6C-4D22-897B-B46372D074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887" id="{D345B9AA-AA13-46BE-BD9C-C5DC53F196B4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60DBF73A-8F60-42A1-9451-06B6406C5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11" id="{A3603BFD-0A74-4FBC-8E14-721A8DB8DDC3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5D526C77-CF28-4E25-AF58-097BA4291D7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1935" id="{575A1C3E-7EF2-41DE-BCE8-E0D8FFF009B5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379C672-5098-4AB2-969D-2CE47984031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55" id="{2F41CB9E-9A22-4FEF-81A3-3A21FBF5D20F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5DDEDD36-E8CC-4A13-93E5-3B51F64A2E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1959" id="{D33521E2-7D93-47E6-9575-ADC59F9CC728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6E675BEA-536B-45A7-847D-84E7E1FBEC3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1983" id="{CF552A3A-A22F-4E5F-8A0C-12D73160EBA5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29541B8A-22A0-4547-AD10-6B792C9A0E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007" id="{0EE32EF3-E7CB-4A92-B863-82A78E6510EF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B1948307-D7D2-46AE-80F2-F88466B5AE1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031" id="{820F6319-FFE6-41A5-A1E9-8F052C28012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33FDAFB4-22CA-4D6B-97CA-02BDD84854B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055" id="{0235115A-191B-4BF2-82A7-63E0F2435787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DD81A509-7505-42E2-9677-527DBB592E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079" id="{E2C008BB-91CD-4B2D-A8DC-32D0CD159F28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D4EE58E0-A41A-4DBD-9E99-FC8A1911F1E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103" id="{DF7143FA-22EE-4506-84CD-51CD81D5686C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A8E25CF-F0FD-4DF2-A4C3-CC0FE84E98B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79" id="{3D7FDC69-804C-4BB4-A147-98DC9C3D1172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9BE56A6-548F-4016-920D-45DA2F1964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127" id="{BFF879CD-5CE9-4250-8B28-1A9BA98799B3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650BDC1E-8A31-460E-B6FC-662ED8602A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151" id="{FD723B8D-4CE2-4C3C-AAD4-0194D4000E9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F78F4953-2E6A-48CD-9587-3F7CA4006B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175" id="{151EFB59-2575-45E0-AD5B-42734DC8FB3C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A063A95F-6573-4A2D-9804-EBD35310A2E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199" id="{155099B6-22F3-4356-AB66-0E99296CBBCE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1CDD5021-D024-4151-810B-D4DB3F23CD2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223" id="{1BC79F7E-AECC-490E-98DE-322036FBD7CC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A280C3DC-5B61-4036-8690-E83C206895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247" id="{17FB64F7-F4B9-4936-B6A7-56D14A027324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9F6563B7-E717-4801-8F24-93B6370484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271" id="{8B4E17AD-3369-4ADD-8A25-86DDC0C0C7E5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5A8934F2-1210-493A-905F-61576B2A83A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303" id="{679D3D6A-D8B3-46EA-A1BB-B96DBBFED2FA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9D460A74-73F5-4492-BFC1-DA7A22B9CF5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295" id="{F208CA3B-8E0B-4CC4-A42F-B553EE926E8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CA8CFFE4-1E9B-48C8-87D1-98E14B1A7A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319" id="{E1D877A0-2785-4879-81F0-C77E512016A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8DA47E9D-FE4A-4088-B402-C72F222363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343" id="{D87843B9-BE55-4FA9-BBD6-3B3BF49F4D38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5210F1E6-3A87-46E8-A90B-884E8629A2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367" id="{5B0EAFCB-CDEB-40D2-80FF-E499469B8082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68441E6A-D2AE-44F7-A362-13E4D35299D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391" id="{3487EE75-3C3F-47AD-810C-858EE21F1667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11406828-D773-4D27-A5B1-683D0746896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415" id="{49FF35D0-9530-4D64-A4D4-2D1CACF5BC1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8B634044-8625-4B86-A4E5-095EF5DA812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439" id="{8A67B6BD-6A71-427A-96C4-EE953A4BEE29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512D836B-2161-4F57-A198-E3788A933D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463" id="{C69E1DB2-9A75-4111-AC05-A1335DB0F7C6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89EDF1AF-FA10-44E7-8787-BC86633D8F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487" id="{224EFCE5-8F57-4155-B83E-9CCA84A25AE8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8797C620-A78F-43B2-854E-6D19D6B80C2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511" id="{727D9835-FD1E-4323-A5D9-E487550E52BC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2A91CF54-EEF7-4652-9A62-BE361EE1F8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535" id="{63B9C2B1-BC4A-47F9-993A-2DB7378A2658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E91D46F8-0EFA-4975-999F-53F23701F2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559" id="{809CEB3F-BFD3-429C-9943-D157F2B8C23D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C9D155BD-2E06-46C9-9E9C-1CDFDBA438C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583" id="{24063ED6-9D0B-470F-8BBD-2D3FC84ED7F7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C8963632-6A88-4DF4-BCA9-4F72FD7B80A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607" id="{0CEC9DF1-38C4-4EDF-AE22-71D455A41545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ADDBBE88-F4A8-450F-9950-D1038CEB4F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631" id="{0C8C78EB-FBAC-4222-A06C-B10C33406385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83C61584-6962-404E-8377-6102FB7DD60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655" id="{70775A14-BAE4-4B81-9B6E-B8F027544F0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E3E5CC84-ACA8-4807-9E7D-41C21C68AD5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679" id="{A9971E12-291E-4820-B21A-07823C591CD2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5A7BAE5B-9F11-4B1E-9997-31B709DAC76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703" id="{D1CE225A-7750-4903-8F51-2230FD338505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FD3E7B8F-E1A6-4640-8E7F-A9509584B99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727" id="{F1C53CEA-9A1F-4C59-A5EB-22B69F4078EA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223A6726-A708-4DE1-B017-980E5DA2D48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751" id="{AFA13AC7-33A4-4C96-9E07-074ED84681E2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2EDA1FE3-EC79-4F73-8EB1-B552EA0184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775" id="{AEC4CEA8-903B-45F0-872E-42E51F3E57E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B01787D7-7CCA-489E-B388-27C5E8A23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799" id="{167D1CC0-B26A-42F2-B73F-966337B56D61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E6D852F2-1A57-4AD7-B48C-D6EDD5191C8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327" id="{937DBFA3-20EC-4ADD-A3D7-B573E7924379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3B74B02D-9991-4729-80DE-085A705481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823" id="{508B3B0B-308C-4A85-AF12-08D817694785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9CA741C-A9F6-47B1-868A-1A34748A51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2847" id="{C1ED4A14-9762-4B1B-B136-2C58FF1C997D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155452EC-B7AC-4F81-B08E-F692E800396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2871" id="{8B126C9B-4063-4B2E-A96C-AD2DAF6DFD69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9A9775D9-688E-4A18-963A-D8EAEE486D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2895" id="{78E7A2D5-D0FD-4F9E-888E-C8428C085FC5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F1A675AE-8927-4DDF-A34B-ACCA2709E14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2919" id="{4A7F42A9-616C-40F8-AEF1-841AF3DCCB0F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9AB7CB2-7350-4F04-A89D-050F314B82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2943" id="{ED9082B6-0A55-4918-A397-50C70637080F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CC60E870-2D91-4BB5-93C4-733B9D616B9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51" id="{07938CD2-9B16-41A4-94E8-1167E2EBB550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63ECE73B-8DC2-4339-914A-26860D58E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2967" id="{D46BE9DF-9BEE-4A35-A204-93CAE0496AE9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561A86F-681C-4063-9E8D-83AB17EFE3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2991" id="{30EF7DB7-3CD9-46A0-AAD9-05A4A1F8DFB4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F4278D16-2848-4B36-B162-340F406670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015" id="{E6681174-3809-4A11-BFC3-98AA23A3F6A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334338B-2A37-4BB0-BD96-1D42DFFEFD6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039" id="{109B4F5B-94D0-4DB6-BE7A-C3A9DC96AC91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2EB8CAB9-3769-4CA5-89D9-16034A6F6B0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063" id="{BD5F6F4E-BDC4-4F84-8669-3884B67A9862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66CB3246-D518-49D2-8840-3535E4E36BB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087" id="{376669CC-3B6A-41DC-812A-D267392E7F53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F3D489A4-7918-47F9-BEF2-16DA3B81F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111" id="{4574E956-CEA4-475F-81EB-C40802AA2C94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B8FF72F7-7D01-498D-944B-CA5EDA9015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135" id="{ABEA0447-05C2-4A55-B608-0D552B10DC86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AF83F688-4275-436D-84CE-C91331AA473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75" id="{9D9C2421-1CCF-4945-BCE4-D9B1F9976430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7EC794C6-D6B3-45C7-BF9D-E9AB1C61FDB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159" id="{6DF8F34D-1771-4A13-959E-2AF7A0B0EE27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2F02750-ED79-4008-BAE0-13FE5AA3C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183" id="{9B7217B0-E932-460A-BDF3-CB346D5DD59E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72BC8F-FE50-409B-9914-01E5A22EC4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207" id="{8BBEF88E-5F41-4319-83E9-D64F1A3CCF73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5DB62AEC-CC12-4029-B3EC-CA3DFE49C7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231" id="{1107AE8D-0E3C-428A-9183-5F203EBD888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16D447E7-BCC9-4BE2-948F-C97F15F8EE5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255" id="{FC26B12E-912A-4D20-A2BA-03077EB850CC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BE4E4CDD-3FBA-4A9B-B617-A675F582BE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279" id="{E6F393A9-2898-4408-950A-DC81AD258F34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3281FEC9-56B0-428E-8604-31132EF3111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303" id="{1FFB6B87-CADF-4350-A9E3-241735707992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99C14387-C4A8-42EC-A07A-9E0B0354B3C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99" id="{26591FE7-242E-4D4D-B5AB-E8D7DED35FF8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A44917B2-5C45-466F-8AE7-E73FB6F8AC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327" id="{8E370744-F82F-476B-B500-0B7AD2D728D1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DF75D7D3-709C-4AD6-9E32-00D9F56790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351" id="{72990E98-09DF-4B77-87C1-33802B42561B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3FAB5099-E7E0-4800-BC10-381CC6E1CE4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375" id="{08269F4B-70B1-4AE9-A95A-179CE7F2E4E1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AA4EB174-4781-4492-8696-308945FD0FB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399" id="{336BC44D-7697-4372-B678-E1DB38393F5D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1AED7E49-832F-4979-BEE6-6EBDEAF4E6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423" id="{7881C038-F46C-4AF5-B0A6-543CBDE1CB2E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699188F3-62F4-4651-9278-7E065DF6E0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447" id="{34B65D0A-4268-43D1-8DF6-C7DAD126C448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9F49C2CE-66DC-4EEE-AAB0-DC6EE66769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471" id="{B7079248-01B3-44BD-B8C0-79F2C46EB9AC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15A3BE9-B295-4265-B271-4ADE96C9F3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87" id="{05900E68-5DC7-4A54-AE9B-DA2F19FBF2CF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81847A4C-7D2B-461C-8D78-2453A95478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23" id="{CD7D8624-BBFF-4189-BA05-A829BDEA9804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80D229EC-4519-4AF7-9934-22B17ECBE6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495" id="{92E8E690-F537-4D04-BEA2-659F75C2B83D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53F8DB83-2636-4A4C-815B-10822270A3C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519" id="{88C18D6F-9A3D-4803-8B7B-A0653C2BFF3B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AB1E3642-8D12-42F4-9A01-3DC67D2AA9C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543" id="{50E4D08C-6402-444F-AE60-19CDA36F47A0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92408040-D3E1-4E1E-99EF-38E69D8DB37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567" id="{1DA8F16D-B862-4E7F-83A1-7134F1BC803B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9FC30DBE-6246-4F7D-9EBF-DA1736172AA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591" id="{FABEEF1D-5D81-4700-B1D2-6C3620D723F8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4F20C67-4E86-4D31-8438-B2DBAAC4E0C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615" id="{69D0F6D2-D972-4E4E-BA1A-F2393985AF55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F6ECDA5-83A3-4EB6-A910-C2D978893DB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639" id="{CA7962EB-5B8E-4370-B101-08CE96500AAC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79721FE0-A327-45E7-941E-EC314F89924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663" id="{8E0DBED4-AFB4-4BF5-AC97-DC92EBD600B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4F82202-E705-4527-84A7-E9F007ACD4D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687" id="{521181DB-AFDC-433B-B343-565F1A9B334A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67B852CB-14A1-45EB-9C91-1A2E205814F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711" id="{373FD5C3-240E-44F9-BE64-2487A3C6AEE4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1C7FB6AC-97ED-4414-9E82-B25D5750226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735" id="{6445CD07-CE50-436C-A048-2D42D65A0286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F5D9DFAC-9E53-44D7-8602-F0CBCB08E0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759" id="{4FF77BC3-3A4E-41DD-9DFA-2577050A571C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A8000B1C-A64B-4BAC-B469-E23C5DBC0E1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3783" id="{DB3010EE-EBFA-4CE1-BDC1-049B73D187C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F67B118D-864A-48C5-AF35-930FF872D3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3807" id="{ECAECD2E-A6E6-44D0-9463-244E18B2A43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72BC784D-AE23-4E13-8D39-257EF44BCA7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3831" id="{48148858-3DBE-4604-B423-B3D8BCBE8163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1E9A8748-862A-4E72-82DA-96AF2C6AE4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3855" id="{589FAFA8-7B41-4077-B337-3C6E1FD9A89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3C8C52F-8FE9-4E5C-87D0-7C247CB5B3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3879" id="{4EC747DC-AF41-403E-996F-44DF1AD1DB7D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547A4C44-55A5-4EA6-AC66-135655ECB3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3903" id="{74107B04-746C-41DA-BF66-B0D4C2B7FF5D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F84D8A19-4FEF-41A9-93C5-EB56CDED67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3927" id="{C259B22F-0B3A-4CF8-BE73-6EB050281381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1CBF398C-E6D3-4D37-BC20-BFBE7E7FAE9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3951" id="{813FBD1A-AF03-4CD0-974F-05F54BF951D2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EDB90A02-CD79-4CB3-B069-6411EA8E11D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3975" id="{6F6C8AA6-673A-4878-BBB5-2F14B6E42B1A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8E1B9373-1F23-433F-BDF0-615AAD4AF9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3999" id="{FB74D513-C387-41C9-9A65-A43FB30454D3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09DA9F1E-E515-497B-8DC9-E1DDE4BCB01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47" id="{A5CA5A46-9954-4069-B58B-2E6E9FFA3575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C7819B-F36E-48D3-AD75-CA73DB7239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023" id="{D4DE8BB0-28B0-4905-B9E9-6BDEE6AB102C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3EFD861D-58DE-4714-99A7-85E0AEFA43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047" id="{1CEE9790-89BC-4630-A164-BF6D2D942079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5E4EB70D-9946-4ED9-B202-8816650B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071" id="{A3A34A0B-8BCA-43CC-8F71-5E358931AD78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905CCE16-049A-4C5C-9424-13F2B2AF5D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095" id="{CFB6A691-CB71-4F91-8216-DA1C605351E3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E735C4F0-6F26-4C62-B986-36EEB956D83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119" id="{5EADAEB5-AE6A-48C9-959C-1C71A46B7843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31ACDB40-044B-474E-BB05-36B4F1B13E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143" id="{50A72940-D62A-422C-A9C2-9A95500A5FC5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BFD50C09-CDE6-482E-ACF1-FBC276D521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71" id="{259F3D96-1002-4B6F-B407-68D1D1D401D5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7BD3F86-6991-4CFA-9ED6-3AC9E078B12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167" id="{EE50AF2D-04ED-4841-8729-BD4819FA383A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98CAC6BC-EEA3-4E72-A6E4-F49351CBF5A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191" id="{C7B0011C-7FA6-45C3-8BCE-ABEDF732BBD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CE9842BB-F635-4905-B0A5-0CE5644FC61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215" id="{6D66B626-36A8-4283-8B36-3245E1D6A020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40E78309-B24B-40F6-ADDB-91B1D80627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239" id="{09F5955F-DC90-44C9-8C1E-948C3FA2E7A3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E01DBCF8-3DFD-4FA3-8751-E2EE84EC58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263" id="{05DAA522-A922-4F6A-B55A-BBF0270384A2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6AF67934-C146-447F-8119-2FF76D7BE7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287" id="{9233EF54-8404-4692-8758-DB92940D0C2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15A8909C-BD69-44FE-AC1B-1B2EE1C922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311" id="{8AEC887A-9394-44E6-B48B-36D52F7B5880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B3DBE169-1ED4-4E11-9AF4-25C2121AD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335" id="{5469311C-BF56-4E4F-B591-F5BE03F17107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9E4C9CC4-A071-494D-9323-961833D66A5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95" id="{8ACDEC32-77AB-4BEC-97E3-C0D2B542396A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932C3B0C-20AA-4F65-AF03-099D7E6E4C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359" id="{272B1E92-8703-42B7-8B50-A6A76DAB4210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A7A1A036-7317-4360-82D9-D365C9FE44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383" id="{18D92742-BBD9-48B2-B677-925A5DAC6C5B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18618BAD-395C-4AA1-958D-EBFC70804C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407" id="{193CFEE7-2513-4758-91B5-8307BFCEAC50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D93AB58E-5B20-4193-9E57-33BEFF115CD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431" id="{CA209605-3537-4D59-9FE0-6B88EA323147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AB3D217B-D2D4-4D5F-B78D-23C4941B5E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455" id="{981BBC65-7B43-4B64-875B-0622EB6A92D1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FC93D4A6-AD34-466C-A0FA-BEFA178907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479" id="{E3BE7EC2-C935-496C-97B0-893936F231DE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508049F3-71F6-40D9-A2CF-303CBDCFDA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503" id="{213BF528-CFA5-4B36-AEDF-263053FE85C2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2A6EBD51-44D2-41E5-89A0-9C203ECD03D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519" id="{C9622F9C-648F-4E4F-A143-845238AC1FE6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FA983AE0-2CAE-466A-8917-C3F6501C4A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527" id="{C0FAC0CE-426A-4519-B512-640964B85DED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D9090545-FCAB-4775-8FEB-9C3E8F917C7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551" id="{484C7DC5-C7D5-4994-979C-9538D150303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D963667E-D650-4D4B-8CFD-2A5982476B2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575" id="{CB59E2BE-108A-4218-9F6D-F66860A879BE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D343D3ED-CB72-4C5E-A376-53136DF4FD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599" id="{EC2E9934-C177-4E5C-9852-2835FED9D9EF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18FDD3BF-E2AE-43D8-8989-5F19C98B17F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623" id="{05E60A73-4410-4366-854A-779498C3A1F1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71067A4E-7D39-4A5C-8CD2-A978B448189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543" id="{BBC55C11-CA29-462D-9EA2-29BC79AC6895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708FE39E-B9C2-4A83-84E1-5081DC22056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111" id="{1A3E72DF-3DCB-449A-B00C-477C3E1A59C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8F1E37D-4A35-4D02-B4BF-77E71C0212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67" id="{1D197C26-89D4-4DE8-B9CA-6DE75DB69B26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14EFEAC6-86B5-4E3B-BA7B-21B920524C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91" id="{29C1C51A-7E1E-476C-A1A9-1FBE5A1C60E2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31456FA4-BE51-4310-B78D-8751C4C723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615" id="{28B3171D-C5D5-4F97-88F6-590CCE6DE7E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2BF1AD1D-E20F-444A-B73B-51CF13043A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39" id="{F0D23DD7-7C91-45E3-836F-FB2CAF16B2D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301B485B-55F5-4193-8620-F1EFFDEB11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63" id="{411DF959-5B13-407E-9272-4469B1933A6F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6EFC48A2-3260-4A89-AF12-CDA5E40F506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87" id="{A1297274-13F5-4D9A-8218-55680A96AA9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338E7107-4B8E-4EE9-AFDF-53E127B3538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711" id="{1489DF43-83F9-4404-8575-FEB3CD98F01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4F79BDE-4D4F-490D-BE5A-6DA527B4A5A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35" id="{1A299195-F450-4F3B-B18A-977AE73665E9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40F3EF56-088A-4EBA-9E74-E24D0528BBB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35" id="{81F088C9-4C6D-430A-BA12-61E812DA7F0A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C4E88B6F-A089-4C83-ACEB-01AB21515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59" id="{7AB6E883-EA55-4A45-87AE-B3D2D5888E99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A5F2EBD2-6FE5-4EBD-AECF-01850149C4B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83" id="{1FD798FE-1E2A-4395-8B5D-343689D01BD9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8AF55EDA-5EFD-45F3-B5DC-3A8718E639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07" id="{310573DB-E06D-4B0A-AE32-998D709B1C76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52F6EE0C-1EC7-460D-8221-E5CBC85FBC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31" id="{AFA53D14-2C6B-4067-96D9-3D38406D524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586AF6A6-70EF-426C-B357-DD5D0264E57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5" id="{80CE3AF2-EDAE-4628-A05A-F8B7B3ACDB66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B4C2BCD2-D41D-4C52-A273-E1A1E2577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9" id="{157C52FA-3AD6-4462-B3AB-57EE5DEA717C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2A4AD1CF-4303-4283-B3FB-442D1A60FE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3" id="{8A01AA97-8F25-4E5E-8406-47D7ECA3DC82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9F1A80EA-10A7-4853-B306-CA7A01CDD7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159" id="{4DE98AD1-C0B5-49DF-BCF8-B3F7A39C2B0A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300C77D6-3B53-4EF3-8C3A-2A2DC174A7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7" id="{605AB653-E96C-4486-B556-8939C9AE59F1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833BDA52-A160-4B0E-A6F5-18FB7CF522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1" id="{885213F1-E56E-4CB3-B719-E746895B667F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A2EAA84F-7F7C-42D2-BC18-EC7B73FF66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75" id="{73DBACA6-CFB5-42C8-B935-CF55A2DB461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9BD0450A-7773-4E5F-8543-9C709EF4925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999" id="{B641E563-1160-4A9A-8883-F108F7AA5512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E9BB302-85A8-4DAB-8885-E52FFB761FF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23" id="{B35A46A3-A29D-41EF-95A6-EBBD654C39F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7BC22791-09E7-49C1-AA6E-3C04CAC248C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47" id="{08475968-759D-40C0-93D4-FDEF4171F33B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4AF87CB6-C0B7-4219-868D-80E56FB2C55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71" id="{F4785367-1BA4-4533-8C6A-2A2494A9C426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F17E0460-39E4-4A4E-80CA-BA110AF365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83" id="{6991626A-D9FB-4B25-BC12-D8055493A21E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8C9FAF44-61BD-4AB5-97A6-B33F67A59B4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095" id="{83394977-5FF6-4523-8E5F-9A8D682B51BF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4E04DBAF-4196-4A3C-B4A4-EE594F80044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19" id="{ECF1EF35-E835-4FB3-9A47-49B3392967E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DD19A3EA-48F3-4009-B0A4-0C004759B39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43" id="{7F4669D3-4FFE-4575-8DAA-87A49AC98D66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73F99FFA-FF39-4B65-B8AF-3B408768CB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67" id="{9A1D0B44-889B-4A6B-B6A3-DD66153C764B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D729B392-DC92-495E-96A3-C5AD342402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191" id="{DD26D911-9592-46EA-BBBC-90CFDDDF105B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219EB9D6-2E21-47F6-891D-170DEB5B75A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15" id="{35F6ECBF-0133-4048-8ABF-22FC52B2172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4DC6192E-7E3C-4337-94AE-2EFD6D58269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39" id="{3F7D1059-0451-44E7-8816-91B1EA83BC50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ADBE9CFD-FCB5-4B1A-9A6C-2B2B476BB1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63" id="{772DF5B0-9260-4F76-9037-97A81CE07B54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8AC28C6F-6F19-4018-83D1-FEBD5431F14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287" id="{1E464B38-8C9E-46FF-9E29-6A3725A7F448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24272E28-779F-4ED6-80DD-72D7C449475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11" id="{A4C9DBB2-B40C-46F3-903D-110662011AE7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7714AF14-9C72-4C95-BFD5-F2F0C6FAC26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35" id="{19D2A816-A60F-4121-8CB9-CA1D2C4DA91D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34E574D2-6F66-49DD-BCBC-C019EB559BC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59" id="{2AF505EB-BA11-45F2-866B-F5364E0EABD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F6E3F651-81B6-4BE2-A52A-C12C20B6900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383" id="{87E1AC41-68A9-4E3F-8EBB-5C364B713FD7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928D1329-09BC-44E7-A6EB-6603FF0029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07" id="{4E9C6D0A-BF9B-4C84-9CEA-95C00F5A974F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CCD67ABF-524E-4BCF-AC88-3942DDC2A14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31" id="{8F03B3B8-2F3C-4511-AFFF-E9A0FF81D86E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FB776119-FBB8-414E-8790-1EBA86ADB6D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455" id="{C5D76B73-3130-48DA-B36A-A4419C2D59EE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2B69AA3B-8219-4AC4-8D83-76AD2A15E1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479" id="{B7056ECC-538E-4D7B-B230-4D7D9BB33D70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8CBC308A-D9B1-4D92-8200-0BF1134A14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03" id="{CC4B98E2-E6D6-4055-BC8E-89D62F870A63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33A14B85-393F-4BCB-80C7-3DA81BE3BD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27" id="{41981C46-6148-4A42-B228-8E091EA6B28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744FF404-9C7F-472E-B6EC-D55A8C53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551" id="{1803E9F0-CD90-497A-88CB-F1A614B27B19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65B7FFA7-367E-4C00-84BC-07A61F025B4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575" id="{47E950AA-9E48-4357-AE4B-532348D331B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DA335114-47B4-479C-92FA-28B4AB7AAC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599" id="{3F6C6932-1565-49D5-B6C5-77E97642F401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48845AC3-6467-4AB0-A44A-0A80C628108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07" id="{038C9050-E052-4B84-89FF-AB856AE576F7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AE0DD9E9-6BAB-4734-9045-D2769E7357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23" id="{434608C2-D7C5-4343-8360-68A6868738F7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A03D8B48-AA91-4378-970E-EF9F4DC1078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647" id="{466546AD-71AC-47BE-B238-67736B2F8E09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BFB9C634-BF1D-4C32-9D44-5F19D394A66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671" id="{1BB618A1-EE06-4F10-B16D-599837A82CFE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56C7B3AE-A6CD-4FDF-909A-3B717A1460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695" id="{272D140E-751B-4EE6-BE57-46FCFDE10B0A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BBB16239-EAE2-466F-BE1C-D232A4FF93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19" id="{DA64146C-517F-4C5D-9027-462C9DEAC6E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9BEAE1EE-0FCA-4A2A-9104-F0DE10036A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743" id="{29598D5C-30B4-4882-BBFD-A59930298360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75486F24-4075-499A-8117-C68D9365918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233" id="{7F216BA6-831B-4CF3-9B01-86908CB9F877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9FDBDACB-E56C-4519-82CF-3892E23EBE0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769" id="{B7DC22E5-0EA3-4299-A224-5E633969699B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CF0DD040-02A0-4A7D-A4E5-D32ADCF1FF9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793" id="{D0AE1FC9-D326-4817-9FA6-6CB32CC6667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C7BD7E56-26FC-4BD1-ACB6-A98E5E2C0B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17" id="{155E7C1E-54E6-4272-BCAC-7FC484F72884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34E4E47C-B06E-4080-94DF-BDDAE493F2D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841" id="{D2B19F61-5914-4AA9-91DD-D7836679ADE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A2719868-A4E5-44BC-9748-364EBD589A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865" id="{01626126-C688-49D3-9C07-897E2A2BB4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FB5E0CD8-AC1E-4E2C-8BFA-9EF06CC5810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889" id="{2ADC06FA-D2DE-4BEC-A46F-B2E67AAFA82E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F8412E8C-A310-49B2-B627-0BC0F7E6C2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13" id="{8E744DE5-D52A-46B6-8B86-4ADF2A886141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F4B91395-4B55-4D96-8904-31A9AA4D3E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1937" id="{95F3CCC2-8632-49D6-81C0-C92734D90CC6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22385D43-E10E-4105-B235-3AB21D8A540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57" id="{E29EDBC7-9B22-460B-AA8D-949272369631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CDCF24FA-2DC7-4750-953A-2B7288BC885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1961" id="{6604673E-A3F0-4EAE-BC18-BAC0A707A225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7FC51802-8F00-4950-BB1A-8D587105E16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1985" id="{BCB222A4-0A34-45AA-BC38-C004EFFAB046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9D6D55EC-E139-480F-8772-8901F3B3E1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009" id="{4001C13F-07C7-410C-9B9F-A5718C346DB0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8E787722-E047-45CC-AB63-B05E8D82C5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033" id="{DE28C09E-F451-4C6C-8B4E-17A3D3F54F54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5FCC983F-6659-40C0-803A-A7A706EC31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057" id="{562E814D-1254-46F1-9042-F55400C357FD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63F3201-3921-4DA0-9E95-52DD6D86E9C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081" id="{DDA0CBE4-D5E9-43D3-9867-9AC64290D961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E61D41A3-CB9E-4FAB-96C9-3448CF57CB2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105" id="{D3E2A57F-3FAB-4940-ADC8-BADB9859E7B5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C3098C9E-1B04-4E5C-8192-0FDAA776F7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81" id="{60CDAC9A-E30A-4ADE-BEFF-0789B21E7D5E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5606D6C4-E26C-4DF8-9D9F-7CA4189DA2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129" id="{59174D0B-2072-4A48-B4CE-39697158592E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8C35B316-270E-414E-A1CB-750ACFAB0FC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153" id="{04E41800-9636-4CAF-8F95-2F2B7F7533B9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28C40F89-DF40-4C71-9975-307D5095FB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177" id="{F336CED9-6618-4E24-9636-E5F9D3649388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89CD859F-A33B-4B82-9383-DDAEB690C7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201" id="{CD69FBB5-7881-4676-8917-E19F4C628898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C04814AE-D65A-4411-8E01-26E8AF2007E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225" id="{9AC9CAEE-6DA0-4B16-9B8B-29D6DA5B4002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A42D2E77-EAC3-4AA7-BFA5-FFCD1D16F15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249" id="{6B980154-5C22-41EC-B6C4-8D52683EF99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B05C93D5-1C16-487F-BB50-74D905061A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273" id="{00B87EDA-3565-4BF6-A81E-F2FE2FB7AFC9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4491BBA4-2D4A-49DF-8E9D-BAB36FC6C64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305" id="{84A48CB5-65D8-4378-810A-53B32B494766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A0CE35BA-AAEA-4DCE-A96D-007298D8723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297" id="{249DD9A0-240F-4673-9F96-01A222020809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A5EE073D-801A-4D9A-877F-6A451758587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321" id="{93D4436C-AA41-4F6A-AC86-17FD48E89A22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A3267D77-E9A7-4D7D-9490-DBE489EBC34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345" id="{69466599-4D86-4103-9448-E70786A56ABF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880A318-D2BF-406C-AFA0-8BB5AE84909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369" id="{E743071F-BF5C-4C9D-A6EF-F56175C0DED1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8E3C62-E69C-4050-897A-E8849A4A324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393" id="{CED9C723-28C3-479E-B939-7CF973A740AA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88BB638-0312-4FB2-B531-2543F3D1A55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417" id="{71F428A2-CA38-4511-85FA-1BCC882EDE0E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D9F37E65-6721-45E8-AF00-F782390332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441" id="{D0E37310-0349-49FE-89D2-84D9B1A4DB8C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924C763A-780C-4384-91F2-46E7C87D539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465" id="{D30DCEA1-25C2-4BB3-A9EC-7AFE4049124E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A1CE6E32-026B-4044-8836-D82EC57FD9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489" id="{C0E56F55-4155-41DA-9838-F32BBA23351C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8C7DF48C-2928-463D-BAC2-AF14DBAA56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513" id="{0AE80884-3AB2-4C7A-95C6-E41515CBF77E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329DA03C-6AED-41D1-8DB3-3427A420FB8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537" id="{C09D5FA0-6F85-4CFB-9690-BF1DEA0081FA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D696F579-0523-4AE4-97E4-70A7834A4AA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561" id="{AEC75712-E1D0-41B1-B58F-EB5C7A102097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83DB5A40-BE2A-4D0C-8D9E-C2A7AB14AF9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585" id="{351D2067-8ED7-437F-8B12-3376A4EDC4E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7380CA4D-CF65-4110-B00F-90D11E49121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609" id="{3CDD58C7-28E9-4C37-B14A-BA649376AEF1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8B0FD780-38C1-4715-8136-A05E15033B9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633" id="{C0C74332-4447-4180-8418-EE4208AA5B97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F9E607F3-FA64-4858-B0E2-7C9540276CD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657" id="{EE2F8625-35D1-49EC-9B87-89B0522EB01C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C1D795E0-673D-4F14-A2FB-7C9C871DA2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681" id="{87034807-E1DC-4241-83A4-4073E7DD2B1F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B7979478-DB3F-4F25-A55A-7528F1EB87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705" id="{6B8962A6-9FCA-4C5C-8379-6C273CAB67F1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2CE0C29B-FD1F-45BC-A8F2-8E04F8B53A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729" id="{E7D1CA45-AA7C-429B-A7E7-F8E9D5772AD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2F9879E3-C358-46FA-ADD3-BB1225D8AB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753" id="{62E7A0BC-27E8-429F-940C-2FF6864404C3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F6A2A76B-A100-43D9-86BE-911D9C38267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777" id="{DB7C586F-5014-4013-83A0-E543C5475973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F2C4181D-8522-483F-8823-B41A3E6023D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801" id="{CBFC2091-E5FD-4D03-AB3C-638760B52554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50CBC27C-4396-4A62-960F-3215A0B2013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329" id="{94C12E2A-94B6-49C9-BE00-F309469499F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ACAE3B6B-1956-45E0-A83F-19967DA10CB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825" id="{6B308B25-11FD-4CE3-9625-53E608CB9C47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8BF445FD-868B-4B13-88BC-3D09AAC2938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2849" id="{73A85770-8E1C-4E1F-9CE3-75A81FDE1C0E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B984C25C-2C82-4024-896B-E03A24BD59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2873" id="{C522944D-EB69-491F-A153-40199FBA734A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67CD47D0-A3FE-4CAD-A121-34507E5DA37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2897" id="{7C40E5DC-3FB8-43C2-8758-B3E689F5F26F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BC22485D-4207-4AC8-9F6A-98E57C2FCCB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2921" id="{5E5A6DA3-D7E4-47E3-A6E2-F5B248363C32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C08719B9-B2A7-4EF9-896D-0E97B816142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2945" id="{4F2A309C-05F0-4855-A0D0-72215FBC6E0C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2B7D82C5-570B-423F-AECC-CC2B38DA001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53" id="{D0BDB57B-9601-4A8E-94D9-A6459BB9B42E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541B3BAA-6620-48A0-8906-98A5081A5A1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2969" id="{5545FF25-C1A0-49AB-AFCA-5E5D2517911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1FBB78F0-B18C-4E0F-A9AF-1F30DFCA0A5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2993" id="{44ABE616-1191-46E5-9F1B-3D5178DE23E1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4E47DBE3-210D-48BB-A579-95D000C75C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017" id="{5E1F241D-C383-42AA-92D6-9B38060F0AF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C9911DB-2228-4F27-BB5B-B69DCFF08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041" id="{08715B42-FE45-4B64-84E2-17F3D4AC651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7D71CDBF-77CB-444F-8AF0-707E4CB08D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065" id="{4D610FD8-698B-43AC-9E07-629636F3290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A1C77853-9057-4345-A585-4F85936816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089" id="{C9281F07-BF1F-4605-A7C7-AFEB6CF06E33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36BF7865-FFF1-4846-A3E1-ACB4FD26BC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113" id="{EC015F95-76A6-4527-B0FA-B23EDFA5D025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AF9A7BC-B771-4FF6-AE0E-38E6188B7B9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137" id="{50728DC0-A5BC-4B0A-9038-F429F48D8FAC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D7BE508B-A587-44D2-8F34-F3B61036735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77" id="{2E42AF0F-3BCF-4C87-AED3-18C6FFC96B9D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7AE00964-FA2F-41D3-86E4-E8A99CCD52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161" id="{59EF255A-BD6D-4B82-9D32-CA1B6B883B4A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34B4B686-CA6C-400E-A65E-9AF4E925D9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185" id="{6BF7D184-5174-4C0E-BE30-3CC591AD3FB0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42B2B030-0EF4-4820-8EA3-905EE4E3396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209" id="{9FB1B9B5-2230-40F1-BCCD-ACF5F22A80F3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CBC070-3198-4315-9B1B-2573AA47B7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233" id="{CBA92B9B-B2EB-4B4E-B145-E00BCE6CC200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E77B6F6F-948B-40E8-BFCE-BE3666133A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257" id="{194C8F2D-72ED-42D5-AF0E-43568170DE4C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CFF0F75E-FF4D-46DA-B16B-6074DF92E5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281" id="{8024640C-523F-4CBF-86F7-0ED2016C2AFC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CA07FC8-3A59-47DA-B03C-EEEC25F0297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305" id="{45472D3C-98AE-436E-9411-39A2D1A320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33E3EF03-C8FB-4F47-B1E9-226EFABC3F4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401" id="{644CE926-330C-4692-952C-6A8CC14D49BF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1A82B052-8B3E-4088-BAF6-C493609C8DC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329" id="{C5CA501E-E8B3-4289-AFA2-F2520CCB282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C6B1F7CA-754A-4A5E-BFA5-3C7B0CB5D5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353" id="{7642DA5C-51D5-4A00-B31D-F97FCD71B155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E04089B3-DD1B-4630-A9F6-1BBE2C938B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377" id="{B6E28346-044E-4BCC-A889-93641368521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D727CAF7-1D63-4584-9335-89BA945FA7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401" id="{4A1934D6-E8E4-42AB-90D5-9923928EA9EA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24317995-4A80-4FF8-99C1-F23F83FE20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425" id="{F0B16077-1B17-49E8-ADFF-FABEACF41608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89E5CDC4-7D43-4DD4-9054-12544E2467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449" id="{B03AB1DD-4A01-428B-840E-737D78D7DDF5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6DF27935-FE5D-4DDD-8013-7C9A39EF96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473" id="{29379C17-6E9F-483B-B92A-EF234DD08E79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C1D8B88-4318-4944-BE88-FE060988548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89" id="{E79F4EE0-D10A-4E01-A117-E63F8C76185D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7373D738-5F87-424D-96C7-9496B22796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425" id="{919B6DFA-1577-4629-9E55-C74355FD7BF1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FAA388C7-57F3-4580-B704-4306EED590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497" id="{15814E4B-8331-4C55-B98A-17FE77A43258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5F60EC82-50CB-44D4-9D80-F9FB548A83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521" id="{CB3E17C6-9729-46E2-B484-018680D6532B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CC9CC8AD-F9DD-4412-B4CA-E45ACE6B7E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545" id="{CA8D619F-126A-4ABE-B874-311386FDDC6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3BB37C8-7A7B-4817-A4B5-BAC568A146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569" id="{BC5D3734-342D-46D5-9FFE-78CFE7F241F9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F7422941-19BF-40B0-B642-C66E05CEF5F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593" id="{1BFF211B-D491-4BC6-A957-CC8DC2E47127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4D218-480B-4706-A05E-1AAAE5A4DF8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617" id="{CCA1A513-0CF4-4983-9861-21D44E9A4F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6F2905D5-9D9E-44D5-83E7-C664586BBC9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641" id="{829A16FC-E20F-42C7-BC37-C789A74FC14E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725072EE-34C8-4B35-9850-0BAE0C20C44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665" id="{3CDB423C-5158-4299-9C67-595DBA1A7D0F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5B66DF21-0D40-4D7B-8BA6-4C8721F5834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689" id="{FE63F241-7C30-496E-B1F6-ACDF4613CFB6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27F31DBD-65D4-4A73-96EA-30275082EE5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713" id="{86196B40-168F-4ADC-9313-45E761F2F2D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5B1EE6D-0A50-44F3-8BD5-4C8F0AC996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737" id="{3115BD2E-D501-468F-A7A8-5A345AA4D18C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4FB43166-118D-41F9-9BDC-225228FBCD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761" id="{7ABCAF9E-421E-49ED-A782-E596E661E09B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9F7D894D-3F8E-4819-A7FD-3695388DBA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3785" id="{D4DA8FFF-A344-42CA-A83B-86D3C28EC65C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4816C932-CF45-4576-8238-E865002B5A1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3809" id="{0A86CCC9-DB08-46E5-9010-5185601111FF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D6B637FE-FE0C-4748-BA19-397BA2087BB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3833" id="{A03AD20E-97BB-4DD0-A4BD-F4111D17FEDA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B3CA0BF9-E929-48AA-B4E0-4C623A88E8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3857" id="{FA734DA8-CC10-4A32-83E6-97F2A67EE654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C6FB5E8-1EB6-4B81-9C5D-C6C80CD6AE3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3881" id="{23AFDB93-C60B-4601-A65D-F2A7ABBDCBB6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5ED540BB-A720-44EB-A25C-DABFFF65475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3905" id="{4FFF9236-E440-4A00-A8A7-EFFE392F00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4A5DF78D-A8F1-42DC-B5C6-C145A165903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3929" id="{D3C6E4AA-1A45-437F-A27F-91BC875FF5A1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58198F59-48ED-43D5-BC96-15162B151E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3953" id="{B8B1A709-6254-45E0-A5F0-EB4BB5F67329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0E6707C1-EC38-43C7-849A-D715ED4E580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3977" id="{DFA6AB80-7B6C-4286-AFA7-5EC1C984CE8E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0D5B120B-39FE-4BC8-9F8E-3AB7250F9CE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001" id="{AAF041C5-D778-4D37-8C89-3DD81B3D6C20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20F100A9-D870-413E-A25D-668D1413B6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49" id="{A02FC702-BD59-4EDE-B51F-1F4F90B27A73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A0D2E4B4-F5CB-43C8-A585-145E902521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025" id="{98D0037B-24ED-4C7E-8AFE-AA27F08081EA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EEB91DE8-EC4E-4757-A1B9-704BE6CBD53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049" id="{357FCC19-CE44-4E5E-AFE8-92CDBF0F82B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5BF0DEFD-C22B-4A25-9814-25F592081DA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073" id="{867A3B6F-8DCF-4AEF-8E50-0E835C8251E9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DF48237C-B76A-45AA-85CF-5E47CCA71D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097" id="{5A2BB200-C7B2-482E-BF55-4331B24EF7E6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A767BE40-C456-408E-97CA-9DF0CBA01C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121" id="{7FFDF60E-E4C5-4069-B4D4-F9354A53048F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4510E95B-FFBE-4055-B134-7A16BD30BA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145" id="{F09CBCB8-E55E-4B64-B30D-2DC4382EBD5D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BDD4E606-1D5C-4A00-A296-EF088BB3852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73" id="{425ACA41-3049-41A9-8E4E-31662289E2E8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13AF8090-583F-4F49-84FC-72E856BB97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169" id="{FCF80B79-6652-48D1-B1E5-9B2E632C03CC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78695B28-7241-4DAF-A94E-AC3B145A109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193" id="{B5341DE0-81B2-47EE-A944-E750EE86E0EC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0A4FD4C6-423F-4D1F-8DB8-16EB2507BD7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217" id="{07330482-F165-42BF-9BAE-7AA10FEC77F5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0CBB77D7-A25E-4B39-89E8-2B526548FA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241" id="{232B89C6-8EF6-43E8-9E17-39ED488E3290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014F9B35-38B5-4E3D-8897-0E274B2CC2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265" id="{FCA58CE6-1443-4380-B472-2EE6424426F3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A975A7DD-240B-4844-9F85-EA5CF419702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289" id="{D8240E08-7565-476A-94E1-7DD33BA9288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61378286-22FB-43F2-A454-E0FBD2FCA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313" id="{40FD4429-EBC1-433B-A4D4-09EEA96929FA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E381ACC2-5BAD-45BD-A631-41DDE936C0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337" id="{E817C71F-377F-4872-98F4-2FD4503099D3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FB054E56-199C-46E3-A0C4-AF403CDC997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97" id="{B69CC0C4-9C22-4160-98CF-74C3B4B8C952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6AF98908-2BED-4937-A8D0-0D9748F2BB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361" id="{FA946436-099C-4127-8C78-D1FAAD0FBD32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E8A75715-6317-48DF-B013-C58E789D26E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385" id="{CFB62E85-9A82-4F09-A213-1206F0487DA4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793F5053-7663-4AB5-9B90-D114062D22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409" id="{B1CEDE64-8231-498F-B2A2-3693F05F2DA5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887A3F02-5880-4A30-8D50-F2C2D58EB8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433" id="{BCB8021E-E304-43A7-B737-6DF12B79CFEB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E4DE578C-866C-4FE7-AB00-3B5225B047B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457" id="{CAC8E6BB-B8AA-4021-83FE-E2564F4534CA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16B40858-D1E1-43E0-8EC8-2326CB4743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481" id="{C7D4CDE1-39FC-4DA9-814F-3292F929B669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9B4F835A-5E18-41FD-A1EF-E471BE5BA7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505" id="{70166BA3-4DC6-4C9C-905C-F3D1758AF2A0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4AE2F0B0-E93B-445C-84F5-BD2731CDE48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521" id="{A8D18F54-434C-4116-B0B7-E047A9848464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84BF7487-B42B-46D4-920F-070B94E585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529" id="{1E020664-8A9C-464F-81FD-0D8474E6A196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F8C3E19B-71FA-4CFF-92C1-AA9A847FF0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553" id="{3E80620C-7183-470A-9787-DF95F88212CD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4C55CDDB-2194-41DC-A9B6-E2A7C2D991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577" id="{A936D51B-1BE3-4C51-ADA0-5ABB638AFA92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D22472FA-68CF-4336-91A3-9EEAF5F29B5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601" id="{F64F3848-8EE5-4595-B3B4-66E9BFF6488D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60B84C5F-0A64-4FB7-80BD-B8DEADD6418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625" id="{F9BF1834-13EF-4195-A19F-73D11B0A4B71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E022F5C6-CFCB-4F5A-B8DF-874FCBB9BE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545" id="{AFADDD25-020C-463B-A28A-CE6B2D4BA343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86FD0E97-BA7F-46C3-A0AE-8854BC5745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113" id="{705D1491-70F1-4026-B317-CBDBE1964664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586B45C3-22A6-45CD-9CC6-A3F00EBB53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69" id="{8A6C8576-263B-423A-8EBA-87CD3F7D0FB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63404E52-58AF-47E1-ACE4-B1216786F1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93" id="{DD8A30D6-2BD5-4835-94B3-E72816F8CF7D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843F7E8C-C6C2-4AAE-8F14-5ECDD5CCDE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617" id="{416536EB-F036-46B4-93DE-A3E28D941ED1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7E0D58-DCB9-4B92-8889-B98A1971D74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41" id="{F2093CC1-6344-43FA-A3C2-68B25739C0B7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B1337372-15C9-4ECC-B202-9A606BE0E5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65" id="{B5625F35-7A35-46F4-B452-3AB0AF77558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27D5E25E-27AB-4A85-A061-68F4894351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89" id="{C10F83BF-247E-48C5-B2A7-72175C8454D1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DEB4F0D5-9386-452C-A610-0E1A2E29605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713" id="{ADA5B136-2D0B-4FA4-ACBA-998A92DBA74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9D5A930-ACDE-4A1E-98D4-5122368189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37" id="{08179E16-2233-4F7F-A16B-713E76A8FDBC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C01E4DCD-094F-411B-BB9D-E3C44FC181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37" id="{48EB121D-781C-4DFA-A00A-171E1138EAF7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6C3B95C4-F7F0-4D91-8D2C-3DC7FE43490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61" id="{6CFA030B-563D-42FC-A7BB-4B63E801AEDD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DB1413F6-A12A-4DE3-9F58-CBED44E99B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85" id="{E1DC5542-10EB-40AA-9E49-FA6A6F682255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F3E250B0-6227-4DEC-9843-C051655D7BD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9" id="{F7BE7FED-D14D-40D6-8551-CD559901735D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DE8E326C-050E-4C12-BE9A-D717BC64EF9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33" id="{97A7807A-2ED9-4A71-9B1F-48BE14DA08AC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FE101742-2868-4CAB-AE63-4B198E5C02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7" id="{74FC005E-7457-4DA4-B689-30C6A667960F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F7B2CACF-0EDC-43E5-9F21-21D366F0EE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81" id="{CE1B69DA-50B2-43DE-AB94-D9284540A66F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285A902B-88E3-4DBF-9442-6AB7FE17782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5" id="{8A9A6985-5DFB-4A99-B578-7B10A840A34E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31C2ACF6-C150-4084-A46F-7847D8C69A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61" id="{23B0F308-4EFD-410D-A1FA-B3237C29933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5C826691-32F2-40FD-BF7C-361845DF24F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29" id="{8027FFC7-6E26-48DF-A7FC-AF0163B86D0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3406A5E2-775E-4CA6-85A6-182661DD25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3" id="{E15659A7-22C7-4479-89E3-45444FF2E5D3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F6EA8215-F6BF-49EB-AB1D-7FC4E869D13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77" id="{21B1AB1D-3F6E-49EC-86BF-78B8D21F810A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C1EB0C34-7608-4B79-87D2-5870AF5B9B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01" id="{0A78A365-B48B-4E7B-8ECC-13C1E5CDB4AA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DE7718C6-CBCF-4402-B577-4CDE217F9B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25" id="{45332C0F-8CB9-4461-B1A3-7D8DC314FEB3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B68FA87C-5C0E-4237-86AF-4131FADA8E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49" id="{8AA2438F-6127-484E-B562-490C9E24334D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B0145C7F-099A-45BF-B00F-89D445BFA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73" id="{FB8A8D33-E4D9-4408-BB6F-4C3D8EA76ECF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66981623-3F97-4F6B-AA8F-C83EC8D210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85" id="{6E43F61C-79CF-4BE1-80A3-7A096F307213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A1F2CAD-5160-4FF5-9401-8166EC790B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097" id="{89D00CF6-53D9-4D3E-9C31-D170568D6D63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4D4A116B-3CAF-4EC7-9EAD-1DC5A21AD3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21" id="{4BABCA62-41E3-4B3F-AE3A-8EE8EFFFD1A0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A545749-760B-46BC-B7CD-FCFCD3EF46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45" id="{5F4C7773-0DAD-4947-A21B-2D2741A1F227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7D64A6A7-99BC-45E4-AD21-987338AEBB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69" id="{0DD76EF0-DB44-48BA-A178-6BB77EAE02FB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78FD59E2-DE4A-443F-B977-2FC1033CCF7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193" id="{39BF4991-1E7B-44D8-AC4A-CD5C796BE51B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97CFCD9C-CE62-49B9-8CCD-0C74805056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17" id="{092F1E95-881E-419E-B096-248B79A3DE90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C31B1961-C6D2-4962-B9E2-89E700A917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41" id="{C1D86C98-4F98-40A2-8121-DCA676689102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93420C32-3145-4EB3-8ED3-F9EAF0FF80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65" id="{4BD2242A-00C8-4A20-A4F0-83DA5DB13FEE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AD896E9D-19C5-4524-8328-F24C7CF13E5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289" id="{03F22FD2-A45F-4C96-970D-5052DDD80B74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8B19FCF7-83BA-494B-8A26-E17CCB8A2EC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13" id="{6C28DB1C-C895-4047-A387-A449CAFA7007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427A3C37-9928-4E51-82C8-72118229C78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37" id="{41FD867B-3734-4CD2-9D4B-1514E9CC44F1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452DD15D-EE7F-45EF-B6B8-24356D2FAD8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361" id="{DCD0CDEF-89C9-469C-A382-157A7C94AA47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9EA7F0E2-BD8C-46A7-9856-27B41352D12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385" id="{CE2C6E9F-A592-482F-96F4-586B028CE9F3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179C7AFB-B6D0-45F9-BD37-F2069CD80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09" id="{D5ADB5C3-38C8-474C-8EB8-F330ABEFB48B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9DEFAF04-1C2F-469E-9C92-26C552DB59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33" id="{E69467DA-82C1-4DBE-986D-26D6A3487B41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7E2017F-E525-4B88-BED4-1DA12B70B75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457" id="{88C4CC48-60F0-4D42-A66B-5B25EAAD37D4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B985164C-2FA1-4812-BB86-F1C639B2F6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481" id="{A9F8E9BE-EC0B-42BB-BB9A-B0BD5C2DD883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A20A216B-6996-476A-96AD-4B54395C6BC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05" id="{F3246F27-5419-48C5-8C40-7F5532FF846D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8987EDE3-B133-46C5-ACCD-D59B2EE1E2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29" id="{ECB5E5F6-D8BB-4A6E-8A0A-ABEC2A08903D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9AB454B7-0242-4ED9-9E9E-0A04327919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553" id="{43F29C96-0D80-417E-81F9-9C9716A2DFA1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DC518E44-590D-449D-A01D-57B7D2E57C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577" id="{DBB0B07C-FDB7-4230-9351-F4A465B79373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E52576A-16D6-4A0C-84E3-116800839F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01" id="{F04878C9-80C3-496A-AF1E-908AB40D073C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EAE4FCF7-17D0-4557-A098-60C7BE2D1E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09" id="{C5CD5A7C-ABF9-4ACE-9540-851A742B35D9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25C55078-2BDB-4E0F-B5EF-1EA2D3D087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25" id="{4E627964-1856-46D2-ACD8-B04008273A6E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8376C206-2580-4681-8985-7A1D91C1207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649" id="{1EE69B1B-7626-4E01-B398-E5A263A21A6F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79EDC08-5F40-45ED-9534-2466AAC89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673" id="{3CD0A831-5482-4D6A-AF67-07BFEABEC522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FA183D0C-D9EE-4F32-81E0-64E566F48A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697" id="{03243896-89FB-4B41-8B0C-9627D65905CB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358A3F9-C473-4178-B03A-C9FFADD1AA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21" id="{C93E988E-EA7A-45D1-AC30-D34E491912F1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8D5FA735-545F-4591-A1E6-A81133BE35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745" id="{F02A4DC5-2DD1-4202-AFCF-224D211DD95D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EE2ACA64-E95F-44B1-B54B-6B975C946BA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235" id="{D8C8FAD8-AD60-49D0-9703-BCA15E5417D6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EAED574E-BBAE-4C0D-A5B4-503ADCDC4B3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771" id="{082C0AC8-913B-41B9-BCB6-3CC4CFED6F20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E5C31665-9D32-4C73-BCB0-2D927A0EA2B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795" id="{A591B028-44BB-48DB-8BDB-09719120478B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73CB3413-2267-4676-83E3-B33DCF5051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819" id="{46532B2A-6778-4610-B9D1-AB95DF150AB3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1016B997-70B6-483C-BB0C-E69A79C55C8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843" id="{44224894-818C-4E97-8023-8037968F2AB5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4FEC4DC-259E-43C4-8DCD-06C74CD5EC7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867" id="{B2E09AC6-0304-49D5-99EB-B31496BCC9AF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BFFB6903-E23F-4E9C-94A9-D52ADCD41C9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891" id="{C0FB8785-D09C-422A-AAE9-4908164AFAB5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A29D3542-633F-4BD7-B379-600DCC9AF7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915" id="{B551E208-B333-439B-8371-B509AA3E0A1C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17104BF-8345-4F2A-BB75-18CECFA1752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1939" id="{F98364AB-489D-40A3-A17B-262A5D3A4430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2B0B83F-C818-429C-899C-51B3435CDD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59" id="{C1757A8E-7BE7-448E-AB8C-C446B0E47C92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5E536017-680D-4451-AFAF-1ED9971C91C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1963" id="{38C85027-D90F-4F8B-ABF2-33000824E484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1A068E42-79F4-4BE9-8EC0-23497E0EAA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1987" id="{0628FD92-F81A-48F0-AE3D-9A0127E571F0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A2936454-B1D3-435E-9AD8-63248A6514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011" id="{F5390180-277A-4CD6-91BE-0AC84ACBE54B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9D53060D-869C-4A8A-9E34-8068B66E4B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035" id="{0EC73AFE-F325-4406-AAC1-AB23DF217A85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F94369-E265-4447-BC4F-7B83F6A9D2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059" id="{A89773C6-AE47-4DFE-81E1-567ABD4835E3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EB22C62-66AC-4FD7-921D-4A06F3654C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083" id="{8A96773A-2F48-4D97-A440-0A4E5C752B40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20955846-94D0-44E8-BF52-38C69771532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107" id="{508B215D-14C5-4D0E-A9DF-B213F67FF9D4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6660D52B-56C7-4F9D-82DE-1708503E818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83" id="{A6194CBE-D6C0-42AA-BABA-281DCD774F76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6AC50A68-B0FC-4A4F-8011-19BE7E8E75E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131" id="{FAD4C98E-9CC7-41A3-8613-02656AEB99D2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EEE9C85E-E8FC-4EA4-81EC-F1FA803E0F5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155" id="{D9631298-5EAE-4FE4-9D86-C3C8AE7B40F8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13C34415-F46D-46E3-843F-309303EC7F6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179" id="{A396AE92-BB9E-45A9-AAD1-6054B2B1A41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7AA469A-98DD-45A3-A2BD-2D37D75A9E2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203" id="{D7D971EA-51C6-43B3-ABF4-BAB24072B3E5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B7471AF5-1AAE-486C-A0AA-D8A17C299D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227" id="{1569B239-7BCF-416A-A8F6-A4DA6DA3514B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14BA3B78-35C2-4292-AD2F-A06A5541375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251" id="{3F6EE55A-F254-4E97-927F-060D9A2F1B2D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86A21B3-6EB9-4740-876C-DDF2C286E6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275" id="{51F7CADE-9E93-4E70-9178-9B721FDD842B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9E06CD19-E085-4DB6-9C16-F7E04F05871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307" id="{A9E8FEE0-998B-42AD-9714-A63E524A7D74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B0BF185-796D-432D-A3CB-02CB773985F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299" id="{E472F424-3A59-46DE-95FF-6CD190C5476E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632FB0BD-AD30-4AAF-8302-652ABD45879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323" id="{CEB029BB-54F3-49E8-AFB9-1CA8CB099A5A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9569D48F-83A6-44E6-9917-A2AA7AD0241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347" id="{D73F02BF-8657-40A9-8203-B9FE7292B1AF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3D2686EF-76D5-4047-B5A0-ABB68F5012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371" id="{D8B06CC5-07D1-4EC7-A1A4-F72DEAB32581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A1D4E919-C8DD-4163-9D99-0459669A6D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395" id="{DE9A21D0-8232-45B6-A233-24236D7A6756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AAEB8C3A-ACE4-4306-BEE5-6DE405BF4C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419" id="{05C40184-03A7-48F2-9586-ED3C0AEAB012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A2CBE8F7-89E4-4040-8B17-A32D1A528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443" id="{AEB99D59-0E51-4A5F-8AD2-DCDC3B2BB25B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FC32DA64-F336-4F3E-9C57-F7BFD81DD0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467" id="{A0A615C2-02C3-4FC3-B331-B964D2514D22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63292BA4-2F5B-44E7-92B2-8B3BE655D78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491" id="{7EC346DE-17F3-4600-B4F5-48EA67428AB1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376B57A3-7B3B-477A-930A-3B28CFA474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515" id="{419BE8E3-EEC1-4266-908D-0CE63734C7E0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C9304D14-F644-4E98-9A2E-2E5EE4D6AB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539" id="{2D59872B-48EE-4668-93A8-8E098558E59A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99A89CA8-EF68-47B9-9B1A-1C646B429ED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563" id="{D6E1A92F-75E9-4550-B770-C3D0E63B907E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42C42D3-11B3-474D-B980-E41554450BC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587" id="{D2C0F6BE-31C6-42BF-832C-2036A80B8C34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7A80D0E0-4466-4AC9-920E-CE49091CF78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611" id="{21635F5F-5EC8-49EB-A658-3B71B9AE4D1A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3D621834-14D6-47B7-A932-FFE22166753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635" id="{DBAE95F6-9BB5-490B-8E7D-0B10B6417E5A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9BBFDE87-287A-4508-BFF0-C365E27812A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659" id="{A1A98D54-1C06-4F69-831B-33AE64A4225F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9FFE2AF3-A6AF-4B37-A116-B468F15F91A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683" id="{3E237DB1-1AD2-44BC-9B37-5A4D1D98C221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953CE706-4D12-415D-82C7-6F27D5D58C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707" id="{3D7E4F65-13F4-4765-B223-829664BA2A95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5D5BE913-0964-4687-AFC1-8E4D894F9E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731" id="{A66E5564-257C-4308-B61B-12FB6329EB6D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76210EDB-8593-4B85-BB2D-8F4EAB357D1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755" id="{A3B5677E-8CAD-41FA-BB6C-DBFFAD41E82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FA10A72C-75BB-4C7E-9951-5540E26DD0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779" id="{C83DFF18-31E8-4A29-914F-D0FE8740E2DF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258ED290-D580-45BB-B8AA-018E81D7E3C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803" id="{CF3310AF-31F1-434C-A6E5-FD1AC58946EF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1614A67A-4569-4CC7-963B-6CB04D343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331" id="{D965F2BA-8C40-4D5A-A862-881C6C357712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9DC0C333-CA27-474D-AABD-A1F6EB97073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827" id="{E07FF783-AF9F-4261-8B8C-5C672CFF6889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9693CB16-F18C-4E86-A21E-8F3316E0C50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2851" id="{60C1DB70-35B9-428D-9F88-B0AFB2C9074E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9D766C18-356A-4E33-8D82-2BC097FE6BC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2875" id="{52C1063D-04DA-4E82-BC2A-75EA07273CF1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FC7162A9-EFE0-4438-8A1E-5E318E9B18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2899" id="{714F0F4D-38C1-4C53-A743-03BF92FCD6A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9A7F061D-DF7D-478E-B550-143B299F93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2923" id="{F22DC9A7-5B3C-4490-B5C8-D40A5F4CA2E0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7C2852B2-B84C-4124-8BFF-D19E2C725C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2947" id="{808919AA-FF9F-4421-9E66-785282DA31B9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40DFC088-2783-489F-931F-905C0E7B35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55" id="{F58CE5E4-B94A-414E-96CA-6542FEF78A8A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17B3C893-F662-4967-82FB-16D40553DA1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2971" id="{DB9B1DC0-1731-4B73-98B3-BAF33DF5DB42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918FF175-5BFC-492B-9FCD-32CAD27003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2995" id="{6E2614E6-94CC-4E71-BF99-B1ECAB11071C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DC19C9E2-B6DB-4A41-A01F-BCD5FC56D54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019" id="{5C75617D-5988-4925-B637-E74DA8740B8C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59A1517D-0E5C-4BBF-ADA5-0018C1EC20A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043" id="{62B670FD-B0E5-41F5-8B80-26B8A13BA438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48974AFD-DF03-4A0C-8765-5F71424146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067" id="{41D5AFC1-0358-4A12-B0A5-57EFDB4A7153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B2D46F42-32B5-49BA-8CA4-49EE04DF09D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091" id="{7D4E646E-A97D-401E-8FA1-7444F33A39DF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5BA7C4A1-4E51-492B-9431-335EAE4BBA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115" id="{DFAADC91-7DFF-456B-91B0-3CFC34E0ADCB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64DE6184-BF1B-4138-811C-F4B38E34A3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139" id="{5910AD18-8209-4D57-B8A7-35034633A8A8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8D2EF2-8D72-4C68-9EA1-C2E29468B43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79" id="{5D9DEB49-8B17-42DB-B2DD-FBF9915A187A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B3FFC8D-F2B0-4914-BC2E-45D9E796D7C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163" id="{2890BA8E-6E0C-4C6F-BEAC-8B74AA268753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F25CC1FB-A8A7-433F-ABB2-6C17A4E9E01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187" id="{3A4647AC-D02A-4C43-977C-0740F491B146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34764426-66D9-4B17-A1A7-3248B409521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211" id="{E4AD67F2-214D-4014-8EA3-5E8653E5B50E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4777D9E0-13D7-4E1E-B98A-474D90D754E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235" id="{20E6B409-D438-461F-90CD-9CD9DCDE5B7D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3A3D0459-F14D-40CF-B1E9-C57717ABE0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259" id="{38211CC1-027C-4C61-A7CE-5A0D62A55A54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5FF894ED-859D-4310-B4A2-70A6B34ACC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283" id="{142C0C1B-71F7-4E70-B7D6-4C3B3E5EFF19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83655A45-F2A0-4E4C-AE8D-22A25D859D2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307" id="{CC469B25-C47B-4644-A116-0437747D274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33A85A98-67F0-46D3-9875-BC33ECC21EC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403" id="{5E5A0605-D32F-4385-9913-BB5BF2FF9A8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7764B99-274F-4FC7-9D4B-EA6CB84CCE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331" id="{5388A64B-0E26-42EE-A346-B3E7EE6BFD1A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2FC6B5ED-0FEC-408B-A6B6-CE5979D2F63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355" id="{7462B692-997A-42AC-AA84-3E0A57B63E5B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A5CC5B1A-A3BB-4521-8673-B5CAFEDD44D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379" id="{CE9E42E8-5A7F-40B7-8646-E8AB87969687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4E4D6B0E-FF68-47E0-9C37-466BBC505AF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403" id="{1CB8E0CF-CABE-4B03-A469-532519529E43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DA32850B-F089-4E55-85C1-772DFFF860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427" id="{591566FF-81A1-4B71-A332-2E34F5BCE24B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1B5161D2-FC1E-44A5-A2B5-CC0A5050495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451" id="{C13F08F0-09A7-4BC4-B2C0-2909BC4F6A29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6D01CFBC-4719-4907-8DF1-866C1D22192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475" id="{8259BD64-1D17-4DA5-B864-4220B762141F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3179A1A2-0E77-4706-903E-5AD71949EBD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91" id="{DEE4071B-B006-4AB6-B649-01B93E22BF4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3CCE858F-1A12-491E-8BC0-7442F8B1478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427" id="{AE9AFDC6-2ED5-4386-BE18-C9ACF0AF587B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7875CFB2-770F-4661-9807-62FABCF039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499" id="{2C60B1CF-62C4-4499-A435-4A5FCFF0CF04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992B95B9-7A25-4B84-8FA8-7F1657C052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523" id="{1298FA78-E117-4E7E-8A3D-1ADB200D65D4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1E5FAE8-D771-42CB-9F94-538FEEA0BF7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547" id="{C6DCEFE3-C159-4A1F-94DF-900AE4426868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A74684B3-84FD-40E2-AB41-CD73F03D06A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571" id="{E8B09264-38B9-46BD-A251-AC26AC16F193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4C9651EF-802F-4494-9F72-01FB1C8F27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595" id="{3C55A8C2-D408-46EF-AB7F-C803C05F622A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C2731197-EC07-4786-B970-B250AA7F0F2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619" id="{F9A4392F-3C1F-462A-B9E8-77D4408C5288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CE968733-66FB-4DB7-B48E-BD3DD5F5FD1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643" id="{73A3138F-9752-4B6B-A6D4-88A5ACC2016B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B26FA42A-E03E-433D-BC7F-13EBBBAF290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667" id="{3AE79D64-52A9-45A3-881E-A03CD6E4BB5B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1C64F429-88FE-4020-8E3A-77A772CED46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691" id="{0B67E7C5-4BEE-4859-9ED4-F73ACF6DCBC5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4EE8BCC3-453F-4737-96B6-4B67A642834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715" id="{62AE4488-6D1C-4766-A1C0-B6CDD5F0562F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47B5F4A-B460-4455-98AB-ECB0281C49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739" id="{67392470-FD94-49C5-8208-D5BBF668BA5F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E06FB174-38D0-43C3-969E-8EE4E453389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3763" id="{8A51C931-E466-422C-8E06-9EEFBE9F7B3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F4E89783-299B-48BE-8EA4-AC12AC4FAA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3787" id="{4FB27046-3F07-4481-B413-128FB9529FF2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33E9CB22-9758-4B6F-9BCE-615F7FE9F35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3811" id="{7DE10F31-642A-4C29-89F6-1585831F490E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BE95A4DD-030B-40BC-9FB6-7436F2176F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3835" id="{A342DCDC-B541-4AAC-9BD2-46AC8E705C3A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84881FE6-DF3C-478D-8C36-51AAD20C2A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3859" id="{50115960-84E0-48E6-AFFC-9AA6FE3096FD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3FC2E3B9-032B-4B65-9E73-7340C7699F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3883" id="{C05D5C3D-FBB9-4903-84CA-BD278B37BA9D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C4E960CC-45C0-4835-A688-0FE00E7D831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3907" id="{F959FB10-B28F-481B-AF9F-DD467151FA33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647EE813-B7DB-4D4F-9B0E-FCCFECBDC1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3931" id="{20475C0A-35DF-4235-90B2-B26C2671C182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A4972F2-EF7C-45F0-AB66-0FED18CCF7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3955" id="{AF85D670-2F1A-40B0-9E83-11823C7F85FB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57FBFAA0-E24A-42A6-A708-940CF22362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3979" id="{A4DBA052-4085-4233-99AF-CC1850219463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2A911B18-1002-41F7-838E-DBA16D7E362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003" id="{A7E8985A-6449-4EBE-B49D-5ED5698E3ED7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645DB278-0AB9-4277-B43D-07D66075546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51" id="{70DAA537-6FE4-4318-96CB-BE995AE8BD93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9213CF3-A828-4C1F-B7C7-1A3BDE0562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027" id="{1BE28E4A-0699-44BA-BCF0-6E53DFC22FD0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CED9CAAA-D7F5-4050-A5AB-468218A286C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051" id="{1B449029-F50F-4BA6-B714-3CC0F0F13FC7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AC96AC74-9B77-4042-A06C-F956E417CE9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075" id="{2125471F-5AC6-45EA-9F2C-928CF3A70A63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DD025611-CA6A-46BD-BB68-5FABF7918D1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099" id="{F2920583-C119-49C9-9B83-D69922039603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DA1571D8-D4E9-4F6D-BFC7-8E04D58F7C4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123" id="{BB58CC67-A703-4C05-A455-08CAADF14734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9DCE0427-DBF3-4768-8149-9CF1A2E0E8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147" id="{225DB6FA-71B7-4335-A66A-A3F93A00B3FB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C289FB5B-F217-4BB6-A26E-E27CBCFEAB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75" id="{07BD79F0-DD4C-42DC-AC8C-851486F1A399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BF278191-E1CD-49F4-A89E-282444739FA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171" id="{0AEB67DE-A783-46D5-845B-38036B022CCF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754380FD-202A-4852-9AE3-0C8C242FDD5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195" id="{5C6B5EAF-0F8F-4292-AF3D-92B50DFCDD22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62E5EB87-0AC8-4C27-89E3-C37AECC91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219" id="{4C2B7EED-4610-4BDE-9345-579C431FE636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0A09955B-73A7-486F-92CF-355D11706D5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243" id="{6F20285A-541C-4952-9A22-9B305C1A0B46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665EDBED-5CC8-4E6C-9803-8F8233FFF04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267" id="{144757D8-C249-4B3A-BFF9-3642718AB050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BE25BF0A-BB1E-4279-8E9E-154B6569E54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291" id="{EBE62BB0-1662-4510-BE44-67F009C11643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E97A46FA-32C4-4F39-9B23-8D5D9BDCCAD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315" id="{0AE80251-493D-4BA9-B212-A2BA0C195AEC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464686D6-1974-4FD1-9207-BEE1805E53A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339" id="{A61CBBC2-3DF3-42B2-AD31-381F1D4FBA92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002CC210-A411-49AC-A88B-B92B0728CFC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99" id="{0812DB0D-E9C8-4597-95A4-A6BBE05CC573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F29F4021-D4FA-44F1-A4C2-B146CD76095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363" id="{D2BC1414-BE4A-44AD-A813-188355657AB7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2A1013CF-89AC-4EE4-A6EB-B095FC26FB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387" id="{FBED592B-FCBE-4303-AA4F-6C0E1C07B13E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66CFB0B4-857E-4F49-A1E2-C39DA0F1557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411" id="{DFB08925-7382-47AF-A186-D72935A958A8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C00BE9A3-B108-4F0B-A8D9-FEA0737C05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435" id="{53828B53-F0F0-4774-9BE6-9C3D809C5879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01D2EB26-5A02-48BE-9CCF-6175F69BE0C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459" id="{E79E52E1-1008-401D-96E9-8DE1A3847850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4237EEB2-9AD5-4B6C-969C-B17F8406BFC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483" id="{AC485663-F46F-4371-A529-025DEE564931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6F31F180-0C0C-4C83-B006-2446D22F1F9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507" id="{3A9E281F-2D0C-4E9B-AB78-B4D047FFAD21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553895A0-69C5-4AD6-A1EC-37F92F706F8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523" id="{BA3D4B82-73BF-4E61-8454-7D05DB5DFF18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7A2DB9C6-5644-4A46-A6E0-479122B344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531" id="{CF6A5F27-B9C2-457D-A662-CC4F3C1E54BF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573BA7CB-8346-4F65-9903-EEF9A3EDD7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555" id="{1F611617-0FB2-45D3-9F4E-117D92D6A862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B2E78155-7C09-43F6-B8D4-F5CB5B4F8E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579" id="{3FBCBE7F-64F7-4DFD-8010-04D1FB3BD65A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12F0B9F7-9E66-459E-8358-075B7D0DBF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603" id="{EC2E3B72-2408-4B6D-A8FE-66CC6480808F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2D914523-4C87-4700-BFD6-255AFD80C7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627" id="{4424DB1D-372E-4A6C-AF14-D7BB062390BD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2A565DF4-29E3-482F-A55B-E208C2D8B3B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547" id="{693C7DCD-134D-4518-92C6-9FA35655AB47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3EB9FF4A-B194-4D5F-A86D-F2C3C1C64A9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115" id="{E35074BA-13C7-4106-A81A-F2AA1933D974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4A49DDE4-25DB-441E-9E39-577C5122958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71" id="{0FC565DF-E201-490B-8A34-CDD50CEAC6EA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69F3E3FF-5D48-4BC6-8BFB-D9527BF12A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95" id="{F5C7CE82-4CB0-48A2-BFC3-8D99EB813F64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78458F63-3627-4EA9-A08E-AD7BE990BC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619" id="{CDD57A3A-BE1E-4CFA-91BF-F82FE14278F7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7AC56545-9898-4440-ADDC-409D5D5C944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43" id="{5698A334-AEF8-4883-8249-75A7EC74D13D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CD2079D7-8DF3-4B50-A083-EBAB5AED2B5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67" id="{EFF81ECB-C5D5-4313-94A9-D1B2A706E4C3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38CD509D-1539-4B5E-BB87-79AE0EC0FA7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91" id="{68D32632-0BF4-4698-8FD3-73ACE0FB321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77181A9D-EFEF-425E-8445-75503783EE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715" id="{4BF2131B-1C85-4E1B-AD7C-E97E36C7BE95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6B92835E-CF2A-4C3E-913F-D9E23E7456F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39" id="{C686CD0E-604F-4007-8CE5-AC48E3ADC846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B6D28259-FA9E-4F5C-B1DF-FD3A9DA7A38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9" id="{F62B3C38-1096-471E-AFFB-EBE0976731E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7242688C-F54A-4B7C-BC00-EA9AB5FC57E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63" id="{05A22563-CED3-4D67-A080-B7C8DE7719BB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BD5060A5-6441-4F7A-AFD2-841D34DB406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87" id="{C184F7EF-6D5D-4881-885E-AA1A3797983A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81070A0D-9FFB-44AD-BC1B-9A39FD3F869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11" id="{F8B02ACF-2C6D-48B0-8489-C739134F0BF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C1E00107-6518-4BE9-BDDE-5B7F9C4A66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35" id="{7D0C02CD-9AE9-45AC-BD7E-21F931E7EFAD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9B01DAB-0E3B-4690-A2B9-FB78A8E8B2C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59" id="{8D10C7BD-76E2-4EF8-AE92-AE771F3FB21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A26A0F82-A70D-4E77-8628-67FE1479D6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83" id="{4A5F6C84-FDCE-477F-9993-15ABC4E7782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5921B7DD-2033-4B31-B0A2-15EEA6DF7D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07" id="{4F8DBBCB-D93A-4B6A-9D61-2DD55D94F3F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FD335361-B3B2-4E3C-B0D3-75242502AF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63" id="{613FCACC-6D10-4E38-AA7F-20B8C6B9D56C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30E110C9-7C67-4D12-A08D-3ADFB4483F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31" id="{A09E1EF6-5E32-4C88-8FD9-5E17924B193E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D0EE1FE2-4E05-4689-A59E-F849FA2ECDF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55" id="{1AE23E6B-DD63-4AFB-BF4E-8D76B158BB3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D6DF4D28-C0F9-436F-BD02-A3C749ED00D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79" id="{D5EEF3CE-B3CD-4EE2-ABB8-EF9132558BD4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2377E4F-6590-48DC-B220-0DB527BFA5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03" id="{B3F04B87-558F-434E-A141-EB12CB0EE899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21B3B61-1410-48D6-A341-44E2764CCEF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27" id="{52F6420A-FC73-482C-B782-AAD805A378FE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9DDA5FAC-AAFD-4973-8840-ACEE02102F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51" id="{A6E40DA0-2C48-4A34-B9D0-163700BACF1D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7CBA3C28-139F-4AB9-B2D1-DAD578B4D5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75" id="{361BB5B7-435C-472C-8632-C776AF19B78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9F37B539-7861-4C3D-8816-3EBBF8CA952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87" id="{467DBE13-399D-499B-B854-10B6B47CFE44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AE589C63-6B49-4981-AF01-995DB8EAEB9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099" id="{668BDBE7-1B0B-48E2-BC65-B7EFC66CE467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ED3F4CA5-AEF6-45DD-96BF-B86E65436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23" id="{57ADE8F3-8809-4314-A0A2-17EC6389EA7D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50D1316B-7FCD-40A4-AFF3-2286B13A6F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47" id="{8ACE0347-EE7B-4A6B-B4A6-C89A35EF402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CE740113-B80B-4985-B985-7CFE84ECDD1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71" id="{4F9229E5-17BA-48CD-AD60-3E2A3CE76B26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6B9BE4AB-BD0B-47FE-B2D0-6DCCC600A42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195" id="{7A74F4C3-A2E6-4F3A-8C94-4571FA34BFE6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F1FA8F1-7628-4441-92C7-D4E4DD7FE3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19" id="{7772A56C-B673-4B7E-979A-9BAE29A88F5B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F1C0C1A6-D9D0-428E-963A-0B096B7558C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43" id="{09BD9DE2-6004-42E7-9BC4-151F22384BAA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6EAC85D9-3771-45CB-8261-3C265957DF4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267" id="{26377F37-BDFC-4B37-8046-42CCB293AC88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2E55C565-B1E3-4DE6-AA40-17424002E25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291" id="{8B1B1F52-0597-4C90-B49F-3A2A1428E2E7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878032E9-CD0C-408A-83FB-55F76F34978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15" id="{4270C291-5E12-474E-9232-9ED13A8ABE61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3C457780-C6D0-4FF3-849A-1909782B571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39" id="{D1228EE6-DAFA-405A-AD76-B95EF31A3EB6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948D5449-C88C-4EF6-831E-49655F4261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363" id="{72E7DCB1-ECF5-48CE-BCF4-A781239DE3FF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D63E4587-9626-4659-85A9-8618330575E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387" id="{BFD07C7F-7CA1-4AA4-A192-16372D380441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1D423440-18E4-43C7-A408-8A378E5675A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11" id="{05C58AC8-5ED1-4512-82A2-84633830AC6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1AC1A189-A0D1-4D13-A1A7-7E29288726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35" id="{57934A70-EA1A-4959-9E28-3E398B6DACDA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B2F61FF4-DCCC-4E3B-9F99-CDD1ACE440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459" id="{CED6108D-FC47-448A-8168-7D342655D42D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FBB7A1A-7BBD-4860-AE86-E3E8C0D805D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483" id="{D68BFC1E-BF41-4052-A774-6CBE198AA86C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50820D85-6EC7-408F-A350-8B0F858C1DC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07" id="{F3D0B991-EDE4-4699-A659-CE7E8C7035E6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9CB26A5F-C1F1-4653-BF84-692994FF4FE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31" id="{EFAB1A0C-D85D-43FD-9372-063CFB7D2F48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6D54F3FA-1382-442E-8757-CADA1402AF7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555" id="{7C564445-8697-42E4-92B8-04E526175955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BF07078A-6DBD-437D-8CDB-029055A08F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579" id="{4F6DDB26-2917-40F6-9CF4-2ACB30A70495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47DDC1D0-EA13-45BB-AF06-53A1926DE23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03" id="{FE9E0660-D716-4839-9362-E505E0CCBD98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9C01CB29-2393-4A32-97FA-97D6D064048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11" id="{5EFB2487-5D05-454D-A43F-20F47DD20B42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EDF36AD4-1930-4060-838F-4AFCBDB1BB5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27" id="{99435392-A042-4657-8A52-607272C06A48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6797011E-E738-4BDF-B9FE-BEC2FEC705C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651" id="{08C7ABFE-96CD-42ED-9BDA-987B7AFED48F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EC952F11-28D7-42D0-85CE-D3417AA17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675" id="{82D834B0-B0BD-4FEA-BF0E-DC5543A2D440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CE8B98DF-704E-4696-8EAD-59C2B3FD981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699" id="{C341DE8D-3F7F-4B93-9D98-5E34E0BAC615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ED4B553A-CC45-474A-8720-F6FFE5088E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723" id="{EA3D4F2E-2740-46EC-B9DB-75DFAB432B64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E9DAC83A-F559-427F-A914-D4E45FEDFA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747" id="{81627AB3-7F03-4DF9-B2D6-138D6C5DE18B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B6CE2D73-90C7-43B3-B88D-5873ACBD890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61" id="{6022E25F-D021-4D59-B370-16312765EA2D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D8B8A34F-FA29-4431-8939-4F12393FB2F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H212:I215</xm:sqref>
        </x14:conditionalFormatting>
        <x14:conditionalFormatting xmlns:xm="http://schemas.microsoft.com/office/excel/2006/main">
          <x14:cfRule type="expression" priority="39" id="{796C1E88-5A0F-47D1-AB22-028288F577E4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B62E4D8C-ED1E-4E31-B875-7BB82AEF4F8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H219:I222</xm:sqref>
        </x14:conditionalFormatting>
        <x14:conditionalFormatting xmlns:xm="http://schemas.microsoft.com/office/excel/2006/main">
          <x14:cfRule type="expression" priority="37" id="{5F5AE7F1-5FDF-48F3-857E-731170A3994A}">
            <xm:f>AND('Program targeting'!$C$4&lt;&gt;"Y",NOT(ISBLANK(J216)))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869B1EC-F239-4297-B469-E77AEC0455F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33" id="{97982947-F4C9-4C22-8937-4034801489D2}">
            <xm:f>AND('Program targeting'!$C$4&lt;&gt;"Y",NOT(ISBLANK(J223)))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A04DCEA9-072E-444C-B8E6-B39582693FD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29" id="{B929A9E8-8F18-46E8-9554-CBBCF9985DFC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9C918A77-2055-442C-9D8E-E78F41F5D7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31" id="{760D88F2-E9FE-4E71-92C0-CB919107B5F1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3EDE9D9B-33DC-489C-8210-B16E2994BA2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21" id="{A2DF6664-E7EF-455C-8ACE-6C8611492242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2A5552B7-7B28-4A60-88C9-F670EA48D16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23" id="{803D3D6E-1B4C-46F2-A10F-16C53FB84AF3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555DDD7F-9F7A-41AC-B304-71B26927E5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25" id="{67AEF51B-2795-49BC-8E48-15E99DFF2B31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3C0777CE-F5F2-44EA-B434-C5BAC70913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27" id="{69ABE820-3D68-45BD-A977-A9311C09F839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A12BF625-ADC4-4DE2-8371-71DA175A7B8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19" id="{AAC746B2-F22E-41FD-A8BF-1CD769681DBF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FC51C659-03D8-4071-8F9F-340346E5B3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H233:I236</xm:sqref>
        </x14:conditionalFormatting>
        <x14:conditionalFormatting xmlns:xm="http://schemas.microsoft.com/office/excel/2006/main">
          <x14:cfRule type="expression" priority="17" id="{2E02AA2A-C5C0-47C9-B3B8-40F84A52E511}">
            <xm:f>AND('Program targeting'!$C$4&lt;&gt;"Y",NOT(ISBLANK(J237)))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4302C320-7059-411E-AD00-C8411D018AD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13" id="{77157776-E39F-4D26-BB24-3F6EE0BA2E2F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4BDF0BFE-1B61-4872-8E98-A9D8785141A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15" id="{D12277C4-095D-45BB-A546-E6D0AFAE6F02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8E3BA80E-5D67-490B-A972-E05F93F7EF1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5" id="{AA8A2C53-5CF4-4FF7-ABB0-36DFAA9B528D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A2E2CAF7-162A-4B40-9179-1551A6A23B4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7" id="{4C9C1C93-74CE-4EFB-B891-1DE8995D3EBD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7D029458-D755-4078-A8B8-673082E3F1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9" id="{143FF216-55F1-4773-A21C-BDC7F4487B8F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00D5651-DB88-4B81-BA7E-303D41769EA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11" id="{2C421ACB-B1F8-4380-AD5F-8200CA2E4990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6CE180A-2C8D-4BB9-BE42-0DB15063A70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3" id="{8C8F78ED-7D6C-4713-BA9C-35ED9E08C92C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AF2A46C0-B423-482E-83AB-8D92EABB13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H240:I243</xm:sqref>
        </x14:conditionalFormatting>
        <x14:conditionalFormatting xmlns:xm="http://schemas.microsoft.com/office/excel/2006/main">
          <x14:cfRule type="expression" priority="1" id="{E5AB2348-5CEE-48A6-BBF2-2CA230E77452}">
            <xm:f>AND('Program targeting'!$C$4&lt;&gt;"Y",NOT(ISBLANK(J244)))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D0600C11-40D9-4173-B0EA-A7C9823662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2018-09-08T17:29:21Z</dcterms:created>
  <dcterms:modified xsi:type="dcterms:W3CDTF">2018-09-11T07:48:30Z</dcterms:modified>
</cp:coreProperties>
</file>