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8_{63B041D6-5198-4DC8-8263-28BB23A028B9}" xr6:coauthVersionLast="31" xr6:coauthVersionMax="31" xr10:uidLastSave="{00000000-0000-0000-0000-000000000000}"/>
  <bookViews>
    <workbookView xWindow="240" yWindow="15" windowWidth="16095" windowHeight="9660" activeTab="3" xr2:uid="{00000000-000D-0000-FFFF-FFFF00000000}"/>
  </bookViews>
  <sheets>
    <sheet name="Population Definitions" sheetId="1" r:id="rId1"/>
    <sheet name="Program Definitions" sheetId="2" r:id="rId2"/>
    <sheet name="State Variables" sheetId="3" r:id="rId3"/>
    <sheet name="Parameters" sheetId="4" r:id="rId4"/>
  </sheets>
  <calcPr calcId="179017"/>
</workbook>
</file>

<file path=xl/calcChain.xml><?xml version="1.0" encoding="utf-8"?>
<calcChain xmlns="http://schemas.openxmlformats.org/spreadsheetml/2006/main">
  <c r="C17" i="4" l="1"/>
  <c r="C14" i="4"/>
  <c r="C11" i="4"/>
  <c r="C8" i="4"/>
  <c r="C5" i="4"/>
  <c r="C2" i="4"/>
  <c r="A17" i="4" l="1"/>
  <c r="A14" i="4"/>
  <c r="A11" i="4"/>
  <c r="A8" i="4"/>
  <c r="A5" i="4"/>
  <c r="A2" i="4"/>
  <c r="A8" i="3"/>
  <c r="A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defines a 'label' attribute for a 'comp' item.</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200-000004000000}">
      <text>
        <r>
          <rPr>
            <sz val="8"/>
            <color indexed="81"/>
            <rFont val="Tahoma"/>
            <family val="2"/>
          </rPr>
          <t>This is a characteristic.</t>
        </r>
      </text>
    </comment>
    <comment ref="B4"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200-000007000000}">
      <text>
        <r>
          <rPr>
            <sz val="8"/>
            <color indexed="81"/>
            <rFont val="Tahoma"/>
            <family val="2"/>
          </rPr>
          <t>This is a characteristic.</t>
        </r>
      </text>
    </comment>
    <comment ref="B7"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parameter.</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B4D16957-06E8-4BFF-9F93-D3562E084FF1}">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shapeId="0" xr:uid="{00000000-0006-0000-0300-000004000000}">
      <text>
        <r>
          <rPr>
            <sz val="8"/>
            <color indexed="81"/>
            <rFont val="Tahoma"/>
            <family val="2"/>
          </rPr>
          <t>This is a parameter.</t>
        </r>
      </text>
    </comment>
    <comment ref="B4"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 authorId="0" shapeId="0" xr:uid="{59555E9E-5921-4B84-B52C-B8210DFCACB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shapeId="0" xr:uid="{00000000-0006-0000-0300-000007000000}">
      <text>
        <r>
          <rPr>
            <sz val="8"/>
            <color indexed="81"/>
            <rFont val="Tahoma"/>
            <family val="2"/>
          </rPr>
          <t>This is a parameter.</t>
        </r>
      </text>
    </comment>
    <comment ref="B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 authorId="0" shapeId="0" xr:uid="{DE05BA36-86E1-4F22-8B5D-5294D559097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shapeId="0" xr:uid="{00000000-0006-0000-0300-00000A000000}">
      <text>
        <r>
          <rPr>
            <sz val="8"/>
            <color indexed="81"/>
            <rFont val="Tahoma"/>
            <family val="2"/>
          </rPr>
          <t>This is a parameter.</t>
        </r>
      </text>
    </comment>
    <comment ref="B10"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0" authorId="0" shapeId="0" xr:uid="{350FA826-1034-4FED-9BB0-CF8AEC05530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300-00000D000000}">
      <text>
        <r>
          <rPr>
            <sz val="8"/>
            <color indexed="81"/>
            <rFont val="Tahoma"/>
            <family val="2"/>
          </rPr>
          <t>This is a parameter.</t>
        </r>
      </text>
    </comment>
    <comment ref="B13"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A34E5756-14AC-4CA6-8F9C-29CFA0AA4A59}">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 authorId="0" shapeId="0" xr:uid="{00000000-0006-0000-0300-000010000000}">
      <text>
        <r>
          <rPr>
            <sz val="8"/>
            <color indexed="81"/>
            <rFont val="Tahoma"/>
            <family val="2"/>
          </rPr>
          <t>This is a parameter.</t>
        </r>
      </text>
    </comment>
    <comment ref="B16"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 authorId="0" shapeId="0" xr:uid="{E22C0B53-AFF3-4BC4-88F2-74A45EA18B1D}">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<sst xmlns="http://schemas.openxmlformats.org/spreadsheetml/2006/main" count="57" uniqueCount="26">
  <si>
    <t>Abbreviation</t>
  </si>
  <si>
    <t>Full Name</t>
  </si>
  <si>
    <t>prog_0</t>
  </si>
  <si>
    <t>Program 0</t>
  </si>
  <si>
    <t>prog_1</t>
  </si>
  <si>
    <t>Program 1</t>
  </si>
  <si>
    <t>prog_2</t>
  </si>
  <si>
    <t>Program 2</t>
  </si>
  <si>
    <t>Susceptible</t>
  </si>
  <si>
    <t>Quantity Type</t>
  </si>
  <si>
    <t>Constant</t>
  </si>
  <si>
    <t>Number</t>
  </si>
  <si>
    <t>OR</t>
  </si>
  <si>
    <t>Total number of entities</t>
  </si>
  <si>
    <t>Prevalence</t>
  </si>
  <si>
    <t>Fraction</t>
  </si>
  <si>
    <t>Death rate for susceptible people</t>
  </si>
  <si>
    <t>Probability</t>
  </si>
  <si>
    <t>Average duration of infections (years)</t>
  </si>
  <si>
    <t>Duration</t>
  </si>
  <si>
    <t>Death rate for infected people</t>
  </si>
  <si>
    <t>Initial prevalence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</si>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</sst>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A2" sqref="A2:B2"/>
    </sheetView>
  </sheetViews>
  <sheetFormatPr defaultRowHeight="14.25" x14ac:dyDescent="0.45"/>
  <cols>
    <col min="1" max="2" width="15.73046875" customWidth="1"/>
  </cols>
  <sheetData>
    <row r="1" spans="1:2" x14ac:dyDescent="0.45">
      <c r="A1" s="1" t="s">
        <v>0</v>
      </c>
      <c r="B1" s="1" t="s">
        <v>1</v>
      </c>
    </row>
    <row r="2" spans="1:2" x14ac:dyDescent="0.45">
      <c r="A2" s="2" t="s">
        <v>24</v>
      </c>
      <c r="B2" s="2" t="s">
        <v>25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workbookViewId="0">
      <selection activeCell="C9" sqref="C9"/>
    </sheetView>
  </sheetViews>
  <sheetFormatPr defaultRowHeight="14.25" x14ac:dyDescent="0.45"/>
  <cols>
    <col min="1" max="1" width="50.73046875" customWidth="1"/>
    <col min="2" max="2" width="15.73046875" customWidth="1"/>
    <col min="3" max="3" width="10.73046875" customWidth="1"/>
  </cols>
  <sheetData>
    <row r="1" spans="1:23" x14ac:dyDescent="0.45">
      <c r="A1" s="1" t="s">
        <v>8</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11</v>
      </c>
      <c r="C2">
        <v>700</v>
      </c>
      <c r="D2" s="2" t="s">
        <v>12</v>
      </c>
    </row>
    <row r="4" spans="1:23" x14ac:dyDescent="0.45">
      <c r="A4" s="1" t="s">
        <v>13</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11</v>
      </c>
      <c r="C5">
        <v>1000</v>
      </c>
      <c r="D5" s="2" t="s">
        <v>12</v>
      </c>
    </row>
    <row r="7" spans="1:23" x14ac:dyDescent="0.45">
      <c r="A7" s="1" t="s">
        <v>14</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15</v>
      </c>
      <c r="C8">
        <v>0.2</v>
      </c>
      <c r="D8" s="2" t="s">
        <v>12</v>
      </c>
    </row>
  </sheetData>
  <dataValidations count="3">
    <dataValidation type="list" allowBlank="1" showInputMessage="1" showErrorMessage="1" sqref="B2" xr:uid="{00000000-0002-0000-0200-000000000000}">
      <formula1>"Number"</formula1>
    </dataValidation>
    <dataValidation type="list" allowBlank="1" showInputMessage="1" showErrorMessage="1" sqref="B5" xr:uid="{00000000-0002-0000-0200-000001000000}">
      <formula1>"Number"</formula1>
    </dataValidation>
    <dataValidation type="list" allowBlank="1" showInputMessage="1" showErrorMessage="1" sqref="B8" xr:uid="{00000000-0002-0000-0200-000002000000}">
      <formula1>"Fraction"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7"/>
  <sheetViews>
    <sheetView tabSelected="1" workbookViewId="0">
      <selection activeCell="C16" sqref="C16"/>
    </sheetView>
  </sheetViews>
  <sheetFormatPr defaultRowHeight="14.25" x14ac:dyDescent="0.45"/>
  <cols>
    <col min="1" max="1" width="50.73046875" customWidth="1"/>
    <col min="2" max="2" width="15.73046875" customWidth="1"/>
    <col min="3" max="3" width="10.73046875" customWidth="1"/>
  </cols>
  <sheetData>
    <row r="1" spans="1:23" x14ac:dyDescent="0.45">
      <c r="A1" s="1" t="s">
        <v>16</v>
      </c>
      <c r="B1" s="1" t="s">
        <v>9</v>
      </c>
      <c r="C1" s="1" t="s">
        <v>10</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Adults</v>
      </c>
      <c r="B2" t="s">
        <v>17</v>
      </c>
      <c r="C2">
        <f>IF(SUMPRODUCT(--(E2:W2&lt;&gt;""))=0,0.008,"N.A.")</f>
        <v>8.0000000000000002E-3</v>
      </c>
      <c r="D2" s="2" t="s">
        <v>12</v>
      </c>
    </row>
    <row r="4" spans="1:23" x14ac:dyDescent="0.45">
      <c r="A4" s="1" t="s">
        <v>18</v>
      </c>
      <c r="B4" s="1" t="s">
        <v>9</v>
      </c>
      <c r="C4" s="1" t="s">
        <v>10</v>
      </c>
      <c r="E4" s="1">
        <v>2000</v>
      </c>
      <c r="F4" s="1">
        <v>2001</v>
      </c>
      <c r="G4" s="1">
        <v>2002</v>
      </c>
      <c r="H4" s="1">
        <v>2003</v>
      </c>
      <c r="I4" s="1">
        <v>2004</v>
      </c>
      <c r="J4" s="1">
        <v>2005</v>
      </c>
      <c r="K4" s="1">
        <v>2006</v>
      </c>
      <c r="L4" s="1">
        <v>2007</v>
      </c>
      <c r="M4" s="1">
        <v>2008</v>
      </c>
      <c r="N4" s="1">
        <v>2009</v>
      </c>
      <c r="O4" s="1">
        <v>2010</v>
      </c>
      <c r="P4" s="1">
        <v>2011</v>
      </c>
      <c r="Q4" s="1">
        <v>2012</v>
      </c>
      <c r="R4" s="1">
        <v>2013</v>
      </c>
      <c r="S4" s="1">
        <v>2014</v>
      </c>
      <c r="T4" s="1">
        <v>2015</v>
      </c>
      <c r="U4" s="1">
        <v>2016</v>
      </c>
      <c r="V4" s="1">
        <v>2017</v>
      </c>
      <c r="W4" s="1">
        <v>2018</v>
      </c>
    </row>
    <row r="5" spans="1:23" x14ac:dyDescent="0.45">
      <c r="A5" s="2" t="str">
        <f>'Population Definitions'!B2</f>
        <v>Adults</v>
      </c>
      <c r="B5" t="s">
        <v>19</v>
      </c>
      <c r="C5">
        <f>IF(SUMPRODUCT(--(E5:W5&lt;&gt;""))=0,0.5,"N.A.")</f>
        <v>0.5</v>
      </c>
      <c r="D5" s="2" t="s">
        <v>12</v>
      </c>
    </row>
    <row r="7" spans="1:23" x14ac:dyDescent="0.45">
      <c r="A7" s="1" t="s">
        <v>20</v>
      </c>
      <c r="B7" s="1" t="s">
        <v>9</v>
      </c>
      <c r="C7" s="1" t="s">
        <v>10</v>
      </c>
      <c r="E7" s="1">
        <v>2000</v>
      </c>
      <c r="F7" s="1">
        <v>2001</v>
      </c>
      <c r="G7" s="1">
        <v>2002</v>
      </c>
      <c r="H7" s="1">
        <v>2003</v>
      </c>
      <c r="I7" s="1">
        <v>2004</v>
      </c>
      <c r="J7" s="1">
        <v>2005</v>
      </c>
      <c r="K7" s="1">
        <v>2006</v>
      </c>
      <c r="L7" s="1">
        <v>2007</v>
      </c>
      <c r="M7" s="1">
        <v>2008</v>
      </c>
      <c r="N7" s="1">
        <v>2009</v>
      </c>
      <c r="O7" s="1">
        <v>2010</v>
      </c>
      <c r="P7" s="1">
        <v>2011</v>
      </c>
      <c r="Q7" s="1">
        <v>2012</v>
      </c>
      <c r="R7" s="1">
        <v>2013</v>
      </c>
      <c r="S7" s="1">
        <v>2014</v>
      </c>
      <c r="T7" s="1">
        <v>2015</v>
      </c>
      <c r="U7" s="1">
        <v>2016</v>
      </c>
      <c r="V7" s="1">
        <v>2017</v>
      </c>
      <c r="W7" s="1">
        <v>2018</v>
      </c>
    </row>
    <row r="8" spans="1:23" x14ac:dyDescent="0.45">
      <c r="A8" s="2" t="str">
        <f>'Population Definitions'!B2</f>
        <v>Adults</v>
      </c>
      <c r="B8" t="s">
        <v>17</v>
      </c>
      <c r="C8">
        <f>IF(SUMPRODUCT(--(E8:W8&lt;&gt;""))=0,0.016,"N.A.")</f>
        <v>1.6E-2</v>
      </c>
      <c r="D8" s="2" t="s">
        <v>12</v>
      </c>
    </row>
    <row r="10" spans="1:23" x14ac:dyDescent="0.45">
      <c r="A10" s="1" t="s">
        <v>21</v>
      </c>
      <c r="B10" s="1" t="s">
        <v>9</v>
      </c>
      <c r="C10" s="1" t="s">
        <v>10</v>
      </c>
      <c r="E10" s="1">
        <v>2000</v>
      </c>
      <c r="F10" s="1">
        <v>2001</v>
      </c>
      <c r="G10" s="1">
        <v>2002</v>
      </c>
      <c r="H10" s="1">
        <v>2003</v>
      </c>
      <c r="I10" s="1">
        <v>2004</v>
      </c>
      <c r="J10" s="1">
        <v>2005</v>
      </c>
      <c r="K10" s="1">
        <v>2006</v>
      </c>
      <c r="L10" s="1">
        <v>2007</v>
      </c>
      <c r="M10" s="1">
        <v>2008</v>
      </c>
      <c r="N10" s="1">
        <v>2009</v>
      </c>
      <c r="O10" s="1">
        <v>2010</v>
      </c>
      <c r="P10" s="1">
        <v>2011</v>
      </c>
      <c r="Q10" s="1">
        <v>2012</v>
      </c>
      <c r="R10" s="1">
        <v>2013</v>
      </c>
      <c r="S10" s="1">
        <v>2014</v>
      </c>
      <c r="T10" s="1">
        <v>2015</v>
      </c>
      <c r="U10" s="1">
        <v>2016</v>
      </c>
      <c r="V10" s="1">
        <v>2017</v>
      </c>
      <c r="W10" s="1">
        <v>2018</v>
      </c>
    </row>
    <row r="11" spans="1:23" x14ac:dyDescent="0.45">
      <c r="A11" s="2" t="str">
        <f>'Population Definitions'!B2</f>
        <v>Adults</v>
      </c>
      <c r="B11" t="s">
        <v>17</v>
      </c>
      <c r="C11">
        <f>IF(SUMPRODUCT(--(E11:W11&lt;&gt;""))=0,0.005,"N.A.")</f>
        <v>5.0000000000000001E-3</v>
      </c>
      <c r="D11" s="2" t="s">
        <v>12</v>
      </c>
    </row>
    <row r="13" spans="1:23" x14ac:dyDescent="0.45">
      <c r="A13" s="1" t="s">
        <v>22</v>
      </c>
      <c r="B13" s="1" t="s">
        <v>9</v>
      </c>
      <c r="C13" s="1" t="s">
        <v>10</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45">
      <c r="A14" s="2" t="str">
        <f>'Population Definitions'!B2</f>
        <v>Adults</v>
      </c>
      <c r="B14" t="s">
        <v>17</v>
      </c>
      <c r="C14">
        <f>IF(SUMPRODUCT(--(E14:W14&lt;&gt;""))=0,0.0008,"N.A.")</f>
        <v>8.0000000000000004E-4</v>
      </c>
      <c r="D14" s="2" t="s">
        <v>12</v>
      </c>
    </row>
    <row r="16" spans="1:23" x14ac:dyDescent="0.45">
      <c r="A16" s="1" t="s">
        <v>23</v>
      </c>
      <c r="B16" s="1" t="s">
        <v>9</v>
      </c>
      <c r="C16" s="1" t="s">
        <v>10</v>
      </c>
      <c r="E16" s="1">
        <v>2000</v>
      </c>
      <c r="F16" s="1">
        <v>2001</v>
      </c>
      <c r="G16" s="1">
        <v>2002</v>
      </c>
      <c r="H16" s="1">
        <v>2003</v>
      </c>
      <c r="I16" s="1">
        <v>2004</v>
      </c>
      <c r="J16" s="1">
        <v>2005</v>
      </c>
      <c r="K16" s="1">
        <v>2006</v>
      </c>
      <c r="L16" s="1">
        <v>2007</v>
      </c>
      <c r="M16" s="1">
        <v>2008</v>
      </c>
      <c r="N16" s="1">
        <v>2009</v>
      </c>
      <c r="O16" s="1">
        <v>2010</v>
      </c>
      <c r="P16" s="1">
        <v>2011</v>
      </c>
      <c r="Q16" s="1">
        <v>2012</v>
      </c>
      <c r="R16" s="1">
        <v>2013</v>
      </c>
      <c r="S16" s="1">
        <v>2014</v>
      </c>
      <c r="T16" s="1">
        <v>2015</v>
      </c>
      <c r="U16" s="1">
        <v>2016</v>
      </c>
      <c r="V16" s="1">
        <v>2017</v>
      </c>
      <c r="W16" s="1">
        <v>2018</v>
      </c>
    </row>
    <row r="17" spans="1:4" x14ac:dyDescent="0.45">
      <c r="A17" s="2" t="str">
        <f>'Population Definitions'!B2</f>
        <v>Adults</v>
      </c>
      <c r="B17" t="s">
        <v>11</v>
      </c>
      <c r="C17">
        <f>IF(SUMPRODUCT(--(E17:W17&lt;&gt;""))=0,80,"N.A.")</f>
        <v>80</v>
      </c>
      <c r="D17" s="2" t="s">
        <v>12</v>
      </c>
    </row>
  </sheetData>
  <dataValidations count="6">
    <dataValidation type="list" allowBlank="1" showInputMessage="1" showErrorMessage="1" sqref="B2" xr:uid="{00000000-0002-0000-0300-000000000000}">
      <formula1>"Probability"</formula1>
    </dataValidation>
    <dataValidation type="list" allowBlank="1" showInputMessage="1" showErrorMessage="1" sqref="B5" xr:uid="{00000000-0002-0000-0300-000001000000}">
      <formula1>"Duration"</formula1>
    </dataValidation>
    <dataValidation type="list" allowBlank="1" showInputMessage="1" showErrorMessage="1" sqref="B8" xr:uid="{00000000-0002-0000-0300-000002000000}">
      <formula1>"Probability"</formula1>
    </dataValidation>
    <dataValidation type="list" allowBlank="1" showInputMessage="1" showErrorMessage="1" sqref="B11" xr:uid="{00000000-0002-0000-0300-000003000000}">
      <formula1>"Probability"</formula1>
    </dataValidation>
    <dataValidation type="list" allowBlank="1" showInputMessage="1" showErrorMessage="1" sqref="B14" xr:uid="{00000000-0002-0000-0300-000004000000}">
      <formula1>"Probability"</formula1>
    </dataValidation>
    <dataValidation type="list" allowBlank="1" showInputMessage="1" showErrorMessage="1" sqref="B17" xr:uid="{00000000-0002-0000-0300-000005000000}">
      <formula1>"Number"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2018-04-11T08:57:36Z</dcterms:created>
  <dcterms:modified xsi:type="dcterms:W3CDTF">2018-04-11T09:00:30Z</dcterms:modified>
</cp:coreProperties>
</file>