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docs\tutorial\assets\"/>
    </mc:Choice>
  </mc:AlternateContent>
  <xr:revisionPtr revIDLastSave="0" documentId="13_ncr:1_{83A7324D-067F-47AF-97BB-1E2925132D0E}" xr6:coauthVersionLast="41" xr6:coauthVersionMax="41" xr10:uidLastSave="{00000000-0000-0000-0000-000000000000}"/>
  <bookViews>
    <workbookView xWindow="16485" yWindow="3915" windowWidth="21225" windowHeight="17085" activeTab="1" xr2:uid="{00000000-000D-0000-FFFF-FFFF00000000}"/>
  </bookViews>
  <sheets>
    <sheet name="Population Definitions" sheetId="1" r:id="rId1"/>
    <sheet name="Stocks" sheetId="2" r:id="rId2"/>
    <sheet name="Flows" sheetId="3" r:id="rId3"/>
    <sheet name="Interactions" sheetId="4" r:id="rId4"/>
    <sheet name="Transfe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5" l="1"/>
  <c r="C12" i="5"/>
  <c r="B12" i="5"/>
  <c r="A12" i="5"/>
  <c r="G11" i="5"/>
  <c r="C11" i="5"/>
  <c r="B11" i="5"/>
  <c r="A11" i="5"/>
  <c r="G10" i="5"/>
  <c r="C10" i="5"/>
  <c r="B10" i="5"/>
  <c r="A10" i="5"/>
  <c r="G9" i="5"/>
  <c r="C9" i="5"/>
  <c r="B9" i="5"/>
  <c r="A9" i="5"/>
  <c r="A6" i="5"/>
  <c r="A5" i="5"/>
  <c r="C4" i="5"/>
  <c r="B4" i="5"/>
  <c r="G12" i="4"/>
  <c r="C12" i="4"/>
  <c r="B12" i="4"/>
  <c r="A12" i="4"/>
  <c r="G11" i="4"/>
  <c r="C11" i="4"/>
  <c r="B11" i="4"/>
  <c r="A11" i="4"/>
  <c r="G10" i="4"/>
  <c r="C10" i="4"/>
  <c r="B10" i="4"/>
  <c r="A10" i="4"/>
  <c r="G9" i="4"/>
  <c r="C9" i="4"/>
  <c r="B9" i="4"/>
  <c r="A9" i="4"/>
  <c r="A6" i="4"/>
  <c r="A5" i="4"/>
  <c r="C4" i="4"/>
  <c r="B4" i="4"/>
  <c r="A19" i="3"/>
  <c r="A18" i="3"/>
  <c r="A15" i="3"/>
  <c r="A14" i="3"/>
  <c r="A11" i="3"/>
  <c r="A10" i="3"/>
  <c r="A7" i="3"/>
  <c r="A6" i="3"/>
  <c r="A3" i="3"/>
  <c r="A2" i="3"/>
  <c r="A3" i="2"/>
  <c r="A2" i="2"/>
</calcChain>
</file>

<file path=xl/sharedStrings.xml><?xml version="1.0" encoding="utf-8"?>
<sst xmlns="http://schemas.openxmlformats.org/spreadsheetml/2006/main" count="89" uniqueCount="31">
  <si>
    <t>Abbreviation</t>
  </si>
  <si>
    <t>Full Name</t>
  </si>
  <si>
    <t>Population type</t>
  </si>
  <si>
    <t>adults</t>
  </si>
  <si>
    <t>Adults</t>
  </si>
  <si>
    <t>default</t>
  </si>
  <si>
    <t>pris</t>
  </si>
  <si>
    <t>Prisoners</t>
  </si>
  <si>
    <t>Units</t>
  </si>
  <si>
    <t>Uncertainty</t>
  </si>
  <si>
    <t>Number</t>
  </si>
  <si>
    <t>Birth rate</t>
  </si>
  <si>
    <t>Constant</t>
  </si>
  <si>
    <t>Number (per year)</t>
  </si>
  <si>
    <t>OR</t>
  </si>
  <si>
    <t>Infectiousness</t>
  </si>
  <si>
    <t>N.A.</t>
  </si>
  <si>
    <t>Disease recovery rate</t>
  </si>
  <si>
    <t>Probability (per year)</t>
  </si>
  <si>
    <t>Death by other causes</t>
  </si>
  <si>
    <t>Mortality rate due to disease</t>
  </si>
  <si>
    <t>From population type</t>
  </si>
  <si>
    <t>To population type</t>
  </si>
  <si>
    <t>contacts</t>
  </si>
  <si>
    <t>Contacts</t>
  </si>
  <si>
    <t>N</t>
  </si>
  <si>
    <t>inc</t>
  </si>
  <si>
    <t>Incarceration</t>
  </si>
  <si>
    <t>Y</t>
  </si>
  <si>
    <t>Number (Per Year)</t>
  </si>
  <si>
    <t>Number ever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</si>
</sst>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59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3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E7"/>
  <sheetViews>
    <sheetView tabSelected="1" workbookViewId="0">
      <selection activeCell="I9" sqref="I9"/>
    </sheetView>
  </sheetViews>
  <sheetFormatPr defaultRowHeight="15" x14ac:dyDescent="0.25"/>
  <cols>
    <col min="1" max="1" width="38.5703125" bestFit="1" customWidth="1"/>
    <col min="2" max="2" width="8.28515625" customWidth="1"/>
    <col min="3" max="3" width="13.85546875" customWidth="1"/>
    <col min="4" max="5" width="9.42578125" customWidth="1"/>
  </cols>
  <sheetData>
    <row r="1" spans="1:5" x14ac:dyDescent="0.25">
      <c r="A1" s="1" t="s">
        <v>30</v>
      </c>
      <c r="B1" s="1" t="s">
        <v>8</v>
      </c>
      <c r="C1" s="1" t="s">
        <v>9</v>
      </c>
      <c r="D1" s="1">
        <v>2016</v>
      </c>
      <c r="E1" s="1">
        <v>2017</v>
      </c>
    </row>
    <row r="2" spans="1:5" x14ac:dyDescent="0.25">
      <c r="A2" s="1" t="str">
        <f>'Population Definitions'!$A$2</f>
        <v>adults</v>
      </c>
      <c r="B2" t="s">
        <v>10</v>
      </c>
      <c r="C2" s="3"/>
      <c r="D2" s="3">
        <v>400</v>
      </c>
      <c r="E2" s="3"/>
    </row>
    <row r="3" spans="1:5" x14ac:dyDescent="0.25">
      <c r="A3" s="1" t="str">
        <f>'Population Definitions'!$A$3</f>
        <v>pris</v>
      </c>
      <c r="B3" t="s">
        <v>10</v>
      </c>
      <c r="C3" s="3"/>
      <c r="D3" s="3">
        <v>0</v>
      </c>
      <c r="E3" s="3"/>
    </row>
    <row r="4" spans="1:5" x14ac:dyDescent="0.25">
      <c r="A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</row>
    <row r="7" spans="1:5" x14ac:dyDescent="0.25">
      <c r="A7" s="1"/>
    </row>
  </sheetData>
  <conditionalFormatting sqref="A1">
    <cfRule type="expression" dxfId="57" priority="2">
      <formula>AND(XFD1&lt;&gt;"",NOT(A1&lt;&gt;""))</formula>
    </cfRule>
  </conditionalFormatting>
  <conditionalFormatting sqref="A5">
    <cfRule type="expression" dxfId="56" priority="1">
      <formula>AND(XFD5&lt;&gt;"",NOT(A5&lt;&gt;""))</formula>
    </cfRule>
  </conditionalFormatting>
  <dataValidations count="1">
    <dataValidation type="list" allowBlank="1" showInputMessage="1" showErrorMessage="1" sqref="B2:B3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H19"/>
  <sheetViews>
    <sheetView workbookViewId="0"/>
  </sheetViews>
  <sheetFormatPr defaultRowHeight="15" x14ac:dyDescent="0.25"/>
  <cols>
    <col min="1" max="1" width="33.5703125" customWidth="1"/>
    <col min="2" max="2" width="25.85546875" customWidth="1"/>
    <col min="3" max="3" width="13.85546875" customWidth="1"/>
    <col min="4" max="4" width="10.5703125" customWidth="1"/>
    <col min="5" max="5" width="3.85546875" customWidth="1"/>
    <col min="6" max="8" width="9.42578125" customWidth="1"/>
  </cols>
  <sheetData>
    <row r="1" spans="1:8" x14ac:dyDescent="0.25">
      <c r="A1" s="1" t="s">
        <v>11</v>
      </c>
      <c r="B1" s="1" t="s">
        <v>8</v>
      </c>
      <c r="C1" s="1" t="s">
        <v>9</v>
      </c>
      <c r="D1" s="1" t="s">
        <v>12</v>
      </c>
      <c r="E1" s="1"/>
      <c r="F1" s="1">
        <v>2016</v>
      </c>
      <c r="G1" s="1">
        <v>2017</v>
      </c>
    </row>
    <row r="2" spans="1:8" x14ac:dyDescent="0.25">
      <c r="A2" s="1" t="str">
        <f>'Population Definitions'!$A$2</f>
        <v>adults</v>
      </c>
      <c r="B2" t="s">
        <v>13</v>
      </c>
      <c r="C2" s="3"/>
      <c r="D2" s="3">
        <v>200</v>
      </c>
      <c r="E2" s="4" t="s">
        <v>14</v>
      </c>
      <c r="F2" s="3"/>
      <c r="G2" s="3"/>
    </row>
    <row r="3" spans="1:8" x14ac:dyDescent="0.25">
      <c r="A3" s="1" t="str">
        <f>'Population Definitions'!$A$3</f>
        <v>pris</v>
      </c>
      <c r="B3" t="s">
        <v>13</v>
      </c>
      <c r="C3" s="3"/>
      <c r="D3" s="3">
        <v>0</v>
      </c>
      <c r="E3" s="4" t="s">
        <v>14</v>
      </c>
      <c r="F3" s="3"/>
      <c r="G3" s="3"/>
    </row>
    <row r="5" spans="1:8" x14ac:dyDescent="0.25">
      <c r="A5" s="1" t="s">
        <v>15</v>
      </c>
      <c r="B5" s="1" t="s">
        <v>8</v>
      </c>
      <c r="C5" s="1" t="s">
        <v>9</v>
      </c>
      <c r="D5" s="1" t="s">
        <v>12</v>
      </c>
      <c r="E5" s="1"/>
      <c r="F5" s="1">
        <v>2016</v>
      </c>
      <c r="G5" s="1">
        <v>2017</v>
      </c>
    </row>
    <row r="6" spans="1:8" x14ac:dyDescent="0.25">
      <c r="A6" s="1" t="str">
        <f>'Population Definitions'!$A$2</f>
        <v>adults</v>
      </c>
      <c r="B6" t="s">
        <v>16</v>
      </c>
      <c r="C6" s="3"/>
      <c r="D6" s="3">
        <v>0.2</v>
      </c>
      <c r="E6" s="4" t="s">
        <v>14</v>
      </c>
      <c r="F6" s="3"/>
      <c r="G6" s="3"/>
    </row>
    <row r="7" spans="1:8" x14ac:dyDescent="0.25">
      <c r="A7" s="1" t="str">
        <f>'Population Definitions'!$A$3</f>
        <v>pris</v>
      </c>
      <c r="B7" t="s">
        <v>16</v>
      </c>
      <c r="C7" s="3"/>
      <c r="D7" s="3">
        <v>0.2</v>
      </c>
      <c r="E7" s="4" t="s">
        <v>14</v>
      </c>
      <c r="F7" s="3"/>
      <c r="G7" s="3"/>
    </row>
    <row r="9" spans="1:8" x14ac:dyDescent="0.25">
      <c r="A9" s="1" t="s">
        <v>17</v>
      </c>
      <c r="B9" s="1" t="s">
        <v>8</v>
      </c>
      <c r="C9" s="1" t="s">
        <v>9</v>
      </c>
      <c r="D9" s="1" t="s">
        <v>12</v>
      </c>
      <c r="E9" s="1"/>
      <c r="F9" s="1">
        <v>2016</v>
      </c>
      <c r="G9" s="1">
        <v>2017</v>
      </c>
      <c r="H9" s="1">
        <v>2018</v>
      </c>
    </row>
    <row r="10" spans="1:8" x14ac:dyDescent="0.25">
      <c r="A10" s="1" t="str">
        <f>'Population Definitions'!$A$2</f>
        <v>adults</v>
      </c>
      <c r="B10" t="s">
        <v>18</v>
      </c>
      <c r="C10" s="3"/>
      <c r="D10" s="3"/>
      <c r="E10" s="4" t="s">
        <v>14</v>
      </c>
      <c r="F10" s="3">
        <v>0.6</v>
      </c>
      <c r="G10" s="3">
        <v>0.65</v>
      </c>
      <c r="H10" s="3">
        <v>0.7</v>
      </c>
    </row>
    <row r="11" spans="1:8" x14ac:dyDescent="0.25">
      <c r="A11" s="1" t="str">
        <f>'Population Definitions'!$A$3</f>
        <v>pris</v>
      </c>
      <c r="B11" t="s">
        <v>18</v>
      </c>
      <c r="C11" s="3"/>
      <c r="D11" s="3"/>
      <c r="E11" s="4" t="s">
        <v>14</v>
      </c>
      <c r="F11" s="3">
        <v>0.6</v>
      </c>
      <c r="G11" s="3">
        <v>0.65</v>
      </c>
      <c r="H11" s="3">
        <v>0.7</v>
      </c>
    </row>
    <row r="13" spans="1:8" x14ac:dyDescent="0.25">
      <c r="A13" s="1" t="s">
        <v>19</v>
      </c>
      <c r="B13" s="1" t="s">
        <v>8</v>
      </c>
      <c r="C13" s="1" t="s">
        <v>9</v>
      </c>
      <c r="D13" s="1" t="s">
        <v>12</v>
      </c>
      <c r="E13" s="1"/>
      <c r="F13" s="1">
        <v>2016</v>
      </c>
      <c r="G13" s="1">
        <v>2017</v>
      </c>
    </row>
    <row r="14" spans="1:8" x14ac:dyDescent="0.25">
      <c r="A14" s="1" t="str">
        <f>'Population Definitions'!$A$2</f>
        <v>adults</v>
      </c>
      <c r="B14" t="s">
        <v>18</v>
      </c>
      <c r="C14" s="3"/>
      <c r="D14" s="3">
        <v>0.1</v>
      </c>
      <c r="E14" s="4" t="s">
        <v>14</v>
      </c>
      <c r="F14" s="3"/>
      <c r="G14" s="3"/>
    </row>
    <row r="15" spans="1:8" x14ac:dyDescent="0.25">
      <c r="A15" s="1" t="str">
        <f>'Population Definitions'!$A$3</f>
        <v>pris</v>
      </c>
      <c r="B15" t="s">
        <v>18</v>
      </c>
      <c r="C15" s="3"/>
      <c r="D15" s="3">
        <v>0.1</v>
      </c>
      <c r="E15" s="4" t="s">
        <v>14</v>
      </c>
      <c r="F15" s="3"/>
      <c r="G15" s="3"/>
    </row>
    <row r="17" spans="1:7" x14ac:dyDescent="0.25">
      <c r="A17" s="1" t="s">
        <v>20</v>
      </c>
      <c r="B17" s="1" t="s">
        <v>8</v>
      </c>
      <c r="C17" s="1" t="s">
        <v>9</v>
      </c>
      <c r="D17" s="1" t="s">
        <v>12</v>
      </c>
      <c r="E17" s="1"/>
      <c r="F17" s="1">
        <v>2016</v>
      </c>
      <c r="G17" s="1">
        <v>2017</v>
      </c>
    </row>
    <row r="18" spans="1:7" x14ac:dyDescent="0.25">
      <c r="A18" s="1" t="str">
        <f>'Population Definitions'!$A$2</f>
        <v>adults</v>
      </c>
      <c r="B18" t="s">
        <v>18</v>
      </c>
      <c r="C18" s="3"/>
      <c r="D18" s="3"/>
      <c r="E18" s="4" t="s">
        <v>14</v>
      </c>
      <c r="F18" s="3">
        <v>0.1</v>
      </c>
      <c r="G18" s="3"/>
    </row>
    <row r="19" spans="1:7" x14ac:dyDescent="0.25">
      <c r="A19" s="1" t="str">
        <f>'Population Definitions'!$A$3</f>
        <v>pris</v>
      </c>
      <c r="B19" t="s">
        <v>18</v>
      </c>
      <c r="C19" s="3"/>
      <c r="D19" s="3"/>
      <c r="E19" s="4" t="s">
        <v>14</v>
      </c>
      <c r="F19" s="3">
        <v>0.1</v>
      </c>
      <c r="G19" s="3"/>
    </row>
  </sheetData>
  <conditionalFormatting sqref="D10">
    <cfRule type="expression" dxfId="55" priority="9">
      <formula>COUNTIF(F10:H10,"&lt;&gt;" &amp; "")&gt;0</formula>
    </cfRule>
    <cfRule type="expression" dxfId="54" priority="10">
      <formula>AND(COUNTIF(F10:H10,"&lt;&gt;" &amp; "")&gt;0,NOT(ISBLANK(D10)))</formula>
    </cfRule>
  </conditionalFormatting>
  <conditionalFormatting sqref="D11">
    <cfRule type="expression" dxfId="53" priority="11">
      <formula>COUNTIF(F11:H11,"&lt;&gt;" &amp; "")&gt;0</formula>
    </cfRule>
    <cfRule type="expression" dxfId="52" priority="12">
      <formula>AND(COUNTIF(F11:H11,"&lt;&gt;" &amp; "")&gt;0,NOT(ISBLANK(D11)))</formula>
    </cfRule>
  </conditionalFormatting>
  <conditionalFormatting sqref="D14">
    <cfRule type="expression" dxfId="51" priority="13">
      <formula>COUNTIF(F14:G14,"&lt;&gt;" &amp; "")&gt;0</formula>
    </cfRule>
    <cfRule type="expression" dxfId="50" priority="14">
      <formula>AND(COUNTIF(F14:G14,"&lt;&gt;" &amp; "")&gt;0,NOT(ISBLANK(D14)))</formula>
    </cfRule>
  </conditionalFormatting>
  <conditionalFormatting sqref="D15">
    <cfRule type="expression" dxfId="49" priority="15">
      <formula>COUNTIF(F15:G15,"&lt;&gt;" &amp; "")&gt;0</formula>
    </cfRule>
    <cfRule type="expression" dxfId="48" priority="16">
      <formula>AND(COUNTIF(F15:G15,"&lt;&gt;" &amp; "")&gt;0,NOT(ISBLANK(D15)))</formula>
    </cfRule>
  </conditionalFormatting>
  <conditionalFormatting sqref="D18">
    <cfRule type="expression" dxfId="47" priority="17">
      <formula>COUNTIF(F18:G18,"&lt;&gt;" &amp; "")&gt;0</formula>
    </cfRule>
    <cfRule type="expression" dxfId="46" priority="18">
      <formula>AND(COUNTIF(F18:G18,"&lt;&gt;" &amp; "")&gt;0,NOT(ISBLANK(D18)))</formula>
    </cfRule>
  </conditionalFormatting>
  <conditionalFormatting sqref="D19">
    <cfRule type="expression" dxfId="45" priority="19">
      <formula>COUNTIF(F19:G19,"&lt;&gt;" &amp; "")&gt;0</formula>
    </cfRule>
    <cfRule type="expression" dxfId="44" priority="20">
      <formula>AND(COUNTIF(F19:G19,"&lt;&gt;" &amp; "")&gt;0,NOT(ISBLANK(D19)))</formula>
    </cfRule>
  </conditionalFormatting>
  <conditionalFormatting sqref="D2">
    <cfRule type="expression" dxfId="43" priority="1">
      <formula>COUNTIF(F2:G2,"&lt;&gt;" &amp; "")&gt;0</formula>
    </cfRule>
    <cfRule type="expression" dxfId="42" priority="2">
      <formula>AND(COUNTIF(F2:G2,"&lt;&gt;" &amp; "")&gt;0,NOT(ISBLANK(D2)))</formula>
    </cfRule>
  </conditionalFormatting>
  <conditionalFormatting sqref="D3">
    <cfRule type="expression" dxfId="41" priority="3">
      <formula>COUNTIF(F3:G3,"&lt;&gt;" &amp; "")&gt;0</formula>
    </cfRule>
    <cfRule type="expression" dxfId="40" priority="4">
      <formula>AND(COUNTIF(F3:G3,"&lt;&gt;" &amp; "")&gt;0,NOT(ISBLANK(D3)))</formula>
    </cfRule>
  </conditionalFormatting>
  <conditionalFormatting sqref="D6">
    <cfRule type="expression" dxfId="39" priority="5">
      <formula>COUNTIF(F6:G6,"&lt;&gt;" &amp; "")&gt;0</formula>
    </cfRule>
    <cfRule type="expression" dxfId="38" priority="6">
      <formula>AND(COUNTIF(F6:G6,"&lt;&gt;" &amp; "")&gt;0,NOT(ISBLANK(D6)))</formula>
    </cfRule>
  </conditionalFormatting>
  <conditionalFormatting sqref="D7">
    <cfRule type="expression" dxfId="37" priority="7">
      <formula>COUNTIF(F7:G7,"&lt;&gt;" &amp; "")&gt;0</formula>
    </cfRule>
    <cfRule type="expression" dxfId="36" priority="8">
      <formula>AND(COUNTIF(F7:G7,"&lt;&gt;" &amp; "")&gt;0,NOT(ISBLANK(D7)))</formula>
    </cfRule>
  </conditionalFormatting>
  <dataValidations count="3">
    <dataValidation type="list" allowBlank="1" showInputMessage="1" showErrorMessage="1" sqref="B2:B3" xr:uid="{00000000-0002-0000-0200-000000000000}">
      <formula1>"Number (per year)"</formula1>
    </dataValidation>
    <dataValidation type="list" allowBlank="1" showInputMessage="1" showErrorMessage="1" sqref="B6:B7" xr:uid="{00000000-0002-0000-0200-000002000000}">
      <formula1>"N.A."</formula1>
    </dataValidation>
    <dataValidation type="list" allowBlank="1" showInputMessage="1" showErrorMessage="1" sqref="B18:B19 B14:B15 B10:B11" xr:uid="{00000000-0002-0000-0200-00000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I12"/>
  <sheetViews>
    <sheetView workbookViewId="0">
      <selection activeCell="F14" sqref="F14"/>
    </sheetView>
  </sheetViews>
  <sheetFormatPr defaultRowHeight="15" x14ac:dyDescent="0.25"/>
  <cols>
    <col min="1" max="1" width="14.85546875" customWidth="1"/>
    <col min="2" max="2" width="11.5703125" customWidth="1"/>
    <col min="3" max="3" width="23.7109375" customWidth="1"/>
    <col min="4" max="4" width="21.5703125" customWidth="1"/>
    <col min="5" max="5" width="13.85546875" customWidth="1"/>
    <col min="6" max="6" width="10.5703125" customWidth="1"/>
    <col min="7" max="7" width="5" customWidth="1"/>
    <col min="8" max="9" width="9.42578125" customWidth="1"/>
  </cols>
  <sheetData>
    <row r="1" spans="1:9" x14ac:dyDescent="0.25">
      <c r="A1" s="1" t="s">
        <v>0</v>
      </c>
      <c r="B1" s="1" t="s">
        <v>1</v>
      </c>
      <c r="C1" s="1" t="s">
        <v>21</v>
      </c>
      <c r="D1" s="1" t="s">
        <v>22</v>
      </c>
    </row>
    <row r="2" spans="1:9" x14ac:dyDescent="0.25">
      <c r="A2" t="s">
        <v>23</v>
      </c>
      <c r="B2" t="s">
        <v>24</v>
      </c>
      <c r="C2" t="s">
        <v>5</v>
      </c>
      <c r="D2" t="s">
        <v>5</v>
      </c>
    </row>
    <row r="4" spans="1:9" x14ac:dyDescent="0.25">
      <c r="B4" s="1" t="str">
        <f>'Population Definitions'!$A$2</f>
        <v>adults</v>
      </c>
      <c r="C4" s="1" t="str">
        <f>'Population Definitions'!$A$3</f>
        <v>pris</v>
      </c>
    </row>
    <row r="5" spans="1:9" x14ac:dyDescent="0.25">
      <c r="A5" s="1" t="str">
        <f>'Population Definitions'!$A$2</f>
        <v>adults</v>
      </c>
      <c r="B5" s="5" t="s">
        <v>28</v>
      </c>
      <c r="C5" s="5" t="s">
        <v>28</v>
      </c>
    </row>
    <row r="6" spans="1:9" x14ac:dyDescent="0.25">
      <c r="A6" s="1" t="str">
        <f>'Population Definitions'!$A$3</f>
        <v>pris</v>
      </c>
      <c r="B6" s="5" t="s">
        <v>28</v>
      </c>
      <c r="C6" s="5" t="s">
        <v>28</v>
      </c>
    </row>
    <row r="8" spans="1:9" x14ac:dyDescent="0.25">
      <c r="A8" s="1"/>
      <c r="B8" s="1"/>
      <c r="C8" s="1"/>
      <c r="D8" s="1" t="s">
        <v>8</v>
      </c>
      <c r="E8" s="1" t="s">
        <v>9</v>
      </c>
      <c r="F8" s="1" t="s">
        <v>12</v>
      </c>
      <c r="G8" s="1"/>
      <c r="H8" s="1">
        <v>2016</v>
      </c>
      <c r="I8" s="1">
        <v>2017</v>
      </c>
    </row>
    <row r="9" spans="1:9" x14ac:dyDescent="0.25">
      <c r="A9" s="1" t="str">
        <f>IF($B$5="Y",'Population Definitions'!$A$2,"...")</f>
        <v>adults</v>
      </c>
      <c r="B9" s="4" t="str">
        <f>IF($B$5="Y","---&gt;","...")</f>
        <v>---&gt;</v>
      </c>
      <c r="C9" s="1" t="str">
        <f>IF($B$5="Y",'Population Definitions'!$A$2,"...")</f>
        <v>adults</v>
      </c>
      <c r="D9" s="2" t="s">
        <v>16</v>
      </c>
      <c r="E9" s="3"/>
      <c r="F9" s="2">
        <v>1</v>
      </c>
      <c r="G9" s="4" t="str">
        <f>IF($B$5="Y","OR","...")</f>
        <v>OR</v>
      </c>
      <c r="H9" s="2"/>
      <c r="I9" s="2"/>
    </row>
    <row r="10" spans="1:9" x14ac:dyDescent="0.25">
      <c r="A10" s="1" t="str">
        <f>IF($C$5="Y",'Population Definitions'!$A$2,"...")</f>
        <v>adults</v>
      </c>
      <c r="B10" s="4" t="str">
        <f>IF($C$5="Y","---&gt;","...")</f>
        <v>---&gt;</v>
      </c>
      <c r="C10" s="1" t="str">
        <f>IF($C$5="Y",'Population Definitions'!$A$3,"...")</f>
        <v>pris</v>
      </c>
      <c r="D10" s="2" t="s">
        <v>16</v>
      </c>
      <c r="E10" s="3"/>
      <c r="F10" s="2">
        <v>1</v>
      </c>
      <c r="G10" s="4" t="str">
        <f>IF($C$5="Y","OR","...")</f>
        <v>OR</v>
      </c>
      <c r="H10" s="2"/>
      <c r="I10" s="2"/>
    </row>
    <row r="11" spans="1:9" x14ac:dyDescent="0.25">
      <c r="A11" s="1" t="str">
        <f>IF($B$6="Y",'Population Definitions'!$A$3,"...")</f>
        <v>pris</v>
      </c>
      <c r="B11" s="4" t="str">
        <f>IF($B$6="Y","---&gt;","...")</f>
        <v>---&gt;</v>
      </c>
      <c r="C11" s="1" t="str">
        <f>IF($B$6="Y",'Population Definitions'!$A$2,"...")</f>
        <v>adults</v>
      </c>
      <c r="D11" s="2" t="s">
        <v>16</v>
      </c>
      <c r="E11" s="3"/>
      <c r="F11" s="2">
        <v>1</v>
      </c>
      <c r="G11" s="4" t="str">
        <f>IF($B$6="Y","OR","...")</f>
        <v>OR</v>
      </c>
      <c r="H11" s="2"/>
      <c r="I11" s="2"/>
    </row>
    <row r="12" spans="1:9" x14ac:dyDescent="0.25">
      <c r="A12" s="1" t="str">
        <f>IF($C$6="Y",'Population Definitions'!$A$3,"...")</f>
        <v>pris</v>
      </c>
      <c r="B12" s="4" t="str">
        <f>IF($C$6="Y","---&gt;","...")</f>
        <v>---&gt;</v>
      </c>
      <c r="C12" s="1" t="str">
        <f>IF($C$6="Y",'Population Definitions'!$A$3,"...")</f>
        <v>pris</v>
      </c>
      <c r="D12" s="2" t="s">
        <v>16</v>
      </c>
      <c r="E12" s="3"/>
      <c r="F12" s="2">
        <v>2</v>
      </c>
      <c r="G12" s="4" t="str">
        <f>IF($C$6="Y","OR","...")</f>
        <v>OR</v>
      </c>
      <c r="H12" s="2"/>
      <c r="I12" s="2"/>
    </row>
  </sheetData>
  <conditionalFormatting sqref="B5">
    <cfRule type="cellIs" dxfId="35" priority="1" operator="equal">
      <formula>"Y"</formula>
    </cfRule>
    <cfRule type="cellIs" dxfId="34" priority="2" operator="equal">
      <formula>"N"</formula>
    </cfRule>
  </conditionalFormatting>
  <conditionalFormatting sqref="B6">
    <cfRule type="cellIs" dxfId="33" priority="5" operator="equal">
      <formula>"Y"</formula>
    </cfRule>
    <cfRule type="cellIs" dxfId="32" priority="6" operator="equal">
      <formula>"N"</formula>
    </cfRule>
  </conditionalFormatting>
  <conditionalFormatting sqref="C5">
    <cfRule type="cellIs" dxfId="31" priority="3" operator="equal">
      <formula>"Y"</formula>
    </cfRule>
    <cfRule type="cellIs" dxfId="30" priority="4" operator="equal">
      <formula>"N"</formula>
    </cfRule>
  </conditionalFormatting>
  <conditionalFormatting sqref="C6">
    <cfRule type="cellIs" dxfId="29" priority="7" operator="equal">
      <formula>"Y"</formula>
    </cfRule>
    <cfRule type="cellIs" dxfId="28" priority="8" operator="equal">
      <formula>"N"</formula>
    </cfRule>
  </conditionalFormatting>
  <conditionalFormatting sqref="D10:I10">
    <cfRule type="expression" dxfId="27" priority="14">
      <formula>$C$5&lt;&gt;"Y"</formula>
    </cfRule>
  </conditionalFormatting>
  <conditionalFormatting sqref="D11:I11">
    <cfRule type="expression" dxfId="26" priority="17">
      <formula>$B$6&lt;&gt;"Y"</formula>
    </cfRule>
  </conditionalFormatting>
  <conditionalFormatting sqref="D12:I12">
    <cfRule type="expression" dxfId="25" priority="20">
      <formula>$C$6&lt;&gt;"Y"</formula>
    </cfRule>
  </conditionalFormatting>
  <conditionalFormatting sqref="D9:I9">
    <cfRule type="expression" dxfId="24" priority="11">
      <formula>$B$5&lt;&gt;"Y"</formula>
    </cfRule>
  </conditionalFormatting>
  <conditionalFormatting sqref="F10">
    <cfRule type="expression" dxfId="23" priority="12">
      <formula>COUNTIF(H10:I10,"&lt;&gt;" &amp; "")&gt;0</formula>
    </cfRule>
    <cfRule type="expression" dxfId="22" priority="13">
      <formula>AND(COUNTIF(H10:I10,"&lt;&gt;" &amp; "")&gt;0,NOT(ISBLANK(F10)))</formula>
    </cfRule>
  </conditionalFormatting>
  <conditionalFormatting sqref="F11">
    <cfRule type="expression" dxfId="21" priority="15">
      <formula>COUNTIF(H11:I11,"&lt;&gt;" &amp; "")&gt;0</formula>
    </cfRule>
    <cfRule type="expression" dxfId="20" priority="16">
      <formula>AND(COUNTIF(H11:I11,"&lt;&gt;" &amp; "")&gt;0,NOT(ISBLANK(F11)))</formula>
    </cfRule>
  </conditionalFormatting>
  <conditionalFormatting sqref="F12">
    <cfRule type="expression" dxfId="19" priority="18">
      <formula>COUNTIF(H12:I12,"&lt;&gt;" &amp; "")&gt;0</formula>
    </cfRule>
    <cfRule type="expression" dxfId="18" priority="19">
      <formula>AND(COUNTIF(H12:I12,"&lt;&gt;" &amp; "")&gt;0,NOT(ISBLANK(F12)))</formula>
    </cfRule>
  </conditionalFormatting>
  <conditionalFormatting sqref="F9">
    <cfRule type="expression" dxfId="17" priority="9">
      <formula>COUNTIF(H9:I9,"&lt;&gt;" &amp; "")&gt;0</formula>
    </cfRule>
    <cfRule type="expression" dxfId="16" priority="10">
      <formula>AND(COUNTIF(H9:I9,"&lt;&gt;" &amp; "")&gt;0,NOT(ISBLANK(F9)))</formula>
    </cfRule>
  </conditionalFormatting>
  <dataValidations count="2">
    <dataValidation type="list" allowBlank="1" showInputMessage="1" showErrorMessage="1" sqref="B5:C6" xr:uid="{00000000-0002-0000-0300-000000000000}">
      <formula1>"Y,N"</formula1>
    </dataValidation>
    <dataValidation type="list" allowBlank="1" showInputMessage="1" showErrorMessage="1" sqref="D9:D12" xr:uid="{00000000-0002-0000-0300-000004000000}">
      <formula1>"N.A."</formula1>
    </dataValidation>
  </dataValidations>
  <hyperlinks>
    <hyperlink ref="B5" location="Interactions!C9" display="N" xr:uid="{00000000-0004-0000-0300-000000000000}"/>
    <hyperlink ref="C5" location="Interactions!C10" display="N" xr:uid="{00000000-0004-0000-0300-000001000000}"/>
    <hyperlink ref="B6" location="Interactions!C11" display="N" xr:uid="{00000000-0004-0000-0300-000002000000}"/>
    <hyperlink ref="C6" location="Interactions!C12" display="N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I12"/>
  <sheetViews>
    <sheetView workbookViewId="0"/>
  </sheetViews>
  <sheetFormatPr defaultRowHeight="15" x14ac:dyDescent="0.25"/>
  <cols>
    <col min="1" max="1" width="14.85546875" customWidth="1"/>
    <col min="2" max="2" width="16" customWidth="1"/>
    <col min="3" max="3" width="23.7109375" customWidth="1"/>
    <col min="4" max="4" width="21.5703125" customWidth="1"/>
    <col min="5" max="5" width="20.42578125" customWidth="1"/>
    <col min="6" max="6" width="10.5703125" customWidth="1"/>
    <col min="7" max="7" width="5" customWidth="1"/>
    <col min="8" max="9" width="9.42578125" customWidth="1"/>
  </cols>
  <sheetData>
    <row r="1" spans="1:9" x14ac:dyDescent="0.25">
      <c r="A1" s="1" t="s">
        <v>0</v>
      </c>
      <c r="B1" s="1" t="s">
        <v>1</v>
      </c>
      <c r="C1" s="1" t="s">
        <v>21</v>
      </c>
      <c r="D1" s="1" t="s">
        <v>22</v>
      </c>
    </row>
    <row r="2" spans="1:9" x14ac:dyDescent="0.25">
      <c r="A2" t="s">
        <v>26</v>
      </c>
      <c r="B2" t="s">
        <v>27</v>
      </c>
      <c r="C2" t="s">
        <v>5</v>
      </c>
      <c r="D2" t="s">
        <v>5</v>
      </c>
    </row>
    <row r="4" spans="1:9" x14ac:dyDescent="0.25">
      <c r="B4" s="1" t="str">
        <f>'Population Definitions'!$A$2</f>
        <v>adults</v>
      </c>
      <c r="C4" s="1" t="str">
        <f>'Population Definitions'!$A$3</f>
        <v>pris</v>
      </c>
    </row>
    <row r="5" spans="1:9" x14ac:dyDescent="0.25">
      <c r="A5" s="1" t="str">
        <f>'Population Definitions'!$A$2</f>
        <v>adults</v>
      </c>
      <c r="B5" s="4" t="s">
        <v>16</v>
      </c>
      <c r="C5" s="5" t="s">
        <v>28</v>
      </c>
    </row>
    <row r="6" spans="1:9" x14ac:dyDescent="0.25">
      <c r="A6" s="1" t="str">
        <f>'Population Definitions'!$A$3</f>
        <v>pris</v>
      </c>
      <c r="B6" s="5" t="s">
        <v>25</v>
      </c>
      <c r="C6" s="4" t="s">
        <v>16</v>
      </c>
    </row>
    <row r="8" spans="1:9" x14ac:dyDescent="0.25">
      <c r="A8" s="1"/>
      <c r="B8" s="1"/>
      <c r="C8" s="1"/>
      <c r="D8" s="1" t="s">
        <v>8</v>
      </c>
      <c r="E8" s="1" t="s">
        <v>9</v>
      </c>
      <c r="F8" s="1" t="s">
        <v>12</v>
      </c>
      <c r="G8" s="1"/>
      <c r="H8" s="1">
        <v>2016</v>
      </c>
      <c r="I8" s="1">
        <v>2017</v>
      </c>
    </row>
    <row r="9" spans="1:9" x14ac:dyDescent="0.25">
      <c r="A9" s="1" t="str">
        <f>IF($B$5="Y",'Population Definitions'!$A$2,"...")</f>
        <v>...</v>
      </c>
      <c r="B9" s="4" t="str">
        <f>IF($B$5="Y","---&gt;","...")</f>
        <v>...</v>
      </c>
      <c r="C9" s="1" t="str">
        <f>IF($B$5="Y",'Population Definitions'!$A$2,"...")</f>
        <v>...</v>
      </c>
      <c r="D9" s="2"/>
      <c r="E9" s="3"/>
      <c r="F9" s="2"/>
      <c r="G9" s="4" t="str">
        <f>IF($B$5="Y","OR","...")</f>
        <v>...</v>
      </c>
      <c r="H9" s="2"/>
      <c r="I9" s="2"/>
    </row>
    <row r="10" spans="1:9" x14ac:dyDescent="0.25">
      <c r="A10" s="1" t="str">
        <f>IF($C$5="Y",'Population Definitions'!$A$2,"...")</f>
        <v>adults</v>
      </c>
      <c r="B10" s="4" t="str">
        <f>IF($C$5="Y","---&gt;","...")</f>
        <v>---&gt;</v>
      </c>
      <c r="C10" s="1" t="str">
        <f>IF($C$5="Y",'Population Definitions'!$A$3,"...")</f>
        <v>pris</v>
      </c>
      <c r="D10" s="3" t="s">
        <v>29</v>
      </c>
      <c r="E10" s="3"/>
      <c r="F10" s="3">
        <v>100</v>
      </c>
      <c r="G10" s="4" t="str">
        <f>IF($C$5="Y","OR","...")</f>
        <v>OR</v>
      </c>
      <c r="H10" s="3"/>
      <c r="I10" s="3"/>
    </row>
    <row r="11" spans="1:9" x14ac:dyDescent="0.25">
      <c r="A11" s="1" t="str">
        <f>IF($B$6="Y",'Population Definitions'!$A$3,"...")</f>
        <v>...</v>
      </c>
      <c r="B11" s="4" t="str">
        <f>IF($B$6="Y","---&gt;","...")</f>
        <v>...</v>
      </c>
      <c r="C11" s="1" t="str">
        <f>IF($B$6="Y",'Population Definitions'!$A$2,"...")</f>
        <v>...</v>
      </c>
      <c r="D11" s="2"/>
      <c r="E11" s="3"/>
      <c r="F11" s="2"/>
      <c r="G11" s="4" t="str">
        <f>IF($B$6="Y","OR","...")</f>
        <v>...</v>
      </c>
      <c r="H11" s="2"/>
      <c r="I11" s="2"/>
    </row>
    <row r="12" spans="1:9" x14ac:dyDescent="0.25">
      <c r="A12" s="1" t="str">
        <f>IF($C$6="Y",'Population Definitions'!$A$3,"...")</f>
        <v>...</v>
      </c>
      <c r="B12" s="4" t="str">
        <f>IF($C$6="Y","---&gt;","...")</f>
        <v>...</v>
      </c>
      <c r="C12" s="1" t="str">
        <f>IF($C$6="Y",'Population Definitions'!$A$3,"...")</f>
        <v>...</v>
      </c>
      <c r="D12" s="2"/>
      <c r="E12" s="3"/>
      <c r="F12" s="2"/>
      <c r="G12" s="4" t="str">
        <f>IF($C$6="Y","OR","...")</f>
        <v>...</v>
      </c>
      <c r="H12" s="2"/>
      <c r="I12" s="2"/>
    </row>
  </sheetData>
  <conditionalFormatting sqref="B6">
    <cfRule type="cellIs" dxfId="15" priority="3" operator="equal">
      <formula>"Y"</formula>
    </cfRule>
    <cfRule type="cellIs" dxfId="14" priority="4" operator="equal">
      <formula>"N"</formula>
    </cfRule>
  </conditionalFormatting>
  <conditionalFormatting sqref="C5">
    <cfRule type="cellIs" dxfId="13" priority="1" operator="equal">
      <formula>"Y"</formula>
    </cfRule>
    <cfRule type="cellIs" dxfId="12" priority="2" operator="equal">
      <formula>"N"</formula>
    </cfRule>
  </conditionalFormatting>
  <conditionalFormatting sqref="D10:I10">
    <cfRule type="expression" dxfId="11" priority="10">
      <formula>$C$5&lt;&gt;"Y"</formula>
    </cfRule>
  </conditionalFormatting>
  <conditionalFormatting sqref="D11:I11">
    <cfRule type="expression" dxfId="10" priority="13">
      <formula>$B$6&lt;&gt;"Y"</formula>
    </cfRule>
  </conditionalFormatting>
  <conditionalFormatting sqref="D12:I12">
    <cfRule type="expression" dxfId="9" priority="16">
      <formula>$C$6&lt;&gt;"Y"</formula>
    </cfRule>
  </conditionalFormatting>
  <conditionalFormatting sqref="D9:I9">
    <cfRule type="expression" dxfId="8" priority="7">
      <formula>$B$5&lt;&gt;"Y"</formula>
    </cfRule>
  </conditionalFormatting>
  <conditionalFormatting sqref="F10">
    <cfRule type="expression" dxfId="7" priority="8">
      <formula>COUNTIF(H10:I10,"&lt;&gt;" &amp; "")&gt;0</formula>
    </cfRule>
    <cfRule type="expression" dxfId="6" priority="9">
      <formula>AND(COUNTIF(H10:I10,"&lt;&gt;" &amp; "")&gt;0,NOT(ISBLANK(F10)))</formula>
    </cfRule>
  </conditionalFormatting>
  <conditionalFormatting sqref="F11">
    <cfRule type="expression" dxfId="5" priority="11">
      <formula>COUNTIF(H11:I11,"&lt;&gt;" &amp; "")&gt;0</formula>
    </cfRule>
    <cfRule type="expression" dxfId="4" priority="12">
      <formula>AND(COUNTIF(H11:I11,"&lt;&gt;" &amp; "")&gt;0,NOT(ISBLANK(F11)))</formula>
    </cfRule>
  </conditionalFormatting>
  <conditionalFormatting sqref="F12">
    <cfRule type="expression" dxfId="3" priority="14">
      <formula>COUNTIF(H12:I12,"&lt;&gt;" &amp; "")&gt;0</formula>
    </cfRule>
    <cfRule type="expression" dxfId="2" priority="15">
      <formula>AND(COUNTIF(H12:I12,"&lt;&gt;" &amp; "")&gt;0,NOT(ISBLANK(F12)))</formula>
    </cfRule>
  </conditionalFormatting>
  <conditionalFormatting sqref="F9">
    <cfRule type="expression" dxfId="1" priority="5">
      <formula>COUNTIF(H9:I9,"&lt;&gt;" &amp; "")&gt;0</formula>
    </cfRule>
    <cfRule type="expression" dxfId="0" priority="6">
      <formula>AND(COUNTIF(H9:I9,"&lt;&gt;" &amp; "")&gt;0,NOT(ISBLANK(F9)))</formula>
    </cfRule>
  </conditionalFormatting>
  <dataValidations count="3">
    <dataValidation type="list" allowBlank="1" showInputMessage="1" showErrorMessage="1" sqref="B5 C6" xr:uid="{00000000-0002-0000-0400-000000000000}">
      <formula1>"N.A."</formula1>
    </dataValidation>
    <dataValidation type="list" allowBlank="1" showInputMessage="1" showErrorMessage="1" sqref="C5 B6" xr:uid="{00000000-0002-0000-0400-000001000000}">
      <formula1>"Y,N"</formula1>
    </dataValidation>
    <dataValidation type="list" allowBlank="1" showInputMessage="1" showErrorMessage="1" sqref="D9:D12" xr:uid="{00000000-0002-0000-0400-000004000000}">
      <formula1>"Number (Per Year),Probability (Per Year)"</formula1>
    </dataValidation>
  </dataValidations>
  <hyperlinks>
    <hyperlink ref="C5" location="Transfers!C10" display="Y" xr:uid="{00000000-0004-0000-0400-000000000000}"/>
    <hyperlink ref="B6" location="Transfers!C11" display="N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Definitions</vt:lpstr>
      <vt:lpstr>Stocks</vt:lpstr>
      <vt:lpstr>Flows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2019-08-15T14:26:14Z</dcterms:created>
  <dcterms:modified xsi:type="dcterms:W3CDTF">2019-08-16T02:22:31Z</dcterms:modified>
  <cp:category>atomica:databook</cp:category>
</cp:coreProperties>
</file>