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omesh.abey\Desktop\projects\atomica\atomica\tests\databooks\"/>
    </mc:Choice>
  </mc:AlternateContent>
  <bookViews>
    <workbookView xWindow="240" yWindow="18" windowWidth="16098" windowHeight="9660" activeTab="3"/>
  </bookViews>
  <sheets>
    <sheet name="Population Definitions" sheetId="1" r:id="rId1"/>
    <sheet name="Program Definitions" sheetId="2" r:id="rId2"/>
    <sheet name="Parameters" sheetId="3" r:id="rId3"/>
    <sheet name="State Variables" sheetId="4" r:id="rId4"/>
    <sheet name="Metadata" sheetId="5" r:id="rId5"/>
  </sheets>
  <calcPr calcId="162913"/>
</workbook>
</file>

<file path=xl/calcChain.xml><?xml version="1.0" encoding="utf-8"?>
<calcChain xmlns="http://schemas.openxmlformats.org/spreadsheetml/2006/main">
  <c r="E3" i="4" l="1"/>
  <c r="U11" i="4"/>
  <c r="C11" i="4"/>
  <c r="A11" i="4" l="1"/>
  <c r="A10" i="4"/>
  <c r="A7" i="4"/>
  <c r="A6" i="4"/>
  <c r="A3" i="4"/>
  <c r="A2" i="4"/>
  <c r="C19" i="3"/>
  <c r="A19" i="3"/>
  <c r="C18" i="3"/>
  <c r="A18" i="3"/>
  <c r="C15" i="3"/>
  <c r="A15" i="3"/>
  <c r="C14" i="3"/>
  <c r="A14" i="3"/>
  <c r="A11" i="3"/>
  <c r="A10" i="3"/>
  <c r="C7" i="3"/>
  <c r="A7" i="3"/>
  <c r="C6" i="3"/>
  <c r="A6" i="3"/>
  <c r="A3" i="3"/>
  <c r="A2" i="3"/>
</calcChain>
</file>

<file path=xl/comments1.xml><?xml version="1.0" encoding="utf-8"?>
<comments xmlns="http://schemas.openxmlformats.org/spreadsheetml/2006/main">
  <authors>
    <author/>
  </authors>
  <commentList>
    <comment ref="A1" authorId="0" shapeId="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text>
        <r>
          <rPr>
            <sz val="8"/>
            <color indexed="81"/>
            <rFont val="Tahoma"/>
            <family val="2"/>
          </rPr>
          <t>This column is for the full name of a population.
It will appear in plots and analysis outputs.
Note: It should be in title or sentence case.</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text>
        <r>
          <rPr>
            <sz val="8"/>
            <color indexed="81"/>
            <rFont val="Tahoma"/>
            <family val="2"/>
          </rPr>
          <t>This column is for the full name of a program.
It will appear in plots and analysis outputs.
Note: It should be in title or sentence case.</t>
        </r>
      </text>
    </comment>
  </commentList>
</comments>
</file>

<file path=xl/comments3.xml><?xml version="1.0" encoding="utf-8"?>
<comments xmlns="http://schemas.openxmlformats.org/spreadsheetml/2006/main">
  <authors>
    <author/>
  </authors>
  <commentList>
    <comment ref="A1" authorId="0" shapeId="0">
      <text>
        <r>
          <rPr>
            <sz val="8"/>
            <color indexed="81"/>
            <rFont val="Tahoma"/>
            <family val="2"/>
          </rPr>
          <t>This is a parameter.</t>
        </r>
      </text>
    </comment>
    <comment ref="B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 authorId="0" shapeId="0">
      <text>
        <r>
          <rPr>
            <sz val="8"/>
            <color indexed="81"/>
            <rFont val="Tahoma"/>
            <family val="2"/>
          </rPr>
          <t>This is a parameter.</t>
        </r>
      </text>
    </comment>
    <comment ref="B5"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 authorId="0" shapeId="0">
      <text>
        <r>
          <rPr>
            <sz val="8"/>
            <color indexed="81"/>
            <rFont val="Tahoma"/>
            <family val="2"/>
          </rPr>
          <t>This is a parameter.</t>
        </r>
      </text>
    </comment>
    <comment ref="B9"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 authorId="0" shapeId="0">
      <text>
        <r>
          <rPr>
            <sz val="8"/>
            <color indexed="81"/>
            <rFont val="Tahoma"/>
            <family val="2"/>
          </rPr>
          <t>This is a parameter.</t>
        </r>
      </text>
    </comment>
    <comment ref="B13"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3"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7" authorId="0" shapeId="0">
      <text>
        <r>
          <rPr>
            <sz val="8"/>
            <color indexed="81"/>
            <rFont val="Tahoma"/>
            <family val="2"/>
          </rPr>
          <t>This is a parameter.</t>
        </r>
      </text>
    </comment>
    <comment ref="B17"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7"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This is a compartment.</t>
        </r>
      </text>
    </comment>
    <comment ref="B1"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 authorId="0" shapeId="0">
      <text>
        <r>
          <rPr>
            <sz val="8"/>
            <color indexed="81"/>
            <rFont val="Tahoma"/>
            <family val="2"/>
          </rPr>
          <t>This is a characteristic.</t>
        </r>
      </text>
    </comment>
    <comment ref="B5"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 authorId="0" shapeId="0">
      <text>
        <r>
          <rPr>
            <sz val="8"/>
            <color indexed="81"/>
            <rFont val="Tahoma"/>
            <family val="2"/>
          </rPr>
          <t>This is a characteristic.</t>
        </r>
      </text>
    </comment>
    <comment ref="B9" authorId="0" shapeId="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 authorId="0" shapeId="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<sst xmlns="http://schemas.openxmlformats.org/spreadsheetml/2006/main" count="67" uniqueCount="24">
  <si>
    <t>Abbreviation</t>
  </si>
  <si>
    <t>Full Name</t>
  </si>
  <si>
    <t>Transmission probability per contact</t>
  </si>
  <si>
    <t>Quantity Type</t>
  </si>
  <si>
    <t>Constant</t>
  </si>
  <si>
    <t>Probability</t>
  </si>
  <si>
    <t>OR</t>
  </si>
  <si>
    <t>Number of contacts annually</t>
  </si>
  <si>
    <t>Number</t>
  </si>
  <si>
    <t>Average duration of infections (years)</t>
  </si>
  <si>
    <t>Duration</t>
  </si>
  <si>
    <t>Death rate for infected people</t>
  </si>
  <si>
    <t>Death rate for susceptible people</t>
  </si>
  <si>
    <t>Susceptible</t>
  </si>
  <si>
    <t>Total number of entities</t>
  </si>
  <si>
    <t>Prevalence</t>
  </si>
  <si>
    <t>Fraction</t>
  </si>
  <si>
    <t>data_start</t>
  </si>
  <si>
    <t>data_end</t>
  </si>
  <si>
    <t>data_dt</t>
  </si>
  <si>
    <t>adults</t>
  </si>
  <si>
    <t>Adults</t>
  </si>
  <si>
    <t>children</t>
  </si>
  <si>
    <t>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</si>
</sst>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election activeCell="B3" sqref="B3"/>
    </sheetView>
  </sheetViews>
  <sheetFormatPr defaultRowHeight="14.4" x14ac:dyDescent="0.55000000000000004"/>
  <cols>
    <col min="1" max="2" width="15.68359375" customWidth="1"/>
  </cols>
  <sheetData>
    <row r="1" spans="1:2" x14ac:dyDescent="0.55000000000000004">
      <c r="A1" s="1" t="s">
        <v>0</v>
      </c>
      <c r="B1" s="1" t="s">
        <v>1</v>
      </c>
    </row>
    <row r="2" spans="1:2" x14ac:dyDescent="0.55000000000000004">
      <c r="A2" s="2" t="s">
        <v>20</v>
      </c>
      <c r="B2" s="2" t="s">
        <v>21</v>
      </c>
    </row>
    <row r="3" spans="1:2" x14ac:dyDescent="0.55000000000000004">
      <c r="A3" s="2" t="s">
        <v>22</v>
      </c>
      <c r="B3" s="2" t="s">
        <v>23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
  <sheetViews>
    <sheetView workbookViewId="0"/>
  </sheetViews>
  <sheetFormatPr defaultRowHeight="14.4" x14ac:dyDescent="0.55000000000000004"/>
  <cols>
    <col min="1" max="2" width="20.68359375" customWidth="1"/>
  </cols>
  <sheetData>
    <row r="1" spans="1:2" x14ac:dyDescent="0.55000000000000004">
      <c r="A1" s="1" t="s">
        <v>0</v>
      </c>
      <c r="B1" s="1" t="s">
        <v>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9"/>
  <sheetViews>
    <sheetView workbookViewId="0">
      <selection activeCell="A26" sqref="A26"/>
    </sheetView>
  </sheetViews>
  <sheetFormatPr defaultRowHeight="14.4" x14ac:dyDescent="0.55000000000000004"/>
  <cols>
    <col min="1" max="1" width="50.68359375" customWidth="1"/>
    <col min="2" max="2" width="15.68359375" customWidth="1"/>
    <col min="3" max="3" width="10.68359375" customWidth="1"/>
  </cols>
  <sheetData>
    <row r="1" spans="1:23" x14ac:dyDescent="0.55000000000000004">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55000000000000004">
      <c r="A2" s="2" t="str">
        <f>'Population Definitions'!B2</f>
        <v>Adults</v>
      </c>
      <c r="B2" t="s">
        <v>5</v>
      </c>
      <c r="C2">
        <v>8.0000000000000002E-3</v>
      </c>
      <c r="D2" s="2" t="s">
        <v>6</v>
      </c>
    </row>
    <row r="3" spans="1:23" x14ac:dyDescent="0.55000000000000004">
      <c r="A3" s="2" t="str">
        <f>'Population Definitions'!B3</f>
        <v>Children</v>
      </c>
      <c r="B3" t="s">
        <v>5</v>
      </c>
      <c r="C3">
        <v>8.0000000000000002E-3</v>
      </c>
      <c r="D3" s="2" t="s">
        <v>6</v>
      </c>
    </row>
    <row r="5" spans="1:23" x14ac:dyDescent="0.55000000000000004">
      <c r="A5" s="1" t="s">
        <v>7</v>
      </c>
      <c r="B5" s="1" t="s">
        <v>3</v>
      </c>
      <c r="C5" s="1" t="s">
        <v>4</v>
      </c>
      <c r="E5" s="1">
        <v>2000</v>
      </c>
      <c r="F5" s="1">
        <v>2001</v>
      </c>
      <c r="G5" s="1">
        <v>2002</v>
      </c>
      <c r="H5" s="1">
        <v>2003</v>
      </c>
      <c r="I5" s="1">
        <v>2004</v>
      </c>
      <c r="J5" s="1">
        <v>2005</v>
      </c>
      <c r="K5" s="1">
        <v>2006</v>
      </c>
      <c r="L5" s="1">
        <v>2007</v>
      </c>
      <c r="M5" s="1">
        <v>2008</v>
      </c>
      <c r="N5" s="1">
        <v>2009</v>
      </c>
      <c r="O5" s="1">
        <v>2010</v>
      </c>
      <c r="P5" s="1">
        <v>2011</v>
      </c>
      <c r="Q5" s="1">
        <v>2012</v>
      </c>
      <c r="R5" s="1">
        <v>2013</v>
      </c>
      <c r="S5" s="1">
        <v>2014</v>
      </c>
      <c r="T5" s="1">
        <v>2015</v>
      </c>
      <c r="U5" s="1">
        <v>2016</v>
      </c>
      <c r="V5" s="1">
        <v>2017</v>
      </c>
      <c r="W5" s="1">
        <v>2018</v>
      </c>
    </row>
    <row r="6" spans="1:23" x14ac:dyDescent="0.55000000000000004">
      <c r="A6" s="2" t="str">
        <f>'Population Definitions'!B2</f>
        <v>Adults</v>
      </c>
      <c r="B6" t="s">
        <v>8</v>
      </c>
      <c r="C6">
        <f>IF(SUMPRODUCT(--(E6:W6&lt;&gt;""))=0,80,"N.A.")</f>
        <v>80</v>
      </c>
      <c r="D6" s="2" t="s">
        <v>6</v>
      </c>
    </row>
    <row r="7" spans="1:23" x14ac:dyDescent="0.55000000000000004">
      <c r="A7" s="2" t="str">
        <f>'Population Definitions'!B3</f>
        <v>Children</v>
      </c>
      <c r="B7" t="s">
        <v>8</v>
      </c>
      <c r="C7">
        <f>IF(SUMPRODUCT(--(E7:W7&lt;&gt;""))=0,80,"N.A.")</f>
        <v>80</v>
      </c>
      <c r="D7" s="2" t="s">
        <v>6</v>
      </c>
    </row>
    <row r="9" spans="1:23" x14ac:dyDescent="0.55000000000000004">
      <c r="A9" s="1" t="s">
        <v>9</v>
      </c>
      <c r="B9" s="1" t="s">
        <v>3</v>
      </c>
      <c r="C9" s="1" t="s">
        <v>4</v>
      </c>
      <c r="E9" s="1">
        <v>2000</v>
      </c>
      <c r="F9" s="1">
        <v>2001</v>
      </c>
      <c r="G9" s="1">
        <v>2002</v>
      </c>
      <c r="H9" s="1">
        <v>2003</v>
      </c>
      <c r="I9" s="1">
        <v>2004</v>
      </c>
      <c r="J9" s="1">
        <v>2005</v>
      </c>
      <c r="K9" s="1">
        <v>2006</v>
      </c>
      <c r="L9" s="1">
        <v>2007</v>
      </c>
      <c r="M9" s="1">
        <v>2008</v>
      </c>
      <c r="N9" s="1">
        <v>2009</v>
      </c>
      <c r="O9" s="1">
        <v>2010</v>
      </c>
      <c r="P9" s="1">
        <v>2011</v>
      </c>
      <c r="Q9" s="1">
        <v>2012</v>
      </c>
      <c r="R9" s="1">
        <v>2013</v>
      </c>
      <c r="S9" s="1">
        <v>2014</v>
      </c>
      <c r="T9" s="1">
        <v>2015</v>
      </c>
      <c r="U9" s="1">
        <v>2016</v>
      </c>
      <c r="V9" s="1">
        <v>2017</v>
      </c>
      <c r="W9" s="1">
        <v>2018</v>
      </c>
    </row>
    <row r="10" spans="1:23" x14ac:dyDescent="0.55000000000000004">
      <c r="A10" s="2" t="str">
        <f>'Population Definitions'!B2</f>
        <v>Adults</v>
      </c>
      <c r="B10" t="s">
        <v>10</v>
      </c>
      <c r="C10">
        <v>5</v>
      </c>
      <c r="D10" s="2" t="s">
        <v>6</v>
      </c>
    </row>
    <row r="11" spans="1:23" x14ac:dyDescent="0.55000000000000004">
      <c r="A11" s="2" t="str">
        <f>'Population Definitions'!B3</f>
        <v>Children</v>
      </c>
      <c r="B11" t="s">
        <v>10</v>
      </c>
      <c r="C11">
        <v>5</v>
      </c>
      <c r="D11" s="2" t="s">
        <v>6</v>
      </c>
    </row>
    <row r="13" spans="1:23" x14ac:dyDescent="0.55000000000000004">
      <c r="A13" s="1" t="s">
        <v>11</v>
      </c>
      <c r="B13" s="1" t="s">
        <v>3</v>
      </c>
      <c r="C13" s="1" t="s">
        <v>4</v>
      </c>
      <c r="E13" s="1">
        <v>2000</v>
      </c>
      <c r="F13" s="1">
        <v>2001</v>
      </c>
      <c r="G13" s="1">
        <v>2002</v>
      </c>
      <c r="H13" s="1">
        <v>2003</v>
      </c>
      <c r="I13" s="1">
        <v>2004</v>
      </c>
      <c r="J13" s="1">
        <v>2005</v>
      </c>
      <c r="K13" s="1">
        <v>2006</v>
      </c>
      <c r="L13" s="1">
        <v>2007</v>
      </c>
      <c r="M13" s="1">
        <v>2008</v>
      </c>
      <c r="N13" s="1">
        <v>2009</v>
      </c>
      <c r="O13" s="1">
        <v>2010</v>
      </c>
      <c r="P13" s="1">
        <v>2011</v>
      </c>
      <c r="Q13" s="1">
        <v>2012</v>
      </c>
      <c r="R13" s="1">
        <v>2013</v>
      </c>
      <c r="S13" s="1">
        <v>2014</v>
      </c>
      <c r="T13" s="1">
        <v>2015</v>
      </c>
      <c r="U13" s="1">
        <v>2016</v>
      </c>
      <c r="V13" s="1">
        <v>2017</v>
      </c>
      <c r="W13" s="1">
        <v>2018</v>
      </c>
    </row>
    <row r="14" spans="1:23" x14ac:dyDescent="0.55000000000000004">
      <c r="A14" s="2" t="str">
        <f>'Population Definitions'!B2</f>
        <v>Adults</v>
      </c>
      <c r="B14" t="s">
        <v>5</v>
      </c>
      <c r="C14">
        <f>IF(SUMPRODUCT(--(E14:W14&lt;&gt;""))=0,0.016,"N.A.")</f>
        <v>1.6E-2</v>
      </c>
      <c r="D14" s="2" t="s">
        <v>6</v>
      </c>
    </row>
    <row r="15" spans="1:23" x14ac:dyDescent="0.55000000000000004">
      <c r="A15" s="2" t="str">
        <f>'Population Definitions'!B3</f>
        <v>Children</v>
      </c>
      <c r="B15" t="s">
        <v>5</v>
      </c>
      <c r="C15">
        <f>IF(SUMPRODUCT(--(E15:W15&lt;&gt;""))=0,0.016,"N.A.")</f>
        <v>1.6E-2</v>
      </c>
      <c r="D15" s="2" t="s">
        <v>6</v>
      </c>
    </row>
    <row r="17" spans="1:23" x14ac:dyDescent="0.55000000000000004">
      <c r="A17" s="1" t="s">
        <v>12</v>
      </c>
      <c r="B17" s="1" t="s">
        <v>3</v>
      </c>
      <c r="C17" s="1" t="s">
        <v>4</v>
      </c>
      <c r="E17" s="1">
        <v>2000</v>
      </c>
      <c r="F17" s="1">
        <v>2001</v>
      </c>
      <c r="G17" s="1">
        <v>2002</v>
      </c>
      <c r="H17" s="1">
        <v>2003</v>
      </c>
      <c r="I17" s="1">
        <v>2004</v>
      </c>
      <c r="J17" s="1">
        <v>2005</v>
      </c>
      <c r="K17" s="1">
        <v>2006</v>
      </c>
      <c r="L17" s="1">
        <v>2007</v>
      </c>
      <c r="M17" s="1">
        <v>2008</v>
      </c>
      <c r="N17" s="1">
        <v>2009</v>
      </c>
      <c r="O17" s="1">
        <v>2010</v>
      </c>
      <c r="P17" s="1">
        <v>2011</v>
      </c>
      <c r="Q17" s="1">
        <v>2012</v>
      </c>
      <c r="R17" s="1">
        <v>2013</v>
      </c>
      <c r="S17" s="1">
        <v>2014</v>
      </c>
      <c r="T17" s="1">
        <v>2015</v>
      </c>
      <c r="U17" s="1">
        <v>2016</v>
      </c>
      <c r="V17" s="1">
        <v>2017</v>
      </c>
      <c r="W17" s="1">
        <v>2018</v>
      </c>
    </row>
    <row r="18" spans="1:23" x14ac:dyDescent="0.55000000000000004">
      <c r="A18" s="2" t="str">
        <f>'Population Definitions'!B2</f>
        <v>Adults</v>
      </c>
      <c r="B18" t="s">
        <v>5</v>
      </c>
      <c r="C18">
        <f>IF(SUMPRODUCT(--(E18:W18&lt;&gt;""))=0,0.008,"N.A.")</f>
        <v>8.0000000000000002E-3</v>
      </c>
      <c r="D18" s="2" t="s">
        <v>6</v>
      </c>
    </row>
    <row r="19" spans="1:23" x14ac:dyDescent="0.55000000000000004">
      <c r="A19" s="2" t="str">
        <f>'Population Definitions'!B3</f>
        <v>Children</v>
      </c>
      <c r="B19" t="s">
        <v>5</v>
      </c>
      <c r="C19">
        <f>IF(SUMPRODUCT(--(E19:W19&lt;&gt;""))=0,0.008,"N.A.")</f>
        <v>8.0000000000000002E-3</v>
      </c>
      <c r="D19" s="2" t="s">
        <v>6</v>
      </c>
    </row>
  </sheetData>
  <dataValidations count="3">
    <dataValidation type="list" allowBlank="1" showInputMessage="1" showErrorMessage="1" sqref="B18:B19 B14:B15 B2:B3">
      <formula1>"Probability"</formula1>
    </dataValidation>
    <dataValidation type="list" allowBlank="1" showInputMessage="1" showErrorMessage="1" sqref="B6:B7">
      <formula1>"Number"</formula1>
    </dataValidation>
    <dataValidation type="list" allowBlank="1" showInputMessage="1" showErrorMessage="1" sqref="B10:B11">
      <formula1>"Duration"</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
  <sheetViews>
    <sheetView tabSelected="1" topLeftCell="C1" workbookViewId="0">
      <selection activeCell="X13" sqref="X13"/>
    </sheetView>
  </sheetViews>
  <sheetFormatPr defaultRowHeight="14.4" x14ac:dyDescent="0.55000000000000004"/>
  <cols>
    <col min="1" max="1" width="50.68359375" customWidth="1"/>
    <col min="2" max="2" width="15.68359375" customWidth="1"/>
    <col min="3" max="3" width="10.68359375" customWidth="1"/>
  </cols>
  <sheetData>
    <row r="1" spans="1:23" x14ac:dyDescent="0.55000000000000004">
      <c r="A1" s="1" t="s">
        <v>13</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55000000000000004">
      <c r="A2" s="2" t="str">
        <f>'Population Definitions'!B2</f>
        <v>Adults</v>
      </c>
      <c r="B2" t="s">
        <v>8</v>
      </c>
      <c r="C2">
        <v>700</v>
      </c>
      <c r="D2" s="2" t="s">
        <v>6</v>
      </c>
    </row>
    <row r="3" spans="1:23" x14ac:dyDescent="0.55000000000000004">
      <c r="A3" s="2" t="str">
        <f>'Population Definitions'!B3</f>
        <v>Children</v>
      </c>
      <c r="B3" t="s">
        <v>8</v>
      </c>
      <c r="D3" s="2" t="s">
        <v>6</v>
      </c>
      <c r="E3">
        <f>E7*(1-E11)</f>
        <v>300</v>
      </c>
    </row>
    <row r="5" spans="1:23" x14ac:dyDescent="0.55000000000000004">
      <c r="A5" s="1" t="s">
        <v>14</v>
      </c>
      <c r="B5" s="1" t="s">
        <v>3</v>
      </c>
      <c r="C5" s="1" t="s">
        <v>4</v>
      </c>
      <c r="E5" s="1">
        <v>2000</v>
      </c>
      <c r="F5" s="1">
        <v>2001</v>
      </c>
      <c r="G5" s="1">
        <v>2002</v>
      </c>
      <c r="H5" s="1">
        <v>2003</v>
      </c>
      <c r="I5" s="1">
        <v>2004</v>
      </c>
      <c r="J5" s="1">
        <v>2005</v>
      </c>
      <c r="K5" s="1">
        <v>2006</v>
      </c>
      <c r="L5" s="1">
        <v>2007</v>
      </c>
      <c r="M5" s="1">
        <v>2008</v>
      </c>
      <c r="N5" s="1">
        <v>2009</v>
      </c>
      <c r="O5" s="1">
        <v>2010</v>
      </c>
      <c r="P5" s="1">
        <v>2011</v>
      </c>
      <c r="Q5" s="1">
        <v>2012</v>
      </c>
      <c r="R5" s="1">
        <v>2013</v>
      </c>
      <c r="S5" s="1">
        <v>2014</v>
      </c>
      <c r="T5" s="1">
        <v>2015</v>
      </c>
      <c r="U5" s="1">
        <v>2016</v>
      </c>
      <c r="V5" s="1">
        <v>2017</v>
      </c>
      <c r="W5" s="1">
        <v>2018</v>
      </c>
    </row>
    <row r="6" spans="1:23" x14ac:dyDescent="0.55000000000000004">
      <c r="A6" s="2" t="str">
        <f>'Population Definitions'!B2</f>
        <v>Adults</v>
      </c>
      <c r="B6" t="s">
        <v>8</v>
      </c>
      <c r="C6">
        <v>1000</v>
      </c>
      <c r="D6" s="2" t="s">
        <v>6</v>
      </c>
    </row>
    <row r="7" spans="1:23" x14ac:dyDescent="0.55000000000000004">
      <c r="A7" s="2" t="str">
        <f>'Population Definitions'!B3</f>
        <v>Children</v>
      </c>
      <c r="B7" t="s">
        <v>8</v>
      </c>
      <c r="D7" s="2" t="s">
        <v>6</v>
      </c>
      <c r="E7">
        <v>500</v>
      </c>
    </row>
    <row r="9" spans="1:23" x14ac:dyDescent="0.55000000000000004">
      <c r="A9" s="1" t="s">
        <v>15</v>
      </c>
      <c r="B9" s="1" t="s">
        <v>3</v>
      </c>
      <c r="C9" s="1" t="s">
        <v>4</v>
      </c>
      <c r="E9" s="1">
        <v>2000</v>
      </c>
      <c r="F9" s="1">
        <v>2001</v>
      </c>
      <c r="G9" s="1">
        <v>2002</v>
      </c>
      <c r="H9" s="1">
        <v>2003</v>
      </c>
      <c r="I9" s="1">
        <v>2004</v>
      </c>
      <c r="J9" s="1">
        <v>2005</v>
      </c>
      <c r="K9" s="1">
        <v>2006</v>
      </c>
      <c r="L9" s="1">
        <v>2007</v>
      </c>
      <c r="M9" s="1">
        <v>2008</v>
      </c>
      <c r="N9" s="1">
        <v>2009</v>
      </c>
      <c r="O9" s="1">
        <v>2010</v>
      </c>
      <c r="P9" s="1">
        <v>2011</v>
      </c>
      <c r="Q9" s="1">
        <v>2012</v>
      </c>
      <c r="R9" s="1">
        <v>2013</v>
      </c>
      <c r="S9" s="1">
        <v>2014</v>
      </c>
      <c r="T9" s="1">
        <v>2015</v>
      </c>
      <c r="U9" s="1">
        <v>2016</v>
      </c>
      <c r="V9" s="1">
        <v>2017</v>
      </c>
      <c r="W9" s="1">
        <v>2018</v>
      </c>
    </row>
    <row r="10" spans="1:23" x14ac:dyDescent="0.55000000000000004">
      <c r="A10" s="2" t="str">
        <f>'Population Definitions'!B2</f>
        <v>Adults</v>
      </c>
      <c r="B10" t="s">
        <v>16</v>
      </c>
      <c r="C10">
        <v>0.2</v>
      </c>
      <c r="D10" s="2" t="s">
        <v>6</v>
      </c>
      <c r="E10">
        <v>0.28571428999999998</v>
      </c>
      <c r="F10">
        <v>0.25792055000000003</v>
      </c>
      <c r="G10">
        <v>0.23218095999999999</v>
      </c>
      <c r="H10">
        <v>0.20849680000000001</v>
      </c>
      <c r="I10">
        <v>0.18682389999999999</v>
      </c>
      <c r="J10">
        <v>0.16708539</v>
      </c>
      <c r="K10">
        <v>0.14918208999999999</v>
      </c>
      <c r="L10">
        <v>0.13300081999999999</v>
      </c>
      <c r="M10">
        <v>0.11842081</v>
      </c>
      <c r="N10">
        <v>0.10531865999999999</v>
      </c>
      <c r="O10">
        <v>9.3571909999999994E-2</v>
      </c>
      <c r="P10">
        <v>8.3061700000000002E-2</v>
      </c>
      <c r="Q10">
        <v>7.3674489999999995E-2</v>
      </c>
      <c r="R10">
        <v>6.5303260000000002E-2</v>
      </c>
      <c r="S10">
        <v>5.7848160000000003E-2</v>
      </c>
      <c r="T10">
        <v>5.1216810000000002E-2</v>
      </c>
      <c r="U10">
        <v>4.5324320000000001E-2</v>
      </c>
      <c r="V10">
        <v>4.0093150000000001E-2</v>
      </c>
      <c r="W10">
        <v>3.54528E-2</v>
      </c>
    </row>
    <row r="11" spans="1:23" x14ac:dyDescent="0.55000000000000004">
      <c r="A11" s="2" t="str">
        <f>'Population Definitions'!B3</f>
        <v>Children</v>
      </c>
      <c r="B11" t="s">
        <v>16</v>
      </c>
      <c r="C11">
        <f>C10*1.5</f>
        <v>0.30000000000000004</v>
      </c>
      <c r="D11" s="2" t="s">
        <v>6</v>
      </c>
      <c r="E11">
        <v>0.4</v>
      </c>
      <c r="F11">
        <v>0.4</v>
      </c>
      <c r="G11">
        <v>0.35</v>
      </c>
      <c r="H11">
        <v>0.3</v>
      </c>
      <c r="I11">
        <v>0.28000000000000003</v>
      </c>
      <c r="J11">
        <v>0.26</v>
      </c>
      <c r="K11">
        <v>0.21</v>
      </c>
      <c r="L11">
        <v>0.2</v>
      </c>
      <c r="M11">
        <v>0.18</v>
      </c>
      <c r="N11">
        <v>0.16</v>
      </c>
      <c r="P11">
        <v>0.12</v>
      </c>
      <c r="Q11">
        <v>0.11</v>
      </c>
      <c r="R11">
        <v>9.7000000000000003E-2</v>
      </c>
      <c r="S11">
        <v>8.5000000000000006E-2</v>
      </c>
      <c r="T11">
        <v>0.08</v>
      </c>
      <c r="U11">
        <f t="shared" ref="F11:W11" si="0">U10*1.5</f>
        <v>6.7986480000000002E-2</v>
      </c>
      <c r="V11">
        <v>0.06</v>
      </c>
    </row>
  </sheetData>
  <dataValidations count="2">
    <dataValidation type="list" allowBlank="1" showInputMessage="1" showErrorMessage="1" sqref="B6:B7 B2:B3">
      <formula1>"Number"</formula1>
    </dataValidation>
    <dataValidation type="list" allowBlank="1" showInputMessage="1" showErrorMessage="1" sqref="B10:B11">
      <formula1>"Fraction"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M7" sqref="M7"/>
    </sheetView>
  </sheetViews>
  <sheetFormatPr defaultRowHeight="14.4" x14ac:dyDescent="0.55000000000000004"/>
  <sheetData>
    <row r="1" spans="1:2" x14ac:dyDescent="0.55000000000000004">
      <c r="A1" t="s">
        <v>17</v>
      </c>
      <c r="B1">
        <v>2000</v>
      </c>
    </row>
    <row r="2" spans="1:2" x14ac:dyDescent="0.55000000000000004">
      <c r="A2" t="s">
        <v>18</v>
      </c>
      <c r="B2">
        <v>2018</v>
      </c>
    </row>
    <row r="3" spans="1:2" x14ac:dyDescent="0.55000000000000004">
      <c r="A3" t="s">
        <v>19</v>
      </c>
      <c r="B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Population Definitions</vt:lpstr>
      <vt:lpstr>Program Definitions</vt:lpstr>
      <vt:lpstr>Parameters</vt:lpstr>
      <vt:lpstr>State Variables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2018-05-02T00:38:56Z</dcterms:created>
  <dcterms:modified xsi:type="dcterms:W3CDTF">2018-05-02T01:04:45Z</dcterms:modified>
</cp:coreProperties>
</file>