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docs\tutorial\T7\assets\"/>
    </mc:Choice>
  </mc:AlternateContent>
  <xr:revisionPtr revIDLastSave="0" documentId="13_ncr:1_{2DF22C6D-E361-4FF7-9058-1D986396E542}" xr6:coauthVersionLast="47" xr6:coauthVersionMax="47" xr10:uidLastSave="{00000000-0000-0000-0000-000000000000}"/>
  <bookViews>
    <workbookView xWindow="2175" yWindow="1170" windowWidth="38070" windowHeight="17865" activeTab="1" xr2:uid="{00000000-000D-0000-FFFF-FFFF00000000}"/>
  </bookViews>
  <sheets>
    <sheet name="Population Definitions" sheetId="1" r:id="rId1"/>
    <sheet name="Demographics" sheetId="2" r:id="rId2"/>
    <sheet name="Vaccination" sheetId="3" r:id="rId3"/>
    <sheet name="Typhoid" sheetId="4" r:id="rId4"/>
    <sheet name="Interactions" sheetId="6" r:id="rId5"/>
    <sheet name="Transfer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4" l="1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E31" i="4"/>
  <c r="E32" i="4"/>
  <c r="E33" i="4"/>
  <c r="E30" i="4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G20" i="2"/>
  <c r="E6" i="2"/>
  <c r="G130" i="4"/>
  <c r="E40" i="4"/>
  <c r="F40" i="4"/>
  <c r="E27" i="4"/>
  <c r="A133" i="4" l="1"/>
  <c r="G40" i="4"/>
  <c r="E20" i="4"/>
  <c r="E13" i="4"/>
  <c r="E6" i="4"/>
  <c r="E96" i="4"/>
  <c r="E89" i="4"/>
  <c r="AU137" i="4"/>
  <c r="AT137" i="4"/>
  <c r="AS137" i="4"/>
  <c r="AR137" i="4"/>
  <c r="AQ137" i="4"/>
  <c r="AP137" i="4"/>
  <c r="AO137" i="4"/>
  <c r="AN137" i="4"/>
  <c r="AM137" i="4"/>
  <c r="AL137" i="4"/>
  <c r="AK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M137" i="4"/>
  <c r="L137" i="4"/>
  <c r="K137" i="4"/>
  <c r="J137" i="4"/>
  <c r="I137" i="4"/>
  <c r="H137" i="4"/>
  <c r="G137" i="4"/>
  <c r="AU130" i="4"/>
  <c r="AT130" i="4"/>
  <c r="AS130" i="4"/>
  <c r="AR130" i="4"/>
  <c r="AQ130" i="4"/>
  <c r="AP130" i="4"/>
  <c r="AO130" i="4"/>
  <c r="AN130" i="4"/>
  <c r="AM130" i="4"/>
  <c r="AL130" i="4"/>
  <c r="AK130" i="4"/>
  <c r="AJ130" i="4"/>
  <c r="AI130" i="4"/>
  <c r="AH130" i="4"/>
  <c r="AG130" i="4"/>
  <c r="AF130" i="4"/>
  <c r="AE130" i="4"/>
  <c r="AD130" i="4"/>
  <c r="AC130" i="4"/>
  <c r="AB130" i="4"/>
  <c r="AA130" i="4"/>
  <c r="Z130" i="4"/>
  <c r="Y130" i="4"/>
  <c r="X130" i="4"/>
  <c r="W130" i="4"/>
  <c r="V130" i="4"/>
  <c r="U130" i="4"/>
  <c r="T130" i="4"/>
  <c r="S130" i="4"/>
  <c r="R130" i="4"/>
  <c r="Q130" i="4"/>
  <c r="P130" i="4"/>
  <c r="O130" i="4"/>
  <c r="N130" i="4"/>
  <c r="M130" i="4"/>
  <c r="L130" i="4"/>
  <c r="K130" i="4"/>
  <c r="J130" i="4"/>
  <c r="I130" i="4"/>
  <c r="H130" i="4"/>
  <c r="X47" i="4"/>
  <c r="AU40" i="4"/>
  <c r="AT40" i="4"/>
  <c r="AS40" i="4"/>
  <c r="AR40" i="4"/>
  <c r="AQ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U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G13" i="2"/>
  <c r="AU45" i="4"/>
  <c r="AU43" i="4"/>
  <c r="AU44" i="4"/>
  <c r="AU46" i="4"/>
  <c r="H26" i="7"/>
  <c r="C26" i="7"/>
  <c r="B26" i="7"/>
  <c r="A26" i="7"/>
  <c r="H25" i="7"/>
  <c r="C25" i="7"/>
  <c r="B25" i="7"/>
  <c r="A25" i="7"/>
  <c r="H24" i="7"/>
  <c r="C24" i="7"/>
  <c r="B24" i="7"/>
  <c r="A24" i="7"/>
  <c r="H23" i="7"/>
  <c r="C23" i="7"/>
  <c r="B23" i="7"/>
  <c r="A23" i="7"/>
  <c r="H22" i="7"/>
  <c r="C22" i="7"/>
  <c r="B22" i="7"/>
  <c r="A22" i="7"/>
  <c r="H21" i="7"/>
  <c r="C21" i="7"/>
  <c r="B21" i="7"/>
  <c r="A21" i="7"/>
  <c r="H20" i="7"/>
  <c r="C20" i="7"/>
  <c r="B20" i="7"/>
  <c r="A20" i="7"/>
  <c r="H19" i="7"/>
  <c r="C19" i="7"/>
  <c r="B19" i="7"/>
  <c r="A19" i="7"/>
  <c r="H18" i="7"/>
  <c r="C18" i="7"/>
  <c r="B18" i="7"/>
  <c r="A18" i="7"/>
  <c r="H17" i="7"/>
  <c r="C17" i="7"/>
  <c r="B17" i="7"/>
  <c r="A17" i="7"/>
  <c r="H16" i="7"/>
  <c r="C16" i="7"/>
  <c r="B16" i="7"/>
  <c r="A16" i="7"/>
  <c r="H15" i="7"/>
  <c r="C15" i="7"/>
  <c r="B15" i="7"/>
  <c r="A15" i="7"/>
  <c r="H14" i="7"/>
  <c r="C14" i="7"/>
  <c r="B14" i="7"/>
  <c r="A14" i="7"/>
  <c r="H13" i="7"/>
  <c r="C13" i="7"/>
  <c r="B13" i="7"/>
  <c r="A13" i="7"/>
  <c r="H12" i="7"/>
  <c r="C12" i="7"/>
  <c r="B12" i="7"/>
  <c r="A12" i="7"/>
  <c r="H11" i="7"/>
  <c r="C11" i="7"/>
  <c r="B11" i="7"/>
  <c r="A11" i="7"/>
  <c r="A8" i="7"/>
  <c r="A7" i="7"/>
  <c r="A6" i="7"/>
  <c r="A5" i="7"/>
  <c r="E4" i="7"/>
  <c r="D4" i="7"/>
  <c r="C4" i="7"/>
  <c r="B4" i="7"/>
  <c r="H26" i="6"/>
  <c r="C26" i="6"/>
  <c r="B26" i="6"/>
  <c r="A26" i="6"/>
  <c r="H25" i="6"/>
  <c r="C25" i="6"/>
  <c r="B25" i="6"/>
  <c r="A25" i="6"/>
  <c r="H24" i="6"/>
  <c r="C24" i="6"/>
  <c r="B24" i="6"/>
  <c r="A24" i="6"/>
  <c r="H23" i="6"/>
  <c r="C23" i="6"/>
  <c r="B23" i="6"/>
  <c r="A23" i="6"/>
  <c r="H22" i="6"/>
  <c r="C22" i="6"/>
  <c r="B22" i="6"/>
  <c r="A22" i="6"/>
  <c r="H21" i="6"/>
  <c r="C21" i="6"/>
  <c r="B21" i="6"/>
  <c r="A21" i="6"/>
  <c r="H20" i="6"/>
  <c r="C20" i="6"/>
  <c r="B20" i="6"/>
  <c r="A20" i="6"/>
  <c r="H19" i="6"/>
  <c r="C19" i="6"/>
  <c r="B19" i="6"/>
  <c r="A19" i="6"/>
  <c r="H18" i="6"/>
  <c r="C18" i="6"/>
  <c r="B18" i="6"/>
  <c r="A18" i="6"/>
  <c r="H17" i="6"/>
  <c r="C17" i="6"/>
  <c r="B17" i="6"/>
  <c r="A17" i="6"/>
  <c r="H16" i="6"/>
  <c r="C16" i="6"/>
  <c r="B16" i="6"/>
  <c r="A16" i="6"/>
  <c r="H15" i="6"/>
  <c r="C15" i="6"/>
  <c r="B15" i="6"/>
  <c r="A15" i="6"/>
  <c r="H14" i="6"/>
  <c r="C14" i="6"/>
  <c r="B14" i="6"/>
  <c r="A14" i="6"/>
  <c r="H13" i="6"/>
  <c r="C13" i="6"/>
  <c r="B13" i="6"/>
  <c r="A13" i="6"/>
  <c r="H12" i="6"/>
  <c r="C12" i="6"/>
  <c r="B12" i="6"/>
  <c r="A12" i="6"/>
  <c r="H11" i="6"/>
  <c r="C11" i="6"/>
  <c r="B11" i="6"/>
  <c r="A11" i="6"/>
  <c r="A8" i="6"/>
  <c r="A7" i="6"/>
  <c r="A6" i="6"/>
  <c r="A5" i="6"/>
  <c r="E4" i="6"/>
  <c r="D4" i="6"/>
  <c r="C4" i="6"/>
  <c r="B4" i="6"/>
  <c r="A143" i="4"/>
  <c r="A142" i="4"/>
  <c r="A141" i="4"/>
  <c r="A140" i="4"/>
  <c r="A136" i="4"/>
  <c r="A135" i="4"/>
  <c r="A134" i="4"/>
  <c r="A129" i="4"/>
  <c r="A128" i="4"/>
  <c r="A127" i="4"/>
  <c r="A126" i="4"/>
  <c r="A122" i="4"/>
  <c r="A121" i="4"/>
  <c r="A120" i="4"/>
  <c r="A119" i="4"/>
  <c r="A116" i="4"/>
  <c r="A115" i="4"/>
  <c r="A114" i="4"/>
  <c r="A113" i="4"/>
  <c r="A109" i="4"/>
  <c r="A108" i="4"/>
  <c r="A107" i="4"/>
  <c r="A106" i="4"/>
  <c r="A102" i="4"/>
  <c r="A101" i="4"/>
  <c r="A100" i="4"/>
  <c r="A99" i="4"/>
  <c r="A95" i="4"/>
  <c r="A94" i="4"/>
  <c r="A93" i="4"/>
  <c r="A92" i="4"/>
  <c r="A88" i="4"/>
  <c r="A87" i="4"/>
  <c r="A86" i="4"/>
  <c r="A85" i="4"/>
  <c r="A81" i="4"/>
  <c r="A80" i="4"/>
  <c r="A79" i="4"/>
  <c r="A78" i="4"/>
  <c r="A74" i="4"/>
  <c r="A73" i="4"/>
  <c r="A72" i="4"/>
  <c r="A71" i="4"/>
  <c r="A67" i="4"/>
  <c r="A66" i="4"/>
  <c r="A65" i="4"/>
  <c r="A64" i="4"/>
  <c r="A60" i="4"/>
  <c r="A59" i="4"/>
  <c r="A58" i="4"/>
  <c r="A57" i="4"/>
  <c r="A53" i="4"/>
  <c r="A52" i="4"/>
  <c r="A51" i="4"/>
  <c r="A50" i="4"/>
  <c r="A46" i="4"/>
  <c r="A45" i="4"/>
  <c r="A44" i="4"/>
  <c r="A43" i="4"/>
  <c r="A39" i="4"/>
  <c r="A38" i="4"/>
  <c r="A37" i="4"/>
  <c r="A36" i="4"/>
  <c r="A33" i="4"/>
  <c r="A32" i="4"/>
  <c r="A31" i="4"/>
  <c r="A30" i="4"/>
  <c r="A26" i="4"/>
  <c r="A25" i="4"/>
  <c r="A24" i="4"/>
  <c r="A23" i="4"/>
  <c r="A19" i="4"/>
  <c r="A18" i="4"/>
  <c r="A17" i="4"/>
  <c r="A16" i="4"/>
  <c r="A12" i="4"/>
  <c r="A11" i="4"/>
  <c r="A10" i="4"/>
  <c r="A9" i="4"/>
  <c r="A5" i="4"/>
  <c r="A4" i="4"/>
  <c r="A3" i="4"/>
  <c r="A2" i="4"/>
  <c r="A23" i="3"/>
  <c r="A22" i="3"/>
  <c r="A21" i="3"/>
  <c r="A20" i="3"/>
  <c r="A17" i="3"/>
  <c r="A16" i="3"/>
  <c r="A15" i="3"/>
  <c r="A14" i="3"/>
  <c r="A11" i="3"/>
  <c r="A10" i="3"/>
  <c r="A9" i="3"/>
  <c r="A8" i="3"/>
  <c r="A5" i="3"/>
  <c r="A4" i="3"/>
  <c r="A3" i="3"/>
  <c r="A2" i="3"/>
  <c r="A38" i="2"/>
  <c r="A37" i="2"/>
  <c r="A36" i="2"/>
  <c r="A35" i="2"/>
  <c r="A32" i="2"/>
  <c r="A31" i="2"/>
  <c r="A30" i="2"/>
  <c r="A29" i="2"/>
  <c r="A26" i="2"/>
  <c r="A25" i="2"/>
  <c r="A24" i="2"/>
  <c r="A23" i="2"/>
  <c r="A12" i="2"/>
  <c r="A11" i="2"/>
  <c r="A10" i="2"/>
  <c r="A9" i="2"/>
  <c r="A5" i="2"/>
  <c r="A4" i="2"/>
  <c r="A3" i="2"/>
  <c r="A2" i="2"/>
  <c r="AU47" i="4" l="1"/>
</calcChain>
</file>

<file path=xl/sharedStrings.xml><?xml version="1.0" encoding="utf-8"?>
<sst xmlns="http://schemas.openxmlformats.org/spreadsheetml/2006/main" count="714" uniqueCount="94">
  <si>
    <t>Abbreviation</t>
  </si>
  <si>
    <t>Full Name</t>
  </si>
  <si>
    <t>Population type</t>
  </si>
  <si>
    <t>0-4</t>
  </si>
  <si>
    <t>Ages 0-4</t>
  </si>
  <si>
    <t>default</t>
  </si>
  <si>
    <t>5-14</t>
  </si>
  <si>
    <t>Ages 5-14</t>
  </si>
  <si>
    <t>15-64</t>
  </si>
  <si>
    <t>Ages 15-64</t>
  </si>
  <si>
    <t>65+</t>
  </si>
  <si>
    <t>Ages 65+</t>
  </si>
  <si>
    <t>Total population</t>
  </si>
  <si>
    <t>Provenance</t>
  </si>
  <si>
    <t>Units</t>
  </si>
  <si>
    <t>Uncertainty</t>
  </si>
  <si>
    <t>UN Population - 20180608 (id=1)</t>
  </si>
  <si>
    <t>Number</t>
  </si>
  <si>
    <t>Birth rate</t>
  </si>
  <si>
    <t>Constant</t>
  </si>
  <si>
    <t>UN Births and Crude Birth Rates - 20190801 (id=8)</t>
  </si>
  <si>
    <t>Number (per year)</t>
  </si>
  <si>
    <t>OR</t>
  </si>
  <si>
    <t>All-cause deaths</t>
  </si>
  <si>
    <t>Background mortality rate</t>
  </si>
  <si>
    <t>Probability (per year)</t>
  </si>
  <si>
    <t>Migration Rate</t>
  </si>
  <si>
    <t>Estimation from Background mortality rate</t>
  </si>
  <si>
    <t>Life expectancy</t>
  </si>
  <si>
    <t>Duration (years)</t>
  </si>
  <si>
    <t>Framework-supplied default</t>
  </si>
  <si>
    <t>Vaccination rate</t>
  </si>
  <si>
    <t>Fraction</t>
  </si>
  <si>
    <t>Typhoid treatment hold</t>
  </si>
  <si>
    <t>Second-line treatment for Typhoid</t>
  </si>
  <si>
    <t>Second-line treatment failure for Typhoid</t>
  </si>
  <si>
    <t>Carrier of Typhoid</t>
  </si>
  <si>
    <t>Estimation</t>
  </si>
  <si>
    <t>Calculation (Active Typhoid/Population)</t>
  </si>
  <si>
    <t>Mortality rate due to Typhoid</t>
  </si>
  <si>
    <t>Pieters et. al. 2018</t>
  </si>
  <si>
    <t>Rate (per year)</t>
  </si>
  <si>
    <t>Hornick (1970)</t>
  </si>
  <si>
    <t>Infectiousness (Typhoid)</t>
  </si>
  <si>
    <t>Pitzer et. al. 2014  (R0/duration)</t>
  </si>
  <si>
    <t>Probability</t>
  </si>
  <si>
    <t>Typhoid susceptibility</t>
  </si>
  <si>
    <t>Calibrated</t>
  </si>
  <si>
    <t>N.A.</t>
  </si>
  <si>
    <t>Sensitivity of Typhoid Tests</t>
  </si>
  <si>
    <t>Assumption</t>
  </si>
  <si>
    <t>Testing Rate for Typhoid</t>
  </si>
  <si>
    <t>Proportion of AMR to the first-line typhoid treatment</t>
  </si>
  <si>
    <t>Placeholder value</t>
  </si>
  <si>
    <t>Proportion</t>
  </si>
  <si>
    <t>Proportion of AMR to the second-line typhoid treatment</t>
  </si>
  <si>
    <t>Baseline typhoid first-line treatment success rate</t>
  </si>
  <si>
    <t>Dolecek et. al (2008)</t>
  </si>
  <si>
    <t>Baseline typhoid second-line treatment success rate</t>
  </si>
  <si>
    <t>not used at the moment</t>
  </si>
  <si>
    <t>Proportion of Typhoid cases going to carrier</t>
  </si>
  <si>
    <t>Ames and Robins (1943)</t>
  </si>
  <si>
    <t>Relative infectiousness of Chronic Carriers (Typhoid)</t>
  </si>
  <si>
    <t>Bilcke et al 2019 (via Antillion 2017)</t>
  </si>
  <si>
    <t>Typhoid incidence</t>
  </si>
  <si>
    <t>Number of typhoid deaths</t>
  </si>
  <si>
    <t>Typhoid disability weight</t>
  </si>
  <si>
    <t>contacts</t>
  </si>
  <si>
    <t>Contacts</t>
  </si>
  <si>
    <t>From population type</t>
  </si>
  <si>
    <t>To population type</t>
  </si>
  <si>
    <t>Y</t>
  </si>
  <si>
    <t>From population</t>
  </si>
  <si>
    <t>To population</t>
  </si>
  <si>
    <t>aging</t>
  </si>
  <si>
    <t>Aging</t>
  </si>
  <si>
    <t>N</t>
  </si>
  <si>
    <t>Automatic aging</t>
  </si>
  <si>
    <t>General Typhoid-related durations</t>
  </si>
  <si>
    <t>WHO</t>
  </si>
  <si>
    <t>Tutorial estimate, based on WHO</t>
  </si>
  <si>
    <t>Assumption for tutorial</t>
  </si>
  <si>
    <t>Total</t>
  </si>
  <si>
    <t>calculation</t>
  </si>
  <si>
    <t>Vaccine duration of protection</t>
  </si>
  <si>
    <t>Vaccine efficacy (typhoid)</t>
  </si>
  <si>
    <t>Total vaccinated population</t>
  </si>
  <si>
    <t>Prevalence</t>
  </si>
  <si>
    <t>Active infections</t>
  </si>
  <si>
    <t>Calculated</t>
  </si>
  <si>
    <t>Age-weighted average over all ages</t>
  </si>
  <si>
    <t>IHME GBD 2021 (GHDx results tool)</t>
  </si>
  <si>
    <t>IHME GBD 2021 (GHDx results tool) - 5 year smoothing, constant extrapolation</t>
  </si>
  <si>
    <t>Illustrative values for 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</si>
</sst>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4" borderId="0" xfId="0" applyFill="1"/>
    <xf numFmtId="0" fontId="0" fillId="0" borderId="2" xfId="0" applyBorder="1"/>
    <xf numFmtId="0" fontId="0" fillId="3" borderId="0" xfId="0" applyFill="1"/>
    <xf numFmtId="0" fontId="0" fillId="5" borderId="0" xfId="0" applyFill="1"/>
    <xf numFmtId="164" fontId="0" fillId="0" borderId="0" xfId="0" applyNumberFormat="1"/>
    <xf numFmtId="0" fontId="3" fillId="5" borderId="0" xfId="0" applyFont="1" applyFill="1"/>
  </cellXfs>
  <cellStyles count="1">
    <cellStyle name="Normal" xfId="0" builtinId="0"/>
  </cellStyles>
  <dxfs count="7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5"/>
  <sheetViews>
    <sheetView workbookViewId="0"/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5</v>
      </c>
    </row>
    <row r="3" spans="1:3" x14ac:dyDescent="0.25">
      <c r="A3" s="2" t="s">
        <v>6</v>
      </c>
      <c r="B3" s="2" t="s">
        <v>7</v>
      </c>
      <c r="C3" s="3" t="s">
        <v>5</v>
      </c>
    </row>
    <row r="4" spans="1:3" x14ac:dyDescent="0.25">
      <c r="A4" s="2" t="s">
        <v>8</v>
      </c>
      <c r="B4" s="2" t="s">
        <v>9</v>
      </c>
      <c r="C4" s="3" t="s">
        <v>5</v>
      </c>
    </row>
    <row r="5" spans="1:3" x14ac:dyDescent="0.25">
      <c r="A5" s="2" t="s">
        <v>10</v>
      </c>
      <c r="B5" s="2" t="s">
        <v>11</v>
      </c>
      <c r="C5" s="3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AU39"/>
  <sheetViews>
    <sheetView tabSelected="1" zoomScaleNormal="100" workbookViewId="0">
      <selection activeCell="P53" sqref="P53"/>
    </sheetView>
  </sheetViews>
  <sheetFormatPr defaultRowHeight="15" x14ac:dyDescent="0.25"/>
  <cols>
    <col min="1" max="1" width="29.28515625" customWidth="1"/>
    <col min="2" max="2" width="55.5703125" customWidth="1"/>
    <col min="3" max="3" width="25.85546875" customWidth="1"/>
    <col min="4" max="4" width="13.85546875" customWidth="1"/>
    <col min="5" max="5" width="10.5703125" customWidth="1"/>
    <col min="6" max="47" width="9.42578125" customWidth="1"/>
  </cols>
  <sheetData>
    <row r="1" spans="1:47" x14ac:dyDescent="0.25">
      <c r="A1" s="1" t="s">
        <v>12</v>
      </c>
      <c r="B1" s="1" t="s">
        <v>13</v>
      </c>
      <c r="C1" s="1" t="s">
        <v>14</v>
      </c>
      <c r="D1" s="1" t="s">
        <v>15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  <c r="Y1" s="1">
        <v>2020</v>
      </c>
      <c r="Z1" s="1">
        <v>2021</v>
      </c>
      <c r="AA1" s="1">
        <v>2022</v>
      </c>
      <c r="AB1" s="1">
        <v>2023</v>
      </c>
      <c r="AC1" s="1">
        <v>2024</v>
      </c>
      <c r="AD1" s="1">
        <v>2025</v>
      </c>
      <c r="AE1" s="1">
        <v>2026</v>
      </c>
      <c r="AF1" s="1">
        <v>2027</v>
      </c>
      <c r="AG1" s="1">
        <v>2028</v>
      </c>
      <c r="AH1" s="1">
        <v>2029</v>
      </c>
      <c r="AI1" s="1">
        <v>2030</v>
      </c>
      <c r="AJ1" s="1">
        <v>2031</v>
      </c>
      <c r="AK1" s="1">
        <v>2032</v>
      </c>
      <c r="AL1" s="1">
        <v>2033</v>
      </c>
      <c r="AM1" s="1">
        <v>2034</v>
      </c>
      <c r="AN1" s="1">
        <v>2035</v>
      </c>
      <c r="AO1" s="1">
        <v>2036</v>
      </c>
      <c r="AP1" s="1">
        <v>2037</v>
      </c>
      <c r="AQ1" s="1">
        <v>2038</v>
      </c>
      <c r="AR1" s="1">
        <v>2039</v>
      </c>
      <c r="AS1" s="1">
        <v>2040</v>
      </c>
    </row>
    <row r="2" spans="1:47" x14ac:dyDescent="0.25">
      <c r="A2" s="1" t="str">
        <f>'Population Definitions'!$A$2</f>
        <v>0-4</v>
      </c>
      <c r="B2" t="s">
        <v>16</v>
      </c>
      <c r="C2" t="s">
        <v>17</v>
      </c>
      <c r="D2" s="3"/>
      <c r="E2" s="3">
        <v>16814042</v>
      </c>
      <c r="F2" s="3">
        <v>16914645</v>
      </c>
      <c r="G2" s="3">
        <v>16952624</v>
      </c>
      <c r="H2" s="3">
        <v>16933025</v>
      </c>
      <c r="I2" s="3">
        <v>16860593</v>
      </c>
      <c r="J2" s="3">
        <v>16744481</v>
      </c>
      <c r="K2" s="3">
        <v>16676261</v>
      </c>
      <c r="L2" s="3">
        <v>16502794</v>
      </c>
      <c r="M2" s="3">
        <v>16266905</v>
      </c>
      <c r="N2" s="3">
        <v>16029342</v>
      </c>
      <c r="O2" s="3">
        <v>15836304</v>
      </c>
      <c r="P2" s="3">
        <v>15607968</v>
      </c>
      <c r="Q2" s="3">
        <v>15467715</v>
      </c>
      <c r="R2" s="3">
        <v>15390254</v>
      </c>
      <c r="S2" s="3">
        <v>15329075</v>
      </c>
      <c r="T2" s="3">
        <v>15253913</v>
      </c>
      <c r="U2" s="3">
        <v>15235546</v>
      </c>
      <c r="V2" s="3">
        <v>15166773</v>
      </c>
      <c r="W2" s="3">
        <v>15060635</v>
      </c>
      <c r="X2" s="3">
        <v>14944982</v>
      </c>
      <c r="Y2" s="3">
        <v>14841667</v>
      </c>
      <c r="Z2" s="3">
        <v>14754294</v>
      </c>
      <c r="AA2" s="3">
        <v>14640462</v>
      </c>
      <c r="AB2" s="3">
        <v>14510565</v>
      </c>
      <c r="AC2" s="3">
        <v>14371936</v>
      </c>
      <c r="AD2" s="3">
        <v>14231958</v>
      </c>
      <c r="AE2" s="3">
        <v>14086721</v>
      </c>
      <c r="AF2" s="3">
        <v>13945558</v>
      </c>
      <c r="AG2" s="3">
        <v>13805808</v>
      </c>
      <c r="AH2" s="3">
        <v>13661685</v>
      </c>
      <c r="AI2" s="3">
        <v>13509870</v>
      </c>
      <c r="AJ2" s="3">
        <v>13369314</v>
      </c>
      <c r="AK2" s="3">
        <v>13217725</v>
      </c>
      <c r="AL2" s="3">
        <v>13057949</v>
      </c>
      <c r="AM2" s="3">
        <v>12896414</v>
      </c>
      <c r="AN2" s="3">
        <v>12738606</v>
      </c>
      <c r="AO2" s="3">
        <v>12596271</v>
      </c>
      <c r="AP2" s="3">
        <v>12453291</v>
      </c>
      <c r="AQ2" s="3">
        <v>12311488</v>
      </c>
      <c r="AR2" s="3">
        <v>12172704</v>
      </c>
      <c r="AS2" s="3">
        <v>12039550</v>
      </c>
    </row>
    <row r="3" spans="1:47" x14ac:dyDescent="0.25">
      <c r="A3" s="1" t="str">
        <f>'Population Definitions'!$A$3</f>
        <v>5-14</v>
      </c>
      <c r="B3" t="s">
        <v>16</v>
      </c>
      <c r="C3" t="s">
        <v>17</v>
      </c>
      <c r="D3" s="3"/>
      <c r="E3" s="3">
        <v>31950717</v>
      </c>
      <c r="F3" s="3">
        <v>32122394</v>
      </c>
      <c r="G3" s="3">
        <v>32293556</v>
      </c>
      <c r="H3" s="3">
        <v>32451817</v>
      </c>
      <c r="I3" s="3">
        <v>32579213</v>
      </c>
      <c r="J3" s="3">
        <v>32653890</v>
      </c>
      <c r="K3" s="3">
        <v>32744036</v>
      </c>
      <c r="L3" s="3">
        <v>32839417</v>
      </c>
      <c r="M3" s="3">
        <v>32929019</v>
      </c>
      <c r="N3" s="3">
        <v>32997400</v>
      </c>
      <c r="O3" s="3">
        <v>33024918</v>
      </c>
      <c r="P3" s="3">
        <v>32944649</v>
      </c>
      <c r="Q3" s="3">
        <v>32816991</v>
      </c>
      <c r="R3" s="3">
        <v>32640840</v>
      </c>
      <c r="S3" s="3">
        <v>32422710</v>
      </c>
      <c r="T3" s="3">
        <v>32174293</v>
      </c>
      <c r="U3" s="3">
        <v>31858846</v>
      </c>
      <c r="V3" s="3">
        <v>31549989</v>
      </c>
      <c r="W3" s="3">
        <v>31261898</v>
      </c>
      <c r="X3" s="3">
        <v>31006386</v>
      </c>
      <c r="Y3" s="3">
        <v>30778667</v>
      </c>
      <c r="Z3" s="3">
        <v>30536198</v>
      </c>
      <c r="AA3" s="3">
        <v>30340739</v>
      </c>
      <c r="AB3" s="3">
        <v>30178223</v>
      </c>
      <c r="AC3" s="3">
        <v>30026367</v>
      </c>
      <c r="AD3" s="3">
        <v>29864728</v>
      </c>
      <c r="AE3" s="3">
        <v>29685086</v>
      </c>
      <c r="AF3" s="3">
        <v>29500975</v>
      </c>
      <c r="AG3" s="3">
        <v>29307707</v>
      </c>
      <c r="AH3" s="3">
        <v>29101936</v>
      </c>
      <c r="AI3" s="3">
        <v>28881333</v>
      </c>
      <c r="AJ3" s="3">
        <v>28637368</v>
      </c>
      <c r="AK3" s="3">
        <v>28384617</v>
      </c>
      <c r="AL3" s="3">
        <v>28123761</v>
      </c>
      <c r="AM3" s="3">
        <v>27856051</v>
      </c>
      <c r="AN3" s="3">
        <v>27579612</v>
      </c>
      <c r="AO3" s="3">
        <v>27286822</v>
      </c>
      <c r="AP3" s="3">
        <v>26994188</v>
      </c>
      <c r="AQ3" s="3">
        <v>26701497</v>
      </c>
      <c r="AR3" s="3">
        <v>26407886</v>
      </c>
      <c r="AS3" s="3">
        <v>26110859</v>
      </c>
    </row>
    <row r="4" spans="1:47" x14ac:dyDescent="0.25">
      <c r="A4" s="1" t="str">
        <f>'Population Definitions'!$A$4</f>
        <v>15-64</v>
      </c>
      <c r="B4" t="s">
        <v>16</v>
      </c>
      <c r="C4" t="s">
        <v>17</v>
      </c>
      <c r="D4" s="3"/>
      <c r="E4" s="3">
        <v>77776048</v>
      </c>
      <c r="F4" s="3">
        <v>79809023</v>
      </c>
      <c r="G4" s="3">
        <v>81877646</v>
      </c>
      <c r="H4" s="3">
        <v>83945089</v>
      </c>
      <c r="I4" s="3">
        <v>85967657</v>
      </c>
      <c r="J4" s="3">
        <v>87921883</v>
      </c>
      <c r="K4" s="3">
        <v>89601632</v>
      </c>
      <c r="L4" s="3">
        <v>91228713</v>
      </c>
      <c r="M4" s="3">
        <v>92834834</v>
      </c>
      <c r="N4" s="3">
        <v>94463843</v>
      </c>
      <c r="O4" s="3">
        <v>96152797</v>
      </c>
      <c r="P4" s="3">
        <v>97987374</v>
      </c>
      <c r="Q4" s="3">
        <v>99843589</v>
      </c>
      <c r="R4" s="3">
        <v>101732877</v>
      </c>
      <c r="S4" s="3">
        <v>103669903</v>
      </c>
      <c r="T4" s="3">
        <v>105651107</v>
      </c>
      <c r="U4" s="3">
        <v>107583339</v>
      </c>
      <c r="V4" s="3">
        <v>109557752</v>
      </c>
      <c r="W4" s="3">
        <v>111536305</v>
      </c>
      <c r="X4" s="3">
        <v>113466512</v>
      </c>
      <c r="Y4" s="3">
        <v>115322112</v>
      </c>
      <c r="Z4" s="3">
        <v>117094939</v>
      </c>
      <c r="AA4" s="3">
        <v>118811460</v>
      </c>
      <c r="AB4" s="3">
        <v>120453107</v>
      </c>
      <c r="AC4" s="3">
        <v>122005667</v>
      </c>
      <c r="AD4" s="3">
        <v>123460466</v>
      </c>
      <c r="AE4" s="3">
        <v>124789425</v>
      </c>
      <c r="AF4" s="3">
        <v>126016139</v>
      </c>
      <c r="AG4" s="3">
        <v>127152170</v>
      </c>
      <c r="AH4" s="3">
        <v>128216980</v>
      </c>
      <c r="AI4" s="3">
        <v>129223519</v>
      </c>
      <c r="AJ4" s="3">
        <v>130142778</v>
      </c>
      <c r="AK4" s="3">
        <v>131003062</v>
      </c>
      <c r="AL4" s="3">
        <v>131810074</v>
      </c>
      <c r="AM4" s="3">
        <v>132573598</v>
      </c>
      <c r="AN4" s="3">
        <v>133299430</v>
      </c>
      <c r="AO4" s="3">
        <v>133975092</v>
      </c>
      <c r="AP4" s="3">
        <v>134617451</v>
      </c>
      <c r="AQ4" s="3">
        <v>135202713</v>
      </c>
      <c r="AR4" s="3">
        <v>135699907</v>
      </c>
      <c r="AS4" s="3">
        <v>136091071</v>
      </c>
    </row>
    <row r="5" spans="1:47" x14ac:dyDescent="0.25">
      <c r="A5" s="1" t="str">
        <f>'Population Definitions'!$A$5</f>
        <v>65+</v>
      </c>
      <c r="B5" t="s">
        <v>16</v>
      </c>
      <c r="C5" t="s">
        <v>17</v>
      </c>
      <c r="D5" s="3"/>
      <c r="E5" s="3">
        <v>5040436</v>
      </c>
      <c r="F5" s="3">
        <v>5261098</v>
      </c>
      <c r="G5" s="3">
        <v>5476841</v>
      </c>
      <c r="H5" s="3">
        <v>5689070</v>
      </c>
      <c r="I5" s="3">
        <v>5900026</v>
      </c>
      <c r="J5" s="3">
        <v>6110847</v>
      </c>
      <c r="K5" s="3">
        <v>6346075</v>
      </c>
      <c r="L5" s="3">
        <v>6568267</v>
      </c>
      <c r="M5" s="3">
        <v>6775056</v>
      </c>
      <c r="N5" s="3">
        <v>6964123</v>
      </c>
      <c r="O5" s="3">
        <v>7135083</v>
      </c>
      <c r="P5" s="3">
        <v>7371925</v>
      </c>
      <c r="Q5" s="3">
        <v>7598758</v>
      </c>
      <c r="R5" s="3">
        <v>7807321</v>
      </c>
      <c r="S5" s="3">
        <v>7983591</v>
      </c>
      <c r="T5" s="3">
        <v>8121573</v>
      </c>
      <c r="U5" s="3">
        <v>8273829</v>
      </c>
      <c r="V5" s="3">
        <v>8395237</v>
      </c>
      <c r="W5" s="3">
        <v>8509311</v>
      </c>
      <c r="X5" s="3">
        <v>8648040</v>
      </c>
      <c r="Y5" s="3">
        <v>8832863</v>
      </c>
      <c r="Z5" s="3">
        <v>9114204</v>
      </c>
      <c r="AA5" s="3">
        <v>9436548</v>
      </c>
      <c r="AB5" s="3">
        <v>9805511</v>
      </c>
      <c r="AC5" s="3">
        <v>10227159</v>
      </c>
      <c r="AD5" s="3">
        <v>10705757</v>
      </c>
      <c r="AE5" s="3">
        <v>11275123</v>
      </c>
      <c r="AF5" s="3">
        <v>11890684</v>
      </c>
      <c r="AG5" s="3">
        <v>12549112</v>
      </c>
      <c r="AH5" s="3">
        <v>13243827</v>
      </c>
      <c r="AI5" s="3">
        <v>13970089</v>
      </c>
      <c r="AJ5" s="3">
        <v>14745202</v>
      </c>
      <c r="AK5" s="3">
        <v>15545839</v>
      </c>
      <c r="AL5" s="3">
        <v>16362562</v>
      </c>
      <c r="AM5" s="3">
        <v>17177994</v>
      </c>
      <c r="AN5" s="3">
        <v>17982877</v>
      </c>
      <c r="AO5" s="3">
        <v>18785200</v>
      </c>
      <c r="AP5" s="3">
        <v>19567824</v>
      </c>
      <c r="AQ5" s="3">
        <v>20354235</v>
      </c>
      <c r="AR5" s="3">
        <v>21176197</v>
      </c>
      <c r="AS5" s="3">
        <v>22052832</v>
      </c>
    </row>
    <row r="6" spans="1:47" x14ac:dyDescent="0.25">
      <c r="A6" s="1" t="s">
        <v>82</v>
      </c>
      <c r="B6" t="s">
        <v>89</v>
      </c>
      <c r="C6" t="s">
        <v>17</v>
      </c>
      <c r="D6" s="8"/>
      <c r="E6" s="8">
        <f>SUM(E2:E5)</f>
        <v>131581243</v>
      </c>
      <c r="F6" s="8">
        <f t="shared" ref="F6:AS6" si="0">SUM(F2:F5)</f>
        <v>134107160</v>
      </c>
      <c r="G6" s="8">
        <f t="shared" si="0"/>
        <v>136600667</v>
      </c>
      <c r="H6" s="8">
        <f t="shared" si="0"/>
        <v>139019001</v>
      </c>
      <c r="I6" s="8">
        <f t="shared" si="0"/>
        <v>141307489</v>
      </c>
      <c r="J6" s="8">
        <f t="shared" si="0"/>
        <v>143431101</v>
      </c>
      <c r="K6" s="8">
        <f t="shared" si="0"/>
        <v>145368004</v>
      </c>
      <c r="L6" s="8">
        <f t="shared" si="0"/>
        <v>147139191</v>
      </c>
      <c r="M6" s="8">
        <f t="shared" si="0"/>
        <v>148805814</v>
      </c>
      <c r="N6" s="8">
        <f t="shared" si="0"/>
        <v>150454708</v>
      </c>
      <c r="O6" s="8">
        <f t="shared" si="0"/>
        <v>152149102</v>
      </c>
      <c r="P6" s="8">
        <f t="shared" si="0"/>
        <v>153911916</v>
      </c>
      <c r="Q6" s="8">
        <f t="shared" si="0"/>
        <v>155727053</v>
      </c>
      <c r="R6" s="8">
        <f t="shared" si="0"/>
        <v>157571292</v>
      </c>
      <c r="S6" s="8">
        <f t="shared" si="0"/>
        <v>159405279</v>
      </c>
      <c r="T6" s="8">
        <f t="shared" si="0"/>
        <v>161200886</v>
      </c>
      <c r="U6" s="8">
        <f t="shared" si="0"/>
        <v>162951560</v>
      </c>
      <c r="V6" s="8">
        <f t="shared" si="0"/>
        <v>164669751</v>
      </c>
      <c r="W6" s="8">
        <f t="shared" si="0"/>
        <v>166368149</v>
      </c>
      <c r="X6" s="8">
        <f t="shared" si="0"/>
        <v>168065920</v>
      </c>
      <c r="Y6" s="8">
        <f t="shared" si="0"/>
        <v>169775309</v>
      </c>
      <c r="Z6" s="8">
        <f t="shared" si="0"/>
        <v>171499635</v>
      </c>
      <c r="AA6" s="8">
        <f t="shared" si="0"/>
        <v>173229209</v>
      </c>
      <c r="AB6" s="8">
        <f t="shared" si="0"/>
        <v>174947406</v>
      </c>
      <c r="AC6" s="8">
        <f t="shared" si="0"/>
        <v>176631129</v>
      </c>
      <c r="AD6" s="8">
        <f t="shared" si="0"/>
        <v>178262909</v>
      </c>
      <c r="AE6" s="8">
        <f t="shared" si="0"/>
        <v>179836355</v>
      </c>
      <c r="AF6" s="8">
        <f t="shared" si="0"/>
        <v>181353356</v>
      </c>
      <c r="AG6" s="8">
        <f t="shared" si="0"/>
        <v>182814797</v>
      </c>
      <c r="AH6" s="8">
        <f t="shared" si="0"/>
        <v>184224428</v>
      </c>
      <c r="AI6" s="8">
        <f t="shared" si="0"/>
        <v>185584811</v>
      </c>
      <c r="AJ6" s="8">
        <f t="shared" si="0"/>
        <v>186894662</v>
      </c>
      <c r="AK6" s="8">
        <f t="shared" si="0"/>
        <v>188151243</v>
      </c>
      <c r="AL6" s="8">
        <f t="shared" si="0"/>
        <v>189354346</v>
      </c>
      <c r="AM6" s="8">
        <f t="shared" si="0"/>
        <v>190504057</v>
      </c>
      <c r="AN6" s="8">
        <f t="shared" si="0"/>
        <v>191600525</v>
      </c>
      <c r="AO6" s="8">
        <f t="shared" si="0"/>
        <v>192643385</v>
      </c>
      <c r="AP6" s="8">
        <f t="shared" si="0"/>
        <v>193632754</v>
      </c>
      <c r="AQ6" s="8">
        <f t="shared" si="0"/>
        <v>194569933</v>
      </c>
      <c r="AR6" s="8">
        <f t="shared" si="0"/>
        <v>195456694</v>
      </c>
      <c r="AS6" s="8">
        <f t="shared" si="0"/>
        <v>196294312</v>
      </c>
    </row>
    <row r="8" spans="1:47" x14ac:dyDescent="0.25">
      <c r="A8" s="1" t="s">
        <v>18</v>
      </c>
      <c r="B8" s="1" t="s">
        <v>13</v>
      </c>
      <c r="C8" s="1" t="s">
        <v>14</v>
      </c>
      <c r="D8" s="1" t="s">
        <v>15</v>
      </c>
      <c r="E8" s="1" t="s">
        <v>19</v>
      </c>
      <c r="F8" s="1"/>
      <c r="G8" s="1">
        <v>2000</v>
      </c>
      <c r="H8" s="1">
        <v>2001</v>
      </c>
      <c r="I8" s="1">
        <v>2002</v>
      </c>
      <c r="J8" s="1">
        <v>2003</v>
      </c>
      <c r="K8" s="1">
        <v>2004</v>
      </c>
      <c r="L8" s="1">
        <v>2005</v>
      </c>
      <c r="M8" s="1">
        <v>2006</v>
      </c>
      <c r="N8" s="1">
        <v>2007</v>
      </c>
      <c r="O8" s="1">
        <v>2008</v>
      </c>
      <c r="P8" s="1">
        <v>2009</v>
      </c>
      <c r="Q8" s="1">
        <v>2010</v>
      </c>
      <c r="R8" s="1">
        <v>2011</v>
      </c>
      <c r="S8" s="1">
        <v>2012</v>
      </c>
      <c r="T8" s="1">
        <v>2013</v>
      </c>
      <c r="U8" s="1">
        <v>2014</v>
      </c>
      <c r="V8" s="1">
        <v>2015</v>
      </c>
      <c r="W8" s="1">
        <v>2016</v>
      </c>
      <c r="X8" s="1">
        <v>2017</v>
      </c>
      <c r="Y8" s="1">
        <v>2018</v>
      </c>
      <c r="Z8" s="1">
        <v>2019</v>
      </c>
      <c r="AA8" s="1">
        <v>2020</v>
      </c>
      <c r="AB8" s="1">
        <v>2021</v>
      </c>
      <c r="AC8" s="1">
        <v>2022</v>
      </c>
      <c r="AD8" s="1">
        <v>2023</v>
      </c>
      <c r="AE8" s="1">
        <v>2024</v>
      </c>
      <c r="AF8" s="1">
        <v>2025</v>
      </c>
      <c r="AG8" s="1">
        <v>2026</v>
      </c>
      <c r="AH8" s="1">
        <v>2027</v>
      </c>
      <c r="AI8" s="1">
        <v>2028</v>
      </c>
      <c r="AJ8" s="1">
        <v>2029</v>
      </c>
      <c r="AK8" s="1">
        <v>2030</v>
      </c>
      <c r="AL8" s="1">
        <v>2031</v>
      </c>
      <c r="AM8" s="1">
        <v>2032</v>
      </c>
      <c r="AN8" s="1">
        <v>2033</v>
      </c>
      <c r="AO8" s="1">
        <v>2034</v>
      </c>
      <c r="AP8" s="1">
        <v>2035</v>
      </c>
      <c r="AQ8" s="1">
        <v>2036</v>
      </c>
      <c r="AR8" s="1">
        <v>2037</v>
      </c>
      <c r="AS8" s="1">
        <v>2038</v>
      </c>
      <c r="AT8" s="1">
        <v>2039</v>
      </c>
      <c r="AU8" s="1">
        <v>2040</v>
      </c>
    </row>
    <row r="9" spans="1:47" x14ac:dyDescent="0.25">
      <c r="A9" s="1" t="str">
        <f>'Population Definitions'!$A$2</f>
        <v>0-4</v>
      </c>
      <c r="B9" t="s">
        <v>20</v>
      </c>
      <c r="C9" t="s">
        <v>21</v>
      </c>
      <c r="D9" s="3"/>
      <c r="E9" s="3"/>
      <c r="F9" s="4" t="s">
        <v>22</v>
      </c>
      <c r="G9">
        <v>2757850.08</v>
      </c>
      <c r="H9">
        <v>2757850.08</v>
      </c>
      <c r="I9">
        <v>2757850.08</v>
      </c>
      <c r="J9">
        <v>2757850.08</v>
      </c>
      <c r="K9">
        <v>2757850.08</v>
      </c>
      <c r="L9">
        <v>2569273.92</v>
      </c>
      <c r="M9">
        <v>2569273.92</v>
      </c>
      <c r="N9">
        <v>2569273.92</v>
      </c>
      <c r="O9">
        <v>2569273.92</v>
      </c>
      <c r="P9">
        <v>2569273.92</v>
      </c>
      <c r="Q9">
        <v>2438995.6800000002</v>
      </c>
      <c r="R9">
        <v>2438995.6800000002</v>
      </c>
      <c r="S9">
        <v>2438995.6800000002</v>
      </c>
      <c r="T9">
        <v>2438995.6800000002</v>
      </c>
      <c r="U9">
        <v>2438995.6800000002</v>
      </c>
      <c r="V9">
        <v>2357187.04</v>
      </c>
      <c r="W9">
        <v>2357187.04</v>
      </c>
      <c r="X9">
        <v>2357187.04</v>
      </c>
      <c r="Y9">
        <v>2357187.04</v>
      </c>
      <c r="Z9">
        <v>2357187.04</v>
      </c>
      <c r="AA9">
        <v>2257745.12</v>
      </c>
      <c r="AB9">
        <v>2257745.12</v>
      </c>
      <c r="AC9">
        <v>2257745.12</v>
      </c>
      <c r="AD9">
        <v>2257745.12</v>
      </c>
      <c r="AE9">
        <v>2257745.12</v>
      </c>
      <c r="AF9">
        <v>2115114.08</v>
      </c>
      <c r="AG9">
        <v>2115114.08</v>
      </c>
      <c r="AH9">
        <v>2115114.08</v>
      </c>
      <c r="AI9">
        <v>2115114.08</v>
      </c>
      <c r="AJ9">
        <v>2115114.08</v>
      </c>
      <c r="AK9">
        <v>1975366.4000000001</v>
      </c>
      <c r="AL9">
        <v>1975366.4000000001</v>
      </c>
      <c r="AM9">
        <v>1975366.4000000001</v>
      </c>
      <c r="AN9">
        <v>1975366.4000000001</v>
      </c>
      <c r="AO9">
        <v>1975366.4000000001</v>
      </c>
      <c r="AP9">
        <v>1849657.2800000003</v>
      </c>
      <c r="AQ9">
        <v>1849657.2800000003</v>
      </c>
      <c r="AR9">
        <v>1849657.2800000003</v>
      </c>
      <c r="AS9">
        <v>1849657.2800000003</v>
      </c>
      <c r="AT9">
        <v>1849657.2800000003</v>
      </c>
      <c r="AU9">
        <v>1746055.3600000003</v>
      </c>
    </row>
    <row r="10" spans="1:47" x14ac:dyDescent="0.25">
      <c r="A10" s="1" t="str">
        <f>'Population Definitions'!$A$3</f>
        <v>5-14</v>
      </c>
      <c r="B10" t="s">
        <v>20</v>
      </c>
      <c r="C10" t="s">
        <v>21</v>
      </c>
      <c r="D10" s="3"/>
      <c r="E10" s="3">
        <v>0</v>
      </c>
      <c r="F10" s="4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5">
      <c r="A11" s="1" t="str">
        <f>'Population Definitions'!$A$4</f>
        <v>15-64</v>
      </c>
      <c r="B11" t="s">
        <v>20</v>
      </c>
      <c r="C11" t="s">
        <v>21</v>
      </c>
      <c r="D11" s="3"/>
      <c r="E11" s="3">
        <v>0</v>
      </c>
      <c r="F11" s="4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5">
      <c r="A12" s="1" t="str">
        <f>'Population Definitions'!$A$5</f>
        <v>65+</v>
      </c>
      <c r="B12" t="s">
        <v>20</v>
      </c>
      <c r="C12" t="s">
        <v>21</v>
      </c>
      <c r="D12" s="3"/>
      <c r="E12" s="3">
        <v>0</v>
      </c>
      <c r="F12" s="4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5">
      <c r="A13" s="1" t="s">
        <v>82</v>
      </c>
      <c r="B13" t="s">
        <v>20</v>
      </c>
      <c r="C13" t="s">
        <v>21</v>
      </c>
      <c r="D13" s="8"/>
      <c r="E13" s="8"/>
      <c r="F13" s="4" t="s">
        <v>22</v>
      </c>
      <c r="G13" s="8">
        <f>SUM(G9:G12)</f>
        <v>2757850.08</v>
      </c>
      <c r="H13" s="8">
        <f t="shared" ref="H13:AU13" si="1">SUM(H9:H12)</f>
        <v>2757850.08</v>
      </c>
      <c r="I13" s="8">
        <f t="shared" si="1"/>
        <v>2757850.08</v>
      </c>
      <c r="J13" s="8">
        <f t="shared" si="1"/>
        <v>2757850.08</v>
      </c>
      <c r="K13" s="8">
        <f t="shared" si="1"/>
        <v>2757850.08</v>
      </c>
      <c r="L13" s="8">
        <f t="shared" si="1"/>
        <v>2569273.92</v>
      </c>
      <c r="M13" s="8">
        <f t="shared" si="1"/>
        <v>2569273.92</v>
      </c>
      <c r="N13" s="8">
        <f t="shared" si="1"/>
        <v>2569273.92</v>
      </c>
      <c r="O13" s="8">
        <f t="shared" si="1"/>
        <v>2569273.92</v>
      </c>
      <c r="P13" s="8">
        <f t="shared" si="1"/>
        <v>2569273.92</v>
      </c>
      <c r="Q13" s="8">
        <f t="shared" si="1"/>
        <v>2438995.6800000002</v>
      </c>
      <c r="R13" s="8">
        <f t="shared" si="1"/>
        <v>2438995.6800000002</v>
      </c>
      <c r="S13" s="8">
        <f t="shared" si="1"/>
        <v>2438995.6800000002</v>
      </c>
      <c r="T13" s="8">
        <f t="shared" si="1"/>
        <v>2438995.6800000002</v>
      </c>
      <c r="U13" s="8">
        <f t="shared" si="1"/>
        <v>2438995.6800000002</v>
      </c>
      <c r="V13" s="8">
        <f t="shared" si="1"/>
        <v>2357187.04</v>
      </c>
      <c r="W13" s="8">
        <f t="shared" si="1"/>
        <v>2357187.04</v>
      </c>
      <c r="X13" s="8">
        <f t="shared" si="1"/>
        <v>2357187.04</v>
      </c>
      <c r="Y13" s="8">
        <f t="shared" si="1"/>
        <v>2357187.04</v>
      </c>
      <c r="Z13" s="8">
        <f t="shared" si="1"/>
        <v>2357187.04</v>
      </c>
      <c r="AA13" s="8">
        <f t="shared" si="1"/>
        <v>2257745.12</v>
      </c>
      <c r="AB13" s="8">
        <f t="shared" si="1"/>
        <v>2257745.12</v>
      </c>
      <c r="AC13" s="8">
        <f t="shared" si="1"/>
        <v>2257745.12</v>
      </c>
      <c r="AD13" s="8">
        <f t="shared" si="1"/>
        <v>2257745.12</v>
      </c>
      <c r="AE13" s="8">
        <f t="shared" si="1"/>
        <v>2257745.12</v>
      </c>
      <c r="AF13" s="8">
        <f t="shared" si="1"/>
        <v>2115114.08</v>
      </c>
      <c r="AG13" s="8">
        <f t="shared" si="1"/>
        <v>2115114.08</v>
      </c>
      <c r="AH13" s="8">
        <f t="shared" si="1"/>
        <v>2115114.08</v>
      </c>
      <c r="AI13" s="8">
        <f t="shared" si="1"/>
        <v>2115114.08</v>
      </c>
      <c r="AJ13" s="8">
        <f t="shared" si="1"/>
        <v>2115114.08</v>
      </c>
      <c r="AK13" s="8">
        <f t="shared" si="1"/>
        <v>1975366.4000000001</v>
      </c>
      <c r="AL13" s="8">
        <f t="shared" si="1"/>
        <v>1975366.4000000001</v>
      </c>
      <c r="AM13" s="8">
        <f t="shared" si="1"/>
        <v>1975366.4000000001</v>
      </c>
      <c r="AN13" s="8">
        <f t="shared" si="1"/>
        <v>1975366.4000000001</v>
      </c>
      <c r="AO13" s="8">
        <f t="shared" si="1"/>
        <v>1975366.4000000001</v>
      </c>
      <c r="AP13" s="8">
        <f t="shared" si="1"/>
        <v>1849657.2800000003</v>
      </c>
      <c r="AQ13" s="8">
        <f t="shared" si="1"/>
        <v>1849657.2800000003</v>
      </c>
      <c r="AR13" s="8">
        <f t="shared" si="1"/>
        <v>1849657.2800000003</v>
      </c>
      <c r="AS13" s="8">
        <f t="shared" si="1"/>
        <v>1849657.2800000003</v>
      </c>
      <c r="AT13" s="8">
        <f t="shared" si="1"/>
        <v>1849657.2800000003</v>
      </c>
      <c r="AU13" s="8">
        <f t="shared" si="1"/>
        <v>1746055.3600000003</v>
      </c>
    </row>
    <row r="15" spans="1:47" x14ac:dyDescent="0.25">
      <c r="A15" s="1" t="s">
        <v>23</v>
      </c>
      <c r="B15" s="1" t="s">
        <v>13</v>
      </c>
      <c r="C15" s="1" t="s">
        <v>14</v>
      </c>
      <c r="D15" s="1" t="s">
        <v>15</v>
      </c>
      <c r="E15" s="1" t="s">
        <v>19</v>
      </c>
      <c r="F15" s="1"/>
      <c r="G15" s="1">
        <v>2000</v>
      </c>
      <c r="H15" s="1">
        <v>2001</v>
      </c>
      <c r="I15" s="1">
        <v>2002</v>
      </c>
      <c r="J15" s="1">
        <v>2003</v>
      </c>
      <c r="K15" s="1">
        <v>2004</v>
      </c>
      <c r="L15" s="1">
        <v>2005</v>
      </c>
      <c r="M15" s="1">
        <v>2006</v>
      </c>
      <c r="N15" s="1">
        <v>2007</v>
      </c>
      <c r="O15" s="1">
        <v>2008</v>
      </c>
      <c r="P15" s="1">
        <v>2009</v>
      </c>
      <c r="Q15" s="1">
        <v>2010</v>
      </c>
      <c r="R15" s="1">
        <v>2011</v>
      </c>
      <c r="S15" s="1">
        <v>2012</v>
      </c>
      <c r="T15" s="1">
        <v>2013</v>
      </c>
      <c r="U15" s="1">
        <v>2014</v>
      </c>
      <c r="V15" s="1">
        <v>2015</v>
      </c>
      <c r="W15" s="1">
        <v>2016</v>
      </c>
      <c r="X15" s="1">
        <v>2017</v>
      </c>
      <c r="Y15" s="1">
        <v>2018</v>
      </c>
      <c r="Z15" s="1">
        <v>2019</v>
      </c>
      <c r="AA15" s="1">
        <v>2020</v>
      </c>
      <c r="AB15" s="1">
        <v>2021</v>
      </c>
      <c r="AC15" s="1">
        <v>2022</v>
      </c>
      <c r="AD15" s="1">
        <v>2023</v>
      </c>
      <c r="AE15" s="1">
        <v>2024</v>
      </c>
      <c r="AF15" s="1">
        <v>2025</v>
      </c>
      <c r="AG15" s="1">
        <v>2026</v>
      </c>
      <c r="AH15" s="1">
        <v>2027</v>
      </c>
      <c r="AI15" s="1">
        <v>2028</v>
      </c>
      <c r="AJ15" s="1">
        <v>2029</v>
      </c>
      <c r="AK15" s="1">
        <v>2030</v>
      </c>
      <c r="AL15" s="1">
        <v>2031</v>
      </c>
      <c r="AM15" s="1">
        <v>2032</v>
      </c>
      <c r="AN15" s="1">
        <v>2033</v>
      </c>
      <c r="AO15" s="1">
        <v>2034</v>
      </c>
      <c r="AP15" s="1">
        <v>2035</v>
      </c>
      <c r="AQ15" s="1">
        <v>2036</v>
      </c>
      <c r="AR15" s="1">
        <v>2037</v>
      </c>
      <c r="AS15" s="1">
        <v>2038</v>
      </c>
      <c r="AT15" s="1">
        <v>2039</v>
      </c>
      <c r="AU15" s="1">
        <v>2040</v>
      </c>
    </row>
    <row r="16" spans="1:47" x14ac:dyDescent="0.25">
      <c r="A16" s="1" t="s">
        <v>3</v>
      </c>
      <c r="B16" s="11" t="s">
        <v>93</v>
      </c>
      <c r="C16" t="s">
        <v>17</v>
      </c>
      <c r="D16" s="7"/>
      <c r="E16" s="7"/>
      <c r="F16" s="4" t="s">
        <v>22</v>
      </c>
      <c r="G16">
        <v>245023.2</v>
      </c>
      <c r="H16">
        <v>289572.8</v>
      </c>
      <c r="I16">
        <v>263576.8</v>
      </c>
      <c r="J16">
        <v>277941.60000000003</v>
      </c>
      <c r="K16">
        <v>282810.40000000002</v>
      </c>
      <c r="L16">
        <v>242108.80000000002</v>
      </c>
      <c r="M16">
        <v>192130.40000000002</v>
      </c>
      <c r="N16">
        <v>206800.80000000002</v>
      </c>
      <c r="O16">
        <v>226036.80000000002</v>
      </c>
      <c r="P16">
        <v>146022.39999999999</v>
      </c>
      <c r="Q16">
        <v>180605.6</v>
      </c>
      <c r="R16">
        <v>147542.39999999999</v>
      </c>
      <c r="S16">
        <v>164196</v>
      </c>
      <c r="T16">
        <v>145359.20000000001</v>
      </c>
      <c r="U16">
        <v>147184.80000000002</v>
      </c>
      <c r="V16">
        <v>128314.40000000001</v>
      </c>
      <c r="W16">
        <v>109667.20000000001</v>
      </c>
      <c r="X16">
        <v>103761.60000000001</v>
      </c>
      <c r="Y16">
        <v>117745.60000000001</v>
      </c>
      <c r="Z16">
        <v>109421.6</v>
      </c>
      <c r="AA16">
        <v>99123.200000000012</v>
      </c>
      <c r="AB16">
        <v>82117.600000000006</v>
      </c>
      <c r="AC16" s="7">
        <v>91088.8</v>
      </c>
      <c r="AD16" s="7">
        <v>77388.800000000003</v>
      </c>
      <c r="AE16" s="7">
        <v>74216</v>
      </c>
      <c r="AF16" s="7">
        <v>86826.400000000009</v>
      </c>
      <c r="AG16" s="7">
        <v>67580.800000000003</v>
      </c>
      <c r="AH16" s="7">
        <v>66323.199999999997</v>
      </c>
      <c r="AI16" s="7">
        <v>82220.800000000003</v>
      </c>
      <c r="AJ16" s="7">
        <v>65319.200000000004</v>
      </c>
      <c r="AK16" s="7">
        <v>65790.400000000009</v>
      </c>
      <c r="AL16" s="7">
        <v>59706.400000000001</v>
      </c>
      <c r="AM16" s="7">
        <v>67610.400000000009</v>
      </c>
      <c r="AN16" s="7">
        <v>65279.200000000004</v>
      </c>
      <c r="AO16" s="7">
        <v>79828.800000000003</v>
      </c>
      <c r="AP16" s="7">
        <v>58378.400000000001</v>
      </c>
      <c r="AQ16" s="7">
        <v>79944</v>
      </c>
      <c r="AR16" s="7">
        <v>55324.800000000003</v>
      </c>
      <c r="AS16" s="7">
        <v>55381.600000000006</v>
      </c>
      <c r="AT16" s="7">
        <v>64252.800000000003</v>
      </c>
      <c r="AU16" s="7">
        <v>73185.600000000006</v>
      </c>
    </row>
    <row r="17" spans="1:47" x14ac:dyDescent="0.25">
      <c r="A17" s="1" t="s">
        <v>6</v>
      </c>
      <c r="B17" s="11" t="s">
        <v>93</v>
      </c>
      <c r="C17" t="s">
        <v>17</v>
      </c>
      <c r="D17" s="7"/>
      <c r="E17" s="7"/>
      <c r="F17" s="4" t="s">
        <v>22</v>
      </c>
      <c r="G17">
        <v>41148.800000000003</v>
      </c>
      <c r="H17">
        <v>44342.400000000001</v>
      </c>
      <c r="I17">
        <v>40087.200000000004</v>
      </c>
      <c r="J17">
        <v>47357.600000000006</v>
      </c>
      <c r="K17">
        <v>39691.200000000004</v>
      </c>
      <c r="L17">
        <v>33208</v>
      </c>
      <c r="M17">
        <v>32799.200000000004</v>
      </c>
      <c r="N17">
        <v>35927.200000000004</v>
      </c>
      <c r="O17">
        <v>33057.599999999999</v>
      </c>
      <c r="P17">
        <v>37521.599999999999</v>
      </c>
      <c r="Q17">
        <v>34470.400000000001</v>
      </c>
      <c r="R17">
        <v>36761.599999999999</v>
      </c>
      <c r="S17">
        <v>33230.400000000001</v>
      </c>
      <c r="T17">
        <v>29254.400000000001</v>
      </c>
      <c r="U17">
        <v>29131.200000000001</v>
      </c>
      <c r="V17">
        <v>23619.200000000001</v>
      </c>
      <c r="W17">
        <v>24705.600000000002</v>
      </c>
      <c r="X17">
        <v>25212</v>
      </c>
      <c r="Y17">
        <v>23504</v>
      </c>
      <c r="Z17">
        <v>20639.2</v>
      </c>
      <c r="AA17">
        <v>21258.400000000001</v>
      </c>
      <c r="AB17">
        <v>20717.600000000002</v>
      </c>
      <c r="AC17" s="7">
        <v>19048</v>
      </c>
      <c r="AD17" s="7">
        <v>22570.400000000001</v>
      </c>
      <c r="AE17" s="7">
        <v>16674.400000000001</v>
      </c>
      <c r="AF17" s="7">
        <v>17988</v>
      </c>
      <c r="AG17" s="7">
        <v>20803.2</v>
      </c>
      <c r="AH17" s="7">
        <v>20204</v>
      </c>
      <c r="AI17" s="7">
        <v>18172.8</v>
      </c>
      <c r="AJ17" s="7">
        <v>17280</v>
      </c>
      <c r="AK17" s="7">
        <v>22608</v>
      </c>
      <c r="AL17" s="7">
        <v>20992</v>
      </c>
      <c r="AM17" s="7">
        <v>20800.800000000003</v>
      </c>
      <c r="AN17" s="7">
        <v>15406.400000000001</v>
      </c>
      <c r="AO17" s="7">
        <v>15080</v>
      </c>
      <c r="AP17" s="7">
        <v>16338.400000000001</v>
      </c>
      <c r="AQ17" s="7">
        <v>18740.8</v>
      </c>
      <c r="AR17" s="7">
        <v>20077.600000000002</v>
      </c>
      <c r="AS17" s="7">
        <v>17658.400000000001</v>
      </c>
      <c r="AT17" s="7">
        <v>16465.600000000002</v>
      </c>
      <c r="AU17" s="7">
        <v>19805.600000000002</v>
      </c>
    </row>
    <row r="18" spans="1:47" x14ac:dyDescent="0.25">
      <c r="A18" s="1" t="s">
        <v>8</v>
      </c>
      <c r="B18" s="11" t="s">
        <v>93</v>
      </c>
      <c r="C18" t="s">
        <v>17</v>
      </c>
      <c r="D18" s="7"/>
      <c r="E18" s="7"/>
      <c r="F18" s="4" t="s">
        <v>22</v>
      </c>
      <c r="G18">
        <v>251556.80000000002</v>
      </c>
      <c r="H18">
        <v>256928</v>
      </c>
      <c r="I18">
        <v>254904</v>
      </c>
      <c r="J18">
        <v>227992.80000000002</v>
      </c>
      <c r="K18">
        <v>231724</v>
      </c>
      <c r="L18">
        <v>211787.2</v>
      </c>
      <c r="M18">
        <v>276152.8</v>
      </c>
      <c r="N18">
        <v>248590.40000000002</v>
      </c>
      <c r="O18">
        <v>258048</v>
      </c>
      <c r="P18">
        <v>232791.2</v>
      </c>
      <c r="Q18">
        <v>276689.60000000003</v>
      </c>
      <c r="R18">
        <v>240892</v>
      </c>
      <c r="S18">
        <v>263841.60000000003</v>
      </c>
      <c r="T18">
        <v>281038.40000000002</v>
      </c>
      <c r="U18">
        <v>247782.40000000002</v>
      </c>
      <c r="V18">
        <v>206622.40000000002</v>
      </c>
      <c r="W18">
        <v>247224.80000000002</v>
      </c>
      <c r="X18">
        <v>264010.40000000002</v>
      </c>
      <c r="Y18">
        <v>236217.60000000001</v>
      </c>
      <c r="Z18">
        <v>297253.60000000003</v>
      </c>
      <c r="AA18">
        <v>258271.2</v>
      </c>
      <c r="AB18">
        <v>333512.80000000005</v>
      </c>
      <c r="AC18" s="7">
        <v>263307.2</v>
      </c>
      <c r="AD18" s="7">
        <v>315245.60000000003</v>
      </c>
      <c r="AE18" s="7">
        <v>284973.60000000003</v>
      </c>
      <c r="AF18" s="7">
        <v>314460.80000000005</v>
      </c>
      <c r="AG18" s="7">
        <v>321636.80000000005</v>
      </c>
      <c r="AH18" s="7">
        <v>289287.2</v>
      </c>
      <c r="AI18" s="7">
        <v>288751.2</v>
      </c>
      <c r="AJ18" s="7">
        <v>339030.4</v>
      </c>
      <c r="AK18" s="7">
        <v>286042.40000000002</v>
      </c>
      <c r="AL18" s="7">
        <v>264418.40000000002</v>
      </c>
      <c r="AM18" s="7">
        <v>277970.40000000002</v>
      </c>
      <c r="AN18" s="7">
        <v>378659.2</v>
      </c>
      <c r="AO18" s="7">
        <v>294941.60000000003</v>
      </c>
      <c r="AP18" s="7">
        <v>378248.80000000005</v>
      </c>
      <c r="AQ18" s="7">
        <v>318436.80000000005</v>
      </c>
      <c r="AR18" s="7">
        <v>336245.60000000003</v>
      </c>
      <c r="AS18" s="7">
        <v>291361.60000000003</v>
      </c>
      <c r="AT18" s="7">
        <v>326956.80000000005</v>
      </c>
      <c r="AU18" s="7">
        <v>330122.40000000002</v>
      </c>
    </row>
    <row r="19" spans="1:47" x14ac:dyDescent="0.25">
      <c r="A19" s="1" t="s">
        <v>10</v>
      </c>
      <c r="B19" s="11" t="s">
        <v>93</v>
      </c>
      <c r="C19" t="s">
        <v>17</v>
      </c>
      <c r="D19" s="7"/>
      <c r="E19" s="7"/>
      <c r="F19" s="4" t="s">
        <v>22</v>
      </c>
      <c r="G19">
        <v>259444</v>
      </c>
      <c r="H19">
        <v>330444</v>
      </c>
      <c r="I19">
        <v>240741.6</v>
      </c>
      <c r="J19">
        <v>337868</v>
      </c>
      <c r="K19">
        <v>319464</v>
      </c>
      <c r="L19">
        <v>359018.4</v>
      </c>
      <c r="M19">
        <v>280999.2</v>
      </c>
      <c r="N19">
        <v>366301.60000000003</v>
      </c>
      <c r="O19">
        <v>367036.80000000005</v>
      </c>
      <c r="P19">
        <v>270750.40000000002</v>
      </c>
      <c r="Q19">
        <v>272728</v>
      </c>
      <c r="R19">
        <v>331809.60000000003</v>
      </c>
      <c r="S19">
        <v>379142.40000000002</v>
      </c>
      <c r="T19">
        <v>291360</v>
      </c>
      <c r="U19">
        <v>342681.60000000003</v>
      </c>
      <c r="V19">
        <v>354548.80000000005</v>
      </c>
      <c r="W19">
        <v>352864.80000000005</v>
      </c>
      <c r="X19">
        <v>315849.60000000003</v>
      </c>
      <c r="Y19">
        <v>349184</v>
      </c>
      <c r="Z19">
        <v>325132</v>
      </c>
      <c r="AA19">
        <v>346967.2</v>
      </c>
      <c r="AB19">
        <v>337472</v>
      </c>
      <c r="AC19" s="7">
        <v>396512</v>
      </c>
      <c r="AD19" s="7">
        <v>479569.60000000003</v>
      </c>
      <c r="AE19" s="7">
        <v>384526.4</v>
      </c>
      <c r="AF19" s="7">
        <v>518045.60000000003</v>
      </c>
      <c r="AG19" s="7">
        <v>521378.4</v>
      </c>
      <c r="AH19" s="7">
        <v>552139.20000000007</v>
      </c>
      <c r="AI19" s="7">
        <v>533440</v>
      </c>
      <c r="AJ19" s="7">
        <v>497412</v>
      </c>
      <c r="AK19" s="7">
        <v>539992</v>
      </c>
      <c r="AL19" s="7">
        <v>691308</v>
      </c>
      <c r="AM19" s="7">
        <v>768084.8</v>
      </c>
      <c r="AN19" s="7">
        <v>786217.60000000009</v>
      </c>
      <c r="AO19" s="7">
        <v>605255.20000000007</v>
      </c>
      <c r="AP19" s="7">
        <v>815704</v>
      </c>
      <c r="AQ19" s="7">
        <v>698505.60000000009</v>
      </c>
      <c r="AR19" s="7">
        <v>909378.4</v>
      </c>
      <c r="AS19" s="7">
        <v>989163.20000000007</v>
      </c>
      <c r="AT19" s="7">
        <v>790736.8</v>
      </c>
      <c r="AU19" s="7">
        <v>763072</v>
      </c>
    </row>
    <row r="20" spans="1:47" x14ac:dyDescent="0.25">
      <c r="A20" s="1" t="s">
        <v>82</v>
      </c>
      <c r="B20" s="11" t="s">
        <v>93</v>
      </c>
      <c r="C20" t="s">
        <v>17</v>
      </c>
      <c r="F20" s="4" t="s">
        <v>22</v>
      </c>
      <c r="G20">
        <f>SUM(G16:G19)</f>
        <v>797172.8</v>
      </c>
      <c r="H20">
        <f t="shared" ref="H20:AU20" si="2">SUM(H16:H19)</f>
        <v>921287.2</v>
      </c>
      <c r="I20">
        <f t="shared" si="2"/>
        <v>799309.6</v>
      </c>
      <c r="J20">
        <f t="shared" si="2"/>
        <v>891160.00000000012</v>
      </c>
      <c r="K20">
        <f t="shared" si="2"/>
        <v>873689.60000000009</v>
      </c>
      <c r="L20">
        <f t="shared" si="2"/>
        <v>846122.40000000014</v>
      </c>
      <c r="M20">
        <f t="shared" si="2"/>
        <v>782081.60000000009</v>
      </c>
      <c r="N20">
        <f t="shared" si="2"/>
        <v>857620</v>
      </c>
      <c r="O20">
        <f t="shared" si="2"/>
        <v>884179.20000000007</v>
      </c>
      <c r="P20">
        <f t="shared" si="2"/>
        <v>687085.60000000009</v>
      </c>
      <c r="Q20">
        <f t="shared" si="2"/>
        <v>764493.60000000009</v>
      </c>
      <c r="R20">
        <f t="shared" si="2"/>
        <v>757005.60000000009</v>
      </c>
      <c r="S20">
        <f t="shared" si="2"/>
        <v>840410.4</v>
      </c>
      <c r="T20">
        <f t="shared" si="2"/>
        <v>747012</v>
      </c>
      <c r="U20">
        <f t="shared" si="2"/>
        <v>766780</v>
      </c>
      <c r="V20">
        <f t="shared" si="2"/>
        <v>713104.8</v>
      </c>
      <c r="W20">
        <f t="shared" si="2"/>
        <v>734462.40000000014</v>
      </c>
      <c r="X20">
        <f t="shared" si="2"/>
        <v>708833.60000000009</v>
      </c>
      <c r="Y20">
        <f t="shared" si="2"/>
        <v>726651.2</v>
      </c>
      <c r="Z20">
        <f t="shared" si="2"/>
        <v>752446.4</v>
      </c>
      <c r="AA20">
        <f t="shared" si="2"/>
        <v>725620</v>
      </c>
      <c r="AB20">
        <f t="shared" si="2"/>
        <v>773820</v>
      </c>
      <c r="AC20">
        <f t="shared" si="2"/>
        <v>769956</v>
      </c>
      <c r="AD20">
        <f t="shared" si="2"/>
        <v>894774.40000000014</v>
      </c>
      <c r="AE20">
        <f t="shared" si="2"/>
        <v>760390.4</v>
      </c>
      <c r="AF20">
        <f t="shared" si="2"/>
        <v>937320.8</v>
      </c>
      <c r="AG20">
        <f t="shared" si="2"/>
        <v>931399.20000000007</v>
      </c>
      <c r="AH20">
        <f t="shared" si="2"/>
        <v>927953.60000000009</v>
      </c>
      <c r="AI20">
        <f t="shared" si="2"/>
        <v>922584.8</v>
      </c>
      <c r="AJ20">
        <f t="shared" si="2"/>
        <v>919041.60000000009</v>
      </c>
      <c r="AK20">
        <f t="shared" si="2"/>
        <v>914432.8</v>
      </c>
      <c r="AL20">
        <f t="shared" si="2"/>
        <v>1036424.8</v>
      </c>
      <c r="AM20">
        <f t="shared" si="2"/>
        <v>1134466.4000000001</v>
      </c>
      <c r="AN20">
        <f t="shared" si="2"/>
        <v>1245562.4000000001</v>
      </c>
      <c r="AO20">
        <f t="shared" si="2"/>
        <v>995105.60000000009</v>
      </c>
      <c r="AP20">
        <f t="shared" si="2"/>
        <v>1268669.6000000001</v>
      </c>
      <c r="AQ20">
        <f t="shared" si="2"/>
        <v>1115627.2000000002</v>
      </c>
      <c r="AR20">
        <f t="shared" si="2"/>
        <v>1321026.4000000001</v>
      </c>
      <c r="AS20">
        <f t="shared" si="2"/>
        <v>1353564.8</v>
      </c>
      <c r="AT20">
        <f t="shared" si="2"/>
        <v>1198412</v>
      </c>
      <c r="AU20">
        <f t="shared" si="2"/>
        <v>1186185.6000000001</v>
      </c>
    </row>
    <row r="22" spans="1:47" x14ac:dyDescent="0.25">
      <c r="A22" s="1" t="s">
        <v>24</v>
      </c>
      <c r="B22" s="1" t="s">
        <v>13</v>
      </c>
      <c r="C22" s="1" t="s">
        <v>14</v>
      </c>
      <c r="D22" s="1" t="s">
        <v>15</v>
      </c>
      <c r="E22" s="1" t="s">
        <v>19</v>
      </c>
      <c r="F22" s="1"/>
      <c r="G22" s="1">
        <v>2000</v>
      </c>
      <c r="H22" s="1">
        <v>2001</v>
      </c>
      <c r="I22" s="1">
        <v>2002</v>
      </c>
      <c r="J22" s="1">
        <v>2003</v>
      </c>
      <c r="K22" s="1">
        <v>2004</v>
      </c>
      <c r="L22" s="1">
        <v>2005</v>
      </c>
      <c r="M22" s="1">
        <v>2006</v>
      </c>
      <c r="N22" s="1">
        <v>2007</v>
      </c>
      <c r="O22" s="1">
        <v>2008</v>
      </c>
      <c r="P22" s="1">
        <v>2009</v>
      </c>
      <c r="Q22" s="1">
        <v>2010</v>
      </c>
      <c r="R22" s="1">
        <v>2011</v>
      </c>
      <c r="S22" s="1">
        <v>2012</v>
      </c>
      <c r="T22" s="1">
        <v>2013</v>
      </c>
      <c r="U22" s="1">
        <v>2014</v>
      </c>
      <c r="V22" s="1">
        <v>2015</v>
      </c>
      <c r="W22" s="1">
        <v>2016</v>
      </c>
      <c r="X22" s="1">
        <v>2017</v>
      </c>
      <c r="Y22" s="1">
        <v>2018</v>
      </c>
      <c r="Z22" s="1">
        <v>2019</v>
      </c>
      <c r="AA22" s="1">
        <v>2020</v>
      </c>
      <c r="AB22" s="1">
        <v>2021</v>
      </c>
      <c r="AC22" s="1">
        <v>2022</v>
      </c>
      <c r="AD22" s="1">
        <v>2023</v>
      </c>
      <c r="AE22" s="1">
        <v>2024</v>
      </c>
      <c r="AF22" s="1">
        <v>2025</v>
      </c>
      <c r="AG22" s="1">
        <v>2026</v>
      </c>
      <c r="AH22" s="1">
        <v>2027</v>
      </c>
      <c r="AI22" s="1">
        <v>2028</v>
      </c>
      <c r="AJ22" s="1">
        <v>2029</v>
      </c>
      <c r="AK22" s="1">
        <v>2030</v>
      </c>
      <c r="AL22" s="1">
        <v>2031</v>
      </c>
      <c r="AM22" s="1">
        <v>2032</v>
      </c>
      <c r="AN22" s="1">
        <v>2033</v>
      </c>
      <c r="AO22" s="1">
        <v>2034</v>
      </c>
      <c r="AP22" s="1">
        <v>2035</v>
      </c>
      <c r="AQ22" s="1">
        <v>2036</v>
      </c>
      <c r="AR22" s="1">
        <v>2037</v>
      </c>
      <c r="AS22" s="1">
        <v>2038</v>
      </c>
      <c r="AT22" s="1">
        <v>2039</v>
      </c>
      <c r="AU22" s="1">
        <v>2040</v>
      </c>
    </row>
    <row r="23" spans="1:47" x14ac:dyDescent="0.25">
      <c r="A23" s="1" t="str">
        <f>'Population Definitions'!$A$2</f>
        <v>0-4</v>
      </c>
      <c r="B23" s="6" t="s">
        <v>92</v>
      </c>
      <c r="C23" t="s">
        <v>25</v>
      </c>
      <c r="D23" s="3"/>
      <c r="E23" s="3"/>
      <c r="F23" s="4" t="s">
        <v>22</v>
      </c>
      <c r="G23">
        <v>2.0445440796818891E-2</v>
      </c>
      <c r="H23">
        <v>1.9488264268097081E-2</v>
      </c>
      <c r="I23">
        <v>1.8593755914548329E-2</v>
      </c>
      <c r="J23">
        <v>1.7784921126750178E-2</v>
      </c>
      <c r="K23">
        <v>1.702755312234509E-2</v>
      </c>
      <c r="L23">
        <v>1.6292520517558539E-2</v>
      </c>
      <c r="M23">
        <v>1.5563507291445129E-2</v>
      </c>
      <c r="N23">
        <v>1.482908196033484E-2</v>
      </c>
      <c r="O23">
        <v>1.4080108555563201E-2</v>
      </c>
      <c r="P23">
        <v>1.332002029432164E-2</v>
      </c>
      <c r="Q23">
        <v>1.259373504341E-2</v>
      </c>
      <c r="R23">
        <v>1.1932521422851949E-2</v>
      </c>
      <c r="S23">
        <v>1.126068255648424E-2</v>
      </c>
      <c r="T23">
        <v>1.0603605000704629E-2</v>
      </c>
      <c r="U23">
        <v>9.9824693136014355E-3</v>
      </c>
      <c r="V23">
        <v>9.382157602111002E-3</v>
      </c>
      <c r="W23">
        <v>8.8165370823944118E-3</v>
      </c>
      <c r="X23">
        <v>8.34137886664537E-3</v>
      </c>
      <c r="Y23">
        <v>7.8700606082615226E-3</v>
      </c>
      <c r="Z23">
        <v>7.423515884863144E-3</v>
      </c>
      <c r="AA23">
        <v>6.9623206246696764E-3</v>
      </c>
      <c r="AB23">
        <v>6.4783232793815797E-3</v>
      </c>
      <c r="AC23">
        <v>6.4783232793815797E-3</v>
      </c>
      <c r="AD23">
        <v>6.4783232793815797E-3</v>
      </c>
      <c r="AE23">
        <v>6.4783232793815797E-3</v>
      </c>
      <c r="AF23">
        <v>6.4783232793815797E-3</v>
      </c>
      <c r="AG23">
        <v>6.4783232793815797E-3</v>
      </c>
      <c r="AH23">
        <v>6.4783232793815797E-3</v>
      </c>
      <c r="AI23">
        <v>6.4783232793815797E-3</v>
      </c>
      <c r="AJ23">
        <v>6.4783232793815797E-3</v>
      </c>
      <c r="AK23">
        <v>6.4783232793815797E-3</v>
      </c>
      <c r="AL23">
        <v>6.4783232793815797E-3</v>
      </c>
      <c r="AM23">
        <v>6.4783232793815797E-3</v>
      </c>
      <c r="AN23">
        <v>6.4783232793815797E-3</v>
      </c>
      <c r="AO23">
        <v>6.4783232793815797E-3</v>
      </c>
      <c r="AP23">
        <v>6.4783232793815797E-3</v>
      </c>
      <c r="AQ23">
        <v>6.4783232793815797E-3</v>
      </c>
      <c r="AR23">
        <v>6.4783232793815797E-3</v>
      </c>
      <c r="AS23">
        <v>6.4783232793815797E-3</v>
      </c>
      <c r="AT23">
        <v>6.4783232793815797E-3</v>
      </c>
      <c r="AU23">
        <v>6.4783232793815797E-3</v>
      </c>
    </row>
    <row r="24" spans="1:47" x14ac:dyDescent="0.25">
      <c r="A24" s="1" t="str">
        <f>'Population Definitions'!$A$3</f>
        <v>5-14</v>
      </c>
      <c r="B24" s="6" t="s">
        <v>92</v>
      </c>
      <c r="C24" t="s">
        <v>25</v>
      </c>
      <c r="D24" s="3"/>
      <c r="E24" s="3"/>
      <c r="F24" s="4" t="s">
        <v>22</v>
      </c>
      <c r="G24">
        <v>1.6728496559208911E-3</v>
      </c>
      <c r="H24">
        <v>1.6040130493792241E-3</v>
      </c>
      <c r="I24">
        <v>1.5322890420109E-3</v>
      </c>
      <c r="J24">
        <v>1.465884970972329E-3</v>
      </c>
      <c r="K24">
        <v>1.4264792145729549E-3</v>
      </c>
      <c r="L24">
        <v>1.4053313414999909E-3</v>
      </c>
      <c r="M24">
        <v>1.379300070971254E-3</v>
      </c>
      <c r="N24">
        <v>1.370272719147422E-3</v>
      </c>
      <c r="O24">
        <v>1.367076017333181E-3</v>
      </c>
      <c r="P24">
        <v>1.344815496513144E-3</v>
      </c>
      <c r="Q24">
        <v>1.303625446105486E-3</v>
      </c>
      <c r="R24">
        <v>1.259549061253929E-3</v>
      </c>
      <c r="S24">
        <v>1.2013022780925011E-3</v>
      </c>
      <c r="T24">
        <v>1.1372566537690019E-3</v>
      </c>
      <c r="U24">
        <v>1.0773680743585809E-3</v>
      </c>
      <c r="V24">
        <v>1.0210999903685709E-3</v>
      </c>
      <c r="W24">
        <v>9.7488295580926111E-4</v>
      </c>
      <c r="X24">
        <v>9.384563797879428E-4</v>
      </c>
      <c r="Y24">
        <v>8.9981273371952247E-4</v>
      </c>
      <c r="Z24">
        <v>8.6092703196413559E-4</v>
      </c>
      <c r="AA24">
        <v>8.2296777331587506E-4</v>
      </c>
      <c r="AB24">
        <v>7.8302622336308381E-4</v>
      </c>
      <c r="AC24">
        <v>7.8302622336308381E-4</v>
      </c>
      <c r="AD24">
        <v>7.8302622336308381E-4</v>
      </c>
      <c r="AE24">
        <v>7.8302622336308381E-4</v>
      </c>
      <c r="AF24">
        <v>7.8302622336308381E-4</v>
      </c>
      <c r="AG24">
        <v>7.8302622336308381E-4</v>
      </c>
      <c r="AH24">
        <v>7.8302622336308381E-4</v>
      </c>
      <c r="AI24">
        <v>7.8302622336308381E-4</v>
      </c>
      <c r="AJ24">
        <v>7.8302622336308381E-4</v>
      </c>
      <c r="AK24">
        <v>7.8302622336308381E-4</v>
      </c>
      <c r="AL24">
        <v>7.8302622336308381E-4</v>
      </c>
      <c r="AM24">
        <v>7.8302622336308381E-4</v>
      </c>
      <c r="AN24">
        <v>7.8302622336308381E-4</v>
      </c>
      <c r="AO24">
        <v>7.8302622336308381E-4</v>
      </c>
      <c r="AP24">
        <v>7.8302622336308381E-4</v>
      </c>
      <c r="AQ24">
        <v>7.8302622336308381E-4</v>
      </c>
      <c r="AR24">
        <v>7.8302622336308381E-4</v>
      </c>
      <c r="AS24">
        <v>7.8302622336308381E-4</v>
      </c>
      <c r="AT24">
        <v>7.8302622336308381E-4</v>
      </c>
      <c r="AU24">
        <v>7.8302622336308381E-4</v>
      </c>
    </row>
    <row r="25" spans="1:47" x14ac:dyDescent="0.25">
      <c r="A25" s="1" t="str">
        <f>'Population Definitions'!$A$4</f>
        <v>15-64</v>
      </c>
      <c r="B25" s="6" t="s">
        <v>92</v>
      </c>
      <c r="C25" t="s">
        <v>25</v>
      </c>
      <c r="D25" s="3"/>
      <c r="E25" s="3"/>
      <c r="F25" s="4" t="s">
        <v>22</v>
      </c>
      <c r="G25">
        <v>3.5490421095567539E-3</v>
      </c>
      <c r="H25">
        <v>3.4483186654978432E-3</v>
      </c>
      <c r="I25">
        <v>3.3763853672063972E-3</v>
      </c>
      <c r="J25">
        <v>3.3318139622984079E-3</v>
      </c>
      <c r="K25">
        <v>3.2953883110411171E-3</v>
      </c>
      <c r="L25">
        <v>3.2580726524859601E-3</v>
      </c>
      <c r="M25">
        <v>3.234606558612197E-3</v>
      </c>
      <c r="N25">
        <v>3.2099899729250291E-3</v>
      </c>
      <c r="O25">
        <v>3.1678075052746489E-3</v>
      </c>
      <c r="P25">
        <v>3.1255051740859499E-3</v>
      </c>
      <c r="Q25">
        <v>3.0804102125646629E-3</v>
      </c>
      <c r="R25">
        <v>3.0216489900327932E-3</v>
      </c>
      <c r="S25">
        <v>2.959115609043762E-3</v>
      </c>
      <c r="T25">
        <v>2.9060992479408979E-3</v>
      </c>
      <c r="U25">
        <v>2.8552711802671991E-3</v>
      </c>
      <c r="V25">
        <v>2.8064963426779961E-3</v>
      </c>
      <c r="W25">
        <v>2.7696519342068982E-3</v>
      </c>
      <c r="X25">
        <v>2.7399819795034738E-3</v>
      </c>
      <c r="Y25">
        <v>2.7159595865228988E-3</v>
      </c>
      <c r="Z25">
        <v>2.699338720346986E-3</v>
      </c>
      <c r="AA25">
        <v>2.7858533828159148E-3</v>
      </c>
      <c r="AB25">
        <v>2.88753457313694E-3</v>
      </c>
      <c r="AC25">
        <v>2.88753457313694E-3</v>
      </c>
      <c r="AD25">
        <v>2.88753457313694E-3</v>
      </c>
      <c r="AE25">
        <v>2.88753457313694E-3</v>
      </c>
      <c r="AF25">
        <v>2.88753457313694E-3</v>
      </c>
      <c r="AG25">
        <v>2.88753457313694E-3</v>
      </c>
      <c r="AH25">
        <v>2.88753457313694E-3</v>
      </c>
      <c r="AI25">
        <v>2.88753457313694E-3</v>
      </c>
      <c r="AJ25">
        <v>2.88753457313694E-3</v>
      </c>
      <c r="AK25">
        <v>2.88753457313694E-3</v>
      </c>
      <c r="AL25">
        <v>2.88753457313694E-3</v>
      </c>
      <c r="AM25">
        <v>2.88753457313694E-3</v>
      </c>
      <c r="AN25">
        <v>2.88753457313694E-3</v>
      </c>
      <c r="AO25">
        <v>2.88753457313694E-3</v>
      </c>
      <c r="AP25">
        <v>2.88753457313694E-3</v>
      </c>
      <c r="AQ25">
        <v>2.88753457313694E-3</v>
      </c>
      <c r="AR25">
        <v>2.88753457313694E-3</v>
      </c>
      <c r="AS25">
        <v>2.88753457313694E-3</v>
      </c>
      <c r="AT25">
        <v>2.88753457313694E-3</v>
      </c>
      <c r="AU25">
        <v>2.88753457313694E-3</v>
      </c>
    </row>
    <row r="26" spans="1:47" x14ac:dyDescent="0.25">
      <c r="A26" s="1" t="str">
        <f>'Population Definitions'!$A$5</f>
        <v>65+</v>
      </c>
      <c r="B26" s="6" t="s">
        <v>92</v>
      </c>
      <c r="C26" t="s">
        <v>25</v>
      </c>
      <c r="D26" s="3"/>
      <c r="E26" s="3"/>
      <c r="F26" s="4" t="s">
        <v>22</v>
      </c>
      <c r="G26">
        <v>6.4134349619026018E-2</v>
      </c>
      <c r="H26">
        <v>6.3617420845226105E-2</v>
      </c>
      <c r="I26">
        <v>6.3262683600306749E-2</v>
      </c>
      <c r="J26">
        <v>6.2797936631791201E-2</v>
      </c>
      <c r="K26">
        <v>6.145337372683006E-2</v>
      </c>
      <c r="L26">
        <v>5.980389019519191E-2</v>
      </c>
      <c r="M26">
        <v>5.836932660300552E-2</v>
      </c>
      <c r="N26">
        <v>5.7013838446758433E-2</v>
      </c>
      <c r="O26">
        <v>5.5799839037636398E-2</v>
      </c>
      <c r="P26">
        <v>5.497028458870841E-2</v>
      </c>
      <c r="Q26">
        <v>5.4391476515830338E-2</v>
      </c>
      <c r="R26">
        <v>5.2797609061073662E-2</v>
      </c>
      <c r="S26">
        <v>5.0263657264636163E-2</v>
      </c>
      <c r="T26">
        <v>4.78771689366531E-2</v>
      </c>
      <c r="U26">
        <v>4.605274311839494E-2</v>
      </c>
      <c r="V26">
        <v>4.4180991356826779E-2</v>
      </c>
      <c r="W26">
        <v>4.3479213210770459E-2</v>
      </c>
      <c r="X26">
        <v>4.4264683256394918E-2</v>
      </c>
      <c r="Y26">
        <v>4.508632644082957E-2</v>
      </c>
      <c r="Z26">
        <v>4.5510779224654081E-2</v>
      </c>
      <c r="AA26">
        <v>4.7798295700116192E-2</v>
      </c>
      <c r="AB26">
        <v>5.0165545914853803E-2</v>
      </c>
      <c r="AC26">
        <v>5.0165545914853803E-2</v>
      </c>
      <c r="AD26">
        <v>5.0165545914853803E-2</v>
      </c>
      <c r="AE26">
        <v>5.0165545914853803E-2</v>
      </c>
      <c r="AF26">
        <v>5.0165545914853803E-2</v>
      </c>
      <c r="AG26">
        <v>5.0165545914853803E-2</v>
      </c>
      <c r="AH26">
        <v>5.0165545914853803E-2</v>
      </c>
      <c r="AI26">
        <v>5.0165545914853803E-2</v>
      </c>
      <c r="AJ26">
        <v>5.0165545914853803E-2</v>
      </c>
      <c r="AK26">
        <v>5.0165545914853803E-2</v>
      </c>
      <c r="AL26">
        <v>5.0165545914853803E-2</v>
      </c>
      <c r="AM26">
        <v>5.0165545914853803E-2</v>
      </c>
      <c r="AN26">
        <v>5.0165545914853803E-2</v>
      </c>
      <c r="AO26">
        <v>5.0165545914853803E-2</v>
      </c>
      <c r="AP26">
        <v>5.0165545914853803E-2</v>
      </c>
      <c r="AQ26">
        <v>5.0165545914853803E-2</v>
      </c>
      <c r="AR26">
        <v>5.0165545914853803E-2</v>
      </c>
      <c r="AS26">
        <v>5.0165545914853803E-2</v>
      </c>
      <c r="AT26">
        <v>5.0165545914853803E-2</v>
      </c>
      <c r="AU26">
        <v>5.0165545914853803E-2</v>
      </c>
    </row>
    <row r="28" spans="1:47" x14ac:dyDescent="0.25">
      <c r="A28" s="1" t="s">
        <v>26</v>
      </c>
      <c r="B28" s="1" t="s">
        <v>13</v>
      </c>
      <c r="C28" s="1" t="s">
        <v>14</v>
      </c>
      <c r="D28" s="1" t="s">
        <v>15</v>
      </c>
      <c r="E28" s="1" t="s">
        <v>19</v>
      </c>
      <c r="F28" s="1"/>
      <c r="G28" s="1">
        <v>2000</v>
      </c>
      <c r="H28" s="1">
        <v>2001</v>
      </c>
      <c r="I28" s="1">
        <v>2002</v>
      </c>
      <c r="J28" s="1">
        <v>2003</v>
      </c>
      <c r="K28" s="1">
        <v>2004</v>
      </c>
      <c r="L28" s="1">
        <v>2005</v>
      </c>
      <c r="M28" s="1">
        <v>2006</v>
      </c>
      <c r="N28" s="1">
        <v>2007</v>
      </c>
      <c r="O28" s="1">
        <v>2008</v>
      </c>
      <c r="P28" s="1">
        <v>2009</v>
      </c>
      <c r="Q28" s="1">
        <v>2010</v>
      </c>
      <c r="R28" s="1">
        <v>2011</v>
      </c>
      <c r="S28" s="1">
        <v>2012</v>
      </c>
      <c r="T28" s="1">
        <v>2013</v>
      </c>
      <c r="U28" s="1">
        <v>2014</v>
      </c>
      <c r="V28" s="1">
        <v>2015</v>
      </c>
      <c r="W28" s="1">
        <v>2016</v>
      </c>
      <c r="X28" s="1">
        <v>2017</v>
      </c>
      <c r="Y28" s="1">
        <v>2018</v>
      </c>
      <c r="Z28" s="1">
        <v>2019</v>
      </c>
      <c r="AA28" s="1">
        <v>2020</v>
      </c>
      <c r="AB28" s="1">
        <v>2021</v>
      </c>
      <c r="AC28" s="1">
        <v>2022</v>
      </c>
      <c r="AD28" s="1">
        <v>2023</v>
      </c>
      <c r="AE28" s="1">
        <v>2024</v>
      </c>
      <c r="AF28" s="1">
        <v>2025</v>
      </c>
      <c r="AG28" s="1">
        <v>2026</v>
      </c>
      <c r="AH28" s="1">
        <v>2027</v>
      </c>
      <c r="AI28" s="1">
        <v>2028</v>
      </c>
      <c r="AJ28" s="1">
        <v>2029</v>
      </c>
      <c r="AK28" s="1">
        <v>2030</v>
      </c>
      <c r="AL28" s="1">
        <v>2031</v>
      </c>
      <c r="AM28" s="1">
        <v>2032</v>
      </c>
      <c r="AN28" s="1">
        <v>2033</v>
      </c>
      <c r="AO28" s="1">
        <v>2034</v>
      </c>
      <c r="AP28" s="1">
        <v>2035</v>
      </c>
      <c r="AQ28" s="1">
        <v>2036</v>
      </c>
      <c r="AR28" s="1">
        <v>2037</v>
      </c>
      <c r="AS28" s="1">
        <v>2038</v>
      </c>
      <c r="AT28" s="1">
        <v>2039</v>
      </c>
      <c r="AU28" s="1">
        <v>2040</v>
      </c>
    </row>
    <row r="29" spans="1:47" x14ac:dyDescent="0.25">
      <c r="A29" s="1" t="str">
        <f>'Population Definitions'!$A$2</f>
        <v>0-4</v>
      </c>
      <c r="B29" t="s">
        <v>27</v>
      </c>
      <c r="C29" t="s">
        <v>25</v>
      </c>
      <c r="D29" s="3"/>
      <c r="E29" s="3"/>
      <c r="F29" s="4" t="s">
        <v>22</v>
      </c>
      <c r="G29" s="3">
        <v>2.064625409320826E-2</v>
      </c>
      <c r="H29" s="3">
        <v>1.9826234987606321E-2</v>
      </c>
      <c r="I29" s="3">
        <v>1.9074009830615149E-2</v>
      </c>
      <c r="J29" s="3">
        <v>1.8217307617554381E-2</v>
      </c>
      <c r="K29" s="3">
        <v>1.7307366381139899E-2</v>
      </c>
      <c r="L29" s="3">
        <v>1.6340596030134168E-2</v>
      </c>
      <c r="M29" s="3">
        <v>1.5240088599698999E-2</v>
      </c>
      <c r="N29" s="3">
        <v>1.423510743255837E-2</v>
      </c>
      <c r="O29" s="3">
        <v>1.321654939538813E-2</v>
      </c>
      <c r="P29" s="3">
        <v>1.2308902518127491E-2</v>
      </c>
      <c r="Q29" s="3">
        <v>1.155656034800206E-2</v>
      </c>
      <c r="R29" s="3">
        <v>1.096664869737388E-2</v>
      </c>
      <c r="S29" s="3">
        <v>1.0206479920712041E-2</v>
      </c>
      <c r="T29" s="3">
        <v>9.4352584941080498E-3</v>
      </c>
      <c r="U29" s="3">
        <v>8.803221234760298E-3</v>
      </c>
      <c r="V29" s="3">
        <v>8.1780893782143708E-3</v>
      </c>
      <c r="W29" s="3">
        <v>7.625203774265241E-3</v>
      </c>
      <c r="X29" s="3">
        <v>7.1125081172895514E-3</v>
      </c>
      <c r="Y29" s="3">
        <v>6.6250571052847707E-3</v>
      </c>
      <c r="Z29" s="3">
        <v>6.2209675750744837E-3</v>
      </c>
      <c r="AA29" s="3">
        <v>5.9319030062978239E-3</v>
      </c>
      <c r="AB29" s="3">
        <v>5.585760185530868E-3</v>
      </c>
      <c r="AC29" s="3">
        <v>5.3018877185466448E-3</v>
      </c>
      <c r="AD29" s="3">
        <v>5.0603140332649461E-3</v>
      </c>
      <c r="AE29" s="3">
        <v>4.8844460414861086E-3</v>
      </c>
      <c r="AF29" s="3">
        <v>4.6411494158481543E-3</v>
      </c>
      <c r="AG29" s="3">
        <v>4.4465308085750921E-3</v>
      </c>
      <c r="AH29" s="3">
        <v>4.2679483310324494E-3</v>
      </c>
      <c r="AI29" s="3">
        <v>4.1054463081656323E-3</v>
      </c>
      <c r="AJ29" s="3">
        <v>3.9278103474746414E-3</v>
      </c>
      <c r="AK29" s="3">
        <v>3.773068377569059E-3</v>
      </c>
      <c r="AL29" s="3">
        <v>3.592984214153216E-3</v>
      </c>
      <c r="AM29" s="3">
        <v>3.465128154586591E-3</v>
      </c>
      <c r="AN29" s="3">
        <v>3.3437184986740958E-3</v>
      </c>
      <c r="AO29" s="3">
        <v>3.2048013917930882E-3</v>
      </c>
      <c r="AP29" s="3">
        <v>3.0616679213764991E-3</v>
      </c>
      <c r="AQ29" s="3">
        <v>2.9126339186597221E-3</v>
      </c>
      <c r="AR29" s="3">
        <v>2.7854173464147E-3</v>
      </c>
      <c r="AS29" s="3">
        <v>2.69585495145945E-3</v>
      </c>
      <c r="AT29" s="3">
        <v>2.572708974884885E-3</v>
      </c>
      <c r="AU29" s="3">
        <v>2.4551984940658568E-3</v>
      </c>
    </row>
    <row r="30" spans="1:47" x14ac:dyDescent="0.25">
      <c r="A30" s="1" t="str">
        <f>'Population Definitions'!$A$3</f>
        <v>5-14</v>
      </c>
      <c r="B30" t="s">
        <v>27</v>
      </c>
      <c r="C30" t="s">
        <v>25</v>
      </c>
      <c r="D30" s="3"/>
      <c r="E30" s="3"/>
      <c r="F30" s="4" t="s">
        <v>22</v>
      </c>
      <c r="G30" s="3">
        <v>1.645228494868925E-3</v>
      </c>
      <c r="H30" s="3">
        <v>1.5696530481268929E-3</v>
      </c>
      <c r="I30" s="3">
        <v>1.50165162258148E-3</v>
      </c>
      <c r="J30" s="3">
        <v>1.418629952969703E-3</v>
      </c>
      <c r="K30" s="3">
        <v>1.3835353100506581E-3</v>
      </c>
      <c r="L30" s="3">
        <v>1.3184431751814311E-3</v>
      </c>
      <c r="M30" s="3">
        <v>1.218064302310405E-3</v>
      </c>
      <c r="N30" s="3">
        <v>1.2230044063878489E-3</v>
      </c>
      <c r="O30" s="3">
        <v>1.197658122652258E-3</v>
      </c>
      <c r="P30" s="3">
        <v>1.144230144921928E-3</v>
      </c>
      <c r="Q30" s="3">
        <v>1.0984508614523181E-3</v>
      </c>
      <c r="R30" s="3">
        <v>1.0580599019398139E-3</v>
      </c>
      <c r="S30" s="3">
        <v>1.0115895389138289E-3</v>
      </c>
      <c r="T30" s="3">
        <v>9.5999424620937389E-4</v>
      </c>
      <c r="U30" s="3">
        <v>9.1340139080511862E-4</v>
      </c>
      <c r="V30" s="3">
        <v>8.6567358725853116E-4</v>
      </c>
      <c r="W30" s="3">
        <v>8.2616249841879145E-4</v>
      </c>
      <c r="X30" s="3">
        <v>7.7620418068437996E-4</v>
      </c>
      <c r="Y30" s="3">
        <v>8.4608577815729294E-4</v>
      </c>
      <c r="Z30" s="3">
        <v>8.1531906700099363E-4</v>
      </c>
      <c r="AA30" s="3">
        <v>8.526539125253027E-4</v>
      </c>
      <c r="AB30" s="3">
        <v>7.866466189862956E-4</v>
      </c>
      <c r="AC30" s="3">
        <v>7.3715454307228317E-4</v>
      </c>
      <c r="AD30" s="3">
        <v>7.0499583329066394E-4</v>
      </c>
      <c r="AE30" s="3">
        <v>7.1746600657250181E-4</v>
      </c>
      <c r="AF30" s="3">
        <v>6.448284678394928E-4</v>
      </c>
      <c r="AG30" s="3">
        <v>6.1331224813031369E-4</v>
      </c>
      <c r="AH30" s="3">
        <v>5.9046955421814906E-4</v>
      </c>
      <c r="AI30" s="3">
        <v>5.8220293840188211E-4</v>
      </c>
      <c r="AJ30" s="3">
        <v>5.5079185008487133E-4</v>
      </c>
      <c r="AK30" s="3">
        <v>5.3270714600440149E-4</v>
      </c>
      <c r="AL30" s="3">
        <v>4.8605547071078599E-4</v>
      </c>
      <c r="AM30" s="3">
        <v>4.8809471298474661E-4</v>
      </c>
      <c r="AN30" s="3">
        <v>4.8973472034175871E-4</v>
      </c>
      <c r="AO30" s="3">
        <v>4.7282046022647611E-4</v>
      </c>
      <c r="AP30" s="3">
        <v>4.4584474520813211E-4</v>
      </c>
      <c r="AQ30" s="3">
        <v>4.1026009016482761E-4</v>
      </c>
      <c r="AR30" s="3">
        <v>3.9305162763430933E-4</v>
      </c>
      <c r="AS30" s="3">
        <v>4.111166155309243E-4</v>
      </c>
      <c r="AT30" s="3">
        <v>3.9126314616143109E-4</v>
      </c>
      <c r="AU30" s="3">
        <v>3.7170831386080681E-4</v>
      </c>
    </row>
    <row r="31" spans="1:47" x14ac:dyDescent="0.25">
      <c r="A31" s="1" t="str">
        <f>'Population Definitions'!$A$4</f>
        <v>15-64</v>
      </c>
      <c r="B31" t="s">
        <v>27</v>
      </c>
      <c r="C31" t="s">
        <v>25</v>
      </c>
      <c r="D31" s="3"/>
      <c r="E31" s="3"/>
      <c r="F31" s="4" t="s">
        <v>22</v>
      </c>
      <c r="G31" s="3">
        <v>3.1915170482028719E-3</v>
      </c>
      <c r="H31" s="3">
        <v>3.1179464067003309E-3</v>
      </c>
      <c r="I31" s="3">
        <v>3.0780025026232579E-3</v>
      </c>
      <c r="J31" s="3">
        <v>3.0886415105458431E-3</v>
      </c>
      <c r="K31" s="3">
        <v>3.043957289458435E-3</v>
      </c>
      <c r="L31" s="3">
        <v>3.050407591252486E-3</v>
      </c>
      <c r="M31" s="3">
        <v>3.0994351330956389E-3</v>
      </c>
      <c r="N31" s="3">
        <v>3.1640497831895899E-3</v>
      </c>
      <c r="O31" s="3">
        <v>3.0841350988389722E-3</v>
      </c>
      <c r="P31" s="3">
        <v>2.989649971015103E-3</v>
      </c>
      <c r="Q31" s="3">
        <v>2.9723957931089588E-3</v>
      </c>
      <c r="R31" s="3">
        <v>2.9021255746109818E-3</v>
      </c>
      <c r="S31" s="3">
        <v>2.865981991562374E-3</v>
      </c>
      <c r="T31" s="3">
        <v>2.807970595621993E-3</v>
      </c>
      <c r="U31" s="3">
        <v>2.7599535079879979E-3</v>
      </c>
      <c r="V31" s="3">
        <v>2.7252871302871091E-3</v>
      </c>
      <c r="W31" s="3">
        <v>2.700466990865531E-3</v>
      </c>
      <c r="X31" s="3">
        <v>2.6878039494172569E-3</v>
      </c>
      <c r="Y31" s="3">
        <v>2.7504294971466441E-3</v>
      </c>
      <c r="Z31" s="3">
        <v>2.706950617070914E-3</v>
      </c>
      <c r="AA31" s="3">
        <v>2.74706255615666E-3</v>
      </c>
      <c r="AB31" s="3">
        <v>2.6716768592237121E-3</v>
      </c>
      <c r="AC31" s="3">
        <v>2.6152371610891761E-3</v>
      </c>
      <c r="AD31" s="3">
        <v>2.58614539703042E-3</v>
      </c>
      <c r="AE31" s="3">
        <v>2.6209289330722382E-3</v>
      </c>
      <c r="AF31" s="3">
        <v>2.5478029364545281E-3</v>
      </c>
      <c r="AG31" s="3">
        <v>2.527434055588018E-3</v>
      </c>
      <c r="AH31" s="3">
        <v>2.5185531724482521E-3</v>
      </c>
      <c r="AI31" s="3">
        <v>2.5275197426089511E-3</v>
      </c>
      <c r="AJ31" s="3">
        <v>2.503051978962524E-3</v>
      </c>
      <c r="AK31" s="3">
        <v>2.5002627512243449E-3</v>
      </c>
      <c r="AL31" s="3">
        <v>2.4526969657193711E-3</v>
      </c>
      <c r="AM31" s="3">
        <v>2.4759624875307878E-3</v>
      </c>
      <c r="AN31" s="3">
        <v>2.4926920314374519E-3</v>
      </c>
      <c r="AO31" s="3">
        <v>2.4849754486919E-3</v>
      </c>
      <c r="AP31" s="3">
        <v>2.460603527456607E-3</v>
      </c>
      <c r="AQ31" s="3">
        <v>2.417680658754437E-3</v>
      </c>
      <c r="AR31" s="3">
        <v>2.4058458546231741E-3</v>
      </c>
      <c r="AS31" s="3">
        <v>2.4416460748749569E-3</v>
      </c>
      <c r="AT31" s="3">
        <v>2.4242011516315809E-3</v>
      </c>
      <c r="AU31" s="3">
        <v>2.4023770942814011E-3</v>
      </c>
    </row>
    <row r="32" spans="1:47" x14ac:dyDescent="0.25">
      <c r="A32" s="1" t="str">
        <f>'Population Definitions'!$A$5</f>
        <v>65+</v>
      </c>
      <c r="B32" t="s">
        <v>27</v>
      </c>
      <c r="C32" t="s">
        <v>25</v>
      </c>
      <c r="D32" s="3"/>
      <c r="E32" s="3"/>
      <c r="F32" s="4" t="s">
        <v>22</v>
      </c>
      <c r="G32" s="3">
        <v>4.928212887079509E-2</v>
      </c>
      <c r="H32" s="3">
        <v>4.8250082866091913E-2</v>
      </c>
      <c r="I32" s="3">
        <v>4.7831533123406503E-2</v>
      </c>
      <c r="J32" s="3">
        <v>4.7817675157105499E-2</v>
      </c>
      <c r="K32" s="3">
        <v>4.784860057500831E-2</v>
      </c>
      <c r="L32" s="3">
        <v>4.8309875626810821E-2</v>
      </c>
      <c r="M32" s="3">
        <v>4.8014484980424862E-2</v>
      </c>
      <c r="N32" s="3">
        <v>4.9100654870061558E-2</v>
      </c>
      <c r="O32" s="3">
        <v>5.0389841967661969E-2</v>
      </c>
      <c r="P32" s="3">
        <v>5.0803569912347947E-2</v>
      </c>
      <c r="Q32" s="3">
        <v>5.1624158580443301E-2</v>
      </c>
      <c r="R32" s="3">
        <v>4.9190053036794877E-2</v>
      </c>
      <c r="S32" s="3">
        <v>4.7242079213047607E-2</v>
      </c>
      <c r="T32" s="3">
        <v>4.7629569350281453E-2</v>
      </c>
      <c r="U32" s="3">
        <v>4.9807099378069132E-2</v>
      </c>
      <c r="V32" s="3">
        <v>5.0618882772827847E-2</v>
      </c>
      <c r="W32" s="3">
        <v>5.1977154294529253E-2</v>
      </c>
      <c r="X32" s="3">
        <v>5.4838933492200211E-2</v>
      </c>
      <c r="Y32" s="3">
        <v>5.5478801707686633E-2</v>
      </c>
      <c r="Z32" s="3">
        <v>5.6189511005204897E-2</v>
      </c>
      <c r="AA32" s="3">
        <v>5.6957625407332832E-2</v>
      </c>
      <c r="AB32" s="3">
        <v>5.6695471028222873E-2</v>
      </c>
      <c r="AC32" s="3">
        <v>5.6076435269421292E-2</v>
      </c>
      <c r="AD32" s="3">
        <v>5.5328968746460892E-2</v>
      </c>
      <c r="AE32" s="3">
        <v>5.4783540658363182E-2</v>
      </c>
      <c r="AF32" s="3">
        <v>5.3738578458376693E-2</v>
      </c>
      <c r="AG32" s="3">
        <v>5.2440311307475493E-2</v>
      </c>
      <c r="AH32" s="3">
        <v>5.0981485715717562E-2</v>
      </c>
      <c r="AI32" s="3">
        <v>4.9545205882568999E-2</v>
      </c>
      <c r="AJ32" s="3">
        <v>4.8251310575386848E-2</v>
      </c>
      <c r="AK32" s="3">
        <v>4.7021098995781552E-2</v>
      </c>
      <c r="AL32" s="3">
        <v>4.5667195568790751E-2</v>
      </c>
      <c r="AM32" s="3">
        <v>4.4494417683284597E-2</v>
      </c>
      <c r="AN32" s="3">
        <v>4.3396162716469441E-2</v>
      </c>
      <c r="AO32" s="3">
        <v>4.2458755060408838E-2</v>
      </c>
      <c r="AP32" s="3">
        <v>4.1654496803987327E-2</v>
      </c>
      <c r="AQ32" s="3">
        <v>4.0884634360052012E-2</v>
      </c>
      <c r="AR32" s="3">
        <v>4.0303322132238251E-2</v>
      </c>
      <c r="AS32" s="3">
        <v>3.9872842606765102E-2</v>
      </c>
      <c r="AT32" s="3">
        <v>3.9403018112822888E-2</v>
      </c>
      <c r="AU32" s="3">
        <v>3.8897484132131531E-2</v>
      </c>
    </row>
    <row r="34" spans="1:7" x14ac:dyDescent="0.25">
      <c r="A34" s="1" t="s">
        <v>28</v>
      </c>
      <c r="B34" s="1" t="s">
        <v>13</v>
      </c>
      <c r="C34" s="1" t="s">
        <v>14</v>
      </c>
      <c r="D34" s="1" t="s">
        <v>15</v>
      </c>
      <c r="E34" s="1" t="s">
        <v>19</v>
      </c>
      <c r="F34" s="1"/>
      <c r="G34" s="1">
        <v>2021</v>
      </c>
    </row>
    <row r="35" spans="1:7" x14ac:dyDescent="0.25">
      <c r="A35" s="1" t="str">
        <f>'Population Definitions'!$A$2</f>
        <v>0-4</v>
      </c>
      <c r="B35" s="6" t="s">
        <v>91</v>
      </c>
      <c r="C35" t="s">
        <v>29</v>
      </c>
      <c r="D35" s="3"/>
      <c r="E35" s="10"/>
      <c r="F35" s="4" t="s">
        <v>22</v>
      </c>
      <c r="G35">
        <v>72.599999999999994</v>
      </c>
    </row>
    <row r="36" spans="1:7" x14ac:dyDescent="0.25">
      <c r="A36" s="1" t="str">
        <f>'Population Definitions'!$A$3</f>
        <v>5-14</v>
      </c>
      <c r="B36" s="6" t="s">
        <v>91</v>
      </c>
      <c r="C36" t="s">
        <v>29</v>
      </c>
      <c r="D36" s="3"/>
      <c r="E36" s="10"/>
      <c r="F36" s="4" t="s">
        <v>22</v>
      </c>
      <c r="G36">
        <v>66.900000000000006</v>
      </c>
    </row>
    <row r="37" spans="1:7" x14ac:dyDescent="0.25">
      <c r="A37" s="1" t="str">
        <f>'Population Definitions'!$A$4</f>
        <v>15-64</v>
      </c>
      <c r="B37" s="6" t="s">
        <v>91</v>
      </c>
      <c r="C37" t="s">
        <v>29</v>
      </c>
      <c r="D37" s="3"/>
      <c r="E37" s="10"/>
      <c r="F37" s="4" t="s">
        <v>22</v>
      </c>
      <c r="G37">
        <v>42.9</v>
      </c>
    </row>
    <row r="38" spans="1:7" x14ac:dyDescent="0.25">
      <c r="A38" s="1" t="str">
        <f>'Population Definitions'!$A$5</f>
        <v>65+</v>
      </c>
      <c r="B38" s="6" t="s">
        <v>91</v>
      </c>
      <c r="C38" t="s">
        <v>29</v>
      </c>
      <c r="D38" s="3"/>
      <c r="E38" s="10"/>
      <c r="F38" s="4" t="s">
        <v>22</v>
      </c>
      <c r="G38">
        <v>11.7</v>
      </c>
    </row>
    <row r="39" spans="1:7" x14ac:dyDescent="0.25">
      <c r="A39" s="1" t="s">
        <v>82</v>
      </c>
      <c r="B39" t="s">
        <v>90</v>
      </c>
      <c r="C39" t="s">
        <v>29</v>
      </c>
      <c r="D39" s="8"/>
      <c r="E39" s="8"/>
      <c r="F39" s="4" t="s">
        <v>22</v>
      </c>
      <c r="G39">
        <v>47.9</v>
      </c>
    </row>
  </sheetData>
  <conditionalFormatting sqref="E10:E13 E23:E26 E29:E32">
    <cfRule type="expression" dxfId="69" priority="3">
      <formula>COUNTIF(G10:AU10,"&lt;&gt;" &amp; "")&gt;0</formula>
    </cfRule>
    <cfRule type="expression" dxfId="68" priority="4">
      <formula>AND(COUNTIF(G10:AU10,"&lt;&gt;" &amp; "")&gt;0,NOT(ISBLANK(E10)))</formula>
    </cfRule>
  </conditionalFormatting>
  <conditionalFormatting sqref="E16:E20 E35:E39">
    <cfRule type="expression" dxfId="67" priority="1">
      <formula>COUNTIF(G16:AU16,"&lt;&gt;" &amp; "")&gt;0</formula>
    </cfRule>
    <cfRule type="expression" dxfId="66" priority="2">
      <formula>AND(COUNTIF(G16:AU16,"&lt;&gt;" &amp; "")&gt;0,NOT(ISBLANK(E16)))</formula>
    </cfRule>
  </conditionalFormatting>
  <conditionalFormatting sqref="E9">
    <cfRule type="expression" dxfId="65" priority="201">
      <formula>COUNTIF(#REF!,"&lt;&gt;" &amp; "")&gt;0</formula>
    </cfRule>
    <cfRule type="expression" dxfId="64" priority="202">
      <formula>AND(COUNTIF(#REF!,"&lt;&gt;" &amp; "")&gt;0,NOT(ISBLANK(E9)))</formula>
    </cfRule>
  </conditionalFormatting>
  <dataValidations count="5">
    <dataValidation type="list" allowBlank="1" showInputMessage="1" showErrorMessage="1" sqref="C2:C6" xr:uid="{00000000-0002-0000-0100-000000000000}">
      <formula1>"Number"</formula1>
    </dataValidation>
    <dataValidation type="list" allowBlank="1" showInputMessage="1" showErrorMessage="1" sqref="C9:C13" xr:uid="{00000000-0002-0000-0100-000004000000}">
      <formula1>"Number (per year)"</formula1>
    </dataValidation>
    <dataValidation type="list" allowBlank="1" showInputMessage="1" showErrorMessage="1" sqref="C16:C20" xr:uid="{2CBE036F-7991-4459-84EA-7489C054A619}">
      <formula1>"number"</formula1>
    </dataValidation>
    <dataValidation type="list" allowBlank="1" showInputMessage="1" showErrorMessage="1" sqref="C23:C26 C29:C32" xr:uid="{00000000-0002-0000-0100-00000C000000}">
      <formula1>"Probability (per year)"</formula1>
    </dataValidation>
    <dataValidation type="list" allowBlank="1" showInputMessage="1" showErrorMessage="1" sqref="C35:C39" xr:uid="{00000000-0002-0000-0100-000014000000}">
      <formula1>"Duration (years)"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AU23"/>
  <sheetViews>
    <sheetView workbookViewId="0"/>
  </sheetViews>
  <sheetFormatPr defaultRowHeight="15" x14ac:dyDescent="0.25"/>
  <cols>
    <col min="1" max="1" width="45.7109375" customWidth="1"/>
    <col min="2" max="2" width="30.28515625" customWidth="1"/>
    <col min="3" max="3" width="25.85546875" customWidth="1"/>
    <col min="4" max="4" width="13.85546875" customWidth="1"/>
    <col min="5" max="5" width="10.5703125" customWidth="1"/>
    <col min="6" max="6" width="3.85546875" customWidth="1"/>
    <col min="7" max="47" width="9.42578125" customWidth="1"/>
  </cols>
  <sheetData>
    <row r="1" spans="1:47" x14ac:dyDescent="0.25">
      <c r="A1" s="1" t="s">
        <v>86</v>
      </c>
      <c r="B1" s="1" t="s">
        <v>13</v>
      </c>
      <c r="C1" s="1" t="s">
        <v>14</v>
      </c>
      <c r="D1" s="1" t="s">
        <v>15</v>
      </c>
      <c r="E1" s="1" t="s">
        <v>19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  <c r="W1" s="1">
        <v>2016</v>
      </c>
      <c r="X1" s="1">
        <v>2017</v>
      </c>
      <c r="Y1" s="1">
        <v>2018</v>
      </c>
      <c r="Z1" s="1">
        <v>2019</v>
      </c>
      <c r="AA1" s="1">
        <v>2020</v>
      </c>
      <c r="AB1" s="1">
        <v>2021</v>
      </c>
      <c r="AC1" s="1">
        <v>2022</v>
      </c>
      <c r="AD1" s="1">
        <v>2023</v>
      </c>
      <c r="AE1" s="1">
        <v>2024</v>
      </c>
      <c r="AF1" s="1">
        <v>2025</v>
      </c>
      <c r="AG1" s="1">
        <v>2026</v>
      </c>
      <c r="AH1" s="1">
        <v>2027</v>
      </c>
      <c r="AI1" s="1">
        <v>2028</v>
      </c>
      <c r="AJ1" s="1">
        <v>2029</v>
      </c>
      <c r="AK1" s="1">
        <v>2030</v>
      </c>
      <c r="AL1" s="1">
        <v>2031</v>
      </c>
      <c r="AM1" s="1">
        <v>2032</v>
      </c>
      <c r="AN1" s="1">
        <v>2033</v>
      </c>
      <c r="AO1" s="1">
        <v>2034</v>
      </c>
      <c r="AP1" s="1">
        <v>2035</v>
      </c>
      <c r="AQ1" s="1">
        <v>2036</v>
      </c>
      <c r="AR1" s="1">
        <v>2037</v>
      </c>
      <c r="AS1" s="1">
        <v>2038</v>
      </c>
      <c r="AT1" s="1">
        <v>2039</v>
      </c>
      <c r="AU1" s="1">
        <v>2040</v>
      </c>
    </row>
    <row r="2" spans="1:47" x14ac:dyDescent="0.25">
      <c r="A2" s="1" t="str">
        <f>'Population Definitions'!$A$2</f>
        <v>0-4</v>
      </c>
      <c r="B2" t="s">
        <v>30</v>
      </c>
      <c r="C2" t="s">
        <v>17</v>
      </c>
      <c r="D2" s="3"/>
      <c r="E2" s="3">
        <v>0</v>
      </c>
      <c r="F2" s="4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x14ac:dyDescent="0.25">
      <c r="A3" s="1" t="str">
        <f>'Population Definitions'!$A$3</f>
        <v>5-14</v>
      </c>
      <c r="B3" t="s">
        <v>30</v>
      </c>
      <c r="C3" t="s">
        <v>17</v>
      </c>
      <c r="D3" s="3"/>
      <c r="E3" s="3">
        <v>0</v>
      </c>
      <c r="F3" s="4" t="s">
        <v>22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1" t="str">
        <f>'Population Definitions'!$A$4</f>
        <v>15-64</v>
      </c>
      <c r="B4" t="s">
        <v>30</v>
      </c>
      <c r="C4" t="s">
        <v>17</v>
      </c>
      <c r="D4" s="3"/>
      <c r="E4" s="3">
        <v>0</v>
      </c>
      <c r="F4" s="4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5">
      <c r="A5" s="1" t="str">
        <f>'Population Definitions'!$A$5</f>
        <v>65+</v>
      </c>
      <c r="B5" t="s">
        <v>30</v>
      </c>
      <c r="C5" t="s">
        <v>17</v>
      </c>
      <c r="D5" s="3"/>
      <c r="E5" s="3">
        <v>0</v>
      </c>
      <c r="F5" s="4" t="s">
        <v>22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7" spans="1:47" x14ac:dyDescent="0.25">
      <c r="A7" s="1" t="s">
        <v>31</v>
      </c>
      <c r="B7" s="1" t="s">
        <v>13</v>
      </c>
      <c r="C7" s="1" t="s">
        <v>14</v>
      </c>
      <c r="D7" s="1" t="s">
        <v>15</v>
      </c>
      <c r="E7" s="1" t="s">
        <v>19</v>
      </c>
      <c r="F7" s="1"/>
      <c r="G7" s="1">
        <v>2000</v>
      </c>
      <c r="H7" s="1">
        <v>2001</v>
      </c>
      <c r="I7" s="1">
        <v>2002</v>
      </c>
      <c r="J7" s="1">
        <v>2003</v>
      </c>
      <c r="K7" s="1">
        <v>2004</v>
      </c>
      <c r="L7" s="1">
        <v>2005</v>
      </c>
      <c r="M7" s="1">
        <v>2006</v>
      </c>
      <c r="N7" s="1">
        <v>2007</v>
      </c>
      <c r="O7" s="1">
        <v>2008</v>
      </c>
      <c r="P7" s="1">
        <v>2009</v>
      </c>
      <c r="Q7" s="1">
        <v>2010</v>
      </c>
      <c r="R7" s="1">
        <v>2011</v>
      </c>
      <c r="S7" s="1">
        <v>2012</v>
      </c>
      <c r="T7" s="1">
        <v>2013</v>
      </c>
      <c r="U7" s="1">
        <v>2014</v>
      </c>
      <c r="V7" s="1">
        <v>2015</v>
      </c>
      <c r="W7" s="1">
        <v>2016</v>
      </c>
      <c r="X7" s="1">
        <v>2017</v>
      </c>
      <c r="Y7" s="1">
        <v>2018</v>
      </c>
      <c r="Z7" s="1">
        <v>2019</v>
      </c>
      <c r="AA7" s="1">
        <v>2020</v>
      </c>
      <c r="AB7" s="1">
        <v>2021</v>
      </c>
      <c r="AC7" s="1">
        <v>2022</v>
      </c>
      <c r="AD7" s="1">
        <v>2023</v>
      </c>
      <c r="AE7" s="1">
        <v>2024</v>
      </c>
      <c r="AF7" s="1">
        <v>2025</v>
      </c>
      <c r="AG7" s="1">
        <v>2026</v>
      </c>
      <c r="AH7" s="1">
        <v>2027</v>
      </c>
      <c r="AI7" s="1">
        <v>2028</v>
      </c>
      <c r="AJ7" s="1">
        <v>2029</v>
      </c>
      <c r="AK7" s="1">
        <v>2030</v>
      </c>
      <c r="AL7" s="1">
        <v>2031</v>
      </c>
      <c r="AM7" s="1">
        <v>2032</v>
      </c>
      <c r="AN7" s="1">
        <v>2033</v>
      </c>
      <c r="AO7" s="1">
        <v>2034</v>
      </c>
      <c r="AP7" s="1">
        <v>2035</v>
      </c>
      <c r="AQ7" s="1">
        <v>2036</v>
      </c>
      <c r="AR7" s="1">
        <v>2037</v>
      </c>
      <c r="AS7" s="1">
        <v>2038</v>
      </c>
      <c r="AT7" s="1">
        <v>2039</v>
      </c>
      <c r="AU7" s="1">
        <v>2040</v>
      </c>
    </row>
    <row r="8" spans="1:47" x14ac:dyDescent="0.25">
      <c r="A8" s="1" t="str">
        <f>'Population Definitions'!$A$2</f>
        <v>0-4</v>
      </c>
      <c r="B8" t="s">
        <v>30</v>
      </c>
      <c r="C8" t="s">
        <v>25</v>
      </c>
      <c r="D8" s="3"/>
      <c r="E8" s="3">
        <v>0</v>
      </c>
      <c r="F8" s="4" t="s">
        <v>22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</row>
    <row r="9" spans="1:47" x14ac:dyDescent="0.25">
      <c r="A9" s="1" t="str">
        <f>'Population Definitions'!$A$3</f>
        <v>5-14</v>
      </c>
      <c r="B9" t="s">
        <v>30</v>
      </c>
      <c r="C9" t="s">
        <v>25</v>
      </c>
      <c r="D9" s="3"/>
      <c r="E9" s="3">
        <v>0</v>
      </c>
      <c r="F9" s="4" t="s">
        <v>22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5">
      <c r="A10" s="1" t="str">
        <f>'Population Definitions'!$A$4</f>
        <v>15-64</v>
      </c>
      <c r="B10" t="s">
        <v>30</v>
      </c>
      <c r="C10" t="s">
        <v>25</v>
      </c>
      <c r="D10" s="3"/>
      <c r="E10" s="3">
        <v>0</v>
      </c>
      <c r="F10" s="4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5">
      <c r="A11" s="1" t="str">
        <f>'Population Definitions'!$A$5</f>
        <v>65+</v>
      </c>
      <c r="B11" t="s">
        <v>30</v>
      </c>
      <c r="C11" t="s">
        <v>25</v>
      </c>
      <c r="D11" s="3"/>
      <c r="E11" s="3">
        <v>0</v>
      </c>
      <c r="F11" s="4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3" spans="1:47" x14ac:dyDescent="0.25">
      <c r="A13" s="1" t="s">
        <v>84</v>
      </c>
      <c r="B13" s="1" t="s">
        <v>13</v>
      </c>
      <c r="C13" s="1" t="s">
        <v>14</v>
      </c>
      <c r="D13" s="1" t="s">
        <v>19</v>
      </c>
      <c r="E13" s="1"/>
    </row>
    <row r="14" spans="1:47" x14ac:dyDescent="0.25">
      <c r="A14" s="1" t="str">
        <f>'Population Definitions'!$A$2</f>
        <v>0-4</v>
      </c>
      <c r="B14" s="6" t="s">
        <v>80</v>
      </c>
      <c r="C14" t="s">
        <v>29</v>
      </c>
      <c r="D14" s="3">
        <v>3</v>
      </c>
    </row>
    <row r="15" spans="1:47" x14ac:dyDescent="0.25">
      <c r="A15" s="1" t="str">
        <f>'Population Definitions'!$A$3</f>
        <v>5-14</v>
      </c>
      <c r="B15" s="6" t="s">
        <v>80</v>
      </c>
      <c r="C15" t="s">
        <v>29</v>
      </c>
      <c r="D15" s="3">
        <v>3</v>
      </c>
    </row>
    <row r="16" spans="1:47" x14ac:dyDescent="0.25">
      <c r="A16" s="1" t="str">
        <f>'Population Definitions'!$A$4</f>
        <v>15-64</v>
      </c>
      <c r="B16" s="6" t="s">
        <v>80</v>
      </c>
      <c r="C16" t="s">
        <v>29</v>
      </c>
      <c r="D16" s="3">
        <v>3</v>
      </c>
    </row>
    <row r="17" spans="1:47" x14ac:dyDescent="0.25">
      <c r="A17" s="1" t="str">
        <f>'Population Definitions'!$A$5</f>
        <v>65+</v>
      </c>
      <c r="B17" s="6" t="s">
        <v>80</v>
      </c>
      <c r="C17" t="s">
        <v>29</v>
      </c>
      <c r="D17" s="3">
        <v>3</v>
      </c>
    </row>
    <row r="19" spans="1:47" x14ac:dyDescent="0.25">
      <c r="A19" s="1" t="s">
        <v>85</v>
      </c>
      <c r="B19" s="1" t="s">
        <v>13</v>
      </c>
      <c r="C19" s="1" t="s">
        <v>14</v>
      </c>
      <c r="D19" s="1" t="s">
        <v>15</v>
      </c>
      <c r="E19" s="1" t="s">
        <v>19</v>
      </c>
      <c r="F19" s="1"/>
      <c r="G19" s="1">
        <v>2000</v>
      </c>
      <c r="H19" s="1">
        <v>2001</v>
      </c>
      <c r="I19" s="1">
        <v>2002</v>
      </c>
      <c r="J19" s="1">
        <v>2003</v>
      </c>
      <c r="K19" s="1">
        <v>2004</v>
      </c>
      <c r="L19" s="1">
        <v>2005</v>
      </c>
      <c r="M19" s="1">
        <v>2006</v>
      </c>
      <c r="N19" s="1">
        <v>2007</v>
      </c>
      <c r="O19" s="1">
        <v>2008</v>
      </c>
      <c r="P19" s="1">
        <v>2009</v>
      </c>
      <c r="Q19" s="1">
        <v>2010</v>
      </c>
      <c r="R19" s="1">
        <v>2011</v>
      </c>
      <c r="S19" s="1">
        <v>2012</v>
      </c>
      <c r="T19" s="1">
        <v>2013</v>
      </c>
      <c r="U19" s="1">
        <v>2014</v>
      </c>
      <c r="V19" s="1">
        <v>2015</v>
      </c>
      <c r="W19" s="1">
        <v>2016</v>
      </c>
      <c r="X19" s="1">
        <v>2017</v>
      </c>
      <c r="Y19" s="1">
        <v>2018</v>
      </c>
      <c r="Z19" s="1">
        <v>2019</v>
      </c>
      <c r="AA19" s="1">
        <v>2020</v>
      </c>
      <c r="AB19" s="1">
        <v>2021</v>
      </c>
      <c r="AC19" s="1">
        <v>2022</v>
      </c>
      <c r="AD19" s="1">
        <v>2023</v>
      </c>
      <c r="AE19" s="1">
        <v>2024</v>
      </c>
      <c r="AF19" s="1">
        <v>2025</v>
      </c>
      <c r="AG19" s="1">
        <v>2026</v>
      </c>
      <c r="AH19" s="1">
        <v>2027</v>
      </c>
      <c r="AI19" s="1">
        <v>2028</v>
      </c>
      <c r="AJ19" s="1">
        <v>2029</v>
      </c>
      <c r="AK19" s="1">
        <v>2030</v>
      </c>
      <c r="AL19" s="1">
        <v>2031</v>
      </c>
      <c r="AM19" s="1">
        <v>2032</v>
      </c>
      <c r="AN19" s="1">
        <v>2033</v>
      </c>
      <c r="AO19" s="1">
        <v>2034</v>
      </c>
      <c r="AP19" s="1">
        <v>2035</v>
      </c>
      <c r="AQ19" s="1">
        <v>2036</v>
      </c>
      <c r="AR19" s="1">
        <v>2037</v>
      </c>
      <c r="AS19" s="1">
        <v>2038</v>
      </c>
      <c r="AT19" s="1">
        <v>2039</v>
      </c>
      <c r="AU19" s="1">
        <v>2040</v>
      </c>
    </row>
    <row r="20" spans="1:47" x14ac:dyDescent="0.25">
      <c r="A20" s="1" t="str">
        <f>'Population Definitions'!$A$2</f>
        <v>0-4</v>
      </c>
      <c r="B20" s="6" t="s">
        <v>79</v>
      </c>
      <c r="C20" t="s">
        <v>32</v>
      </c>
      <c r="D20" s="3"/>
      <c r="E20" s="3">
        <v>0.85</v>
      </c>
      <c r="F20" s="4" t="s">
        <v>22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</row>
    <row r="21" spans="1:47" x14ac:dyDescent="0.25">
      <c r="A21" s="1" t="str">
        <f>'Population Definitions'!$A$3</f>
        <v>5-14</v>
      </c>
      <c r="B21" s="6" t="s">
        <v>79</v>
      </c>
      <c r="C21" t="s">
        <v>32</v>
      </c>
      <c r="D21" s="3"/>
      <c r="E21" s="3">
        <v>0.85</v>
      </c>
      <c r="F21" s="4" t="s">
        <v>22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</row>
    <row r="22" spans="1:47" x14ac:dyDescent="0.25">
      <c r="A22" s="1" t="str">
        <f>'Population Definitions'!$A$4</f>
        <v>15-64</v>
      </c>
      <c r="B22" s="6" t="s">
        <v>79</v>
      </c>
      <c r="C22" t="s">
        <v>32</v>
      </c>
      <c r="D22" s="3"/>
      <c r="E22" s="3">
        <v>0.85</v>
      </c>
      <c r="F22" s="4" t="s">
        <v>22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</row>
    <row r="23" spans="1:47" x14ac:dyDescent="0.25">
      <c r="A23" s="1" t="str">
        <f>'Population Definitions'!$A$5</f>
        <v>65+</v>
      </c>
      <c r="B23" s="6" t="s">
        <v>79</v>
      </c>
      <c r="C23" t="s">
        <v>32</v>
      </c>
      <c r="D23" s="3"/>
      <c r="E23" s="3">
        <v>0.85</v>
      </c>
      <c r="F23" s="4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</sheetData>
  <conditionalFormatting sqref="E2:E5">
    <cfRule type="expression" dxfId="63" priority="1">
      <formula>COUNTIF(G2:AU2,"&lt;&gt;" &amp; "")&gt;0</formula>
    </cfRule>
    <cfRule type="expression" dxfId="62" priority="2">
      <formula>AND(COUNTIF(G2:AU2,"&lt;&gt;" &amp; "")&gt;0,NOT(ISBLANK(E2)))</formula>
    </cfRule>
  </conditionalFormatting>
  <conditionalFormatting sqref="E8:E11">
    <cfRule type="expression" dxfId="61" priority="9">
      <formula>COUNTIF(G8:AU8,"&lt;&gt;" &amp; "")&gt;0</formula>
    </cfRule>
    <cfRule type="expression" dxfId="60" priority="10">
      <formula>AND(COUNTIF(G8:AU8,"&lt;&gt;" &amp; "")&gt;0,NOT(ISBLANK(E8)))</formula>
    </cfRule>
  </conditionalFormatting>
  <conditionalFormatting sqref="E20:E23">
    <cfRule type="expression" dxfId="59" priority="17">
      <formula>COUNTIF(G20:AU20,"&lt;&gt;" &amp; "")&gt;0</formula>
    </cfRule>
    <cfRule type="expression" dxfId="58" priority="18">
      <formula>AND(COUNTIF(G20:AU20,"&lt;&gt;" &amp; "")&gt;0,NOT(ISBLANK(E20)))</formula>
    </cfRule>
  </conditionalFormatting>
  <dataValidations count="4">
    <dataValidation type="list" allowBlank="1" showInputMessage="1" showErrorMessage="1" sqref="C2:C5" xr:uid="{00000000-0002-0000-0200-000000000000}">
      <formula1>"Number"</formula1>
    </dataValidation>
    <dataValidation type="list" allowBlank="1" showInputMessage="1" showErrorMessage="1" sqref="C8:C11" xr:uid="{00000000-0002-0000-0200-000004000000}">
      <formula1>"Probability (per year)"</formula1>
    </dataValidation>
    <dataValidation type="list" allowBlank="1" showInputMessage="1" showErrorMessage="1" sqref="C14:C17" xr:uid="{00000000-0002-0000-0200-000008000000}">
      <formula1>"Duration (years)"</formula1>
    </dataValidation>
    <dataValidation type="list" allowBlank="1" showInputMessage="1" showErrorMessage="1" sqref="C20:C23" xr:uid="{00000000-0002-0000-0200-000010000000}">
      <formula1>"fraction"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AU165"/>
  <sheetViews>
    <sheetView zoomScale="70" zoomScaleNormal="70" workbookViewId="0">
      <selection activeCell="S47" sqref="S47"/>
    </sheetView>
  </sheetViews>
  <sheetFormatPr defaultRowHeight="15" x14ac:dyDescent="0.25"/>
  <cols>
    <col min="1" max="1" width="51.28515625" bestFit="1" customWidth="1"/>
    <col min="2" max="2" width="50.140625" customWidth="1"/>
    <col min="3" max="3" width="20.42578125" customWidth="1"/>
    <col min="4" max="4" width="13.85546875" customWidth="1"/>
    <col min="5" max="5" width="10.5703125" customWidth="1"/>
    <col min="6" max="47" width="9.42578125" customWidth="1"/>
  </cols>
  <sheetData>
    <row r="1" spans="1:47" x14ac:dyDescent="0.25">
      <c r="A1" s="1" t="s">
        <v>33</v>
      </c>
      <c r="B1" s="1" t="s">
        <v>13</v>
      </c>
      <c r="C1" s="1" t="s">
        <v>14</v>
      </c>
      <c r="D1" s="1" t="s">
        <v>15</v>
      </c>
      <c r="E1" s="1" t="s">
        <v>19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  <c r="L1" s="1">
        <v>2005</v>
      </c>
      <c r="M1" s="1">
        <v>2006</v>
      </c>
      <c r="N1" s="1">
        <v>2007</v>
      </c>
      <c r="O1" s="1">
        <v>2008</v>
      </c>
      <c r="P1" s="1">
        <v>2009</v>
      </c>
      <c r="Q1" s="1">
        <v>2010</v>
      </c>
      <c r="R1" s="1">
        <v>2011</v>
      </c>
      <c r="S1" s="1">
        <v>2012</v>
      </c>
      <c r="T1" s="1">
        <v>2013</v>
      </c>
      <c r="U1" s="1">
        <v>2014</v>
      </c>
      <c r="V1" s="1">
        <v>2015</v>
      </c>
      <c r="W1" s="1">
        <v>2016</v>
      </c>
      <c r="X1" s="1">
        <v>2017</v>
      </c>
      <c r="Y1" s="1">
        <v>2018</v>
      </c>
      <c r="Z1" s="1">
        <v>2019</v>
      </c>
      <c r="AA1" s="1">
        <v>2020</v>
      </c>
      <c r="AB1" s="1">
        <v>2021</v>
      </c>
      <c r="AC1" s="1">
        <v>2022</v>
      </c>
      <c r="AD1" s="1">
        <v>2023</v>
      </c>
      <c r="AE1" s="1">
        <v>2024</v>
      </c>
      <c r="AF1" s="1">
        <v>2025</v>
      </c>
      <c r="AG1" s="1">
        <v>2026</v>
      </c>
      <c r="AH1" s="1">
        <v>2027</v>
      </c>
      <c r="AI1" s="1">
        <v>2028</v>
      </c>
      <c r="AJ1" s="1">
        <v>2029</v>
      </c>
      <c r="AK1" s="1">
        <v>2030</v>
      </c>
      <c r="AL1" s="1">
        <v>2031</v>
      </c>
      <c r="AM1" s="1">
        <v>2032</v>
      </c>
      <c r="AN1" s="1">
        <v>2033</v>
      </c>
      <c r="AO1" s="1">
        <v>2034</v>
      </c>
      <c r="AP1" s="1">
        <v>2035</v>
      </c>
      <c r="AQ1" s="1">
        <v>2036</v>
      </c>
      <c r="AR1" s="1">
        <v>2037</v>
      </c>
      <c r="AS1" s="1">
        <v>2038</v>
      </c>
      <c r="AT1" s="1">
        <v>2039</v>
      </c>
      <c r="AU1" s="1">
        <v>2040</v>
      </c>
    </row>
    <row r="2" spans="1:47" x14ac:dyDescent="0.25">
      <c r="A2" s="1" t="str">
        <f>'Population Definitions'!$A$2</f>
        <v>0-4</v>
      </c>
      <c r="B2" t="s">
        <v>30</v>
      </c>
      <c r="C2" t="s">
        <v>17</v>
      </c>
      <c r="D2" s="3"/>
      <c r="E2" s="3">
        <v>0</v>
      </c>
      <c r="F2" s="4" t="s">
        <v>22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 spans="1:47" x14ac:dyDescent="0.25">
      <c r="A3" s="1" t="str">
        <f>'Population Definitions'!$A$3</f>
        <v>5-14</v>
      </c>
      <c r="B3" t="s">
        <v>30</v>
      </c>
      <c r="C3" t="s">
        <v>17</v>
      </c>
      <c r="D3" s="3"/>
      <c r="E3" s="3">
        <v>0</v>
      </c>
      <c r="F3" s="4" t="s">
        <v>22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</row>
    <row r="4" spans="1:47" x14ac:dyDescent="0.25">
      <c r="A4" s="1" t="str">
        <f>'Population Definitions'!$A$4</f>
        <v>15-64</v>
      </c>
      <c r="B4" t="s">
        <v>30</v>
      </c>
      <c r="C4" t="s">
        <v>17</v>
      </c>
      <c r="D4" s="3"/>
      <c r="E4" s="3">
        <v>0</v>
      </c>
      <c r="F4" s="4" t="s">
        <v>22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47" x14ac:dyDescent="0.25">
      <c r="A5" s="1" t="str">
        <f>'Population Definitions'!$A$5</f>
        <v>65+</v>
      </c>
      <c r="B5" t="s">
        <v>30</v>
      </c>
      <c r="C5" t="s">
        <v>17</v>
      </c>
      <c r="D5" s="3"/>
      <c r="E5" s="3">
        <v>0</v>
      </c>
      <c r="F5" s="4" t="s">
        <v>22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</row>
    <row r="6" spans="1:47" x14ac:dyDescent="0.25">
      <c r="A6" s="1" t="s">
        <v>82</v>
      </c>
      <c r="B6" t="s">
        <v>30</v>
      </c>
      <c r="C6" t="s">
        <v>17</v>
      </c>
      <c r="D6" s="8"/>
      <c r="E6" s="8">
        <f>SUM(E2:E5)</f>
        <v>0</v>
      </c>
      <c r="F6" s="4" t="s">
        <v>22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</row>
    <row r="8" spans="1:47" x14ac:dyDescent="0.25">
      <c r="A8" s="1" t="s">
        <v>34</v>
      </c>
      <c r="B8" s="1" t="s">
        <v>13</v>
      </c>
      <c r="C8" s="1" t="s">
        <v>14</v>
      </c>
      <c r="D8" s="1" t="s">
        <v>15</v>
      </c>
      <c r="E8" s="1" t="s">
        <v>19</v>
      </c>
      <c r="F8" s="1"/>
      <c r="G8" s="1">
        <v>2000</v>
      </c>
      <c r="H8" s="1">
        <v>2001</v>
      </c>
      <c r="I8" s="1">
        <v>2002</v>
      </c>
      <c r="J8" s="1">
        <v>2003</v>
      </c>
      <c r="K8" s="1">
        <v>2004</v>
      </c>
      <c r="L8" s="1">
        <v>2005</v>
      </c>
      <c r="M8" s="1">
        <v>2006</v>
      </c>
      <c r="N8" s="1">
        <v>2007</v>
      </c>
      <c r="O8" s="1">
        <v>2008</v>
      </c>
      <c r="P8" s="1">
        <v>2009</v>
      </c>
      <c r="Q8" s="1">
        <v>2010</v>
      </c>
      <c r="R8" s="1">
        <v>2011</v>
      </c>
      <c r="S8" s="1">
        <v>2012</v>
      </c>
      <c r="T8" s="1">
        <v>2013</v>
      </c>
      <c r="U8" s="1">
        <v>2014</v>
      </c>
      <c r="V8" s="1">
        <v>2015</v>
      </c>
      <c r="W8" s="1">
        <v>2016</v>
      </c>
      <c r="X8" s="1">
        <v>2017</v>
      </c>
      <c r="Y8" s="1">
        <v>2018</v>
      </c>
      <c r="Z8" s="1">
        <v>2019</v>
      </c>
      <c r="AA8" s="1">
        <v>2020</v>
      </c>
      <c r="AB8" s="1">
        <v>2021</v>
      </c>
      <c r="AC8" s="1">
        <v>2022</v>
      </c>
      <c r="AD8" s="1">
        <v>2023</v>
      </c>
      <c r="AE8" s="1">
        <v>2024</v>
      </c>
      <c r="AF8" s="1">
        <v>2025</v>
      </c>
      <c r="AG8" s="1">
        <v>2026</v>
      </c>
      <c r="AH8" s="1">
        <v>2027</v>
      </c>
      <c r="AI8" s="1">
        <v>2028</v>
      </c>
      <c r="AJ8" s="1">
        <v>2029</v>
      </c>
      <c r="AK8" s="1">
        <v>2030</v>
      </c>
      <c r="AL8" s="1">
        <v>2031</v>
      </c>
      <c r="AM8" s="1">
        <v>2032</v>
      </c>
      <c r="AN8" s="1">
        <v>2033</v>
      </c>
      <c r="AO8" s="1">
        <v>2034</v>
      </c>
      <c r="AP8" s="1">
        <v>2035</v>
      </c>
      <c r="AQ8" s="1">
        <v>2036</v>
      </c>
      <c r="AR8" s="1">
        <v>2037</v>
      </c>
      <c r="AS8" s="1">
        <v>2038</v>
      </c>
      <c r="AT8" s="1">
        <v>2039</v>
      </c>
      <c r="AU8" s="1">
        <v>2040</v>
      </c>
    </row>
    <row r="9" spans="1:47" x14ac:dyDescent="0.25">
      <c r="A9" s="1" t="str">
        <f>'Population Definitions'!$A$2</f>
        <v>0-4</v>
      </c>
      <c r="B9" t="s">
        <v>30</v>
      </c>
      <c r="C9" t="s">
        <v>17</v>
      </c>
      <c r="D9" s="3"/>
      <c r="E9" s="3">
        <v>0</v>
      </c>
      <c r="F9" s="4" t="s">
        <v>22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</row>
    <row r="10" spans="1:47" x14ac:dyDescent="0.25">
      <c r="A10" s="1" t="str">
        <f>'Population Definitions'!$A$3</f>
        <v>5-14</v>
      </c>
      <c r="B10" t="s">
        <v>30</v>
      </c>
      <c r="C10" t="s">
        <v>17</v>
      </c>
      <c r="D10" s="3"/>
      <c r="E10" s="3">
        <v>0</v>
      </c>
      <c r="F10" s="4" t="s">
        <v>22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</row>
    <row r="11" spans="1:47" x14ac:dyDescent="0.25">
      <c r="A11" s="1" t="str">
        <f>'Population Definitions'!$A$4</f>
        <v>15-64</v>
      </c>
      <c r="B11" t="s">
        <v>30</v>
      </c>
      <c r="C11" t="s">
        <v>17</v>
      </c>
      <c r="D11" s="3"/>
      <c r="E11" s="3">
        <v>0</v>
      </c>
      <c r="F11" s="4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</row>
    <row r="12" spans="1:47" x14ac:dyDescent="0.25">
      <c r="A12" s="1" t="str">
        <f>'Population Definitions'!$A$5</f>
        <v>65+</v>
      </c>
      <c r="B12" t="s">
        <v>30</v>
      </c>
      <c r="C12" t="s">
        <v>17</v>
      </c>
      <c r="D12" s="3"/>
      <c r="E12" s="3">
        <v>0</v>
      </c>
      <c r="F12" s="4" t="s">
        <v>22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1:47" x14ac:dyDescent="0.25">
      <c r="A13" s="1" t="s">
        <v>82</v>
      </c>
      <c r="B13" t="s">
        <v>30</v>
      </c>
      <c r="C13" t="s">
        <v>17</v>
      </c>
      <c r="D13" s="8"/>
      <c r="E13" s="8">
        <f>SUM(E9:E12)</f>
        <v>0</v>
      </c>
      <c r="F13" s="4" t="s">
        <v>22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</row>
    <row r="15" spans="1:47" x14ac:dyDescent="0.25">
      <c r="A15" s="1" t="s">
        <v>35</v>
      </c>
      <c r="B15" s="1" t="s">
        <v>13</v>
      </c>
      <c r="C15" s="1" t="s">
        <v>14</v>
      </c>
      <c r="D15" s="1" t="s">
        <v>15</v>
      </c>
      <c r="E15" s="1" t="s">
        <v>19</v>
      </c>
      <c r="F15" s="1"/>
      <c r="G15" s="1">
        <v>2000</v>
      </c>
      <c r="H15" s="1">
        <v>2001</v>
      </c>
      <c r="I15" s="1">
        <v>2002</v>
      </c>
      <c r="J15" s="1">
        <v>2003</v>
      </c>
      <c r="K15" s="1">
        <v>2004</v>
      </c>
      <c r="L15" s="1">
        <v>2005</v>
      </c>
      <c r="M15" s="1">
        <v>2006</v>
      </c>
      <c r="N15" s="1">
        <v>2007</v>
      </c>
      <c r="O15" s="1">
        <v>2008</v>
      </c>
      <c r="P15" s="1">
        <v>2009</v>
      </c>
      <c r="Q15" s="1">
        <v>2010</v>
      </c>
      <c r="R15" s="1">
        <v>2011</v>
      </c>
      <c r="S15" s="1">
        <v>2012</v>
      </c>
      <c r="T15" s="1">
        <v>2013</v>
      </c>
      <c r="U15" s="1">
        <v>2014</v>
      </c>
      <c r="V15" s="1">
        <v>2015</v>
      </c>
      <c r="W15" s="1">
        <v>2016</v>
      </c>
      <c r="X15" s="1">
        <v>2017</v>
      </c>
      <c r="Y15" s="1">
        <v>2018</v>
      </c>
      <c r="Z15" s="1">
        <v>2019</v>
      </c>
      <c r="AA15" s="1">
        <v>2020</v>
      </c>
      <c r="AB15" s="1">
        <v>2021</v>
      </c>
      <c r="AC15" s="1">
        <v>2022</v>
      </c>
      <c r="AD15" s="1">
        <v>2023</v>
      </c>
      <c r="AE15" s="1">
        <v>2024</v>
      </c>
      <c r="AF15" s="1">
        <v>2025</v>
      </c>
      <c r="AG15" s="1">
        <v>2026</v>
      </c>
      <c r="AH15" s="1">
        <v>2027</v>
      </c>
      <c r="AI15" s="1">
        <v>2028</v>
      </c>
      <c r="AJ15" s="1">
        <v>2029</v>
      </c>
      <c r="AK15" s="1">
        <v>2030</v>
      </c>
      <c r="AL15" s="1">
        <v>2031</v>
      </c>
      <c r="AM15" s="1">
        <v>2032</v>
      </c>
      <c r="AN15" s="1">
        <v>2033</v>
      </c>
      <c r="AO15" s="1">
        <v>2034</v>
      </c>
      <c r="AP15" s="1">
        <v>2035</v>
      </c>
      <c r="AQ15" s="1">
        <v>2036</v>
      </c>
      <c r="AR15" s="1">
        <v>2037</v>
      </c>
      <c r="AS15" s="1">
        <v>2038</v>
      </c>
      <c r="AT15" s="1">
        <v>2039</v>
      </c>
      <c r="AU15" s="1">
        <v>2040</v>
      </c>
    </row>
    <row r="16" spans="1:47" x14ac:dyDescent="0.25">
      <c r="A16" s="1" t="str">
        <f>'Population Definitions'!$A$2</f>
        <v>0-4</v>
      </c>
      <c r="B16" t="s">
        <v>30</v>
      </c>
      <c r="C16" t="s">
        <v>17</v>
      </c>
      <c r="D16" s="3"/>
      <c r="E16" s="3">
        <v>0</v>
      </c>
      <c r="F16" s="4" t="s">
        <v>22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1:47" x14ac:dyDescent="0.25">
      <c r="A17" s="1" t="str">
        <f>'Population Definitions'!$A$3</f>
        <v>5-14</v>
      </c>
      <c r="B17" t="s">
        <v>30</v>
      </c>
      <c r="C17" t="s">
        <v>17</v>
      </c>
      <c r="D17" s="3"/>
      <c r="E17" s="3">
        <v>0</v>
      </c>
      <c r="F17" s="4" t="s">
        <v>22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</row>
    <row r="18" spans="1:47" x14ac:dyDescent="0.25">
      <c r="A18" s="1" t="str">
        <f>'Population Definitions'!$A$4</f>
        <v>15-64</v>
      </c>
      <c r="B18" t="s">
        <v>30</v>
      </c>
      <c r="C18" t="s">
        <v>17</v>
      </c>
      <c r="D18" s="3"/>
      <c r="E18" s="3">
        <v>0</v>
      </c>
      <c r="F18" s="4" t="s">
        <v>22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</row>
    <row r="19" spans="1:47" x14ac:dyDescent="0.25">
      <c r="A19" s="1" t="str">
        <f>'Population Definitions'!$A$5</f>
        <v>65+</v>
      </c>
      <c r="B19" t="s">
        <v>30</v>
      </c>
      <c r="C19" t="s">
        <v>17</v>
      </c>
      <c r="D19" s="3"/>
      <c r="E19" s="3">
        <v>0</v>
      </c>
      <c r="F19" s="4" t="s">
        <v>22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</row>
    <row r="20" spans="1:47" x14ac:dyDescent="0.25">
      <c r="A20" s="1" t="s">
        <v>82</v>
      </c>
      <c r="B20" t="s">
        <v>30</v>
      </c>
      <c r="C20" t="s">
        <v>17</v>
      </c>
      <c r="D20" s="8"/>
      <c r="E20" s="8">
        <f>SUM(E16:E19)</f>
        <v>0</v>
      </c>
      <c r="F20" s="4" t="s">
        <v>22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</row>
    <row r="22" spans="1:47" x14ac:dyDescent="0.25">
      <c r="A22" s="1" t="s">
        <v>36</v>
      </c>
      <c r="B22" s="1" t="s">
        <v>13</v>
      </c>
      <c r="C22" s="1" t="s">
        <v>14</v>
      </c>
      <c r="D22" s="1" t="s">
        <v>15</v>
      </c>
      <c r="E22" s="1" t="s">
        <v>19</v>
      </c>
      <c r="F22" s="1"/>
      <c r="G22" s="1">
        <v>2000</v>
      </c>
      <c r="H22" s="1">
        <v>2001</v>
      </c>
      <c r="I22" s="1">
        <v>2002</v>
      </c>
      <c r="J22" s="1">
        <v>2003</v>
      </c>
      <c r="K22" s="1">
        <v>2004</v>
      </c>
      <c r="L22" s="1">
        <v>2005</v>
      </c>
      <c r="M22" s="1">
        <v>2006</v>
      </c>
      <c r="N22" s="1">
        <v>2007</v>
      </c>
      <c r="O22" s="1">
        <v>2008</v>
      </c>
      <c r="P22" s="1">
        <v>2009</v>
      </c>
      <c r="Q22" s="1">
        <v>2010</v>
      </c>
      <c r="R22" s="1">
        <v>2011</v>
      </c>
      <c r="S22" s="1">
        <v>2012</v>
      </c>
      <c r="T22" s="1">
        <v>2013</v>
      </c>
      <c r="U22" s="1">
        <v>2014</v>
      </c>
      <c r="V22" s="1">
        <v>2015</v>
      </c>
      <c r="W22" s="1">
        <v>2016</v>
      </c>
      <c r="X22" s="1">
        <v>2017</v>
      </c>
      <c r="Y22" s="1">
        <v>2018</v>
      </c>
      <c r="Z22" s="1">
        <v>2019</v>
      </c>
      <c r="AA22" s="1">
        <v>2020</v>
      </c>
      <c r="AB22" s="1">
        <v>2021</v>
      </c>
      <c r="AC22" s="1">
        <v>2022</v>
      </c>
      <c r="AD22" s="1">
        <v>2023</v>
      </c>
      <c r="AE22" s="1">
        <v>2024</v>
      </c>
      <c r="AF22" s="1">
        <v>2025</v>
      </c>
      <c r="AG22" s="1">
        <v>2026</v>
      </c>
      <c r="AH22" s="1">
        <v>2027</v>
      </c>
      <c r="AI22" s="1">
        <v>2028</v>
      </c>
      <c r="AJ22" s="1">
        <v>2029</v>
      </c>
      <c r="AK22" s="1">
        <v>2030</v>
      </c>
      <c r="AL22" s="1">
        <v>2031</v>
      </c>
      <c r="AM22" s="1">
        <v>2032</v>
      </c>
      <c r="AN22" s="1">
        <v>2033</v>
      </c>
      <c r="AO22" s="1">
        <v>2034</v>
      </c>
      <c r="AP22" s="1">
        <v>2035</v>
      </c>
      <c r="AQ22" s="1">
        <v>2036</v>
      </c>
      <c r="AR22" s="1">
        <v>2037</v>
      </c>
      <c r="AS22" s="1">
        <v>2038</v>
      </c>
      <c r="AT22" s="1">
        <v>2039</v>
      </c>
      <c r="AU22" s="1">
        <v>2040</v>
      </c>
    </row>
    <row r="23" spans="1:47" x14ac:dyDescent="0.25">
      <c r="A23" s="1" t="str">
        <f>'Population Definitions'!$A$2</f>
        <v>0-4</v>
      </c>
      <c r="B23" t="s">
        <v>37</v>
      </c>
      <c r="C23" t="s">
        <v>17</v>
      </c>
      <c r="D23" s="3"/>
      <c r="E23" s="3">
        <v>11000</v>
      </c>
      <c r="F23" s="4" t="s">
        <v>22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</row>
    <row r="24" spans="1:47" x14ac:dyDescent="0.25">
      <c r="A24" s="1" t="str">
        <f>'Population Definitions'!$A$3</f>
        <v>5-14</v>
      </c>
      <c r="B24" t="s">
        <v>37</v>
      </c>
      <c r="C24" t="s">
        <v>17</v>
      </c>
      <c r="D24" s="3"/>
      <c r="E24" s="3">
        <v>105038.9154505316</v>
      </c>
      <c r="F24" s="4" t="s">
        <v>22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</row>
    <row r="25" spans="1:47" x14ac:dyDescent="0.25">
      <c r="A25" s="1" t="str">
        <f>'Population Definitions'!$A$4</f>
        <v>15-64</v>
      </c>
      <c r="B25" t="s">
        <v>37</v>
      </c>
      <c r="C25" t="s">
        <v>17</v>
      </c>
      <c r="D25" s="3"/>
      <c r="E25" s="3">
        <v>798295.75742403977</v>
      </c>
      <c r="F25" s="4" t="s">
        <v>22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</row>
    <row r="26" spans="1:47" x14ac:dyDescent="0.25">
      <c r="A26" s="1" t="str">
        <f>'Population Definitions'!$A$5</f>
        <v>65+</v>
      </c>
      <c r="B26" t="s">
        <v>37</v>
      </c>
      <c r="C26" t="s">
        <v>17</v>
      </c>
      <c r="D26" s="3"/>
      <c r="E26" s="3">
        <v>120000</v>
      </c>
      <c r="F26" s="4" t="s">
        <v>22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</row>
    <row r="27" spans="1:47" x14ac:dyDescent="0.25">
      <c r="A27" s="1" t="s">
        <v>82</v>
      </c>
      <c r="B27" t="s">
        <v>83</v>
      </c>
      <c r="C27" t="s">
        <v>17</v>
      </c>
      <c r="D27" s="8"/>
      <c r="E27" s="8">
        <f>SUM(E23:E26)</f>
        <v>1034334.6728745714</v>
      </c>
      <c r="F27" s="4" t="s">
        <v>22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</row>
    <row r="29" spans="1:47" x14ac:dyDescent="0.25">
      <c r="A29" s="1" t="s">
        <v>87</v>
      </c>
      <c r="B29" s="1" t="s">
        <v>13</v>
      </c>
      <c r="C29" s="1" t="s">
        <v>14</v>
      </c>
      <c r="D29" s="1" t="s">
        <v>15</v>
      </c>
      <c r="E29" s="1">
        <v>2000</v>
      </c>
      <c r="F29" s="1">
        <v>2001</v>
      </c>
      <c r="G29" s="1">
        <v>2002</v>
      </c>
      <c r="H29" s="1">
        <v>2003</v>
      </c>
      <c r="I29" s="1">
        <v>2004</v>
      </c>
      <c r="J29" s="1">
        <v>2005</v>
      </c>
      <c r="K29" s="1">
        <v>2006</v>
      </c>
      <c r="L29" s="1">
        <v>2007</v>
      </c>
      <c r="M29" s="1">
        <v>2008</v>
      </c>
      <c r="N29" s="1">
        <v>2009</v>
      </c>
      <c r="O29" s="1">
        <v>2010</v>
      </c>
      <c r="P29" s="1">
        <v>2011</v>
      </c>
      <c r="Q29" s="1">
        <v>2012</v>
      </c>
      <c r="R29" s="1">
        <v>2013</v>
      </c>
      <c r="S29" s="1">
        <v>2014</v>
      </c>
      <c r="T29" s="1">
        <v>2015</v>
      </c>
      <c r="U29" s="1">
        <v>2016</v>
      </c>
      <c r="V29" s="1">
        <v>2017</v>
      </c>
      <c r="W29" s="1">
        <v>2018</v>
      </c>
      <c r="X29" s="1">
        <v>2019</v>
      </c>
      <c r="Y29" s="1">
        <v>2020</v>
      </c>
      <c r="Z29" s="1">
        <v>2021</v>
      </c>
      <c r="AA29" s="1">
        <v>2022</v>
      </c>
      <c r="AB29" s="1">
        <v>2023</v>
      </c>
      <c r="AC29" s="1">
        <v>2024</v>
      </c>
      <c r="AD29" s="1">
        <v>2025</v>
      </c>
      <c r="AE29" s="1">
        <v>2026</v>
      </c>
      <c r="AF29" s="1">
        <v>2027</v>
      </c>
      <c r="AG29" s="1">
        <v>2028</v>
      </c>
      <c r="AH29" s="1">
        <v>2029</v>
      </c>
      <c r="AI29" s="1">
        <v>2030</v>
      </c>
      <c r="AJ29" s="1">
        <v>2031</v>
      </c>
      <c r="AK29" s="1">
        <v>2032</v>
      </c>
      <c r="AL29" s="1">
        <v>2033</v>
      </c>
      <c r="AM29" s="1">
        <v>2034</v>
      </c>
      <c r="AN29" s="1">
        <v>2035</v>
      </c>
      <c r="AO29" s="1">
        <v>2036</v>
      </c>
      <c r="AP29" s="1">
        <v>2037</v>
      </c>
      <c r="AQ29" s="1">
        <v>2038</v>
      </c>
      <c r="AR29" s="1">
        <v>2039</v>
      </c>
      <c r="AS29" s="1">
        <v>2040</v>
      </c>
    </row>
    <row r="30" spans="1:47" x14ac:dyDescent="0.25">
      <c r="A30" s="1" t="str">
        <f>'Population Definitions'!$A$2</f>
        <v>0-4</v>
      </c>
      <c r="B30" s="9" t="s">
        <v>38</v>
      </c>
      <c r="C30" t="s">
        <v>32</v>
      </c>
      <c r="D30" s="3"/>
      <c r="E30" s="3">
        <f>E36/Demographics!E2</f>
        <v>4.2490092432018504E-4</v>
      </c>
      <c r="F30" s="3">
        <f>F36/Demographics!F2</f>
        <v>4.174803252721892E-4</v>
      </c>
      <c r="G30" s="3">
        <f>G36/Demographics!G2</f>
        <v>4.123325958639547E-4</v>
      </c>
      <c r="H30" s="3">
        <f>H36/Demographics!H2</f>
        <v>4.0906812166930924E-4</v>
      </c>
      <c r="I30" s="3">
        <f>I36/Demographics!I2</f>
        <v>4.0745639016836154E-4</v>
      </c>
      <c r="J30" s="3">
        <f>J36/Demographics!J2</f>
        <v>4.0470089512268032E-4</v>
      </c>
      <c r="K30" s="3">
        <f>K36/Demographics!K2</f>
        <v>3.9858778330790091E-4</v>
      </c>
      <c r="L30" s="3">
        <f>L36/Demographics!L2</f>
        <v>3.965363524493127E-4</v>
      </c>
      <c r="M30" s="3">
        <f>M36/Demographics!M2</f>
        <v>3.9703733946556307E-4</v>
      </c>
      <c r="N30" s="3">
        <f>N36/Demographics!N2</f>
        <v>3.9837302382386068E-4</v>
      </c>
      <c r="O30" s="3">
        <f>O36/Demographics!O2</f>
        <v>3.9706676878579166E-4</v>
      </c>
      <c r="P30" s="3">
        <f>P36/Demographics!P2</f>
        <v>3.9491987039725447E-4</v>
      </c>
      <c r="Q30" s="3">
        <f>Q36/Demographics!Q2</f>
        <v>3.921010104384845E-4</v>
      </c>
      <c r="R30" s="3">
        <f>R36/Demographics!R2</f>
        <v>3.8886256006486977E-4</v>
      </c>
      <c r="S30" s="3">
        <f>S36/Demographics!S2</f>
        <v>3.8582161879988119E-4</v>
      </c>
      <c r="T30" s="3">
        <f>T36/Demographics!T2</f>
        <v>3.820764577604564E-4</v>
      </c>
      <c r="U30" s="3">
        <f>U36/Demographics!U2</f>
        <v>3.7567885637882035E-4</v>
      </c>
      <c r="V30" s="3">
        <f>V36/Demographics!V2</f>
        <v>3.7120767883394633E-4</v>
      </c>
      <c r="W30" s="3">
        <f>W36/Demographics!W2</f>
        <v>3.6834811857543257E-4</v>
      </c>
      <c r="X30" s="3">
        <f>X36/Demographics!X2</f>
        <v>3.6623750002865612E-4</v>
      </c>
      <c r="Y30" s="3">
        <f>Y36/Demographics!Y2</f>
        <v>3.6327636812025015E-4</v>
      </c>
      <c r="Z30" s="3">
        <f>Z36/Demographics!Z2</f>
        <v>3.594969051991492E-4</v>
      </c>
      <c r="AA30" s="3">
        <f>AA36/Demographics!AA2</f>
        <v>3.5724229710211875E-4</v>
      </c>
      <c r="AB30" s="3">
        <f>AB36/Demographics!AB2</f>
        <v>3.5608415963800919E-4</v>
      </c>
      <c r="AC30" s="3">
        <f>AC36/Demographics!AC2</f>
        <v>3.5568486990751358E-4</v>
      </c>
      <c r="AD30" s="3">
        <f>AD36/Demographics!AD2</f>
        <v>3.5380682932300759E-4</v>
      </c>
      <c r="AE30" s="3">
        <f>AE36/Demographics!AE2</f>
        <v>3.5041866459433591E-4</v>
      </c>
      <c r="AF30" s="3">
        <f>AF36/Demographics!AF2</f>
        <v>3.4818331478802075E-4</v>
      </c>
      <c r="AG30" s="3">
        <f>AG36/Demographics!AG2</f>
        <v>3.469501086671527E-4</v>
      </c>
      <c r="AH30" s="3">
        <f>AH36/Demographics!AH2</f>
        <v>3.4666057960404059E-4</v>
      </c>
      <c r="AI30" s="3">
        <f>AI36/Demographics!AI2</f>
        <v>3.4584783683896372E-4</v>
      </c>
      <c r="AJ30" s="3">
        <f>AJ36/Demographics!AJ2</f>
        <v>3.4402586059885859E-4</v>
      </c>
      <c r="AK30" s="3">
        <f>AK36/Demographics!AK2</f>
        <v>3.4373849667140556E-4</v>
      </c>
      <c r="AL30" s="3">
        <f>AL36/Demographics!AL2</f>
        <v>3.4467442492658817E-4</v>
      </c>
      <c r="AM30" s="3">
        <f>AM36/Demographics!AM2</f>
        <v>3.464752959919155E-4</v>
      </c>
      <c r="AN30" s="3">
        <f>AN36/Demographics!AN2</f>
        <v>3.476442716794543E-4</v>
      </c>
      <c r="AO30" s="3">
        <f>AO36/Demographics!AO2</f>
        <v>3.4760202496846357E-4</v>
      </c>
      <c r="AP30" s="3">
        <f>AP36/Demographics!AP2</f>
        <v>3.4861682586680045E-4</v>
      </c>
      <c r="AQ30" s="3">
        <f>AQ36/Demographics!AQ2</f>
        <v>3.5043240684731237E-4</v>
      </c>
      <c r="AR30" s="3">
        <f>AR36/Demographics!AR2</f>
        <v>3.5282663401934152E-4</v>
      </c>
      <c r="AS30" s="3">
        <f>AS36/Demographics!AS2</f>
        <v>3.5435562317340295E-4</v>
      </c>
    </row>
    <row r="31" spans="1:47" x14ac:dyDescent="0.25">
      <c r="A31" s="1" t="str">
        <f>'Population Definitions'!$A$3</f>
        <v>5-14</v>
      </c>
      <c r="B31" s="9" t="s">
        <v>38</v>
      </c>
      <c r="C31" t="s">
        <v>32</v>
      </c>
      <c r="D31" s="3"/>
      <c r="E31" s="3">
        <f>E37/Demographics!E3</f>
        <v>5.5813229647495139E-4</v>
      </c>
      <c r="F31" s="3">
        <f>F37/Demographics!F3</f>
        <v>5.4832062627950052E-4</v>
      </c>
      <c r="G31" s="3">
        <f>G37/Demographics!G3</f>
        <v>5.3895173718769562E-4</v>
      </c>
      <c r="H31" s="3">
        <f>H37/Demographics!H3</f>
        <v>5.301877102016605E-4</v>
      </c>
      <c r="I31" s="3">
        <f>I37/Demographics!I3</f>
        <v>5.2226881036292747E-4</v>
      </c>
      <c r="J31" s="3">
        <f>J37/Demographics!J3</f>
        <v>5.1554357572010628E-4</v>
      </c>
      <c r="K31" s="3">
        <f>K37/Demographics!K3</f>
        <v>5.0849162767416115E-4</v>
      </c>
      <c r="L31" s="3">
        <f>L37/Demographics!L3</f>
        <v>5.0099469206898745E-4</v>
      </c>
      <c r="M31" s="3">
        <f>M37/Demographics!M3</f>
        <v>4.933079093849841E-4</v>
      </c>
      <c r="N31" s="3">
        <f>N37/Demographics!N3</f>
        <v>4.858922454105978E-4</v>
      </c>
      <c r="O31" s="3">
        <f>O37/Demographics!O3</f>
        <v>4.7886774043020029E-4</v>
      </c>
      <c r="P31" s="3">
        <f>P37/Demographics!P3</f>
        <v>4.7304055754080398E-4</v>
      </c>
      <c r="Q31" s="3">
        <f>Q37/Demographics!Q3</f>
        <v>4.6812669630629699E-4</v>
      </c>
      <c r="R31" s="3">
        <f>R37/Demographics!R3</f>
        <v>4.6408464768287274E-4</v>
      </c>
      <c r="S31" s="3">
        <f>S37/Demographics!S3</f>
        <v>4.606074437316779E-4</v>
      </c>
      <c r="T31" s="3">
        <f>T37/Demographics!T3</f>
        <v>4.5660605303436382E-4</v>
      </c>
      <c r="U31" s="3">
        <f>U37/Demographics!U3</f>
        <v>4.5252990083362749E-4</v>
      </c>
      <c r="V31" s="3">
        <f>V37/Demographics!V3</f>
        <v>4.4835235001621681E-4</v>
      </c>
      <c r="W31" s="3">
        <f>W37/Demographics!W3</f>
        <v>4.4412775383309707E-4</v>
      </c>
      <c r="X31" s="3">
        <f>X37/Demographics!X3</f>
        <v>4.3979463386807475E-4</v>
      </c>
      <c r="Y31" s="3">
        <f>Y37/Demographics!Y3</f>
        <v>4.3646390440056323E-4</v>
      </c>
      <c r="Z31" s="3">
        <f>Z37/Demographics!Z3</f>
        <v>4.3466207660375729E-4</v>
      </c>
      <c r="AA31" s="3">
        <f>AA37/Demographics!AA3</f>
        <v>4.3210818570970375E-4</v>
      </c>
      <c r="AB31" s="3">
        <f>AB37/Demographics!AB3</f>
        <v>4.291489435818398E-4</v>
      </c>
      <c r="AC31" s="3">
        <f>AC37/Demographics!AC3</f>
        <v>4.2617988024786814E-4</v>
      </c>
      <c r="AD31" s="3">
        <f>AD37/Demographics!AD3</f>
        <v>4.2369820851543264E-4</v>
      </c>
      <c r="AE31" s="3">
        <f>AE37/Demographics!AE3</f>
        <v>4.2153756403776966E-4</v>
      </c>
      <c r="AF31" s="3">
        <f>AF37/Demographics!AF3</f>
        <v>4.1924392187105581E-4</v>
      </c>
      <c r="AG31" s="3">
        <f>AG37/Demographics!AG3</f>
        <v>4.1707191485912051E-4</v>
      </c>
      <c r="AH31" s="3">
        <f>AH37/Demographics!AH3</f>
        <v>4.1518537196629082E-4</v>
      </c>
      <c r="AI31" s="3">
        <f>AI37/Demographics!AI3</f>
        <v>4.1486477498134904E-4</v>
      </c>
      <c r="AJ31" s="3">
        <f>AJ37/Demographics!AJ3</f>
        <v>4.1613103715440643E-4</v>
      </c>
      <c r="AK31" s="3">
        <f>AK37/Demographics!AK3</f>
        <v>4.170885605475966E-4</v>
      </c>
      <c r="AL31" s="3">
        <f>AL37/Demographics!AL3</f>
        <v>4.1792537781466105E-4</v>
      </c>
      <c r="AM31" s="3">
        <f>AM37/Demographics!AM3</f>
        <v>4.1877983060214418E-4</v>
      </c>
      <c r="AN31" s="3">
        <f>AN37/Demographics!AN3</f>
        <v>4.2000873322937759E-4</v>
      </c>
      <c r="AO31" s="3">
        <f>AO37/Demographics!AO3</f>
        <v>4.2168107670838945E-4</v>
      </c>
      <c r="AP31" s="3">
        <f>AP37/Demographics!AP3</f>
        <v>4.2308536097760563E-4</v>
      </c>
      <c r="AQ31" s="3">
        <f>AQ37/Demographics!AQ3</f>
        <v>4.2437450937849548E-4</v>
      </c>
      <c r="AR31" s="3">
        <f>AR37/Demographics!AR3</f>
        <v>4.2568608363217073E-4</v>
      </c>
      <c r="AS31" s="3">
        <f>AS37/Demographics!AS3</f>
        <v>4.2718130440951176E-4</v>
      </c>
    </row>
    <row r="32" spans="1:47" x14ac:dyDescent="0.25">
      <c r="A32" s="1" t="str">
        <f>'Population Definitions'!$A$4</f>
        <v>15-64</v>
      </c>
      <c r="B32" s="9" t="s">
        <v>38</v>
      </c>
      <c r="C32" t="s">
        <v>32</v>
      </c>
      <c r="D32" s="3"/>
      <c r="E32" s="3">
        <f>E38/Demographics!E4</f>
        <v>1.7106894036945578E-4</v>
      </c>
      <c r="F32" s="3">
        <f>F38/Demographics!F4</f>
        <v>1.6569425879797351E-4</v>
      </c>
      <c r="G32" s="3">
        <f>G38/Demographics!G4</f>
        <v>1.6057844560553962E-4</v>
      </c>
      <c r="H32" s="3">
        <f>H38/Demographics!H4</f>
        <v>1.5571860971528841E-4</v>
      </c>
      <c r="I32" s="3">
        <f>I38/Demographics!I4</f>
        <v>1.5115839942982939E-4</v>
      </c>
      <c r="J32" s="3">
        <f>J38/Demographics!J4</f>
        <v>1.4704306700346294E-4</v>
      </c>
      <c r="K32" s="3">
        <f>K38/Demographics!K4</f>
        <v>1.4363775526196599E-4</v>
      </c>
      <c r="L32" s="3">
        <f>L38/Demographics!L4</f>
        <v>1.4032135530408677E-4</v>
      </c>
      <c r="M32" s="3">
        <f>M38/Demographics!M4</f>
        <v>1.370446924670066E-4</v>
      </c>
      <c r="N32" s="3">
        <f>N38/Demographics!N4</f>
        <v>1.3382646577142143E-4</v>
      </c>
      <c r="O32" s="3">
        <f>O38/Demographics!O4</f>
        <v>1.3069942961511135E-4</v>
      </c>
      <c r="P32" s="3">
        <f>P38/Demographics!P4</f>
        <v>1.2756700699934951E-4</v>
      </c>
      <c r="Q32" s="3">
        <f>Q38/Demographics!Q4</f>
        <v>1.2461512124761019E-4</v>
      </c>
      <c r="R32" s="3">
        <f>R38/Demographics!R4</f>
        <v>1.217604048398526E-4</v>
      </c>
      <c r="S32" s="3">
        <f>S38/Demographics!S4</f>
        <v>1.1890737266078169E-4</v>
      </c>
      <c r="T32" s="3">
        <f>T38/Demographics!T4</f>
        <v>1.1609562036545267E-4</v>
      </c>
      <c r="U32" s="3">
        <f>U38/Demographics!U4</f>
        <v>1.13382111120782E-4</v>
      </c>
      <c r="V32" s="3">
        <f>V38/Demographics!V4</f>
        <v>1.106409480918777E-4</v>
      </c>
      <c r="W32" s="3">
        <f>W38/Demographics!W4</f>
        <v>1.0793717571365826E-4</v>
      </c>
      <c r="X32" s="3">
        <f>X38/Demographics!X4</f>
        <v>1.0534763373619779E-4</v>
      </c>
      <c r="Y32" s="3">
        <f>Y38/Demographics!Y4</f>
        <v>1.0299302206193458E-4</v>
      </c>
      <c r="Z32" s="3">
        <f>Z38/Demographics!Z4</f>
        <v>1.0093940116481756E-4</v>
      </c>
      <c r="AA32" s="3">
        <f>AA38/Demographics!AA4</f>
        <v>9.9016231404653403E-5</v>
      </c>
      <c r="AB32" s="3">
        <f>AB38/Demographics!AB4</f>
        <v>9.7226009225777715E-5</v>
      </c>
      <c r="AC32" s="3">
        <f>AC38/Demographics!AC4</f>
        <v>9.5551095367308391E-5</v>
      </c>
      <c r="AD32" s="3">
        <f>AD38/Demographics!AD4</f>
        <v>9.4056677592004799E-5</v>
      </c>
      <c r="AE32" s="3">
        <f>AE38/Demographics!AE4</f>
        <v>9.2791630156316288E-5</v>
      </c>
      <c r="AF32" s="3">
        <f>AF38/Demographics!AF4</f>
        <v>9.1634892050533143E-5</v>
      </c>
      <c r="AG32" s="3">
        <f>AG38/Demographics!AG4</f>
        <v>9.0568203344344188E-5</v>
      </c>
      <c r="AH32" s="3">
        <f>AH38/Demographics!AH4</f>
        <v>8.9574789063368051E-5</v>
      </c>
      <c r="AI32" s="3">
        <f>AI38/Demographics!AI4</f>
        <v>8.8757541112741939E-5</v>
      </c>
      <c r="AJ32" s="3">
        <f>AJ38/Demographics!AJ4</f>
        <v>8.819553864174608E-5</v>
      </c>
      <c r="AK32" s="3">
        <f>AK38/Demographics!AK4</f>
        <v>8.7651713000326591E-5</v>
      </c>
      <c r="AL32" s="3">
        <f>AL38/Demographics!AL4</f>
        <v>8.7104438465494068E-5</v>
      </c>
      <c r="AM32" s="3">
        <f>AM38/Demographics!AM4</f>
        <v>8.6556078616281876E-5</v>
      </c>
      <c r="AN32" s="3">
        <f>AN38/Demographics!AN4</f>
        <v>8.6093679550839554E-5</v>
      </c>
      <c r="AO32" s="3">
        <f>AO38/Demographics!AO4</f>
        <v>8.5754397559077177E-5</v>
      </c>
      <c r="AP32" s="3">
        <f>AP38/Demographics!AP4</f>
        <v>8.5395768474549123E-5</v>
      </c>
      <c r="AQ32" s="3">
        <f>AQ38/Demographics!AQ4</f>
        <v>8.501687824707519E-5</v>
      </c>
      <c r="AR32" s="3">
        <f>AR38/Demographics!AR4</f>
        <v>8.4640381531288824E-5</v>
      </c>
      <c r="AS32" s="3">
        <f>AS38/Demographics!AS4</f>
        <v>8.4354850837947554E-5</v>
      </c>
    </row>
    <row r="33" spans="1:47" x14ac:dyDescent="0.25">
      <c r="A33" s="1" t="str">
        <f>'Population Definitions'!$A$5</f>
        <v>65+</v>
      </c>
      <c r="B33" s="9" t="s">
        <v>38</v>
      </c>
      <c r="C33" t="s">
        <v>32</v>
      </c>
      <c r="D33" s="3"/>
      <c r="E33" s="3">
        <f>E39/Demographics!E5</f>
        <v>2.1065448238357219E-4</v>
      </c>
      <c r="F33" s="3">
        <f>F39/Demographics!F5</f>
        <v>2.0133516348548537E-4</v>
      </c>
      <c r="G33" s="3">
        <f>G39/Demographics!G5</f>
        <v>1.9320400449877404E-4</v>
      </c>
      <c r="H33" s="3">
        <f>H39/Demographics!H5</f>
        <v>1.8581220724558741E-4</v>
      </c>
      <c r="I33" s="3">
        <f>I39/Demographics!I5</f>
        <v>1.7889077384836016E-4</v>
      </c>
      <c r="J33" s="3">
        <f>J39/Demographics!J5</f>
        <v>1.7259384671361826E-4</v>
      </c>
      <c r="K33" s="3">
        <f>K39/Demographics!K5</f>
        <v>1.6628321714540754E-4</v>
      </c>
      <c r="L33" s="3">
        <f>L39/Demographics!L5</f>
        <v>1.6049098494757308E-4</v>
      </c>
      <c r="M33" s="3">
        <f>M39/Demographics!M5</f>
        <v>1.5488863085359045E-4</v>
      </c>
      <c r="N33" s="3">
        <f>N39/Demographics!N5</f>
        <v>1.4963142628844492E-4</v>
      </c>
      <c r="O33" s="3">
        <f>O39/Demographics!O5</f>
        <v>1.4424657716452226E-4</v>
      </c>
      <c r="P33" s="3">
        <f>P39/Demographics!P5</f>
        <v>1.3763712495596983E-4</v>
      </c>
      <c r="Q33" s="3">
        <f>Q39/Demographics!Q5</f>
        <v>1.3245635062975264E-4</v>
      </c>
      <c r="R33" s="3">
        <f>R39/Demographics!R5</f>
        <v>1.2819825260272313E-4</v>
      </c>
      <c r="S33" s="3">
        <f>S39/Demographics!S5</f>
        <v>1.2432431369296821E-4</v>
      </c>
      <c r="T33" s="3">
        <f>T39/Demographics!T5</f>
        <v>1.2003923403893696E-4</v>
      </c>
      <c r="U33" s="3">
        <f>U39/Demographics!U5</f>
        <v>1.1484355602168853E-4</v>
      </c>
      <c r="V33" s="3">
        <f>V39/Demographics!V5</f>
        <v>1.1001053070848565E-4</v>
      </c>
      <c r="W33" s="3">
        <f>W39/Demographics!W5</f>
        <v>1.0530108463030278E-4</v>
      </c>
      <c r="X33" s="3">
        <f>X39/Demographics!X5</f>
        <v>1.0063050470043657E-4</v>
      </c>
      <c r="Y33" s="3">
        <f>Y39/Demographics!Y5</f>
        <v>9.7327157326318651E-5</v>
      </c>
      <c r="Z33" s="3">
        <f>Z39/Demographics!Z5</f>
        <v>9.4754096841257636E-5</v>
      </c>
      <c r="AA33" s="3">
        <f>AA39/Demographics!AA5</f>
        <v>9.1907273000963117E-5</v>
      </c>
      <c r="AB33" s="3">
        <f>AB39/Demographics!AB5</f>
        <v>8.8858475983075432E-5</v>
      </c>
      <c r="AC33" s="3">
        <f>AC39/Demographics!AC5</f>
        <v>8.5618192459299439E-5</v>
      </c>
      <c r="AD33" s="3">
        <f>AD39/Demographics!AD5</f>
        <v>8.2292138403557635E-5</v>
      </c>
      <c r="AE33" s="3">
        <f>AE39/Demographics!AE5</f>
        <v>7.8784547699693104E-5</v>
      </c>
      <c r="AF33" s="3">
        <f>AF39/Demographics!AF5</f>
        <v>7.545083042358995E-5</v>
      </c>
      <c r="AG33" s="3">
        <f>AG39/Demographics!AG5</f>
        <v>7.2326747924478547E-5</v>
      </c>
      <c r="AH33" s="3">
        <f>AH39/Demographics!AH5</f>
        <v>6.9425789831592863E-5</v>
      </c>
      <c r="AI33" s="3">
        <f>AI39/Demographics!AI5</f>
        <v>6.8035413487581558E-5</v>
      </c>
      <c r="AJ33" s="3">
        <f>AJ39/Demographics!AJ5</f>
        <v>6.7816364036601485E-5</v>
      </c>
      <c r="AK33" s="3">
        <f>AK39/Demographics!AK5</f>
        <v>6.7365519307451265E-5</v>
      </c>
      <c r="AL33" s="3">
        <f>AL39/Demographics!AL5</f>
        <v>6.6763747796076375E-5</v>
      </c>
      <c r="AM33" s="3">
        <f>AM39/Demographics!AM5</f>
        <v>6.6105800922476742E-5</v>
      </c>
      <c r="AN33" s="3">
        <f>AN39/Demographics!AN5</f>
        <v>6.6081291421083018E-5</v>
      </c>
      <c r="AO33" s="3">
        <f>AO39/Demographics!AO5</f>
        <v>6.658115519143203E-5</v>
      </c>
      <c r="AP33" s="3">
        <f>AP39/Demographics!AP5</f>
        <v>6.6912053684599327E-5</v>
      </c>
      <c r="AQ33" s="3">
        <f>AQ39/Demographics!AQ5</f>
        <v>6.7011685368561626E-5</v>
      </c>
      <c r="AR33" s="3">
        <f>AR39/Demographics!AR5</f>
        <v>6.68124383355399E-5</v>
      </c>
      <c r="AS33" s="3">
        <f>AS39/Demographics!AS5</f>
        <v>6.6647328057994142E-5</v>
      </c>
    </row>
    <row r="35" spans="1:47" x14ac:dyDescent="0.25">
      <c r="A35" s="1" t="s">
        <v>88</v>
      </c>
      <c r="B35" s="1" t="s">
        <v>13</v>
      </c>
      <c r="C35" s="1" t="s">
        <v>14</v>
      </c>
      <c r="D35" s="1" t="s">
        <v>15</v>
      </c>
      <c r="E35" s="1">
        <v>2000</v>
      </c>
      <c r="F35" s="1">
        <v>2001</v>
      </c>
      <c r="G35" s="1">
        <v>2002</v>
      </c>
      <c r="H35" s="1">
        <v>2003</v>
      </c>
      <c r="I35" s="1">
        <v>2004</v>
      </c>
      <c r="J35" s="1">
        <v>2005</v>
      </c>
      <c r="K35" s="1">
        <v>2006</v>
      </c>
      <c r="L35" s="1">
        <v>2007</v>
      </c>
      <c r="M35" s="1">
        <v>2008</v>
      </c>
      <c r="N35" s="1">
        <v>2009</v>
      </c>
      <c r="O35" s="1">
        <v>2010</v>
      </c>
      <c r="P35" s="1">
        <v>2011</v>
      </c>
      <c r="Q35" s="1">
        <v>2012</v>
      </c>
      <c r="R35" s="1">
        <v>2013</v>
      </c>
      <c r="S35" s="1">
        <v>2014</v>
      </c>
      <c r="T35" s="1">
        <v>2015</v>
      </c>
      <c r="U35" s="1">
        <v>2016</v>
      </c>
      <c r="V35" s="1">
        <v>2017</v>
      </c>
      <c r="W35" s="1">
        <v>2018</v>
      </c>
      <c r="X35" s="1">
        <v>2019</v>
      </c>
      <c r="Y35" s="1">
        <v>2020</v>
      </c>
      <c r="Z35" s="1">
        <v>2021</v>
      </c>
      <c r="AA35" s="1">
        <v>2022</v>
      </c>
      <c r="AB35" s="1">
        <v>2023</v>
      </c>
      <c r="AC35" s="1">
        <v>2024</v>
      </c>
      <c r="AD35" s="1">
        <v>2025</v>
      </c>
      <c r="AE35" s="1">
        <v>2026</v>
      </c>
      <c r="AF35" s="1">
        <v>2027</v>
      </c>
      <c r="AG35" s="1">
        <v>2028</v>
      </c>
      <c r="AH35" s="1">
        <v>2029</v>
      </c>
      <c r="AI35" s="1">
        <v>2030</v>
      </c>
      <c r="AJ35" s="1">
        <v>2031</v>
      </c>
      <c r="AK35" s="1">
        <v>2032</v>
      </c>
      <c r="AL35" s="1">
        <v>2033</v>
      </c>
      <c r="AM35" s="1">
        <v>2034</v>
      </c>
      <c r="AN35" s="1">
        <v>2035</v>
      </c>
      <c r="AO35" s="1">
        <v>2036</v>
      </c>
      <c r="AP35" s="1">
        <v>2037</v>
      </c>
      <c r="AQ35" s="1">
        <v>2038</v>
      </c>
      <c r="AR35" s="1">
        <v>2039</v>
      </c>
      <c r="AS35" s="1">
        <v>2040</v>
      </c>
    </row>
    <row r="36" spans="1:47" x14ac:dyDescent="0.25">
      <c r="A36" s="1" t="str">
        <f>'Population Definitions'!$A$2</f>
        <v>0-4</v>
      </c>
      <c r="B36" s="11" t="s">
        <v>93</v>
      </c>
      <c r="C36" t="s">
        <v>17</v>
      </c>
      <c r="D36" s="3"/>
      <c r="E36">
        <v>7144.3019873584126</v>
      </c>
      <c r="F36">
        <v>7061.5314964636091</v>
      </c>
      <c r="G36">
        <v>6990.1194606255794</v>
      </c>
      <c r="H36">
        <v>6926.7607309294553</v>
      </c>
      <c r="I36">
        <v>6869.956359877945</v>
      </c>
      <c r="J36">
        <v>6776.5064490647137</v>
      </c>
      <c r="K36">
        <v>6646.9539058539985</v>
      </c>
      <c r="L36">
        <v>6543.9577379824032</v>
      </c>
      <c r="M36">
        <v>6458.5686825390649</v>
      </c>
      <c r="N36">
        <v>6385.6574424468108</v>
      </c>
      <c r="O36">
        <v>6288.0700587895071</v>
      </c>
      <c r="P36">
        <v>6163.8966997244952</v>
      </c>
      <c r="Q36">
        <v>6064.9066806745031</v>
      </c>
      <c r="R36">
        <v>5984.6935704886018</v>
      </c>
      <c r="S36">
        <v>5914.2885312047883</v>
      </c>
      <c r="T36">
        <v>5828.1610460261772</v>
      </c>
      <c r="U36">
        <v>5723.672497586911</v>
      </c>
      <c r="V36">
        <v>5630.0226007313686</v>
      </c>
      <c r="W36">
        <v>5547.5565668013096</v>
      </c>
      <c r="X36">
        <v>5473.4128456532653</v>
      </c>
      <c r="Y36">
        <v>5391.6268846101684</v>
      </c>
      <c r="Z36">
        <v>5304.123031398376</v>
      </c>
      <c r="AA36">
        <v>5230.1922755162796</v>
      </c>
      <c r="AB36">
        <v>5166.9823438977091</v>
      </c>
      <c r="AC36">
        <v>5111.8801864791112</v>
      </c>
      <c r="AD36">
        <v>5035.3639350382127</v>
      </c>
      <c r="AE36">
        <v>4936.2499613329883</v>
      </c>
      <c r="AF36">
        <v>4855.6106110086012</v>
      </c>
      <c r="AG36">
        <v>4789.9265858378458</v>
      </c>
      <c r="AH36">
        <v>4735.9676404678276</v>
      </c>
      <c r="AI36">
        <v>4672.3593154756109</v>
      </c>
      <c r="AJ36">
        <v>4599.3897544663687</v>
      </c>
      <c r="AK36">
        <v>4543.440920916054</v>
      </c>
      <c r="AL36">
        <v>4500.7410622957168</v>
      </c>
      <c r="AM36">
        <v>4468.2888578842831</v>
      </c>
      <c r="AN36">
        <v>4428.5034050815266</v>
      </c>
      <c r="AO36">
        <v>4378.4893066515333</v>
      </c>
      <c r="AP36">
        <v>4341.4267800155931</v>
      </c>
      <c r="AQ36">
        <v>4314.3443717118043</v>
      </c>
      <c r="AR36">
        <v>4294.8541792337746</v>
      </c>
      <c r="AS36">
        <v>4266.2822429773432</v>
      </c>
    </row>
    <row r="37" spans="1:47" x14ac:dyDescent="0.25">
      <c r="A37" s="1" t="str">
        <f>'Population Definitions'!$A$3</f>
        <v>5-14</v>
      </c>
      <c r="B37" s="11" t="s">
        <v>93</v>
      </c>
      <c r="C37" t="s">
        <v>17</v>
      </c>
      <c r="D37" s="3"/>
      <c r="E37">
        <v>17832.727053231269</v>
      </c>
      <c r="F37">
        <v>17613.371195676871</v>
      </c>
      <c r="G37">
        <v>17404.66810616813</v>
      </c>
      <c r="H37">
        <v>17205.554547113319</v>
      </c>
      <c r="I37">
        <v>17015.10681607042</v>
      </c>
      <c r="J37">
        <v>16834.503211771022</v>
      </c>
      <c r="K37">
        <v>16650.06816226133</v>
      </c>
      <c r="L37">
        <v>16452.373607640071</v>
      </c>
      <c r="M37">
        <v>16244.145520988421</v>
      </c>
      <c r="N37">
        <v>16033.18077871166</v>
      </c>
      <c r="O37">
        <v>15814.56786055265</v>
      </c>
      <c r="P37">
        <v>15584.15513094609</v>
      </c>
      <c r="Q37">
        <v>15362.509579543481</v>
      </c>
      <c r="R37">
        <v>15148.11273147302</v>
      </c>
      <c r="S37">
        <v>14934.141571953511</v>
      </c>
      <c r="T37">
        <v>14690.976935901161</v>
      </c>
      <c r="U37">
        <v>14417.08042105381</v>
      </c>
      <c r="V37">
        <v>14145.51171113579</v>
      </c>
      <c r="W37">
        <v>13884.27653929939</v>
      </c>
      <c r="X37">
        <v>13636.442178442199</v>
      </c>
      <c r="Y37">
        <v>13433.77717106477</v>
      </c>
      <c r="Z37">
        <v>13272.927234263499</v>
      </c>
      <c r="AA37">
        <v>13110.481682381651</v>
      </c>
      <c r="AB37">
        <v>12950.952519627181</v>
      </c>
      <c r="AC37">
        <v>12796.63349233854</v>
      </c>
      <c r="AD37">
        <v>12653.631751400681</v>
      </c>
      <c r="AE37">
        <v>12513.378840691699</v>
      </c>
      <c r="AF37">
        <v>12368.10445801997</v>
      </c>
      <c r="AG37">
        <v>12223.42147862005</v>
      </c>
      <c r="AH37">
        <v>12082.69812309919</v>
      </c>
      <c r="AI37">
        <v>11981.84771620641</v>
      </c>
      <c r="AJ37">
        <v>11916.89764721241</v>
      </c>
      <c r="AK37">
        <v>11838.89904622484</v>
      </c>
      <c r="AL37">
        <v>11753.63344149423</v>
      </c>
      <c r="AM37">
        <v>11665.552319024689</v>
      </c>
      <c r="AN37">
        <v>11583.67789907774</v>
      </c>
      <c r="AO37">
        <v>11506.336480910169</v>
      </c>
      <c r="AP37">
        <v>11420.84577427735</v>
      </c>
      <c r="AQ37">
        <v>11331.434689046369</v>
      </c>
      <c r="AR37">
        <v>11241.46956834483</v>
      </c>
      <c r="AS37">
        <v>11154.07080687284</v>
      </c>
    </row>
    <row r="38" spans="1:47" x14ac:dyDescent="0.25">
      <c r="A38" s="1" t="str">
        <f>'Population Definitions'!$A$4</f>
        <v>15-64</v>
      </c>
      <c r="B38" s="11" t="s">
        <v>93</v>
      </c>
      <c r="C38" t="s">
        <v>17</v>
      </c>
      <c r="D38" s="3"/>
      <c r="E38">
        <v>13305.06611748393</v>
      </c>
      <c r="F38">
        <v>13223.896911375419</v>
      </c>
      <c r="G38">
        <v>13147.785124520629</v>
      </c>
      <c r="H38">
        <v>13071.812551506149</v>
      </c>
      <c r="I38">
        <v>12994.733434852569</v>
      </c>
      <c r="J38">
        <v>12928.30333303963</v>
      </c>
      <c r="K38">
        <v>12870.17728828874</v>
      </c>
      <c r="L38">
        <v>12801.33665080756</v>
      </c>
      <c r="M38">
        <v>12722.521275755609</v>
      </c>
      <c r="N38">
        <v>12641.762251876429</v>
      </c>
      <c r="O38">
        <v>12567.115723797589</v>
      </c>
      <c r="P38">
        <v>12499.95602490588</v>
      </c>
      <c r="Q38">
        <v>12442.020949031559</v>
      </c>
      <c r="R38">
        <v>12387.03628904293</v>
      </c>
      <c r="S38">
        <v>12327.11578972809</v>
      </c>
      <c r="T38">
        <v>12265.63080946182</v>
      </c>
      <c r="U38">
        <v>12198.02609724276</v>
      </c>
      <c r="V38">
        <v>12121.573552094809</v>
      </c>
      <c r="W38">
        <v>12038.91375123718</v>
      </c>
      <c r="X38">
        <v>11953.428547499891</v>
      </c>
      <c r="Y38">
        <v>11877.372825444891</v>
      </c>
      <c r="Z38">
        <v>11819.493022090841</v>
      </c>
      <c r="AA38">
        <v>11764.263016884721</v>
      </c>
      <c r="AB38">
        <v>11711.17489245559</v>
      </c>
      <c r="AC38">
        <v>11657.77512286907</v>
      </c>
      <c r="AD38">
        <v>11612.281245920671</v>
      </c>
      <c r="AE38">
        <v>11579.414172019369</v>
      </c>
      <c r="AF38">
        <v>11547.47529388998</v>
      </c>
      <c r="AG38">
        <v>11515.943588234621</v>
      </c>
      <c r="AH38">
        <v>11485.00893784208</v>
      </c>
      <c r="AI38">
        <v>11469.56180037569</v>
      </c>
      <c r="AJ38">
        <v>11478.012406043181</v>
      </c>
      <c r="AK38">
        <v>11482.642792587991</v>
      </c>
      <c r="AL38">
        <v>11481.242479865219</v>
      </c>
      <c r="AM38">
        <v>11475.05077093135</v>
      </c>
      <c r="AN38">
        <v>11476.238410729569</v>
      </c>
      <c r="AO38">
        <v>11488.95330238194</v>
      </c>
      <c r="AP38">
        <v>11495.760678229961</v>
      </c>
      <c r="AQ38">
        <v>11494.512589795249</v>
      </c>
      <c r="AR38">
        <v>11485.691902240411</v>
      </c>
      <c r="AS38">
        <v>11479.94199458153</v>
      </c>
    </row>
    <row r="39" spans="1:47" x14ac:dyDescent="0.25">
      <c r="A39" s="1" t="str">
        <f>'Population Definitions'!$A$5</f>
        <v>65+</v>
      </c>
      <c r="B39" s="11" t="s">
        <v>93</v>
      </c>
      <c r="C39" t="s">
        <v>17</v>
      </c>
      <c r="D39" s="3"/>
      <c r="E39">
        <v>1061.7904365675231</v>
      </c>
      <c r="F39">
        <v>1059.2440259431601</v>
      </c>
      <c r="G39">
        <v>1058.14761320307</v>
      </c>
      <c r="H39">
        <v>1057.098653874654</v>
      </c>
      <c r="I39">
        <v>1055.4602168654451</v>
      </c>
      <c r="J39">
        <v>1054.6945904083741</v>
      </c>
      <c r="K39">
        <v>1055.2457672460421</v>
      </c>
      <c r="L39">
        <v>1054.147640228641</v>
      </c>
      <c r="M39">
        <v>1049.379147796403</v>
      </c>
      <c r="N39">
        <v>1042.051657338164</v>
      </c>
      <c r="O39">
        <v>1029.211300534771</v>
      </c>
      <c r="P39">
        <v>1014.650562391038</v>
      </c>
      <c r="Q39">
        <v>1006.503753998638</v>
      </c>
      <c r="R39">
        <v>1000.884909708545</v>
      </c>
      <c r="S39">
        <v>992.55447188035782</v>
      </c>
      <c r="T39">
        <v>974.9074021113114</v>
      </c>
      <c r="U39">
        <v>950.19594427537118</v>
      </c>
      <c r="V39">
        <v>923.56447779351492</v>
      </c>
      <c r="W39">
        <v>896.03967775656633</v>
      </c>
      <c r="X39">
        <v>870.25662986956354</v>
      </c>
      <c r="Y39">
        <v>859.67744684281899</v>
      </c>
      <c r="Z39">
        <v>863.60816844697774</v>
      </c>
      <c r="AA39">
        <v>867.28739322269246</v>
      </c>
      <c r="AB39">
        <v>871.30276369528201</v>
      </c>
      <c r="AC39">
        <v>875.63086757385634</v>
      </c>
      <c r="AD39">
        <v>880.99963675885601</v>
      </c>
      <c r="AE39">
        <v>888.30546581340684</v>
      </c>
      <c r="AF39">
        <v>897.16198210449431</v>
      </c>
      <c r="AG39">
        <v>907.63646030004884</v>
      </c>
      <c r="AH39">
        <v>919.46314986797506</v>
      </c>
      <c r="AI39">
        <v>950.46078157331476</v>
      </c>
      <c r="AJ39">
        <v>999.96598662522433</v>
      </c>
      <c r="AK39">
        <v>1047.2535173050289</v>
      </c>
      <c r="AL39">
        <v>1092.4259626656631</v>
      </c>
      <c r="AM39">
        <v>1135.5650516114999</v>
      </c>
      <c r="AN39">
        <v>1188.3317356264911</v>
      </c>
      <c r="AO39">
        <v>1250.7403165020889</v>
      </c>
      <c r="AP39">
        <v>1309.3232899787911</v>
      </c>
      <c r="AQ39">
        <v>1363.971591737765</v>
      </c>
      <c r="AR39">
        <v>1414.8333562437449</v>
      </c>
      <c r="AS39">
        <v>1469.762328911831</v>
      </c>
    </row>
    <row r="40" spans="1:47" x14ac:dyDescent="0.25">
      <c r="A40" s="1" t="s">
        <v>82</v>
      </c>
      <c r="B40" s="11" t="s">
        <v>93</v>
      </c>
      <c r="C40" t="s">
        <v>17</v>
      </c>
      <c r="D40" s="8"/>
      <c r="E40" s="4">
        <f>SUM(E36:E39)</f>
        <v>39343.885594641135</v>
      </c>
      <c r="F40" s="4">
        <f>SUM(F36:F39)</f>
        <v>38958.043629459062</v>
      </c>
      <c r="G40" s="8">
        <f>SUM(G36:G39)</f>
        <v>38600.720304517417</v>
      </c>
      <c r="H40" s="8">
        <f t="shared" ref="H40" si="0">SUM(H36:H39)</f>
        <v>38261.226483423576</v>
      </c>
      <c r="I40" s="8">
        <f t="shared" ref="I40" si="1">SUM(I36:I39)</f>
        <v>37935.256827666381</v>
      </c>
      <c r="J40" s="8">
        <f t="shared" ref="J40" si="2">SUM(J36:J39)</f>
        <v>37594.00758428374</v>
      </c>
      <c r="K40" s="8">
        <f t="shared" ref="K40" si="3">SUM(K36:K39)</f>
        <v>37222.445123650112</v>
      </c>
      <c r="L40" s="8">
        <f t="shared" ref="L40" si="4">SUM(L36:L39)</f>
        <v>36851.815636658677</v>
      </c>
      <c r="M40" s="8">
        <f t="shared" ref="M40" si="5">SUM(M36:M39)</f>
        <v>36474.6146270795</v>
      </c>
      <c r="N40" s="8">
        <f t="shared" ref="N40" si="6">SUM(N36:N39)</f>
        <v>36102.652130373055</v>
      </c>
      <c r="O40" s="8">
        <f t="shared" ref="O40" si="7">SUM(O36:O39)</f>
        <v>35698.964943674517</v>
      </c>
      <c r="P40" s="8">
        <f t="shared" ref="P40" si="8">SUM(P36:P39)</f>
        <v>35262.658417967497</v>
      </c>
      <c r="Q40" s="8">
        <f t="shared" ref="Q40" si="9">SUM(Q36:Q39)</f>
        <v>34875.940963248184</v>
      </c>
      <c r="R40" s="8">
        <f t="shared" ref="R40" si="10">SUM(R36:R39)</f>
        <v>34520.727500713103</v>
      </c>
      <c r="S40" s="8">
        <f t="shared" ref="S40" si="11">SUM(S36:S39)</f>
        <v>34168.100364766746</v>
      </c>
      <c r="T40" s="8">
        <f t="shared" ref="T40" si="12">SUM(T36:T39)</f>
        <v>33759.676193500469</v>
      </c>
      <c r="U40" s="8">
        <f t="shared" ref="U40" si="13">SUM(U36:U39)</f>
        <v>33288.974960158848</v>
      </c>
      <c r="V40" s="8">
        <f t="shared" ref="V40" si="14">SUM(V36:V39)</f>
        <v>32820.672341755482</v>
      </c>
      <c r="W40" s="8">
        <f t="shared" ref="W40" si="15">SUM(W36:W39)</f>
        <v>32366.786535094445</v>
      </c>
      <c r="X40" s="8">
        <f t="shared" ref="X40" si="16">SUM(X36:X39)</f>
        <v>31933.540201464919</v>
      </c>
      <c r="Y40" s="8">
        <f t="shared" ref="Y40" si="17">SUM(Y36:Y39)</f>
        <v>31562.454327962649</v>
      </c>
      <c r="Z40" s="8">
        <f t="shared" ref="Z40" si="18">SUM(Z36:Z39)</f>
        <v>31260.151456199699</v>
      </c>
      <c r="AA40" s="8">
        <f t="shared" ref="AA40" si="19">SUM(AA36:AA39)</f>
        <v>30972.224368005347</v>
      </c>
      <c r="AB40" s="8">
        <f t="shared" ref="AB40" si="20">SUM(AB36:AB39)</f>
        <v>30700.412519675763</v>
      </c>
      <c r="AC40" s="8">
        <f t="shared" ref="AC40" si="21">SUM(AC36:AC39)</f>
        <v>30441.919669260576</v>
      </c>
      <c r="AD40" s="8">
        <f t="shared" ref="AD40" si="22">SUM(AD36:AD39)</f>
        <v>30182.276569118421</v>
      </c>
      <c r="AE40" s="8">
        <f t="shared" ref="AE40" si="23">SUM(AE36:AE39)</f>
        <v>29917.348439857462</v>
      </c>
      <c r="AF40" s="8">
        <f t="shared" ref="AF40" si="24">SUM(AF36:AF39)</f>
        <v>29668.352345023046</v>
      </c>
      <c r="AG40" s="8">
        <f t="shared" ref="AG40" si="25">SUM(AG36:AG39)</f>
        <v>29436.928112992566</v>
      </c>
      <c r="AH40" s="8">
        <f t="shared" ref="AH40" si="26">SUM(AH36:AH39)</f>
        <v>29223.137851277068</v>
      </c>
      <c r="AI40" s="8">
        <f t="shared" ref="AI40" si="27">SUM(AI36:AI39)</f>
        <v>29074.229613631025</v>
      </c>
      <c r="AJ40" s="8">
        <f t="shared" ref="AJ40" si="28">SUM(AJ36:AJ39)</f>
        <v>28994.265794347186</v>
      </c>
      <c r="AK40" s="8">
        <f t="shared" ref="AK40" si="29">SUM(AK36:AK39)</f>
        <v>28912.236277033913</v>
      </c>
      <c r="AL40" s="8">
        <f t="shared" ref="AL40" si="30">SUM(AL36:AL39)</f>
        <v>28828.042946320827</v>
      </c>
      <c r="AM40" s="8">
        <f t="shared" ref="AM40" si="31">SUM(AM36:AM39)</f>
        <v>28744.456999451821</v>
      </c>
      <c r="AN40" s="8">
        <f t="shared" ref="AN40" si="32">SUM(AN36:AN39)</f>
        <v>28676.751450515327</v>
      </c>
      <c r="AO40" s="8">
        <f t="shared" ref="AO40" si="33">SUM(AO36:AO39)</f>
        <v>28624.519406445732</v>
      </c>
      <c r="AP40" s="8">
        <f t="shared" ref="AP40" si="34">SUM(AP36:AP39)</f>
        <v>28567.356522501694</v>
      </c>
      <c r="AQ40" s="8">
        <f t="shared" ref="AQ40" si="35">SUM(AQ36:AQ39)</f>
        <v>28504.263242291188</v>
      </c>
      <c r="AR40" s="8">
        <f t="shared" ref="AR40" si="36">SUM(AR36:AR39)</f>
        <v>28436.849006062759</v>
      </c>
      <c r="AS40" s="8">
        <f t="shared" ref="AS40" si="37">SUM(AS36:AS39)</f>
        <v>28370.057373343541</v>
      </c>
      <c r="AT40" s="8">
        <f t="shared" ref="AT40" si="38">SUM(AT36:AT39)</f>
        <v>0</v>
      </c>
      <c r="AU40" s="8">
        <f t="shared" ref="AU40" si="39">SUM(AU36:AU39)</f>
        <v>0</v>
      </c>
    </row>
    <row r="42" spans="1:47" x14ac:dyDescent="0.25">
      <c r="A42" s="1" t="s">
        <v>39</v>
      </c>
      <c r="B42" s="1" t="s">
        <v>13</v>
      </c>
      <c r="C42" s="1" t="s">
        <v>14</v>
      </c>
      <c r="D42" s="1" t="s">
        <v>15</v>
      </c>
      <c r="E42" s="1" t="s">
        <v>19</v>
      </c>
      <c r="F42" s="1"/>
      <c r="G42" s="1">
        <v>2000</v>
      </c>
      <c r="H42" s="1">
        <v>2001</v>
      </c>
      <c r="I42" s="1">
        <v>2002</v>
      </c>
      <c r="J42" s="1">
        <v>2003</v>
      </c>
      <c r="K42" s="1">
        <v>2004</v>
      </c>
      <c r="L42" s="1">
        <v>2005</v>
      </c>
      <c r="M42" s="1">
        <v>2006</v>
      </c>
      <c r="N42" s="1">
        <v>2007</v>
      </c>
      <c r="O42" s="1">
        <v>2008</v>
      </c>
      <c r="P42" s="1">
        <v>2009</v>
      </c>
      <c r="Q42" s="1">
        <v>2010</v>
      </c>
      <c r="R42" s="1">
        <v>2011</v>
      </c>
      <c r="S42" s="1">
        <v>2012</v>
      </c>
      <c r="T42" s="1">
        <v>2013</v>
      </c>
      <c r="U42" s="1">
        <v>2014</v>
      </c>
      <c r="V42" s="1">
        <v>2015</v>
      </c>
      <c r="W42" s="1">
        <v>2016</v>
      </c>
      <c r="X42" s="1">
        <v>2017</v>
      </c>
      <c r="Y42" s="1">
        <v>2018</v>
      </c>
      <c r="Z42" s="1">
        <v>2019</v>
      </c>
      <c r="AA42" s="1">
        <v>2020</v>
      </c>
      <c r="AB42" s="1">
        <v>2021</v>
      </c>
      <c r="AC42" s="1">
        <v>2022</v>
      </c>
      <c r="AD42" s="1">
        <v>2023</v>
      </c>
      <c r="AE42" s="1">
        <v>2024</v>
      </c>
      <c r="AF42" s="1">
        <v>2025</v>
      </c>
      <c r="AG42" s="1">
        <v>2026</v>
      </c>
      <c r="AH42" s="1">
        <v>2027</v>
      </c>
      <c r="AI42" s="1">
        <v>2028</v>
      </c>
      <c r="AJ42" s="1">
        <v>2029</v>
      </c>
      <c r="AK42" s="1">
        <v>2030</v>
      </c>
      <c r="AL42" s="1">
        <v>2031</v>
      </c>
      <c r="AM42" s="1">
        <v>2032</v>
      </c>
      <c r="AN42" s="1">
        <v>2033</v>
      </c>
      <c r="AO42" s="1">
        <v>2034</v>
      </c>
      <c r="AP42" s="1">
        <v>2035</v>
      </c>
      <c r="AQ42" s="1">
        <v>2036</v>
      </c>
      <c r="AR42" s="1">
        <v>2037</v>
      </c>
      <c r="AS42" s="1">
        <v>2038</v>
      </c>
      <c r="AT42" s="1">
        <v>2039</v>
      </c>
      <c r="AU42" s="1">
        <v>2040</v>
      </c>
    </row>
    <row r="43" spans="1:47" x14ac:dyDescent="0.25">
      <c r="A43" s="1" t="str">
        <f>'Population Definitions'!$A$2</f>
        <v>0-4</v>
      </c>
      <c r="B43" t="s">
        <v>40</v>
      </c>
      <c r="C43" t="s">
        <v>41</v>
      </c>
      <c r="D43" s="3"/>
      <c r="E43" s="3"/>
      <c r="F43" s="4" t="s">
        <v>22</v>
      </c>
      <c r="G43" s="3">
        <v>2.4899999999999999E-2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2.4899999999999999E-2</v>
      </c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>
        <f>X43/1.8</f>
        <v>1.3833333333333333E-2</v>
      </c>
    </row>
    <row r="44" spans="1:47" x14ac:dyDescent="0.25">
      <c r="A44" s="1" t="str">
        <f>'Population Definitions'!$A$3</f>
        <v>5-14</v>
      </c>
      <c r="B44" t="s">
        <v>40</v>
      </c>
      <c r="C44" t="s">
        <v>41</v>
      </c>
      <c r="D44" s="3"/>
      <c r="E44" s="3"/>
      <c r="F44" s="4" t="s">
        <v>22</v>
      </c>
      <c r="G44" s="3">
        <v>2.4899999999999999E-2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2.4899999999999999E-2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>
        <f>X44/1.8</f>
        <v>1.3833333333333333E-2</v>
      </c>
    </row>
    <row r="45" spans="1:47" x14ac:dyDescent="0.25">
      <c r="A45" s="1" t="str">
        <f>'Population Definitions'!$A$4</f>
        <v>15-64</v>
      </c>
      <c r="B45" t="s">
        <v>40</v>
      </c>
      <c r="C45" t="s">
        <v>41</v>
      </c>
      <c r="D45" s="3"/>
      <c r="E45" s="3"/>
      <c r="F45" s="4" t="s">
        <v>22</v>
      </c>
      <c r="G45" s="3">
        <v>2.4899999999999999E-2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2.4899999999999999E-2</v>
      </c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>
        <f>X45/2.5</f>
        <v>9.9600000000000001E-3</v>
      </c>
    </row>
    <row r="46" spans="1:47" x14ac:dyDescent="0.25">
      <c r="A46" s="1" t="str">
        <f>'Population Definitions'!$A$5</f>
        <v>65+</v>
      </c>
      <c r="B46" t="s">
        <v>40</v>
      </c>
      <c r="C46" t="s">
        <v>41</v>
      </c>
      <c r="D46" s="3"/>
      <c r="E46" s="3"/>
      <c r="F46" s="4" t="s">
        <v>22</v>
      </c>
      <c r="G46" s="3">
        <v>2.4899999999999999E-2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2.4899999999999999E-2</v>
      </c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>
        <f>X46/1.5</f>
        <v>1.66E-2</v>
      </c>
    </row>
    <row r="47" spans="1:47" x14ac:dyDescent="0.25">
      <c r="A47" s="1" t="s">
        <v>82</v>
      </c>
      <c r="B47" t="s">
        <v>40</v>
      </c>
      <c r="C47" t="s">
        <v>41</v>
      </c>
      <c r="D47" s="8"/>
      <c r="E47" s="3"/>
      <c r="F47" s="4" t="s">
        <v>22</v>
      </c>
      <c r="G47" s="8">
        <f t="shared" ref="G47" si="40">SUM(G43:G46)</f>
        <v>9.9599999999999994E-2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>
        <f t="shared" ref="X47" si="41">SUM(X43:X46)</f>
        <v>9.9599999999999994E-2</v>
      </c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>
        <f t="shared" ref="AU47" si="42">SUM(AU43:AU46)</f>
        <v>5.4226666666666673E-2</v>
      </c>
    </row>
    <row r="49" spans="1:47" x14ac:dyDescent="0.25">
      <c r="A49" s="1" t="s">
        <v>78</v>
      </c>
      <c r="B49" s="1" t="s">
        <v>13</v>
      </c>
      <c r="C49" s="1" t="s">
        <v>14</v>
      </c>
      <c r="D49" s="1" t="s">
        <v>15</v>
      </c>
      <c r="E49" s="1" t="s">
        <v>19</v>
      </c>
      <c r="F49" s="1"/>
      <c r="G49" s="1">
        <v>2000</v>
      </c>
      <c r="H49" s="1">
        <v>2001</v>
      </c>
      <c r="I49" s="1">
        <v>2002</v>
      </c>
      <c r="J49" s="1">
        <v>2003</v>
      </c>
      <c r="K49" s="1">
        <v>2004</v>
      </c>
      <c r="L49" s="1">
        <v>2005</v>
      </c>
      <c r="M49" s="1">
        <v>2006</v>
      </c>
      <c r="N49" s="1">
        <v>2007</v>
      </c>
      <c r="O49" s="1">
        <v>2008</v>
      </c>
      <c r="P49" s="1">
        <v>2009</v>
      </c>
      <c r="Q49" s="1">
        <v>2010</v>
      </c>
      <c r="R49" s="1">
        <v>2011</v>
      </c>
      <c r="S49" s="1">
        <v>2012</v>
      </c>
      <c r="T49" s="1">
        <v>2013</v>
      </c>
      <c r="U49" s="1">
        <v>2014</v>
      </c>
      <c r="V49" s="1">
        <v>2015</v>
      </c>
      <c r="W49" s="1">
        <v>2016</v>
      </c>
      <c r="X49" s="1">
        <v>2017</v>
      </c>
      <c r="Y49" s="1">
        <v>2018</v>
      </c>
      <c r="Z49" s="1">
        <v>2019</v>
      </c>
      <c r="AA49" s="1">
        <v>2020</v>
      </c>
      <c r="AB49" s="1">
        <v>2021</v>
      </c>
      <c r="AC49" s="1">
        <v>2022</v>
      </c>
      <c r="AD49" s="1">
        <v>2023</v>
      </c>
      <c r="AE49" s="1">
        <v>2024</v>
      </c>
      <c r="AF49" s="1">
        <v>2025</v>
      </c>
      <c r="AG49" s="1">
        <v>2026</v>
      </c>
      <c r="AH49" s="1">
        <v>2027</v>
      </c>
      <c r="AI49" s="1">
        <v>2028</v>
      </c>
      <c r="AJ49" s="1">
        <v>2029</v>
      </c>
      <c r="AK49" s="1">
        <v>2030</v>
      </c>
      <c r="AL49" s="1">
        <v>2031</v>
      </c>
      <c r="AM49" s="1">
        <v>2032</v>
      </c>
      <c r="AN49" s="1">
        <v>2033</v>
      </c>
      <c r="AO49" s="1">
        <v>2034</v>
      </c>
      <c r="AP49" s="1">
        <v>2035</v>
      </c>
      <c r="AQ49" s="1">
        <v>2036</v>
      </c>
      <c r="AR49" s="1">
        <v>2037</v>
      </c>
      <c r="AS49" s="1">
        <v>2038</v>
      </c>
      <c r="AT49" s="1">
        <v>2039</v>
      </c>
      <c r="AU49" s="1">
        <v>2040</v>
      </c>
    </row>
    <row r="50" spans="1:47" x14ac:dyDescent="0.25">
      <c r="A50" s="1" t="str">
        <f>'Population Definitions'!$A$2</f>
        <v>0-4</v>
      </c>
      <c r="B50" t="s">
        <v>42</v>
      </c>
      <c r="C50" t="s">
        <v>29</v>
      </c>
      <c r="D50" s="3"/>
      <c r="E50" s="3">
        <v>7.665982203969883E-2</v>
      </c>
      <c r="F50" s="4" t="s">
        <v>22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</row>
    <row r="51" spans="1:47" x14ac:dyDescent="0.25">
      <c r="A51" s="1" t="str">
        <f>'Population Definitions'!$A$3</f>
        <v>5-14</v>
      </c>
      <c r="B51" t="s">
        <v>42</v>
      </c>
      <c r="C51" t="s">
        <v>29</v>
      </c>
      <c r="D51" s="3"/>
      <c r="E51" s="3">
        <v>7.665982203969883E-2</v>
      </c>
      <c r="F51" s="4" t="s">
        <v>22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</row>
    <row r="52" spans="1:47" x14ac:dyDescent="0.25">
      <c r="A52" s="1" t="str">
        <f>'Population Definitions'!$A$4</f>
        <v>15-64</v>
      </c>
      <c r="B52" t="s">
        <v>42</v>
      </c>
      <c r="C52" t="s">
        <v>29</v>
      </c>
      <c r="D52" s="3"/>
      <c r="E52" s="3">
        <v>7.665982203969883E-2</v>
      </c>
      <c r="F52" s="4" t="s">
        <v>22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</row>
    <row r="53" spans="1:47" x14ac:dyDescent="0.25">
      <c r="A53" s="1" t="str">
        <f>'Population Definitions'!$A$5</f>
        <v>65+</v>
      </c>
      <c r="B53" t="s">
        <v>42</v>
      </c>
      <c r="C53" t="s">
        <v>29</v>
      </c>
      <c r="D53" s="3"/>
      <c r="E53" s="3">
        <v>7.665982203969883E-2</v>
      </c>
      <c r="F53" s="4" t="s">
        <v>22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</row>
    <row r="54" spans="1:47" x14ac:dyDescent="0.25">
      <c r="A54" s="1" t="s">
        <v>82</v>
      </c>
      <c r="B54" t="s">
        <v>42</v>
      </c>
      <c r="C54" t="s">
        <v>29</v>
      </c>
      <c r="D54" s="8"/>
      <c r="E54" s="3">
        <v>7.665982203969883E-2</v>
      </c>
      <c r="F54" s="4" t="s">
        <v>22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</row>
    <row r="56" spans="1:47" x14ac:dyDescent="0.25">
      <c r="A56" s="1" t="s">
        <v>43</v>
      </c>
      <c r="B56" s="1" t="s">
        <v>13</v>
      </c>
      <c r="C56" s="1" t="s">
        <v>14</v>
      </c>
      <c r="D56" s="1" t="s">
        <v>15</v>
      </c>
      <c r="E56" s="1" t="s">
        <v>19</v>
      </c>
      <c r="F56" s="1"/>
      <c r="G56" s="1">
        <v>2000</v>
      </c>
      <c r="H56" s="1">
        <v>2001</v>
      </c>
      <c r="I56" s="1">
        <v>2002</v>
      </c>
      <c r="J56" s="1">
        <v>2003</v>
      </c>
      <c r="K56" s="1">
        <v>2004</v>
      </c>
      <c r="L56" s="1">
        <v>2005</v>
      </c>
      <c r="M56" s="1">
        <v>2006</v>
      </c>
      <c r="N56" s="1">
        <v>2007</v>
      </c>
      <c r="O56" s="1">
        <v>2008</v>
      </c>
      <c r="P56" s="1">
        <v>2009</v>
      </c>
      <c r="Q56" s="1">
        <v>2010</v>
      </c>
      <c r="R56" s="1">
        <v>2011</v>
      </c>
      <c r="S56" s="1">
        <v>2012</v>
      </c>
      <c r="T56" s="1">
        <v>2013</v>
      </c>
      <c r="U56" s="1">
        <v>2014</v>
      </c>
      <c r="V56" s="1">
        <v>2015</v>
      </c>
      <c r="W56" s="1">
        <v>2016</v>
      </c>
      <c r="X56" s="1">
        <v>2017</v>
      </c>
      <c r="Y56" s="1">
        <v>2018</v>
      </c>
      <c r="Z56" s="1">
        <v>2019</v>
      </c>
      <c r="AA56" s="1">
        <v>2020</v>
      </c>
      <c r="AB56" s="1">
        <v>2021</v>
      </c>
      <c r="AC56" s="1">
        <v>2022</v>
      </c>
      <c r="AD56" s="1">
        <v>2023</v>
      </c>
      <c r="AE56" s="1">
        <v>2024</v>
      </c>
      <c r="AF56" s="1">
        <v>2025</v>
      </c>
      <c r="AG56" s="1">
        <v>2026</v>
      </c>
      <c r="AH56" s="1">
        <v>2027</v>
      </c>
      <c r="AI56" s="1">
        <v>2028</v>
      </c>
      <c r="AJ56" s="1">
        <v>2029</v>
      </c>
      <c r="AK56" s="1">
        <v>2030</v>
      </c>
      <c r="AL56" s="1">
        <v>2031</v>
      </c>
      <c r="AM56" s="1">
        <v>2032</v>
      </c>
      <c r="AN56" s="1">
        <v>2033</v>
      </c>
      <c r="AO56" s="1">
        <v>2034</v>
      </c>
      <c r="AP56" s="1">
        <v>2035</v>
      </c>
      <c r="AQ56" s="1">
        <v>2036</v>
      </c>
      <c r="AR56" s="1">
        <v>2037</v>
      </c>
      <c r="AS56" s="1">
        <v>2038</v>
      </c>
      <c r="AT56" s="1">
        <v>2039</v>
      </c>
      <c r="AU56" s="1">
        <v>2040</v>
      </c>
    </row>
    <row r="57" spans="1:47" x14ac:dyDescent="0.25">
      <c r="A57" s="1" t="str">
        <f>'Population Definitions'!$A$2</f>
        <v>0-4</v>
      </c>
      <c r="B57" t="s">
        <v>44</v>
      </c>
      <c r="C57" t="s">
        <v>45</v>
      </c>
      <c r="D57" s="3"/>
      <c r="E57" s="3">
        <v>36.524999999999999</v>
      </c>
      <c r="F57" s="4" t="s">
        <v>22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</row>
    <row r="58" spans="1:47" x14ac:dyDescent="0.25">
      <c r="A58" s="1" t="str">
        <f>'Population Definitions'!$A$3</f>
        <v>5-14</v>
      </c>
      <c r="B58" t="s">
        <v>44</v>
      </c>
      <c r="C58" t="s">
        <v>45</v>
      </c>
      <c r="D58" s="3"/>
      <c r="E58" s="3">
        <v>36.524999999999999</v>
      </c>
      <c r="F58" s="4" t="s">
        <v>22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</row>
    <row r="59" spans="1:47" x14ac:dyDescent="0.25">
      <c r="A59" s="1" t="str">
        <f>'Population Definitions'!$A$4</f>
        <v>15-64</v>
      </c>
      <c r="B59" t="s">
        <v>44</v>
      </c>
      <c r="C59" t="s">
        <v>45</v>
      </c>
      <c r="D59" s="3"/>
      <c r="E59" s="3">
        <v>36.524999999999999</v>
      </c>
      <c r="F59" s="4" t="s">
        <v>22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</row>
    <row r="60" spans="1:47" x14ac:dyDescent="0.25">
      <c r="A60" s="1" t="str">
        <f>'Population Definitions'!$A$5</f>
        <v>65+</v>
      </c>
      <c r="B60" t="s">
        <v>44</v>
      </c>
      <c r="C60" t="s">
        <v>45</v>
      </c>
      <c r="D60" s="3"/>
      <c r="E60" s="3">
        <v>36.524999999999999</v>
      </c>
      <c r="F60" s="4" t="s">
        <v>22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</row>
    <row r="61" spans="1:47" x14ac:dyDescent="0.25">
      <c r="A61" s="1" t="s">
        <v>82</v>
      </c>
      <c r="B61" t="s">
        <v>44</v>
      </c>
      <c r="C61" t="s">
        <v>45</v>
      </c>
      <c r="D61" s="8"/>
      <c r="E61" s="3">
        <v>36.524999999999999</v>
      </c>
      <c r="F61" s="4" t="s">
        <v>22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</row>
    <row r="63" spans="1:47" x14ac:dyDescent="0.25">
      <c r="A63" s="1" t="s">
        <v>46</v>
      </c>
      <c r="B63" s="1" t="s">
        <v>13</v>
      </c>
      <c r="C63" s="1" t="s">
        <v>14</v>
      </c>
      <c r="D63" s="1" t="s">
        <v>15</v>
      </c>
      <c r="E63" s="1" t="s">
        <v>19</v>
      </c>
      <c r="F63" s="1"/>
      <c r="G63" s="1">
        <v>2000</v>
      </c>
      <c r="H63" s="1">
        <v>2001</v>
      </c>
      <c r="I63" s="1">
        <v>2002</v>
      </c>
      <c r="J63" s="1">
        <v>2003</v>
      </c>
      <c r="K63" s="1">
        <v>2004</v>
      </c>
      <c r="L63" s="1">
        <v>2005</v>
      </c>
      <c r="M63" s="1">
        <v>2006</v>
      </c>
      <c r="N63" s="1">
        <v>2007</v>
      </c>
      <c r="O63" s="1">
        <v>2008</v>
      </c>
      <c r="P63" s="1">
        <v>2009</v>
      </c>
      <c r="Q63" s="1">
        <v>2010</v>
      </c>
      <c r="R63" s="1">
        <v>2011</v>
      </c>
      <c r="S63" s="1">
        <v>2012</v>
      </c>
      <c r="T63" s="1">
        <v>2013</v>
      </c>
      <c r="U63" s="1">
        <v>2014</v>
      </c>
      <c r="V63" s="1">
        <v>2015</v>
      </c>
      <c r="W63" s="1">
        <v>2016</v>
      </c>
      <c r="X63" s="1">
        <v>2017</v>
      </c>
      <c r="Y63" s="1">
        <v>2018</v>
      </c>
      <c r="Z63" s="1">
        <v>2019</v>
      </c>
      <c r="AA63" s="1">
        <v>2020</v>
      </c>
      <c r="AB63" s="1">
        <v>2021</v>
      </c>
      <c r="AC63" s="1">
        <v>2022</v>
      </c>
      <c r="AD63" s="1">
        <v>2023</v>
      </c>
      <c r="AE63" s="1">
        <v>2024</v>
      </c>
      <c r="AF63" s="1">
        <v>2025</v>
      </c>
      <c r="AG63" s="1">
        <v>2026</v>
      </c>
      <c r="AH63" s="1">
        <v>2027</v>
      </c>
      <c r="AI63" s="1">
        <v>2028</v>
      </c>
      <c r="AJ63" s="1">
        <v>2029</v>
      </c>
      <c r="AK63" s="1">
        <v>2030</v>
      </c>
      <c r="AL63" s="1">
        <v>2031</v>
      </c>
      <c r="AM63" s="1">
        <v>2032</v>
      </c>
      <c r="AN63" s="1">
        <v>2033</v>
      </c>
      <c r="AO63" s="1">
        <v>2034</v>
      </c>
      <c r="AP63" s="1">
        <v>2035</v>
      </c>
      <c r="AQ63" s="1">
        <v>2036</v>
      </c>
      <c r="AR63" s="1">
        <v>2037</v>
      </c>
      <c r="AS63" s="1">
        <v>2038</v>
      </c>
      <c r="AT63" s="1">
        <v>2039</v>
      </c>
      <c r="AU63" s="1">
        <v>2040</v>
      </c>
    </row>
    <row r="64" spans="1:47" x14ac:dyDescent="0.25">
      <c r="A64" s="1" t="str">
        <f>'Population Definitions'!$A$2</f>
        <v>0-4</v>
      </c>
      <c r="B64" t="s">
        <v>47</v>
      </c>
      <c r="C64" t="s">
        <v>48</v>
      </c>
      <c r="D64" s="3"/>
      <c r="E64" s="3">
        <v>1</v>
      </c>
      <c r="F64" s="4" t="s">
        <v>22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</row>
    <row r="65" spans="1:47" x14ac:dyDescent="0.25">
      <c r="A65" s="1" t="str">
        <f>'Population Definitions'!$A$3</f>
        <v>5-14</v>
      </c>
      <c r="B65" t="s">
        <v>47</v>
      </c>
      <c r="C65" t="s">
        <v>48</v>
      </c>
      <c r="D65" s="3"/>
      <c r="E65" s="3">
        <v>1</v>
      </c>
      <c r="F65" s="4" t="s">
        <v>22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</row>
    <row r="66" spans="1:47" x14ac:dyDescent="0.25">
      <c r="A66" s="1" t="str">
        <f>'Population Definitions'!$A$4</f>
        <v>15-64</v>
      </c>
      <c r="B66" t="s">
        <v>47</v>
      </c>
      <c r="C66" t="s">
        <v>48</v>
      </c>
      <c r="D66" s="3"/>
      <c r="E66" s="3">
        <v>1</v>
      </c>
      <c r="F66" s="4" t="s">
        <v>22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</row>
    <row r="67" spans="1:47" x14ac:dyDescent="0.25">
      <c r="A67" s="1" t="str">
        <f>'Population Definitions'!$A$5</f>
        <v>65+</v>
      </c>
      <c r="B67" t="s">
        <v>47</v>
      </c>
      <c r="C67" t="s">
        <v>48</v>
      </c>
      <c r="D67" s="3"/>
      <c r="E67" s="3">
        <v>1</v>
      </c>
      <c r="F67" s="4" t="s">
        <v>22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</row>
    <row r="68" spans="1:47" x14ac:dyDescent="0.25">
      <c r="A68" s="1" t="s">
        <v>82</v>
      </c>
      <c r="B68" t="s">
        <v>83</v>
      </c>
      <c r="C68" t="s">
        <v>48</v>
      </c>
      <c r="D68" s="8"/>
      <c r="E68" s="3">
        <v>1</v>
      </c>
      <c r="F68" s="4" t="s">
        <v>22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</row>
    <row r="70" spans="1:47" x14ac:dyDescent="0.25">
      <c r="A70" s="1" t="s">
        <v>49</v>
      </c>
      <c r="B70" s="1" t="s">
        <v>13</v>
      </c>
      <c r="C70" s="1" t="s">
        <v>14</v>
      </c>
      <c r="D70" s="1" t="s">
        <v>15</v>
      </c>
      <c r="E70" s="1" t="s">
        <v>19</v>
      </c>
      <c r="F70" s="1"/>
      <c r="G70" s="1">
        <v>2000</v>
      </c>
      <c r="H70" s="1">
        <v>2001</v>
      </c>
      <c r="I70" s="1">
        <v>2002</v>
      </c>
      <c r="J70" s="1">
        <v>2003</v>
      </c>
      <c r="K70" s="1">
        <v>2004</v>
      </c>
      <c r="L70" s="1">
        <v>2005</v>
      </c>
      <c r="M70" s="1">
        <v>2006</v>
      </c>
      <c r="N70" s="1">
        <v>2007</v>
      </c>
      <c r="O70" s="1">
        <v>2008</v>
      </c>
      <c r="P70" s="1">
        <v>2009</v>
      </c>
      <c r="Q70" s="1">
        <v>2010</v>
      </c>
      <c r="R70" s="1">
        <v>2011</v>
      </c>
      <c r="S70" s="1">
        <v>2012</v>
      </c>
      <c r="T70" s="1">
        <v>2013</v>
      </c>
      <c r="U70" s="1">
        <v>2014</v>
      </c>
      <c r="V70" s="1">
        <v>2015</v>
      </c>
      <c r="W70" s="1">
        <v>2016</v>
      </c>
      <c r="X70" s="1">
        <v>2017</v>
      </c>
      <c r="Y70" s="1">
        <v>2018</v>
      </c>
      <c r="Z70" s="1">
        <v>2019</v>
      </c>
      <c r="AA70" s="1">
        <v>2020</v>
      </c>
      <c r="AB70" s="1">
        <v>2021</v>
      </c>
      <c r="AC70" s="1">
        <v>2022</v>
      </c>
      <c r="AD70" s="1">
        <v>2023</v>
      </c>
      <c r="AE70" s="1">
        <v>2024</v>
      </c>
      <c r="AF70" s="1">
        <v>2025</v>
      </c>
      <c r="AG70" s="1">
        <v>2026</v>
      </c>
      <c r="AH70" s="1">
        <v>2027</v>
      </c>
      <c r="AI70" s="1">
        <v>2028</v>
      </c>
      <c r="AJ70" s="1">
        <v>2029</v>
      </c>
      <c r="AK70" s="1">
        <v>2030</v>
      </c>
      <c r="AL70" s="1">
        <v>2031</v>
      </c>
      <c r="AM70" s="1">
        <v>2032</v>
      </c>
      <c r="AN70" s="1">
        <v>2033</v>
      </c>
      <c r="AO70" s="1">
        <v>2034</v>
      </c>
      <c r="AP70" s="1">
        <v>2035</v>
      </c>
      <c r="AQ70" s="1">
        <v>2036</v>
      </c>
      <c r="AR70" s="1">
        <v>2037</v>
      </c>
      <c r="AS70" s="1">
        <v>2038</v>
      </c>
      <c r="AT70" s="1">
        <v>2039</v>
      </c>
      <c r="AU70" s="1">
        <v>2040</v>
      </c>
    </row>
    <row r="71" spans="1:47" x14ac:dyDescent="0.25">
      <c r="A71" s="1" t="str">
        <f>'Population Definitions'!$A$2</f>
        <v>0-4</v>
      </c>
      <c r="B71" t="s">
        <v>50</v>
      </c>
      <c r="C71" t="s">
        <v>45</v>
      </c>
      <c r="D71" s="3"/>
      <c r="E71" s="3">
        <v>1</v>
      </c>
      <c r="F71" s="4" t="s">
        <v>22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</row>
    <row r="72" spans="1:47" x14ac:dyDescent="0.25">
      <c r="A72" s="1" t="str">
        <f>'Population Definitions'!$A$3</f>
        <v>5-14</v>
      </c>
      <c r="B72" t="s">
        <v>50</v>
      </c>
      <c r="C72" t="s">
        <v>45</v>
      </c>
      <c r="D72" s="3"/>
      <c r="E72" s="3">
        <v>1</v>
      </c>
      <c r="F72" s="4" t="s">
        <v>22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</row>
    <row r="73" spans="1:47" x14ac:dyDescent="0.25">
      <c r="A73" s="1" t="str">
        <f>'Population Definitions'!$A$4</f>
        <v>15-64</v>
      </c>
      <c r="B73" t="s">
        <v>50</v>
      </c>
      <c r="C73" t="s">
        <v>45</v>
      </c>
      <c r="D73" s="3"/>
      <c r="E73" s="3">
        <v>1</v>
      </c>
      <c r="F73" s="4" t="s">
        <v>22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</row>
    <row r="74" spans="1:47" x14ac:dyDescent="0.25">
      <c r="A74" s="1" t="str">
        <f>'Population Definitions'!$A$5</f>
        <v>65+</v>
      </c>
      <c r="B74" t="s">
        <v>50</v>
      </c>
      <c r="C74" t="s">
        <v>45</v>
      </c>
      <c r="D74" s="3"/>
      <c r="E74" s="3">
        <v>1</v>
      </c>
      <c r="F74" s="4" t="s">
        <v>22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</row>
    <row r="75" spans="1:47" x14ac:dyDescent="0.25">
      <c r="A75" s="1" t="s">
        <v>82</v>
      </c>
      <c r="B75" t="s">
        <v>50</v>
      </c>
      <c r="C75" t="s">
        <v>45</v>
      </c>
      <c r="D75" s="8"/>
      <c r="E75" s="3">
        <v>1</v>
      </c>
      <c r="F75" s="4" t="s">
        <v>22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</row>
    <row r="77" spans="1:47" x14ac:dyDescent="0.25">
      <c r="A77" s="1" t="s">
        <v>51</v>
      </c>
      <c r="B77" s="1" t="s">
        <v>13</v>
      </c>
      <c r="C77" s="1" t="s">
        <v>14</v>
      </c>
      <c r="D77" s="1" t="s">
        <v>15</v>
      </c>
      <c r="E77" s="1" t="s">
        <v>19</v>
      </c>
      <c r="F77" s="1"/>
      <c r="G77" s="1">
        <v>2000</v>
      </c>
      <c r="H77" s="1">
        <v>2001</v>
      </c>
      <c r="I77" s="1">
        <v>2002</v>
      </c>
      <c r="J77" s="1">
        <v>2003</v>
      </c>
      <c r="K77" s="1">
        <v>2004</v>
      </c>
      <c r="L77" s="1">
        <v>2005</v>
      </c>
      <c r="M77" s="1">
        <v>2006</v>
      </c>
      <c r="N77" s="1">
        <v>2007</v>
      </c>
      <c r="O77" s="1">
        <v>2008</v>
      </c>
      <c r="P77" s="1">
        <v>2009</v>
      </c>
      <c r="Q77" s="1">
        <v>2010</v>
      </c>
      <c r="R77" s="1">
        <v>2011</v>
      </c>
      <c r="S77" s="1">
        <v>2012</v>
      </c>
      <c r="T77" s="1">
        <v>2013</v>
      </c>
      <c r="U77" s="1">
        <v>2014</v>
      </c>
      <c r="V77" s="1">
        <v>2015</v>
      </c>
      <c r="W77" s="1">
        <v>2016</v>
      </c>
      <c r="X77" s="1">
        <v>2017</v>
      </c>
      <c r="Y77" s="1">
        <v>2018</v>
      </c>
      <c r="Z77" s="1">
        <v>2019</v>
      </c>
      <c r="AA77" s="1">
        <v>2020</v>
      </c>
      <c r="AB77" s="1">
        <v>2021</v>
      </c>
      <c r="AC77" s="1">
        <v>2022</v>
      </c>
      <c r="AD77" s="1">
        <v>2023</v>
      </c>
      <c r="AE77" s="1">
        <v>2024</v>
      </c>
      <c r="AF77" s="1">
        <v>2025</v>
      </c>
      <c r="AG77" s="1">
        <v>2026</v>
      </c>
      <c r="AH77" s="1">
        <v>2027</v>
      </c>
      <c r="AI77" s="1">
        <v>2028</v>
      </c>
      <c r="AJ77" s="1">
        <v>2029</v>
      </c>
      <c r="AK77" s="1">
        <v>2030</v>
      </c>
      <c r="AL77" s="1">
        <v>2031</v>
      </c>
      <c r="AM77" s="1">
        <v>2032</v>
      </c>
      <c r="AN77" s="1">
        <v>2033</v>
      </c>
      <c r="AO77" s="1">
        <v>2034</v>
      </c>
      <c r="AP77" s="1">
        <v>2035</v>
      </c>
      <c r="AQ77" s="1">
        <v>2036</v>
      </c>
      <c r="AR77" s="1">
        <v>2037</v>
      </c>
      <c r="AS77" s="1">
        <v>2038</v>
      </c>
      <c r="AT77" s="1">
        <v>2039</v>
      </c>
      <c r="AU77" s="1">
        <v>2040</v>
      </c>
    </row>
    <row r="78" spans="1:47" x14ac:dyDescent="0.25">
      <c r="A78" s="1" t="str">
        <f>'Population Definitions'!$A$2</f>
        <v>0-4</v>
      </c>
      <c r="B78" t="s">
        <v>81</v>
      </c>
      <c r="C78" t="s">
        <v>45</v>
      </c>
      <c r="D78" s="3"/>
      <c r="E78" s="3">
        <v>0.6</v>
      </c>
      <c r="F78" s="4" t="s">
        <v>22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</row>
    <row r="79" spans="1:47" x14ac:dyDescent="0.25">
      <c r="A79" s="1" t="str">
        <f>'Population Definitions'!$A$3</f>
        <v>5-14</v>
      </c>
      <c r="B79" t="s">
        <v>81</v>
      </c>
      <c r="C79" t="s">
        <v>45</v>
      </c>
      <c r="D79" s="3"/>
      <c r="E79" s="3">
        <v>0.6</v>
      </c>
      <c r="F79" s="4" t="s">
        <v>22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</row>
    <row r="80" spans="1:47" x14ac:dyDescent="0.25">
      <c r="A80" s="1" t="str">
        <f>'Population Definitions'!$A$4</f>
        <v>15-64</v>
      </c>
      <c r="B80" t="s">
        <v>81</v>
      </c>
      <c r="C80" t="s">
        <v>45</v>
      </c>
      <c r="D80" s="3"/>
      <c r="E80" s="3">
        <v>0.6</v>
      </c>
      <c r="F80" s="4" t="s">
        <v>22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</row>
    <row r="81" spans="1:47" x14ac:dyDescent="0.25">
      <c r="A81" s="1" t="str">
        <f>'Population Definitions'!$A$5</f>
        <v>65+</v>
      </c>
      <c r="B81" t="s">
        <v>81</v>
      </c>
      <c r="C81" t="s">
        <v>45</v>
      </c>
      <c r="D81" s="3"/>
      <c r="E81" s="3">
        <v>0.6</v>
      </c>
      <c r="F81" s="4" t="s">
        <v>22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</row>
    <row r="82" spans="1:47" x14ac:dyDescent="0.25">
      <c r="A82" s="1" t="s">
        <v>82</v>
      </c>
      <c r="B82" t="s">
        <v>81</v>
      </c>
      <c r="C82" t="s">
        <v>45</v>
      </c>
      <c r="D82" s="8"/>
      <c r="E82" s="3">
        <v>0.6</v>
      </c>
      <c r="F82" s="4" t="s">
        <v>22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</row>
    <row r="84" spans="1:47" x14ac:dyDescent="0.25">
      <c r="A84" s="1" t="s">
        <v>52</v>
      </c>
      <c r="B84" s="1" t="s">
        <v>13</v>
      </c>
      <c r="C84" s="1" t="s">
        <v>14</v>
      </c>
      <c r="D84" s="1" t="s">
        <v>15</v>
      </c>
      <c r="E84" s="1" t="s">
        <v>19</v>
      </c>
      <c r="F84" s="1"/>
      <c r="G84" s="1">
        <v>2000</v>
      </c>
      <c r="H84" s="1">
        <v>2001</v>
      </c>
      <c r="I84" s="1">
        <v>2002</v>
      </c>
      <c r="J84" s="1">
        <v>2003</v>
      </c>
      <c r="K84" s="1">
        <v>2004</v>
      </c>
      <c r="L84" s="1">
        <v>2005</v>
      </c>
      <c r="M84" s="1">
        <v>2006</v>
      </c>
      <c r="N84" s="1">
        <v>2007</v>
      </c>
      <c r="O84" s="1">
        <v>2008</v>
      </c>
      <c r="P84" s="1">
        <v>2009</v>
      </c>
      <c r="Q84" s="1">
        <v>2010</v>
      </c>
      <c r="R84" s="1">
        <v>2011</v>
      </c>
      <c r="S84" s="1">
        <v>2012</v>
      </c>
      <c r="T84" s="1">
        <v>2013</v>
      </c>
      <c r="U84" s="1">
        <v>2014</v>
      </c>
      <c r="V84" s="1">
        <v>2015</v>
      </c>
      <c r="W84" s="1">
        <v>2016</v>
      </c>
      <c r="X84" s="1">
        <v>2017</v>
      </c>
      <c r="Y84" s="1">
        <v>2018</v>
      </c>
      <c r="Z84" s="1">
        <v>2019</v>
      </c>
      <c r="AA84" s="1">
        <v>2020</v>
      </c>
      <c r="AB84" s="1">
        <v>2021</v>
      </c>
      <c r="AC84" s="1">
        <v>2022</v>
      </c>
      <c r="AD84" s="1">
        <v>2023</v>
      </c>
      <c r="AE84" s="1">
        <v>2024</v>
      </c>
      <c r="AF84" s="1">
        <v>2025</v>
      </c>
      <c r="AG84" s="1">
        <v>2026</v>
      </c>
      <c r="AH84" s="1">
        <v>2027</v>
      </c>
      <c r="AI84" s="1">
        <v>2028</v>
      </c>
      <c r="AJ84" s="1">
        <v>2029</v>
      </c>
      <c r="AK84" s="1">
        <v>2030</v>
      </c>
      <c r="AL84" s="1">
        <v>2031</v>
      </c>
      <c r="AM84" s="1">
        <v>2032</v>
      </c>
      <c r="AN84" s="1">
        <v>2033</v>
      </c>
      <c r="AO84" s="1">
        <v>2034</v>
      </c>
      <c r="AP84" s="1">
        <v>2035</v>
      </c>
      <c r="AQ84" s="1">
        <v>2036</v>
      </c>
      <c r="AR84" s="1">
        <v>2037</v>
      </c>
      <c r="AS84" s="1">
        <v>2038</v>
      </c>
      <c r="AT84" s="1">
        <v>2039</v>
      </c>
      <c r="AU84" s="1">
        <v>2040</v>
      </c>
    </row>
    <row r="85" spans="1:47" x14ac:dyDescent="0.25">
      <c r="A85" s="1" t="str">
        <f>'Population Definitions'!$A$2</f>
        <v>0-4</v>
      </c>
      <c r="B85" t="s">
        <v>53</v>
      </c>
      <c r="C85" t="s">
        <v>54</v>
      </c>
      <c r="D85" s="3"/>
      <c r="E85" s="3">
        <v>0</v>
      </c>
      <c r="F85" s="4" t="s">
        <v>22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</row>
    <row r="86" spans="1:47" x14ac:dyDescent="0.25">
      <c r="A86" s="1" t="str">
        <f>'Population Definitions'!$A$3</f>
        <v>5-14</v>
      </c>
      <c r="B86" t="s">
        <v>53</v>
      </c>
      <c r="C86" t="s">
        <v>54</v>
      </c>
      <c r="D86" s="3"/>
      <c r="E86" s="3">
        <v>0</v>
      </c>
      <c r="F86" s="4" t="s">
        <v>22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</row>
    <row r="87" spans="1:47" x14ac:dyDescent="0.25">
      <c r="A87" s="1" t="str">
        <f>'Population Definitions'!$A$4</f>
        <v>15-64</v>
      </c>
      <c r="B87" t="s">
        <v>53</v>
      </c>
      <c r="C87" t="s">
        <v>54</v>
      </c>
      <c r="D87" s="3"/>
      <c r="E87" s="3">
        <v>0</v>
      </c>
      <c r="F87" s="4" t="s">
        <v>22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</row>
    <row r="88" spans="1:47" x14ac:dyDescent="0.25">
      <c r="A88" s="1" t="str">
        <f>'Population Definitions'!$A$5</f>
        <v>65+</v>
      </c>
      <c r="B88" t="s">
        <v>53</v>
      </c>
      <c r="C88" t="s">
        <v>54</v>
      </c>
      <c r="D88" s="3"/>
      <c r="E88" s="3">
        <v>0</v>
      </c>
      <c r="F88" s="4" t="s">
        <v>22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</row>
    <row r="89" spans="1:47" x14ac:dyDescent="0.25">
      <c r="A89" s="1" t="s">
        <v>82</v>
      </c>
      <c r="B89" t="s">
        <v>53</v>
      </c>
      <c r="C89" t="s">
        <v>54</v>
      </c>
      <c r="D89" s="8"/>
      <c r="E89" s="8">
        <f>SUM(E85:E88)</f>
        <v>0</v>
      </c>
      <c r="F89" s="4" t="s">
        <v>22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</row>
    <row r="91" spans="1:47" x14ac:dyDescent="0.25">
      <c r="A91" s="1" t="s">
        <v>55</v>
      </c>
      <c r="B91" s="1" t="s">
        <v>13</v>
      </c>
      <c r="C91" s="1" t="s">
        <v>14</v>
      </c>
      <c r="D91" s="1" t="s">
        <v>15</v>
      </c>
      <c r="E91" s="1" t="s">
        <v>19</v>
      </c>
      <c r="F91" s="1"/>
      <c r="G91" s="1">
        <v>2000</v>
      </c>
      <c r="H91" s="1">
        <v>2001</v>
      </c>
      <c r="I91" s="1">
        <v>2002</v>
      </c>
      <c r="J91" s="1">
        <v>2003</v>
      </c>
      <c r="K91" s="1">
        <v>2004</v>
      </c>
      <c r="L91" s="1">
        <v>2005</v>
      </c>
      <c r="M91" s="1">
        <v>2006</v>
      </c>
      <c r="N91" s="1">
        <v>2007</v>
      </c>
      <c r="O91" s="1">
        <v>2008</v>
      </c>
      <c r="P91" s="1">
        <v>2009</v>
      </c>
      <c r="Q91" s="1">
        <v>2010</v>
      </c>
      <c r="R91" s="1">
        <v>2011</v>
      </c>
      <c r="S91" s="1">
        <v>2012</v>
      </c>
      <c r="T91" s="1">
        <v>2013</v>
      </c>
      <c r="U91" s="1">
        <v>2014</v>
      </c>
      <c r="V91" s="1">
        <v>2015</v>
      </c>
      <c r="W91" s="1">
        <v>2016</v>
      </c>
      <c r="X91" s="1">
        <v>2017</v>
      </c>
      <c r="Y91" s="1">
        <v>2018</v>
      </c>
      <c r="Z91" s="1">
        <v>2019</v>
      </c>
      <c r="AA91" s="1">
        <v>2020</v>
      </c>
      <c r="AB91" s="1">
        <v>2021</v>
      </c>
      <c r="AC91" s="1">
        <v>2022</v>
      </c>
      <c r="AD91" s="1">
        <v>2023</v>
      </c>
      <c r="AE91" s="1">
        <v>2024</v>
      </c>
      <c r="AF91" s="1">
        <v>2025</v>
      </c>
      <c r="AG91" s="1">
        <v>2026</v>
      </c>
      <c r="AH91" s="1">
        <v>2027</v>
      </c>
      <c r="AI91" s="1">
        <v>2028</v>
      </c>
      <c r="AJ91" s="1">
        <v>2029</v>
      </c>
      <c r="AK91" s="1">
        <v>2030</v>
      </c>
      <c r="AL91" s="1">
        <v>2031</v>
      </c>
      <c r="AM91" s="1">
        <v>2032</v>
      </c>
      <c r="AN91" s="1">
        <v>2033</v>
      </c>
      <c r="AO91" s="1">
        <v>2034</v>
      </c>
      <c r="AP91" s="1">
        <v>2035</v>
      </c>
      <c r="AQ91" s="1">
        <v>2036</v>
      </c>
      <c r="AR91" s="1">
        <v>2037</v>
      </c>
      <c r="AS91" s="1">
        <v>2038</v>
      </c>
      <c r="AT91" s="1">
        <v>2039</v>
      </c>
      <c r="AU91" s="1">
        <v>2040</v>
      </c>
    </row>
    <row r="92" spans="1:47" x14ac:dyDescent="0.25">
      <c r="A92" s="1" t="str">
        <f>'Population Definitions'!$A$2</f>
        <v>0-4</v>
      </c>
      <c r="B92" t="s">
        <v>53</v>
      </c>
      <c r="C92" t="s">
        <v>54</v>
      </c>
      <c r="D92" s="3"/>
      <c r="E92" s="3">
        <v>0</v>
      </c>
      <c r="F92" s="4" t="s">
        <v>22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</row>
    <row r="93" spans="1:47" x14ac:dyDescent="0.25">
      <c r="A93" s="1" t="str">
        <f>'Population Definitions'!$A$3</f>
        <v>5-14</v>
      </c>
      <c r="B93" t="s">
        <v>53</v>
      </c>
      <c r="C93" t="s">
        <v>54</v>
      </c>
      <c r="D93" s="3"/>
      <c r="E93" s="3">
        <v>0</v>
      </c>
      <c r="F93" s="4" t="s">
        <v>22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</row>
    <row r="94" spans="1:47" x14ac:dyDescent="0.25">
      <c r="A94" s="1" t="str">
        <f>'Population Definitions'!$A$4</f>
        <v>15-64</v>
      </c>
      <c r="B94" t="s">
        <v>53</v>
      </c>
      <c r="C94" t="s">
        <v>54</v>
      </c>
      <c r="D94" s="3"/>
      <c r="E94" s="3">
        <v>0</v>
      </c>
      <c r="F94" s="4" t="s">
        <v>22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</row>
    <row r="95" spans="1:47" x14ac:dyDescent="0.25">
      <c r="A95" s="1" t="str">
        <f>'Population Definitions'!$A$5</f>
        <v>65+</v>
      </c>
      <c r="B95" t="s">
        <v>53</v>
      </c>
      <c r="C95" t="s">
        <v>54</v>
      </c>
      <c r="D95" s="3"/>
      <c r="E95" s="3">
        <v>0</v>
      </c>
      <c r="F95" s="4" t="s">
        <v>22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</row>
    <row r="96" spans="1:47" x14ac:dyDescent="0.25">
      <c r="A96" s="1" t="s">
        <v>82</v>
      </c>
      <c r="B96" t="s">
        <v>53</v>
      </c>
      <c r="C96" t="s">
        <v>54</v>
      </c>
      <c r="D96" s="8"/>
      <c r="E96" s="8">
        <f>SUM(E92:E95)</f>
        <v>0</v>
      </c>
      <c r="F96" s="4" t="s">
        <v>22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</row>
    <row r="98" spans="1:47" x14ac:dyDescent="0.25">
      <c r="A98" s="1" t="s">
        <v>56</v>
      </c>
      <c r="B98" s="1" t="s">
        <v>13</v>
      </c>
      <c r="C98" s="1" t="s">
        <v>14</v>
      </c>
      <c r="D98" s="1" t="s">
        <v>15</v>
      </c>
      <c r="E98" s="1" t="s">
        <v>19</v>
      </c>
      <c r="F98" s="1"/>
      <c r="G98" s="1">
        <v>2000</v>
      </c>
      <c r="H98" s="1">
        <v>2001</v>
      </c>
      <c r="I98" s="1">
        <v>2002</v>
      </c>
      <c r="J98" s="1">
        <v>2003</v>
      </c>
      <c r="K98" s="1">
        <v>2004</v>
      </c>
      <c r="L98" s="1">
        <v>2005</v>
      </c>
      <c r="M98" s="1">
        <v>2006</v>
      </c>
      <c r="N98" s="1">
        <v>2007</v>
      </c>
      <c r="O98" s="1">
        <v>2008</v>
      </c>
      <c r="P98" s="1">
        <v>2009</v>
      </c>
      <c r="Q98" s="1">
        <v>2010</v>
      </c>
      <c r="R98" s="1">
        <v>2011</v>
      </c>
      <c r="S98" s="1">
        <v>2012</v>
      </c>
      <c r="T98" s="1">
        <v>2013</v>
      </c>
      <c r="U98" s="1">
        <v>2014</v>
      </c>
      <c r="V98" s="1">
        <v>2015</v>
      </c>
      <c r="W98" s="1">
        <v>2016</v>
      </c>
      <c r="X98" s="1">
        <v>2017</v>
      </c>
      <c r="Y98" s="1">
        <v>2018</v>
      </c>
      <c r="Z98" s="1">
        <v>2019</v>
      </c>
      <c r="AA98" s="1">
        <v>2020</v>
      </c>
      <c r="AB98" s="1">
        <v>2021</v>
      </c>
      <c r="AC98" s="1">
        <v>2022</v>
      </c>
      <c r="AD98" s="1">
        <v>2023</v>
      </c>
      <c r="AE98" s="1">
        <v>2024</v>
      </c>
      <c r="AF98" s="1">
        <v>2025</v>
      </c>
      <c r="AG98" s="1">
        <v>2026</v>
      </c>
      <c r="AH98" s="1">
        <v>2027</v>
      </c>
      <c r="AI98" s="1">
        <v>2028</v>
      </c>
      <c r="AJ98" s="1">
        <v>2029</v>
      </c>
      <c r="AK98" s="1">
        <v>2030</v>
      </c>
      <c r="AL98" s="1">
        <v>2031</v>
      </c>
      <c r="AM98" s="1">
        <v>2032</v>
      </c>
      <c r="AN98" s="1">
        <v>2033</v>
      </c>
      <c r="AO98" s="1">
        <v>2034</v>
      </c>
      <c r="AP98" s="1">
        <v>2035</v>
      </c>
      <c r="AQ98" s="1">
        <v>2036</v>
      </c>
      <c r="AR98" s="1">
        <v>2037</v>
      </c>
      <c r="AS98" s="1">
        <v>2038</v>
      </c>
      <c r="AT98" s="1">
        <v>2039</v>
      </c>
      <c r="AU98" s="1">
        <v>2040</v>
      </c>
    </row>
    <row r="99" spans="1:47" x14ac:dyDescent="0.25">
      <c r="A99" s="1" t="str">
        <f>'Population Definitions'!$A$2</f>
        <v>0-4</v>
      </c>
      <c r="B99" t="s">
        <v>57</v>
      </c>
      <c r="C99" t="s">
        <v>54</v>
      </c>
      <c r="D99" s="3"/>
      <c r="E99" s="3">
        <v>0.90700000000000003</v>
      </c>
      <c r="F99" s="4" t="s">
        <v>22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</row>
    <row r="100" spans="1:47" x14ac:dyDescent="0.25">
      <c r="A100" s="1" t="str">
        <f>'Population Definitions'!$A$3</f>
        <v>5-14</v>
      </c>
      <c r="B100" t="s">
        <v>57</v>
      </c>
      <c r="C100" t="s">
        <v>54</v>
      </c>
      <c r="D100" s="3"/>
      <c r="E100" s="3">
        <v>0.90700000000000003</v>
      </c>
      <c r="F100" s="4" t="s">
        <v>22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</row>
    <row r="101" spans="1:47" x14ac:dyDescent="0.25">
      <c r="A101" s="1" t="str">
        <f>'Population Definitions'!$A$4</f>
        <v>15-64</v>
      </c>
      <c r="B101" t="s">
        <v>57</v>
      </c>
      <c r="C101" t="s">
        <v>54</v>
      </c>
      <c r="D101" s="3"/>
      <c r="E101" s="3">
        <v>0.90700000000000003</v>
      </c>
      <c r="F101" s="4" t="s">
        <v>22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</row>
    <row r="102" spans="1:47" x14ac:dyDescent="0.25">
      <c r="A102" s="1" t="str">
        <f>'Population Definitions'!$A$5</f>
        <v>65+</v>
      </c>
      <c r="B102" t="s">
        <v>57</v>
      </c>
      <c r="C102" t="s">
        <v>54</v>
      </c>
      <c r="D102" s="3"/>
      <c r="E102" s="3">
        <v>0.90700000000000003</v>
      </c>
      <c r="F102" s="4" t="s">
        <v>22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</row>
    <row r="103" spans="1:47" x14ac:dyDescent="0.25">
      <c r="A103" s="1" t="s">
        <v>82</v>
      </c>
      <c r="B103" t="s">
        <v>57</v>
      </c>
      <c r="C103" t="s">
        <v>54</v>
      </c>
      <c r="D103" s="8"/>
      <c r="E103" s="3">
        <v>0.90700000000000003</v>
      </c>
      <c r="F103" s="4" t="s">
        <v>22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</row>
    <row r="105" spans="1:47" x14ac:dyDescent="0.25">
      <c r="A105" s="1" t="s">
        <v>58</v>
      </c>
      <c r="B105" s="1" t="s">
        <v>13</v>
      </c>
      <c r="C105" s="1" t="s">
        <v>14</v>
      </c>
      <c r="D105" s="1" t="s">
        <v>15</v>
      </c>
      <c r="E105" s="1" t="s">
        <v>19</v>
      </c>
      <c r="F105" s="1"/>
      <c r="G105" s="1">
        <v>2000</v>
      </c>
      <c r="H105" s="1">
        <v>2001</v>
      </c>
      <c r="I105" s="1">
        <v>2002</v>
      </c>
      <c r="J105" s="1">
        <v>2003</v>
      </c>
      <c r="K105" s="1">
        <v>2004</v>
      </c>
      <c r="L105" s="1">
        <v>2005</v>
      </c>
      <c r="M105" s="1">
        <v>2006</v>
      </c>
      <c r="N105" s="1">
        <v>2007</v>
      </c>
      <c r="O105" s="1">
        <v>2008</v>
      </c>
      <c r="P105" s="1">
        <v>2009</v>
      </c>
      <c r="Q105" s="1">
        <v>2010</v>
      </c>
      <c r="R105" s="1">
        <v>2011</v>
      </c>
      <c r="S105" s="1">
        <v>2012</v>
      </c>
      <c r="T105" s="1">
        <v>2013</v>
      </c>
      <c r="U105" s="1">
        <v>2014</v>
      </c>
      <c r="V105" s="1">
        <v>2015</v>
      </c>
      <c r="W105" s="1">
        <v>2016</v>
      </c>
      <c r="X105" s="1">
        <v>2017</v>
      </c>
      <c r="Y105" s="1">
        <v>2018</v>
      </c>
      <c r="Z105" s="1">
        <v>2019</v>
      </c>
      <c r="AA105" s="1">
        <v>2020</v>
      </c>
      <c r="AB105" s="1">
        <v>2021</v>
      </c>
      <c r="AC105" s="1">
        <v>2022</v>
      </c>
      <c r="AD105" s="1">
        <v>2023</v>
      </c>
      <c r="AE105" s="1">
        <v>2024</v>
      </c>
      <c r="AF105" s="1">
        <v>2025</v>
      </c>
      <c r="AG105" s="1">
        <v>2026</v>
      </c>
      <c r="AH105" s="1">
        <v>2027</v>
      </c>
      <c r="AI105" s="1">
        <v>2028</v>
      </c>
      <c r="AJ105" s="1">
        <v>2029</v>
      </c>
      <c r="AK105" s="1">
        <v>2030</v>
      </c>
      <c r="AL105" s="1">
        <v>2031</v>
      </c>
      <c r="AM105" s="1">
        <v>2032</v>
      </c>
      <c r="AN105" s="1">
        <v>2033</v>
      </c>
      <c r="AO105" s="1">
        <v>2034</v>
      </c>
      <c r="AP105" s="1">
        <v>2035</v>
      </c>
      <c r="AQ105" s="1">
        <v>2036</v>
      </c>
      <c r="AR105" s="1">
        <v>2037</v>
      </c>
      <c r="AS105" s="1">
        <v>2038</v>
      </c>
      <c r="AT105" s="1">
        <v>2039</v>
      </c>
      <c r="AU105" s="1">
        <v>2040</v>
      </c>
    </row>
    <row r="106" spans="1:47" x14ac:dyDescent="0.25">
      <c r="A106" s="1" t="str">
        <f>'Population Definitions'!$A$2</f>
        <v>0-4</v>
      </c>
      <c r="B106" t="s">
        <v>59</v>
      </c>
      <c r="C106" t="s">
        <v>54</v>
      </c>
      <c r="D106" s="3"/>
      <c r="E106" s="3">
        <v>1</v>
      </c>
      <c r="F106" s="4" t="s">
        <v>22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</row>
    <row r="107" spans="1:47" x14ac:dyDescent="0.25">
      <c r="A107" s="1" t="str">
        <f>'Population Definitions'!$A$3</f>
        <v>5-14</v>
      </c>
      <c r="B107" t="s">
        <v>59</v>
      </c>
      <c r="C107" t="s">
        <v>54</v>
      </c>
      <c r="D107" s="3"/>
      <c r="E107" s="3">
        <v>1</v>
      </c>
      <c r="F107" s="4" t="s">
        <v>22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</row>
    <row r="108" spans="1:47" x14ac:dyDescent="0.25">
      <c r="A108" s="1" t="str">
        <f>'Population Definitions'!$A$4</f>
        <v>15-64</v>
      </c>
      <c r="B108" t="s">
        <v>59</v>
      </c>
      <c r="C108" t="s">
        <v>54</v>
      </c>
      <c r="D108" s="3"/>
      <c r="E108" s="3">
        <v>1</v>
      </c>
      <c r="F108" s="4" t="s">
        <v>22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</row>
    <row r="109" spans="1:47" x14ac:dyDescent="0.25">
      <c r="A109" s="1" t="str">
        <f>'Population Definitions'!$A$5</f>
        <v>65+</v>
      </c>
      <c r="B109" t="s">
        <v>59</v>
      </c>
      <c r="C109" t="s">
        <v>54</v>
      </c>
      <c r="D109" s="3"/>
      <c r="E109" s="3">
        <v>1</v>
      </c>
      <c r="F109" s="4" t="s">
        <v>22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</row>
    <row r="110" spans="1:47" x14ac:dyDescent="0.25">
      <c r="A110" s="1" t="s">
        <v>82</v>
      </c>
      <c r="B110" t="s">
        <v>59</v>
      </c>
      <c r="C110" t="s">
        <v>54</v>
      </c>
      <c r="D110" s="8"/>
      <c r="E110" s="8">
        <v>1</v>
      </c>
      <c r="F110" s="4" t="s">
        <v>22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</row>
    <row r="112" spans="1:47" x14ac:dyDescent="0.25">
      <c r="A112" s="1" t="s">
        <v>60</v>
      </c>
      <c r="B112" s="1" t="s">
        <v>13</v>
      </c>
      <c r="C112" s="1" t="s">
        <v>14</v>
      </c>
      <c r="D112" s="1" t="s">
        <v>15</v>
      </c>
      <c r="E112" s="1" t="s">
        <v>19</v>
      </c>
      <c r="F112" s="1"/>
      <c r="G112" s="1">
        <v>2000</v>
      </c>
      <c r="H112" s="1">
        <v>2001</v>
      </c>
      <c r="I112" s="1">
        <v>2002</v>
      </c>
      <c r="J112" s="1">
        <v>2003</v>
      </c>
      <c r="K112" s="1">
        <v>2004</v>
      </c>
      <c r="L112" s="1">
        <v>2005</v>
      </c>
      <c r="M112" s="1">
        <v>2006</v>
      </c>
      <c r="N112" s="1">
        <v>2007</v>
      </c>
      <c r="O112" s="1">
        <v>2008</v>
      </c>
      <c r="P112" s="1">
        <v>2009</v>
      </c>
      <c r="Q112" s="1">
        <v>2010</v>
      </c>
      <c r="R112" s="1">
        <v>2011</v>
      </c>
      <c r="S112" s="1">
        <v>2012</v>
      </c>
      <c r="T112" s="1">
        <v>2013</v>
      </c>
      <c r="U112" s="1">
        <v>2014</v>
      </c>
      <c r="V112" s="1">
        <v>2015</v>
      </c>
      <c r="W112" s="1">
        <v>2016</v>
      </c>
      <c r="X112" s="1">
        <v>2017</v>
      </c>
      <c r="Y112" s="1">
        <v>2018</v>
      </c>
      <c r="Z112" s="1">
        <v>2019</v>
      </c>
      <c r="AA112" s="1">
        <v>2020</v>
      </c>
      <c r="AB112" s="1">
        <v>2021</v>
      </c>
      <c r="AC112" s="1">
        <v>2022</v>
      </c>
      <c r="AD112" s="1">
        <v>2023</v>
      </c>
      <c r="AE112" s="1">
        <v>2024</v>
      </c>
      <c r="AF112" s="1">
        <v>2025</v>
      </c>
      <c r="AG112" s="1">
        <v>2026</v>
      </c>
      <c r="AH112" s="1">
        <v>2027</v>
      </c>
      <c r="AI112" s="1">
        <v>2028</v>
      </c>
      <c r="AJ112" s="1">
        <v>2029</v>
      </c>
      <c r="AK112" s="1">
        <v>2030</v>
      </c>
      <c r="AL112" s="1">
        <v>2031</v>
      </c>
      <c r="AM112" s="1">
        <v>2032</v>
      </c>
      <c r="AN112" s="1">
        <v>2033</v>
      </c>
      <c r="AO112" s="1">
        <v>2034</v>
      </c>
      <c r="AP112" s="1">
        <v>2035</v>
      </c>
      <c r="AQ112" s="1">
        <v>2036</v>
      </c>
      <c r="AR112" s="1">
        <v>2037</v>
      </c>
      <c r="AS112" s="1">
        <v>2038</v>
      </c>
      <c r="AT112" s="1">
        <v>2039</v>
      </c>
      <c r="AU112" s="1">
        <v>2040</v>
      </c>
    </row>
    <row r="113" spans="1:47" x14ac:dyDescent="0.25">
      <c r="A113" s="1" t="str">
        <f>'Population Definitions'!$A$2</f>
        <v>0-4</v>
      </c>
      <c r="B113" t="s">
        <v>61</v>
      </c>
      <c r="C113" t="s">
        <v>54</v>
      </c>
      <c r="D113" s="3"/>
      <c r="E113" s="3">
        <v>0.03</v>
      </c>
      <c r="F113" s="4" t="s">
        <v>22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</row>
    <row r="114" spans="1:47" x14ac:dyDescent="0.25">
      <c r="A114" s="1" t="str">
        <f>'Population Definitions'!$A$3</f>
        <v>5-14</v>
      </c>
      <c r="B114" t="s">
        <v>61</v>
      </c>
      <c r="C114" t="s">
        <v>54</v>
      </c>
      <c r="D114" s="3"/>
      <c r="E114" s="3">
        <v>0.03</v>
      </c>
      <c r="F114" s="4" t="s">
        <v>22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</row>
    <row r="115" spans="1:47" x14ac:dyDescent="0.25">
      <c r="A115" s="1" t="str">
        <f>'Population Definitions'!$A$4</f>
        <v>15-64</v>
      </c>
      <c r="B115" t="s">
        <v>61</v>
      </c>
      <c r="C115" t="s">
        <v>54</v>
      </c>
      <c r="D115" s="3"/>
      <c r="E115" s="3">
        <v>2.2800000000000001E-2</v>
      </c>
      <c r="F115" s="4" t="s">
        <v>22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</row>
    <row r="116" spans="1:47" x14ac:dyDescent="0.25">
      <c r="A116" s="1" t="str">
        <f>'Population Definitions'!$A$5</f>
        <v>65+</v>
      </c>
      <c r="B116" t="s">
        <v>61</v>
      </c>
      <c r="C116" t="s">
        <v>54</v>
      </c>
      <c r="D116" s="3"/>
      <c r="E116" s="3">
        <v>2.1000000000000001E-2</v>
      </c>
      <c r="F116" s="4" t="s">
        <v>22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</row>
    <row r="118" spans="1:47" x14ac:dyDescent="0.25">
      <c r="A118" s="1" t="s">
        <v>62</v>
      </c>
      <c r="B118" s="1" t="s">
        <v>13</v>
      </c>
      <c r="C118" s="1" t="s">
        <v>14</v>
      </c>
      <c r="D118" s="1" t="s">
        <v>15</v>
      </c>
      <c r="E118" s="1" t="s">
        <v>19</v>
      </c>
      <c r="F118" s="1"/>
      <c r="G118" s="1">
        <v>2000</v>
      </c>
      <c r="H118" s="1">
        <v>2001</v>
      </c>
      <c r="I118" s="1">
        <v>2002</v>
      </c>
      <c r="J118" s="1">
        <v>2003</v>
      </c>
      <c r="K118" s="1">
        <v>2004</v>
      </c>
      <c r="L118" s="1">
        <v>2005</v>
      </c>
      <c r="M118" s="1">
        <v>2006</v>
      </c>
      <c r="N118" s="1">
        <v>2007</v>
      </c>
      <c r="O118" s="1">
        <v>2008</v>
      </c>
      <c r="P118" s="1">
        <v>2009</v>
      </c>
      <c r="Q118" s="1">
        <v>2010</v>
      </c>
      <c r="R118" s="1">
        <v>2011</v>
      </c>
      <c r="S118" s="1">
        <v>2012</v>
      </c>
      <c r="T118" s="1">
        <v>2013</v>
      </c>
      <c r="U118" s="1">
        <v>2014</v>
      </c>
      <c r="V118" s="1">
        <v>2015</v>
      </c>
      <c r="W118" s="1">
        <v>2016</v>
      </c>
      <c r="X118" s="1">
        <v>2017</v>
      </c>
      <c r="Y118" s="1">
        <v>2018</v>
      </c>
      <c r="Z118" s="1">
        <v>2019</v>
      </c>
      <c r="AA118" s="1">
        <v>2020</v>
      </c>
      <c r="AB118" s="1">
        <v>2021</v>
      </c>
      <c r="AC118" s="1">
        <v>2022</v>
      </c>
      <c r="AD118" s="1">
        <v>2023</v>
      </c>
      <c r="AE118" s="1">
        <v>2024</v>
      </c>
      <c r="AF118" s="1">
        <v>2025</v>
      </c>
      <c r="AG118" s="1">
        <v>2026</v>
      </c>
      <c r="AH118" s="1">
        <v>2027</v>
      </c>
      <c r="AI118" s="1">
        <v>2028</v>
      </c>
      <c r="AJ118" s="1">
        <v>2029</v>
      </c>
      <c r="AK118" s="1">
        <v>2030</v>
      </c>
      <c r="AL118" s="1">
        <v>2031</v>
      </c>
      <c r="AM118" s="1">
        <v>2032</v>
      </c>
      <c r="AN118" s="1">
        <v>2033</v>
      </c>
      <c r="AO118" s="1">
        <v>2034</v>
      </c>
      <c r="AP118" s="1">
        <v>2035</v>
      </c>
      <c r="AQ118" s="1">
        <v>2036</v>
      </c>
      <c r="AR118" s="1">
        <v>2037</v>
      </c>
      <c r="AS118" s="1">
        <v>2038</v>
      </c>
      <c r="AT118" s="1">
        <v>2039</v>
      </c>
      <c r="AU118" s="1">
        <v>2040</v>
      </c>
    </row>
    <row r="119" spans="1:47" x14ac:dyDescent="0.25">
      <c r="A119" s="1" t="str">
        <f>'Population Definitions'!$A$2</f>
        <v>0-4</v>
      </c>
      <c r="B119" t="s">
        <v>63</v>
      </c>
      <c r="C119" t="s">
        <v>45</v>
      </c>
      <c r="D119" s="3"/>
      <c r="E119" s="3">
        <v>0.25</v>
      </c>
      <c r="F119" s="4" t="s">
        <v>22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</row>
    <row r="120" spans="1:47" x14ac:dyDescent="0.25">
      <c r="A120" s="1" t="str">
        <f>'Population Definitions'!$A$3</f>
        <v>5-14</v>
      </c>
      <c r="B120" t="s">
        <v>63</v>
      </c>
      <c r="C120" t="s">
        <v>45</v>
      </c>
      <c r="D120" s="3"/>
      <c r="E120" s="3">
        <v>0.25</v>
      </c>
      <c r="F120" s="4" t="s">
        <v>22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</row>
    <row r="121" spans="1:47" x14ac:dyDescent="0.25">
      <c r="A121" s="1" t="str">
        <f>'Population Definitions'!$A$4</f>
        <v>15-64</v>
      </c>
      <c r="B121" t="s">
        <v>63</v>
      </c>
      <c r="C121" t="s">
        <v>45</v>
      </c>
      <c r="D121" s="3"/>
      <c r="E121" s="3">
        <v>0.25</v>
      </c>
      <c r="F121" s="4" t="s">
        <v>22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</row>
    <row r="122" spans="1:47" x14ac:dyDescent="0.25">
      <c r="A122" s="1" t="str">
        <f>'Population Definitions'!$A$5</f>
        <v>65+</v>
      </c>
      <c r="B122" t="s">
        <v>63</v>
      </c>
      <c r="C122" t="s">
        <v>45</v>
      </c>
      <c r="D122" s="3"/>
      <c r="E122" s="3">
        <v>0.25</v>
      </c>
      <c r="F122" s="4" t="s">
        <v>22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</row>
    <row r="123" spans="1:47" x14ac:dyDescent="0.25">
      <c r="A123" s="1" t="s">
        <v>82</v>
      </c>
      <c r="B123" t="s">
        <v>63</v>
      </c>
      <c r="C123" t="s">
        <v>45</v>
      </c>
      <c r="D123" s="8"/>
      <c r="E123" s="3">
        <v>0.25</v>
      </c>
      <c r="F123" s="4" t="s">
        <v>22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</row>
    <row r="125" spans="1:47" x14ac:dyDescent="0.25">
      <c r="A125" s="1" t="s">
        <v>64</v>
      </c>
      <c r="B125" s="1" t="s">
        <v>13</v>
      </c>
      <c r="C125" s="1" t="s">
        <v>14</v>
      </c>
      <c r="D125" s="1" t="s">
        <v>15</v>
      </c>
      <c r="E125" s="1" t="s">
        <v>19</v>
      </c>
      <c r="F125" s="1"/>
      <c r="G125" s="1">
        <v>2000</v>
      </c>
      <c r="H125" s="1">
        <v>2001</v>
      </c>
      <c r="I125" s="1">
        <v>2002</v>
      </c>
      <c r="J125" s="1">
        <v>2003</v>
      </c>
      <c r="K125" s="1">
        <v>2004</v>
      </c>
      <c r="L125" s="1">
        <v>2005</v>
      </c>
      <c r="M125" s="1">
        <v>2006</v>
      </c>
      <c r="N125" s="1">
        <v>2007</v>
      </c>
      <c r="O125" s="1">
        <v>2008</v>
      </c>
      <c r="P125" s="1">
        <v>2009</v>
      </c>
      <c r="Q125" s="1">
        <v>2010</v>
      </c>
      <c r="R125" s="1">
        <v>2011</v>
      </c>
      <c r="S125" s="1">
        <v>2012</v>
      </c>
      <c r="T125" s="1">
        <v>2013</v>
      </c>
      <c r="U125" s="1">
        <v>2014</v>
      </c>
      <c r="V125" s="1">
        <v>2015</v>
      </c>
      <c r="W125" s="1">
        <v>2016</v>
      </c>
      <c r="X125" s="1">
        <v>2017</v>
      </c>
      <c r="Y125" s="1">
        <v>2018</v>
      </c>
      <c r="Z125" s="1">
        <v>2019</v>
      </c>
      <c r="AA125" s="1">
        <v>2020</v>
      </c>
      <c r="AB125" s="1">
        <v>2021</v>
      </c>
      <c r="AC125" s="1">
        <v>2022</v>
      </c>
      <c r="AD125" s="1">
        <v>2023</v>
      </c>
      <c r="AE125" s="1">
        <v>2024</v>
      </c>
      <c r="AF125" s="1">
        <v>2025</v>
      </c>
      <c r="AG125" s="1">
        <v>2026</v>
      </c>
      <c r="AH125" s="1">
        <v>2027</v>
      </c>
      <c r="AI125" s="1">
        <v>2028</v>
      </c>
      <c r="AJ125" s="1">
        <v>2029</v>
      </c>
      <c r="AK125" s="1">
        <v>2030</v>
      </c>
      <c r="AL125" s="1">
        <v>2031</v>
      </c>
      <c r="AM125" s="1">
        <v>2032</v>
      </c>
      <c r="AN125" s="1">
        <v>2033</v>
      </c>
      <c r="AO125" s="1">
        <v>2034</v>
      </c>
      <c r="AP125" s="1">
        <v>2035</v>
      </c>
      <c r="AQ125" s="1">
        <v>2036</v>
      </c>
      <c r="AR125" s="1">
        <v>2037</v>
      </c>
      <c r="AS125" s="1">
        <v>2038</v>
      </c>
      <c r="AT125" s="1">
        <v>2039</v>
      </c>
      <c r="AU125" s="1">
        <v>2040</v>
      </c>
    </row>
    <row r="126" spans="1:47" x14ac:dyDescent="0.25">
      <c r="A126" s="1" t="str">
        <f>'Population Definitions'!$A$2</f>
        <v>0-4</v>
      </c>
      <c r="B126" s="11" t="s">
        <v>93</v>
      </c>
      <c r="C126" t="s">
        <v>21</v>
      </c>
      <c r="D126" s="3"/>
      <c r="E126" s="3"/>
      <c r="F126" s="4" t="s">
        <v>22</v>
      </c>
      <c r="G126">
        <v>89261.899527745103</v>
      </c>
      <c r="H126">
        <v>88236.451668829715</v>
      </c>
      <c r="I126">
        <v>87349.274729388417</v>
      </c>
      <c r="J126">
        <v>86560.771704203391</v>
      </c>
      <c r="K126">
        <v>85852.550605694734</v>
      </c>
      <c r="L126">
        <v>84588.668237028658</v>
      </c>
      <c r="M126">
        <v>82988.370496742806</v>
      </c>
      <c r="N126">
        <v>81718.312122455434</v>
      </c>
      <c r="O126">
        <v>80661.451344147674</v>
      </c>
      <c r="P126">
        <v>79757.542150095338</v>
      </c>
      <c r="Q126">
        <v>78470.163611535085</v>
      </c>
      <c r="R126">
        <v>76936.871039502774</v>
      </c>
      <c r="S126">
        <v>75720.369361780264</v>
      </c>
      <c r="T126">
        <v>74729.222100118699</v>
      </c>
      <c r="U126">
        <v>73852.803567288007</v>
      </c>
      <c r="V126">
        <v>72730.730101425812</v>
      </c>
      <c r="W126">
        <v>71432.449299852145</v>
      </c>
      <c r="X126">
        <v>70268.566640693156</v>
      </c>
      <c r="Y126">
        <v>69214.314006682471</v>
      </c>
      <c r="Z126">
        <v>68259.363208487179</v>
      </c>
      <c r="AA126">
        <v>67184.128356691464</v>
      </c>
      <c r="AB126">
        <v>66071.354423212426</v>
      </c>
      <c r="AC126">
        <v>65128.075414491912</v>
      </c>
      <c r="AD126">
        <v>64316.723838453392</v>
      </c>
      <c r="AE126">
        <v>63604.699856445382</v>
      </c>
      <c r="AF126">
        <v>62566.196822284699</v>
      </c>
      <c r="AG126">
        <v>61316.714609475937</v>
      </c>
      <c r="AH126">
        <v>60299.814820853462</v>
      </c>
      <c r="AI126">
        <v>59466.163738868592</v>
      </c>
      <c r="AJ126">
        <v>58776.022142423099</v>
      </c>
      <c r="AK126">
        <v>57928.548275207722</v>
      </c>
      <c r="AL126">
        <v>57009.800700598789</v>
      </c>
      <c r="AM126">
        <v>56302.038749665371</v>
      </c>
      <c r="AN126">
        <v>55755.79097057433</v>
      </c>
      <c r="AO126">
        <v>55334.308600017903</v>
      </c>
      <c r="AP126">
        <v>54777.6030233458</v>
      </c>
      <c r="AQ126">
        <v>54141.812752992133</v>
      </c>
      <c r="AR126">
        <v>53667.346808392052</v>
      </c>
      <c r="AS126">
        <v>53313.871075136223</v>
      </c>
      <c r="AT126">
        <v>53052.580703558429</v>
      </c>
      <c r="AU126">
        <v>52638.689740427573</v>
      </c>
    </row>
    <row r="127" spans="1:47" x14ac:dyDescent="0.25">
      <c r="A127" s="1" t="str">
        <f>'Population Definitions'!$A$3</f>
        <v>5-14</v>
      </c>
      <c r="B127" s="11" t="s">
        <v>93</v>
      </c>
      <c r="C127" t="s">
        <v>21</v>
      </c>
      <c r="D127" s="3"/>
      <c r="E127" s="3"/>
      <c r="F127" s="4" t="s">
        <v>22</v>
      </c>
      <c r="G127">
        <v>258830.49881067159</v>
      </c>
      <c r="H127">
        <v>255653.33363203329</v>
      </c>
      <c r="I127">
        <v>252629.12423138411</v>
      </c>
      <c r="J127">
        <v>249742.6261513455</v>
      </c>
      <c r="K127">
        <v>246980.6277660389</v>
      </c>
      <c r="L127">
        <v>244382.0844957105</v>
      </c>
      <c r="M127">
        <v>241699.03352974899</v>
      </c>
      <c r="N127">
        <v>238818.10058290261</v>
      </c>
      <c r="O127">
        <v>235785.31750964021</v>
      </c>
      <c r="P127">
        <v>232720.90381164831</v>
      </c>
      <c r="Q127">
        <v>229541.90538806299</v>
      </c>
      <c r="R127">
        <v>226205.1155166243</v>
      </c>
      <c r="S127">
        <v>222996.99232193941</v>
      </c>
      <c r="T127">
        <v>219884.05616274121</v>
      </c>
      <c r="U127">
        <v>216770.1056261592</v>
      </c>
      <c r="V127">
        <v>213218.84445925831</v>
      </c>
      <c r="W127">
        <v>209239.15813520641</v>
      </c>
      <c r="X127">
        <v>205291.06329572879</v>
      </c>
      <c r="Y127">
        <v>201448.74399060791</v>
      </c>
      <c r="Z127">
        <v>197799.3467505757</v>
      </c>
      <c r="AA127">
        <v>194864.4376835755</v>
      </c>
      <c r="AB127">
        <v>192476.41394832751</v>
      </c>
      <c r="AC127">
        <v>190065.1373172281</v>
      </c>
      <c r="AD127">
        <v>187699.58537769999</v>
      </c>
      <c r="AE127">
        <v>185411.0714749188</v>
      </c>
      <c r="AF127">
        <v>183301.16976757781</v>
      </c>
      <c r="AG127">
        <v>181214.49207787411</v>
      </c>
      <c r="AH127">
        <v>179058.46544546471</v>
      </c>
      <c r="AI127">
        <v>176914.12506359379</v>
      </c>
      <c r="AJ127">
        <v>174828.97941148441</v>
      </c>
      <c r="AK127">
        <v>173389.47453980701</v>
      </c>
      <c r="AL127">
        <v>172395.5019717493</v>
      </c>
      <c r="AM127">
        <v>171210.5047178317</v>
      </c>
      <c r="AN127">
        <v>169923.69375475231</v>
      </c>
      <c r="AO127">
        <v>168598.3891405279</v>
      </c>
      <c r="AP127">
        <v>167397.8446833879</v>
      </c>
      <c r="AQ127">
        <v>166226.20121550851</v>
      </c>
      <c r="AR127">
        <v>164936.5903786773</v>
      </c>
      <c r="AS127">
        <v>163593.00012623539</v>
      </c>
      <c r="AT127">
        <v>162243.78845368631</v>
      </c>
      <c r="AU127">
        <v>160952.85535255569</v>
      </c>
    </row>
    <row r="128" spans="1:47" x14ac:dyDescent="0.25">
      <c r="A128" s="1" t="str">
        <f>'Population Definitions'!$A$4</f>
        <v>15-64</v>
      </c>
      <c r="B128" s="11" t="s">
        <v>93</v>
      </c>
      <c r="C128" t="s">
        <v>21</v>
      </c>
      <c r="D128" s="3"/>
      <c r="E128" s="3"/>
      <c r="F128" s="4" t="s">
        <v>22</v>
      </c>
      <c r="G128">
        <v>197417.2807911234</v>
      </c>
      <c r="H128">
        <v>196227.4327037732</v>
      </c>
      <c r="I128">
        <v>195108.88615966419</v>
      </c>
      <c r="J128">
        <v>193987.15708073159</v>
      </c>
      <c r="K128">
        <v>192850.5683893197</v>
      </c>
      <c r="L128">
        <v>191888.7846733632</v>
      </c>
      <c r="M128">
        <v>191029.1827629577</v>
      </c>
      <c r="N128">
        <v>190003.41815077839</v>
      </c>
      <c r="O128">
        <v>188836.03084452459</v>
      </c>
      <c r="P128">
        <v>187645.88454492509</v>
      </c>
      <c r="Q128">
        <v>186535.49073891091</v>
      </c>
      <c r="R128">
        <v>185559.287232034</v>
      </c>
      <c r="S128">
        <v>184718.3257836618</v>
      </c>
      <c r="T128">
        <v>183912.3468153874</v>
      </c>
      <c r="U128">
        <v>183025.3906903858</v>
      </c>
      <c r="V128">
        <v>182089.5772443653</v>
      </c>
      <c r="W128">
        <v>181092.69285081601</v>
      </c>
      <c r="X128">
        <v>179961.7666711967</v>
      </c>
      <c r="Y128">
        <v>178703.15791307131</v>
      </c>
      <c r="Z128">
        <v>177403.96374943011</v>
      </c>
      <c r="AA128">
        <v>176296.26951066891</v>
      </c>
      <c r="AB128">
        <v>175408.56040933731</v>
      </c>
      <c r="AC128">
        <v>174557.03655422351</v>
      </c>
      <c r="AD128">
        <v>173737.13786590271</v>
      </c>
      <c r="AE128">
        <v>172909.19052256609</v>
      </c>
      <c r="AF128">
        <v>172219.9901892335</v>
      </c>
      <c r="AG128">
        <v>171702.08884819091</v>
      </c>
      <c r="AH128">
        <v>171197.37604710081</v>
      </c>
      <c r="AI128">
        <v>170698.23631699089</v>
      </c>
      <c r="AJ128">
        <v>170208.92212016901</v>
      </c>
      <c r="AK128">
        <v>170015.1156519262</v>
      </c>
      <c r="AL128">
        <v>170108.38201485091</v>
      </c>
      <c r="AM128">
        <v>170136.94028277221</v>
      </c>
      <c r="AN128">
        <v>170076.85427437231</v>
      </c>
      <c r="AO128">
        <v>169946.84210024271</v>
      </c>
      <c r="AP128">
        <v>169961.97710294841</v>
      </c>
      <c r="AQ128">
        <v>170113.6303007344</v>
      </c>
      <c r="AR128">
        <v>170173.99260386961</v>
      </c>
      <c r="AS128">
        <v>170113.05522842781</v>
      </c>
      <c r="AT128">
        <v>169942.48450027421</v>
      </c>
      <c r="AU128">
        <v>169838.64285143709</v>
      </c>
    </row>
    <row r="129" spans="1:47" x14ac:dyDescent="0.25">
      <c r="A129" s="1" t="str">
        <f>'Population Definitions'!$A$5</f>
        <v>65+</v>
      </c>
      <c r="B129" s="11" t="s">
        <v>93</v>
      </c>
      <c r="C129" t="s">
        <v>21</v>
      </c>
      <c r="D129" s="3"/>
      <c r="E129" s="3"/>
      <c r="F129" s="4" t="s">
        <v>22</v>
      </c>
      <c r="G129">
        <v>15121.834794465351</v>
      </c>
      <c r="H129">
        <v>15087.326385122949</v>
      </c>
      <c r="I129">
        <v>15072.454073354989</v>
      </c>
      <c r="J129">
        <v>15057.424415897751</v>
      </c>
      <c r="K129">
        <v>15033.835581414791</v>
      </c>
      <c r="L129">
        <v>15024.59514169383</v>
      </c>
      <c r="M129">
        <v>15032.67747244513</v>
      </c>
      <c r="N129">
        <v>15014.691172545399</v>
      </c>
      <c r="O129">
        <v>14943.934005921379</v>
      </c>
      <c r="P129">
        <v>14838.54207799882</v>
      </c>
      <c r="Q129">
        <v>14651.73017639416</v>
      </c>
      <c r="R129">
        <v>14448.9769647538</v>
      </c>
      <c r="S129">
        <v>14336.85882539924</v>
      </c>
      <c r="T129">
        <v>14256.370015021639</v>
      </c>
      <c r="U129">
        <v>14133.92808990322</v>
      </c>
      <c r="V129">
        <v>13876.66033788232</v>
      </c>
      <c r="W129">
        <v>13523.145205966661</v>
      </c>
      <c r="X129">
        <v>13140.14964157836</v>
      </c>
      <c r="Y129">
        <v>12746.459511614081</v>
      </c>
      <c r="Z129">
        <v>12377.604787969871</v>
      </c>
      <c r="AA129">
        <v>12236.22361852669</v>
      </c>
      <c r="AB129">
        <v>12290.60826361384</v>
      </c>
      <c r="AC129">
        <v>12341.703312225351</v>
      </c>
      <c r="AD129">
        <v>12397.837976121231</v>
      </c>
      <c r="AE129">
        <v>12458.15008195191</v>
      </c>
      <c r="AF129">
        <v>12535.084645835141</v>
      </c>
      <c r="AG129">
        <v>12638.83050111543</v>
      </c>
      <c r="AH129">
        <v>12764.78398585952</v>
      </c>
      <c r="AI129">
        <v>12913.71069432016</v>
      </c>
      <c r="AJ129">
        <v>13081.59025260696</v>
      </c>
      <c r="AK129">
        <v>13537.047787047941</v>
      </c>
      <c r="AL129">
        <v>14240.11012830815</v>
      </c>
      <c r="AM129">
        <v>14910.888399110871</v>
      </c>
      <c r="AN129">
        <v>15551.489242873409</v>
      </c>
      <c r="AO129">
        <v>16162.87340698628</v>
      </c>
      <c r="AP129">
        <v>16921.10747718421</v>
      </c>
      <c r="AQ129">
        <v>17805.814071290541</v>
      </c>
      <c r="AR129">
        <v>18635.28608162548</v>
      </c>
      <c r="AS129">
        <v>19408.444600734751</v>
      </c>
      <c r="AT129">
        <v>20127.73649322697</v>
      </c>
      <c r="AU129">
        <v>20911.813893460261</v>
      </c>
    </row>
    <row r="130" spans="1:47" x14ac:dyDescent="0.25">
      <c r="A130" s="1" t="s">
        <v>82</v>
      </c>
      <c r="B130" s="11" t="s">
        <v>93</v>
      </c>
      <c r="C130" t="s">
        <v>21</v>
      </c>
      <c r="D130" s="8"/>
      <c r="E130" s="8"/>
      <c r="F130" s="4" t="s">
        <v>22</v>
      </c>
      <c r="G130" s="8">
        <f>SUM(G126:G129)</f>
        <v>560631.51392400544</v>
      </c>
      <c r="H130" s="8">
        <f t="shared" ref="H130" si="43">SUM(H126:H129)</f>
        <v>555204.54438975919</v>
      </c>
      <c r="I130" s="8">
        <f t="shared" ref="I130" si="44">SUM(I126:I129)</f>
        <v>550159.73919379164</v>
      </c>
      <c r="J130" s="8">
        <f t="shared" ref="J130" si="45">SUM(J126:J129)</f>
        <v>545347.97935217817</v>
      </c>
      <c r="K130" s="8">
        <f t="shared" ref="K130" si="46">SUM(K126:K129)</f>
        <v>540717.58234246809</v>
      </c>
      <c r="L130" s="8">
        <f t="shared" ref="L130" si="47">SUM(L126:L129)</f>
        <v>535884.13254779612</v>
      </c>
      <c r="M130" s="8">
        <f t="shared" ref="M130" si="48">SUM(M126:M129)</f>
        <v>530749.26426189463</v>
      </c>
      <c r="N130" s="8">
        <f t="shared" ref="N130" si="49">SUM(N126:N129)</f>
        <v>525554.52202868182</v>
      </c>
      <c r="O130" s="8">
        <f t="shared" ref="O130" si="50">SUM(O126:O129)</f>
        <v>520226.73370423389</v>
      </c>
      <c r="P130" s="8">
        <f t="shared" ref="P130" si="51">SUM(P126:P129)</f>
        <v>514962.87258466758</v>
      </c>
      <c r="Q130" s="8">
        <f t="shared" ref="Q130" si="52">SUM(Q126:Q129)</f>
        <v>509199.28991490317</v>
      </c>
      <c r="R130" s="8">
        <f t="shared" ref="R130" si="53">SUM(R126:R129)</f>
        <v>503150.25075291493</v>
      </c>
      <c r="S130" s="8">
        <f t="shared" ref="S130" si="54">SUM(S126:S129)</f>
        <v>497772.54629278072</v>
      </c>
      <c r="T130" s="8">
        <f t="shared" ref="T130" si="55">SUM(T126:T129)</f>
        <v>492781.99509326892</v>
      </c>
      <c r="U130" s="8">
        <f t="shared" ref="U130" si="56">SUM(U126:U129)</f>
        <v>487782.22797373624</v>
      </c>
      <c r="V130" s="8">
        <f t="shared" ref="V130" si="57">SUM(V126:V129)</f>
        <v>481915.81214293174</v>
      </c>
      <c r="W130" s="8">
        <f t="shared" ref="W130" si="58">SUM(W126:W129)</f>
        <v>475287.44549184124</v>
      </c>
      <c r="X130" s="8">
        <f t="shared" ref="X130" si="59">SUM(X126:X129)</f>
        <v>468661.54624919704</v>
      </c>
      <c r="Y130" s="8">
        <f t="shared" ref="Y130" si="60">SUM(Y126:Y129)</f>
        <v>462112.67542197579</v>
      </c>
      <c r="Z130" s="8">
        <f t="shared" ref="Z130" si="61">SUM(Z126:Z129)</f>
        <v>455840.27849646285</v>
      </c>
      <c r="AA130" s="8">
        <f t="shared" ref="AA130" si="62">SUM(AA126:AA129)</f>
        <v>450581.05916946253</v>
      </c>
      <c r="AB130" s="8">
        <f t="shared" ref="AB130" si="63">SUM(AB126:AB129)</f>
        <v>446246.93704449112</v>
      </c>
      <c r="AC130" s="8">
        <f t="shared" ref="AC130" si="64">SUM(AC126:AC129)</f>
        <v>442091.95259816886</v>
      </c>
      <c r="AD130" s="8">
        <f t="shared" ref="AD130" si="65">SUM(AD126:AD129)</f>
        <v>438151.28505817731</v>
      </c>
      <c r="AE130" s="8">
        <f t="shared" ref="AE130" si="66">SUM(AE126:AE129)</f>
        <v>434383.11193588219</v>
      </c>
      <c r="AF130" s="8">
        <f t="shared" ref="AF130" si="67">SUM(AF126:AF129)</f>
        <v>430622.44142493117</v>
      </c>
      <c r="AG130" s="8">
        <f t="shared" ref="AG130" si="68">SUM(AG126:AG129)</f>
        <v>426872.12603665638</v>
      </c>
      <c r="AH130" s="8">
        <f t="shared" ref="AH130" si="69">SUM(AH126:AH129)</f>
        <v>423320.44029927853</v>
      </c>
      <c r="AI130" s="8">
        <f t="shared" ref="AI130" si="70">SUM(AI126:AI129)</f>
        <v>419992.23581377347</v>
      </c>
      <c r="AJ130" s="8">
        <f t="shared" ref="AJ130" si="71">SUM(AJ126:AJ129)</f>
        <v>416895.51392668352</v>
      </c>
      <c r="AK130" s="8">
        <f t="shared" ref="AK130" si="72">SUM(AK126:AK129)</f>
        <v>414870.18625398888</v>
      </c>
      <c r="AL130" s="8">
        <f t="shared" ref="AL130" si="73">SUM(AL126:AL129)</f>
        <v>413753.79481550714</v>
      </c>
      <c r="AM130" s="8">
        <f t="shared" ref="AM130" si="74">SUM(AM126:AM129)</f>
        <v>412560.37214938016</v>
      </c>
      <c r="AN130" s="8">
        <f t="shared" ref="AN130" si="75">SUM(AN126:AN129)</f>
        <v>411307.82824257237</v>
      </c>
      <c r="AO130" s="8">
        <f t="shared" ref="AO130" si="76">SUM(AO126:AO129)</f>
        <v>410042.41324777476</v>
      </c>
      <c r="AP130" s="8">
        <f t="shared" ref="AP130" si="77">SUM(AP126:AP129)</f>
        <v>409058.53228686634</v>
      </c>
      <c r="AQ130" s="8">
        <f t="shared" ref="AQ130" si="78">SUM(AQ126:AQ129)</f>
        <v>408287.45834052563</v>
      </c>
      <c r="AR130" s="8">
        <f t="shared" ref="AR130" si="79">SUM(AR126:AR129)</f>
        <v>407413.21587256447</v>
      </c>
      <c r="AS130" s="8">
        <f t="shared" ref="AS130" si="80">SUM(AS126:AS129)</f>
        <v>406428.37103053415</v>
      </c>
      <c r="AT130" s="8">
        <f t="shared" ref="AT130" si="81">SUM(AT126:AT129)</f>
        <v>405366.59015074593</v>
      </c>
      <c r="AU130" s="8">
        <f t="shared" ref="AU130" si="82">SUM(AU126:AU129)</f>
        <v>404342.00183788064</v>
      </c>
    </row>
    <row r="132" spans="1:47" x14ac:dyDescent="0.25">
      <c r="A132" s="1" t="s">
        <v>65</v>
      </c>
      <c r="B132" s="1" t="s">
        <v>13</v>
      </c>
      <c r="C132" s="1" t="s">
        <v>14</v>
      </c>
      <c r="D132" s="1" t="s">
        <v>15</v>
      </c>
      <c r="E132" s="1" t="s">
        <v>19</v>
      </c>
      <c r="F132" s="1"/>
      <c r="G132" s="1">
        <v>2000</v>
      </c>
      <c r="H132" s="1">
        <v>2001</v>
      </c>
      <c r="I132" s="1">
        <v>2002</v>
      </c>
      <c r="J132" s="1">
        <v>2003</v>
      </c>
      <c r="K132" s="1">
        <v>2004</v>
      </c>
      <c r="L132" s="1">
        <v>2005</v>
      </c>
      <c r="M132" s="1">
        <v>2006</v>
      </c>
      <c r="N132" s="1">
        <v>2007</v>
      </c>
      <c r="O132" s="1">
        <v>2008</v>
      </c>
      <c r="P132" s="1">
        <v>2009</v>
      </c>
      <c r="Q132" s="1">
        <v>2010</v>
      </c>
      <c r="R132" s="1">
        <v>2011</v>
      </c>
      <c r="S132" s="1">
        <v>2012</v>
      </c>
      <c r="T132" s="1">
        <v>2013</v>
      </c>
      <c r="U132" s="1">
        <v>2014</v>
      </c>
      <c r="V132" s="1">
        <v>2015</v>
      </c>
      <c r="W132" s="1">
        <v>2016</v>
      </c>
      <c r="X132" s="1">
        <v>2017</v>
      </c>
      <c r="Y132" s="1">
        <v>2018</v>
      </c>
      <c r="Z132" s="1">
        <v>2019</v>
      </c>
      <c r="AA132" s="1">
        <v>2020</v>
      </c>
      <c r="AB132" s="1">
        <v>2021</v>
      </c>
      <c r="AC132" s="1">
        <v>2022</v>
      </c>
      <c r="AD132" s="1">
        <v>2023</v>
      </c>
      <c r="AE132" s="1">
        <v>2024</v>
      </c>
      <c r="AF132" s="1">
        <v>2025</v>
      </c>
      <c r="AG132" s="1">
        <v>2026</v>
      </c>
      <c r="AH132" s="1">
        <v>2027</v>
      </c>
      <c r="AI132" s="1">
        <v>2028</v>
      </c>
      <c r="AJ132" s="1">
        <v>2029</v>
      </c>
      <c r="AK132" s="1">
        <v>2030</v>
      </c>
      <c r="AL132" s="1">
        <v>2031</v>
      </c>
      <c r="AM132" s="1">
        <v>2032</v>
      </c>
      <c r="AN132" s="1">
        <v>2033</v>
      </c>
      <c r="AO132" s="1">
        <v>2034</v>
      </c>
      <c r="AP132" s="1">
        <v>2035</v>
      </c>
      <c r="AQ132" s="1">
        <v>2036</v>
      </c>
      <c r="AR132" s="1">
        <v>2037</v>
      </c>
      <c r="AS132" s="1">
        <v>2038</v>
      </c>
      <c r="AT132" s="1">
        <v>2039</v>
      </c>
      <c r="AU132" s="1">
        <v>2040</v>
      </c>
    </row>
    <row r="133" spans="1:47" x14ac:dyDescent="0.25">
      <c r="A133" s="1" t="str">
        <f>'Population Definitions'!$A$2</f>
        <v>0-4</v>
      </c>
      <c r="B133" s="11" t="s">
        <v>93</v>
      </c>
      <c r="C133" t="s">
        <v>17</v>
      </c>
      <c r="D133" s="3"/>
      <c r="E133" s="3"/>
      <c r="F133" s="4" t="s">
        <v>22</v>
      </c>
      <c r="G133">
        <v>2305.472132332598</v>
      </c>
      <c r="H133">
        <v>2278.9834259037762</v>
      </c>
      <c r="I133">
        <v>2256.0925674047448</v>
      </c>
      <c r="J133">
        <v>2235.7703142522</v>
      </c>
      <c r="K133">
        <v>2217.536541160448</v>
      </c>
      <c r="L133">
        <v>2185.70986681262</v>
      </c>
      <c r="M133">
        <v>2144.2680672736151</v>
      </c>
      <c r="N133">
        <v>2111.4140192294908</v>
      </c>
      <c r="O133">
        <v>2084.11408803727</v>
      </c>
      <c r="P133">
        <v>2060.7762058249959</v>
      </c>
      <c r="Q133">
        <v>2028.1006354863589</v>
      </c>
      <c r="R133">
        <v>1988.355469669237</v>
      </c>
      <c r="S133">
        <v>1956.829589624044</v>
      </c>
      <c r="T133">
        <v>1931.19534101045</v>
      </c>
      <c r="U133">
        <v>1908.5717425304219</v>
      </c>
      <c r="V133">
        <v>1879.9779276198651</v>
      </c>
      <c r="W133">
        <v>1846.3897298266049</v>
      </c>
      <c r="X133">
        <v>1816.3045820049069</v>
      </c>
      <c r="Y133">
        <v>1755.3195906243791</v>
      </c>
      <c r="Z133">
        <v>1697.834591458336</v>
      </c>
      <c r="AA133">
        <v>1638.4955820538539</v>
      </c>
      <c r="AB133">
        <v>1579.0278549577979</v>
      </c>
      <c r="AC133">
        <v>1524.59889777539</v>
      </c>
      <c r="AD133">
        <v>1474.09960286811</v>
      </c>
      <c r="AE133">
        <v>1426.60396527693</v>
      </c>
      <c r="AF133">
        <v>1373.0176793510991</v>
      </c>
      <c r="AG133">
        <v>1315.4065309403429</v>
      </c>
      <c r="AH133">
        <v>1263.885207952583</v>
      </c>
      <c r="AI133">
        <v>1217.1070186457621</v>
      </c>
      <c r="AJ133">
        <v>1174.0055243460311</v>
      </c>
      <c r="AK133">
        <v>1128.7146788236421</v>
      </c>
      <c r="AL133">
        <v>1082.605320956782</v>
      </c>
      <c r="AM133">
        <v>1041.2981375556651</v>
      </c>
      <c r="AN133">
        <v>1003.589420386145</v>
      </c>
      <c r="AO133">
        <v>968.59357837603125</v>
      </c>
      <c r="AP133">
        <v>931.91966052208375</v>
      </c>
      <c r="AQ133">
        <v>894.20502545939974</v>
      </c>
      <c r="AR133">
        <v>859.69228475776299</v>
      </c>
      <c r="AS133">
        <v>827.51564002154271</v>
      </c>
      <c r="AT133">
        <v>797.05966447322317</v>
      </c>
      <c r="AU133">
        <v>764.80055711771786</v>
      </c>
    </row>
    <row r="134" spans="1:47" x14ac:dyDescent="0.25">
      <c r="A134" s="1" t="str">
        <f>'Population Definitions'!$A$3</f>
        <v>5-14</v>
      </c>
      <c r="B134" s="11" t="s">
        <v>93</v>
      </c>
      <c r="C134" t="s">
        <v>17</v>
      </c>
      <c r="D134" s="3"/>
      <c r="E134" s="3"/>
      <c r="F134" s="4" t="s">
        <v>22</v>
      </c>
      <c r="G134">
        <v>3940.2087916632918</v>
      </c>
      <c r="H134">
        <v>3891.8137561721542</v>
      </c>
      <c r="I134">
        <v>3845.750002813531</v>
      </c>
      <c r="J134">
        <v>3801.7863106873178</v>
      </c>
      <c r="K134">
        <v>3759.718168434199</v>
      </c>
      <c r="L134">
        <v>3720.0933090015051</v>
      </c>
      <c r="M134">
        <v>3679.3280740291389</v>
      </c>
      <c r="N134">
        <v>3635.5398085684628</v>
      </c>
      <c r="O134">
        <v>3589.4190898155239</v>
      </c>
      <c r="P134">
        <v>3542.771737758535</v>
      </c>
      <c r="Q134">
        <v>3494.4105398591032</v>
      </c>
      <c r="R134">
        <v>3443.6032767649021</v>
      </c>
      <c r="S134">
        <v>3394.7374935958769</v>
      </c>
      <c r="T134">
        <v>3347.3541223907819</v>
      </c>
      <c r="U134">
        <v>3299.9776912457032</v>
      </c>
      <c r="V134">
        <v>3246.0154217245922</v>
      </c>
      <c r="W134">
        <v>3185.4430249786678</v>
      </c>
      <c r="X134">
        <v>3125.3595689605381</v>
      </c>
      <c r="Y134">
        <v>3008.430342506304</v>
      </c>
      <c r="Z134">
        <v>2896.5412076502389</v>
      </c>
      <c r="AA134">
        <v>2796.753575008604</v>
      </c>
      <c r="AB134">
        <v>2706.6342431194039</v>
      </c>
      <c r="AC134">
        <v>2617.530241473029</v>
      </c>
      <c r="AD134">
        <v>2530.3961894365921</v>
      </c>
      <c r="AE134">
        <v>2445.6157647987379</v>
      </c>
      <c r="AF134">
        <v>2364.406645490631</v>
      </c>
      <c r="AG134">
        <v>2284.7720859195342</v>
      </c>
      <c r="AH134">
        <v>2205.4427161128242</v>
      </c>
      <c r="AI134">
        <v>2127.4634423725952</v>
      </c>
      <c r="AJ134">
        <v>2051.3915330592099</v>
      </c>
      <c r="AK134">
        <v>1983.668325806035</v>
      </c>
      <c r="AL134">
        <v>1922.01619296434</v>
      </c>
      <c r="AM134">
        <v>1858.8218036782739</v>
      </c>
      <c r="AN134">
        <v>1795.196931395745</v>
      </c>
      <c r="AO134">
        <v>1731.8894692558049</v>
      </c>
      <c r="AP134">
        <v>1670.49415627505</v>
      </c>
      <c r="AQ134">
        <v>1610.158129589631</v>
      </c>
      <c r="AR134">
        <v>1549.3586920543789</v>
      </c>
      <c r="AS134">
        <v>1488.783408284231</v>
      </c>
      <c r="AT134">
        <v>1428.9112258484231</v>
      </c>
      <c r="AU134">
        <v>1370.2616750775589</v>
      </c>
    </row>
    <row r="135" spans="1:47" x14ac:dyDescent="0.25">
      <c r="A135" s="1" t="str">
        <f>'Population Definitions'!$A$4</f>
        <v>15-64</v>
      </c>
      <c r="B135" s="11" t="s">
        <v>93</v>
      </c>
      <c r="C135" t="s">
        <v>17</v>
      </c>
      <c r="D135" s="3"/>
      <c r="E135" s="7"/>
      <c r="F135" s="4" t="s">
        <v>22</v>
      </c>
      <c r="G135">
        <v>2565.348352937905</v>
      </c>
      <c r="H135">
        <v>2549.8842079618062</v>
      </c>
      <c r="I135">
        <v>2535.3531189005471</v>
      </c>
      <c r="J135">
        <v>2520.785539254543</v>
      </c>
      <c r="K135">
        <v>2506.027155314971</v>
      </c>
      <c r="L135">
        <v>2493.4399118218371</v>
      </c>
      <c r="M135">
        <v>2482.285622261898</v>
      </c>
      <c r="N135">
        <v>2468.9923419381012</v>
      </c>
      <c r="O135">
        <v>2453.8641789657258</v>
      </c>
      <c r="P135">
        <v>2438.4211891291129</v>
      </c>
      <c r="Q135">
        <v>2423.9991940702239</v>
      </c>
      <c r="R135">
        <v>2411.29344367675</v>
      </c>
      <c r="S135">
        <v>2400.3517275313752</v>
      </c>
      <c r="T135">
        <v>2389.90135993268</v>
      </c>
      <c r="U135">
        <v>2378.4223702922018</v>
      </c>
      <c r="V135">
        <v>2366.310105490591</v>
      </c>
      <c r="W135">
        <v>2353.3901976212542</v>
      </c>
      <c r="X135">
        <v>2338.7414382366419</v>
      </c>
      <c r="Y135">
        <v>2262.575349995655</v>
      </c>
      <c r="Z135">
        <v>2186.7139273707839</v>
      </c>
      <c r="AA135">
        <v>2113.790423467955</v>
      </c>
      <c r="AB135">
        <v>2044.324371636498</v>
      </c>
      <c r="AC135">
        <v>1975.821562980409</v>
      </c>
      <c r="AD135">
        <v>1908.1947578144129</v>
      </c>
      <c r="AE135">
        <v>1840.9931715959419</v>
      </c>
      <c r="AF135">
        <v>1775.6904737566711</v>
      </c>
      <c r="AG135">
        <v>1712.569581749025</v>
      </c>
      <c r="AH135">
        <v>1649.884618774613</v>
      </c>
      <c r="AI135">
        <v>1587.551709974565</v>
      </c>
      <c r="AJ135">
        <v>1525.6060579816569</v>
      </c>
      <c r="AK135">
        <v>1466.3272706084369</v>
      </c>
      <c r="AL135">
        <v>1409.7078931178271</v>
      </c>
      <c r="AM135">
        <v>1352.4730979665551</v>
      </c>
      <c r="AN135">
        <v>1294.503290321944</v>
      </c>
      <c r="AO135">
        <v>1236.025740308625</v>
      </c>
      <c r="AP135">
        <v>1178.511914385097</v>
      </c>
      <c r="AQ135">
        <v>1121.948968828845</v>
      </c>
      <c r="AR135">
        <v>1064.671737798599</v>
      </c>
      <c r="AS135">
        <v>1006.593454235021</v>
      </c>
      <c r="AT135">
        <v>947.90373096540031</v>
      </c>
      <c r="AU135">
        <v>889.59247407712041</v>
      </c>
    </row>
    <row r="136" spans="1:47" x14ac:dyDescent="0.25">
      <c r="A136" s="1" t="str">
        <f>'Population Definitions'!$A$5</f>
        <v>65+</v>
      </c>
      <c r="B136" s="11" t="s">
        <v>93</v>
      </c>
      <c r="C136" t="s">
        <v>17</v>
      </c>
      <c r="D136" s="3"/>
      <c r="E136" s="3"/>
      <c r="F136" s="4" t="s">
        <v>22</v>
      </c>
      <c r="G136">
        <v>153.52634881388769</v>
      </c>
      <c r="H136">
        <v>153.17650218542721</v>
      </c>
      <c r="I136">
        <v>153.0268081965724</v>
      </c>
      <c r="J136">
        <v>152.8758798560857</v>
      </c>
      <c r="K136">
        <v>152.6380515984518</v>
      </c>
      <c r="L136">
        <v>152.5338574906016</v>
      </c>
      <c r="M136">
        <v>152.6179685739348</v>
      </c>
      <c r="N136">
        <v>152.43845350978171</v>
      </c>
      <c r="O136">
        <v>151.72253287477079</v>
      </c>
      <c r="P136">
        <v>150.65303165216039</v>
      </c>
      <c r="Q136">
        <v>148.78023504243501</v>
      </c>
      <c r="R136">
        <v>146.71643669573271</v>
      </c>
      <c r="S136">
        <v>145.57518719183861</v>
      </c>
      <c r="T136">
        <v>144.75805953145169</v>
      </c>
      <c r="U136">
        <v>143.5156785448147</v>
      </c>
      <c r="V136">
        <v>140.93774394759211</v>
      </c>
      <c r="W136">
        <v>137.3425998400331</v>
      </c>
      <c r="X136">
        <v>133.44852264599979</v>
      </c>
      <c r="Y136">
        <v>127.5858923148906</v>
      </c>
      <c r="Z136">
        <v>122.0838409139395</v>
      </c>
      <c r="AA136">
        <v>118.8217380515613</v>
      </c>
      <c r="AB136">
        <v>117.5616525362647</v>
      </c>
      <c r="AC136">
        <v>116.2539830512635</v>
      </c>
      <c r="AD136">
        <v>114.97742437275321</v>
      </c>
      <c r="AE136">
        <v>113.7221469818699</v>
      </c>
      <c r="AF136">
        <v>112.59487994980979</v>
      </c>
      <c r="AG136">
        <v>111.6848923601522</v>
      </c>
      <c r="AH136">
        <v>110.93737637183089</v>
      </c>
      <c r="AI136">
        <v>110.3491680280805</v>
      </c>
      <c r="AJ136">
        <v>109.8764734821373</v>
      </c>
      <c r="AK136">
        <v>111.6412964933608</v>
      </c>
      <c r="AL136">
        <v>115.3771645777781</v>
      </c>
      <c r="AM136">
        <v>118.6492009434655</v>
      </c>
      <c r="AN136">
        <v>121.4876359507186</v>
      </c>
      <c r="AO136">
        <v>123.9131361375731</v>
      </c>
      <c r="AP136">
        <v>127.2116361528997</v>
      </c>
      <c r="AQ136">
        <v>131.27661864367931</v>
      </c>
      <c r="AR136">
        <v>134.68141349143079</v>
      </c>
      <c r="AS136">
        <v>137.44222083986111</v>
      </c>
      <c r="AT136">
        <v>139.60080230237881</v>
      </c>
      <c r="AU136">
        <v>141.95705067426121</v>
      </c>
    </row>
    <row r="137" spans="1:47" x14ac:dyDescent="0.25">
      <c r="A137" s="1" t="s">
        <v>82</v>
      </c>
      <c r="B137" s="11" t="s">
        <v>93</v>
      </c>
      <c r="C137" t="s">
        <v>17</v>
      </c>
      <c r="D137" s="8"/>
      <c r="E137" s="8"/>
      <c r="F137" s="4" t="s">
        <v>22</v>
      </c>
      <c r="G137" s="8">
        <f>SUM(G133:G136)</f>
        <v>8964.5556257476819</v>
      </c>
      <c r="H137" s="8">
        <f t="shared" ref="H137" si="83">SUM(H133:H136)</f>
        <v>8873.8578922231645</v>
      </c>
      <c r="I137" s="8">
        <f t="shared" ref="I137" si="84">SUM(I133:I136)</f>
        <v>8790.222497315397</v>
      </c>
      <c r="J137" s="8">
        <f t="shared" ref="J137" si="85">SUM(J133:J136)</f>
        <v>8711.218044050147</v>
      </c>
      <c r="K137" s="8">
        <f t="shared" ref="K137" si="86">SUM(K133:K136)</f>
        <v>8635.9199165080681</v>
      </c>
      <c r="L137" s="8">
        <f t="shared" ref="L137" si="87">SUM(L133:L136)</f>
        <v>8551.7769451265631</v>
      </c>
      <c r="M137" s="8">
        <f t="shared" ref="M137" si="88">SUM(M133:M136)</f>
        <v>8458.4997321385872</v>
      </c>
      <c r="N137" s="8">
        <f t="shared" ref="N137" si="89">SUM(N133:N136)</f>
        <v>8368.3846232458363</v>
      </c>
      <c r="O137" s="8">
        <f t="shared" ref="O137" si="90">SUM(O133:O136)</f>
        <v>8279.119889693291</v>
      </c>
      <c r="P137" s="8">
        <f t="shared" ref="P137" si="91">SUM(P133:P136)</f>
        <v>8192.6221643648041</v>
      </c>
      <c r="Q137" s="8">
        <f t="shared" ref="Q137" si="92">SUM(Q133:Q136)</f>
        <v>8095.2906044581214</v>
      </c>
      <c r="R137" s="8">
        <f t="shared" ref="R137" si="93">SUM(R133:R136)</f>
        <v>7989.9686268066225</v>
      </c>
      <c r="S137" s="8">
        <f t="shared" ref="S137" si="94">SUM(S133:S136)</f>
        <v>7897.4939979431347</v>
      </c>
      <c r="T137" s="8">
        <f t="shared" ref="T137" si="95">SUM(T133:T136)</f>
        <v>7813.2088828653641</v>
      </c>
      <c r="U137" s="8">
        <f t="shared" ref="U137" si="96">SUM(U133:U136)</f>
        <v>7730.4874826131409</v>
      </c>
      <c r="V137" s="8">
        <f t="shared" ref="V137" si="97">SUM(V133:V136)</f>
        <v>7633.2411987826399</v>
      </c>
      <c r="W137" s="8">
        <f t="shared" ref="W137" si="98">SUM(W133:W136)</f>
        <v>7522.5655522665611</v>
      </c>
      <c r="X137" s="8">
        <f t="shared" ref="X137" si="99">SUM(X133:X136)</f>
        <v>7413.854111848088</v>
      </c>
      <c r="Y137" s="8">
        <f t="shared" ref="Y137" si="100">SUM(Y133:Y136)</f>
        <v>7153.9111754412288</v>
      </c>
      <c r="Z137" s="8">
        <f t="shared" ref="Z137" si="101">SUM(Z133:Z136)</f>
        <v>6903.1735673932981</v>
      </c>
      <c r="AA137" s="8">
        <f t="shared" ref="AA137" si="102">SUM(AA133:AA136)</f>
        <v>6667.861318581974</v>
      </c>
      <c r="AB137" s="8">
        <f t="shared" ref="AB137" si="103">SUM(AB133:AB136)</f>
        <v>6447.5481222499648</v>
      </c>
      <c r="AC137" s="8">
        <f t="shared" ref="AC137" si="104">SUM(AC133:AC136)</f>
        <v>6234.2046852800913</v>
      </c>
      <c r="AD137" s="8">
        <f t="shared" ref="AD137" si="105">SUM(AD133:AD136)</f>
        <v>6027.6679744918683</v>
      </c>
      <c r="AE137" s="8">
        <f t="shared" ref="AE137" si="106">SUM(AE133:AE136)</f>
        <v>5826.9350486534795</v>
      </c>
      <c r="AF137" s="8">
        <f t="shared" ref="AF137" si="107">SUM(AF133:AF136)</f>
        <v>5625.7096785482108</v>
      </c>
      <c r="AG137" s="8">
        <f t="shared" ref="AG137" si="108">SUM(AG133:AG136)</f>
        <v>5424.4330909690543</v>
      </c>
      <c r="AH137" s="8">
        <f t="shared" ref="AH137" si="109">SUM(AH133:AH136)</f>
        <v>5230.1499192118517</v>
      </c>
      <c r="AI137" s="8">
        <f t="shared" ref="AI137" si="110">SUM(AI133:AI136)</f>
        <v>5042.4713390210027</v>
      </c>
      <c r="AJ137" s="8">
        <f t="shared" ref="AJ137" si="111">SUM(AJ133:AJ136)</f>
        <v>4860.8795888690347</v>
      </c>
      <c r="AK137" s="8">
        <f t="shared" ref="AK137" si="112">SUM(AK133:AK136)</f>
        <v>4690.3515717314749</v>
      </c>
      <c r="AL137" s="8">
        <f t="shared" ref="AL137" si="113">SUM(AL133:AL136)</f>
        <v>4529.7065716167272</v>
      </c>
      <c r="AM137" s="8">
        <f t="shared" ref="AM137" si="114">SUM(AM133:AM136)</f>
        <v>4371.242240143959</v>
      </c>
      <c r="AN137" s="8">
        <f t="shared" ref="AN137" si="115">SUM(AN133:AN136)</f>
        <v>4214.7772780545529</v>
      </c>
      <c r="AO137" s="8">
        <f t="shared" ref="AO137" si="116">SUM(AO133:AO136)</f>
        <v>4060.421924078034</v>
      </c>
      <c r="AP137" s="8">
        <f t="shared" ref="AP137" si="117">SUM(AP133:AP136)</f>
        <v>3908.1373673351304</v>
      </c>
      <c r="AQ137" s="8">
        <f t="shared" ref="AQ137" si="118">SUM(AQ133:AQ136)</f>
        <v>3757.5887425215551</v>
      </c>
      <c r="AR137" s="8">
        <f t="shared" ref="AR137" si="119">SUM(AR133:AR136)</f>
        <v>3608.4041281021714</v>
      </c>
      <c r="AS137" s="8">
        <f t="shared" ref="AS137" si="120">SUM(AS133:AS136)</f>
        <v>3460.3347233806558</v>
      </c>
      <c r="AT137" s="8">
        <f t="shared" ref="AT137" si="121">SUM(AT133:AT136)</f>
        <v>3313.4754235894252</v>
      </c>
      <c r="AU137" s="8">
        <f t="shared" ref="AU137" si="122">SUM(AU133:AU136)</f>
        <v>3166.6117569466587</v>
      </c>
    </row>
    <row r="139" spans="1:47" x14ac:dyDescent="0.25">
      <c r="A139" s="1" t="s">
        <v>66</v>
      </c>
      <c r="B139" s="1" t="s">
        <v>13</v>
      </c>
      <c r="C139" s="1" t="s">
        <v>14</v>
      </c>
      <c r="D139" s="1" t="s">
        <v>15</v>
      </c>
      <c r="E139" s="1" t="s">
        <v>19</v>
      </c>
      <c r="F139" s="1"/>
      <c r="G139" s="1">
        <v>2000</v>
      </c>
      <c r="H139" s="1">
        <v>2001</v>
      </c>
      <c r="I139" s="1">
        <v>2002</v>
      </c>
      <c r="J139" s="1">
        <v>2003</v>
      </c>
      <c r="K139" s="1">
        <v>2004</v>
      </c>
      <c r="L139" s="1">
        <v>2005</v>
      </c>
      <c r="M139" s="1">
        <v>2006</v>
      </c>
      <c r="N139" s="1">
        <v>2007</v>
      </c>
      <c r="O139" s="1">
        <v>2008</v>
      </c>
      <c r="P139" s="1">
        <v>2009</v>
      </c>
      <c r="Q139" s="1">
        <v>2010</v>
      </c>
      <c r="R139" s="1">
        <v>2011</v>
      </c>
      <c r="S139" s="1">
        <v>2012</v>
      </c>
      <c r="T139" s="1">
        <v>2013</v>
      </c>
      <c r="U139" s="1">
        <v>2014</v>
      </c>
      <c r="V139" s="1">
        <v>2015</v>
      </c>
      <c r="W139" s="1">
        <v>2016</v>
      </c>
      <c r="X139" s="1">
        <v>2017</v>
      </c>
      <c r="Y139" s="1">
        <v>2018</v>
      </c>
      <c r="Z139" s="1">
        <v>2019</v>
      </c>
      <c r="AA139" s="1">
        <v>2020</v>
      </c>
      <c r="AB139" s="1">
        <v>2021</v>
      </c>
      <c r="AC139" s="1">
        <v>2022</v>
      </c>
      <c r="AD139" s="1">
        <v>2023</v>
      </c>
      <c r="AE139" s="1">
        <v>2024</v>
      </c>
      <c r="AF139" s="1">
        <v>2025</v>
      </c>
      <c r="AG139" s="1">
        <v>2026</v>
      </c>
      <c r="AH139" s="1">
        <v>2027</v>
      </c>
      <c r="AI139" s="1">
        <v>2028</v>
      </c>
      <c r="AJ139" s="1">
        <v>2029</v>
      </c>
      <c r="AK139" s="1">
        <v>2030</v>
      </c>
      <c r="AL139" s="1">
        <v>2031</v>
      </c>
      <c r="AM139" s="1">
        <v>2032</v>
      </c>
      <c r="AN139" s="1">
        <v>2033</v>
      </c>
      <c r="AO139" s="1">
        <v>2034</v>
      </c>
      <c r="AP139" s="1">
        <v>2035</v>
      </c>
      <c r="AQ139" s="1">
        <v>2036</v>
      </c>
      <c r="AR139" s="1">
        <v>2037</v>
      </c>
      <c r="AS139" s="1">
        <v>2038</v>
      </c>
      <c r="AT139" s="1">
        <v>2039</v>
      </c>
      <c r="AU139" s="1">
        <v>2040</v>
      </c>
    </row>
    <row r="140" spans="1:47" x14ac:dyDescent="0.25">
      <c r="A140" s="1" t="str">
        <f>'Population Definitions'!$A$2</f>
        <v>0-4</v>
      </c>
      <c r="B140" t="s">
        <v>30</v>
      </c>
      <c r="C140" t="s">
        <v>17</v>
      </c>
      <c r="D140" s="3"/>
      <c r="E140" s="3">
        <v>1</v>
      </c>
      <c r="F140" s="4" t="s">
        <v>22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</row>
    <row r="141" spans="1:47" x14ac:dyDescent="0.25">
      <c r="A141" s="1" t="str">
        <f>'Population Definitions'!$A$3</f>
        <v>5-14</v>
      </c>
      <c r="B141" t="s">
        <v>30</v>
      </c>
      <c r="C141" t="s">
        <v>17</v>
      </c>
      <c r="D141" s="3"/>
      <c r="E141" s="3">
        <v>1</v>
      </c>
      <c r="F141" s="4" t="s">
        <v>22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</row>
    <row r="142" spans="1:47" x14ac:dyDescent="0.25">
      <c r="A142" s="1" t="str">
        <f>'Population Definitions'!$A$4</f>
        <v>15-64</v>
      </c>
      <c r="B142" t="s">
        <v>30</v>
      </c>
      <c r="C142" t="s">
        <v>17</v>
      </c>
      <c r="D142" s="3"/>
      <c r="E142" s="3">
        <v>1</v>
      </c>
      <c r="F142" s="4" t="s">
        <v>22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</row>
    <row r="143" spans="1:47" x14ac:dyDescent="0.25">
      <c r="A143" s="1" t="str">
        <f>'Population Definitions'!$A$5</f>
        <v>65+</v>
      </c>
      <c r="B143" t="s">
        <v>30</v>
      </c>
      <c r="C143" t="s">
        <v>17</v>
      </c>
      <c r="D143" s="3"/>
      <c r="E143" s="3">
        <v>1</v>
      </c>
      <c r="F143" s="4" t="s">
        <v>22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</row>
    <row r="144" spans="1:47" x14ac:dyDescent="0.25">
      <c r="A144" s="1" t="s">
        <v>82</v>
      </c>
      <c r="B144" t="s">
        <v>30</v>
      </c>
      <c r="C144" t="s">
        <v>17</v>
      </c>
      <c r="D144" s="8"/>
      <c r="E144" s="3">
        <v>1</v>
      </c>
      <c r="F144" s="4" t="s">
        <v>22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</row>
    <row r="153" spans="1:4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D154" s="7"/>
      <c r="E154" s="7"/>
      <c r="F154" s="4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</row>
    <row r="155" spans="1:47" x14ac:dyDescent="0.25">
      <c r="A155" s="1"/>
      <c r="D155" s="7"/>
      <c r="E155" s="7"/>
      <c r="F155" s="4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</row>
    <row r="156" spans="1:47" x14ac:dyDescent="0.25">
      <c r="A156" s="1"/>
      <c r="D156" s="7"/>
      <c r="E156" s="7"/>
      <c r="F156" s="4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</row>
    <row r="157" spans="1:47" x14ac:dyDescent="0.25">
      <c r="A157" s="1"/>
      <c r="D157" s="7"/>
      <c r="E157" s="7"/>
      <c r="F157" s="4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</row>
    <row r="158" spans="1:47" x14ac:dyDescent="0.25">
      <c r="A158" s="1"/>
      <c r="F158" s="4"/>
    </row>
    <row r="160" spans="1:4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D161" s="7"/>
      <c r="E161" s="7"/>
      <c r="F161" s="4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</row>
    <row r="162" spans="1:47" x14ac:dyDescent="0.25">
      <c r="A162" s="1"/>
      <c r="D162" s="7"/>
      <c r="E162" s="7"/>
      <c r="F162" s="4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</row>
    <row r="163" spans="1:47" x14ac:dyDescent="0.25">
      <c r="A163" s="1"/>
      <c r="D163" s="7"/>
      <c r="E163" s="7"/>
      <c r="F163" s="4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</row>
    <row r="164" spans="1:47" x14ac:dyDescent="0.25">
      <c r="A164" s="1"/>
      <c r="D164" s="7"/>
      <c r="E164" s="7"/>
      <c r="F164" s="4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</row>
    <row r="165" spans="1:47" x14ac:dyDescent="0.25">
      <c r="A165" s="1"/>
      <c r="F165" s="4"/>
    </row>
  </sheetData>
  <phoneticPr fontId="2" type="noConversion"/>
  <conditionalFormatting sqref="E2:E6 E113:E116">
    <cfRule type="expression" dxfId="57" priority="7">
      <formula>COUNTIF(G2:AU2,"&lt;&gt;" &amp; "")&gt;0</formula>
    </cfRule>
    <cfRule type="expression" dxfId="56" priority="8">
      <formula>AND(COUNTIF(G2:AU2,"&lt;&gt;" &amp; "")&gt;0,NOT(ISBLANK(E2)))</formula>
    </cfRule>
  </conditionalFormatting>
  <conditionalFormatting sqref="E9:E13">
    <cfRule type="expression" dxfId="55" priority="5">
      <formula>COUNTIF(G9:AU9,"&lt;&gt;" &amp; "")&gt;0</formula>
    </cfRule>
    <cfRule type="expression" dxfId="54" priority="6">
      <formula>AND(COUNTIF(G9:AU9,"&lt;&gt;" &amp; "")&gt;0,NOT(ISBLANK(E9)))</formula>
    </cfRule>
  </conditionalFormatting>
  <conditionalFormatting sqref="E16:E20">
    <cfRule type="expression" dxfId="53" priority="3">
      <formula>COUNTIF(G16:AU16,"&lt;&gt;" &amp; "")&gt;0</formula>
    </cfRule>
    <cfRule type="expression" dxfId="52" priority="4">
      <formula>AND(COUNTIF(G16:AU16,"&lt;&gt;" &amp; "")&gt;0,NOT(ISBLANK(E16)))</formula>
    </cfRule>
  </conditionalFormatting>
  <conditionalFormatting sqref="E23:E27 E43:E47 E50:E54 E57:E61 E64:E68 E71:E75 E78:E82 E85:E89 E92:E96 E99:E103 E106:E110 E119:E123 E126:E130 E133:E137 E140:E144 E154:E158 E161:E165">
    <cfRule type="expression" dxfId="51" priority="9">
      <formula>COUNTIF(G23:AU23,"&lt;&gt;" &amp; "")&gt;0</formula>
    </cfRule>
    <cfRule type="expression" dxfId="50" priority="10">
      <formula>AND(COUNTIF(G23:AU23,"&lt;&gt;" &amp; "")&gt;0,NOT(ISBLANK(E23)))</formula>
    </cfRule>
  </conditionalFormatting>
  <dataValidations count="9">
    <dataValidation type="list" allowBlank="1" showInputMessage="1" showErrorMessage="1" sqref="C16:C20 C2:C6 C165 C158 C36:C40 C23:C27 C9:C13" xr:uid="{00000000-0002-0000-0300-000000000000}">
      <formula1>"Number"</formula1>
    </dataValidation>
    <dataValidation type="list" allowBlank="1" showInputMessage="1" showErrorMessage="1" sqref="C30:C33" xr:uid="{00000000-0002-0000-0300-000010000000}">
      <formula1>"Fraction"</formula1>
    </dataValidation>
    <dataValidation type="list" allowBlank="1" showInputMessage="1" showErrorMessage="1" sqref="C43:C47" xr:uid="{00000000-0002-0000-0300-000018000000}">
      <formula1>"Rate (per year)"</formula1>
    </dataValidation>
    <dataValidation type="list" allowBlank="1" showInputMessage="1" showErrorMessage="1" sqref="C50:C54" xr:uid="{00000000-0002-0000-0300-00001C000000}">
      <formula1>"Duration (years)"</formula1>
    </dataValidation>
    <dataValidation type="list" allowBlank="1" showInputMessage="1" showErrorMessage="1" sqref="C78:C82 C71:C75 C57:C61 C119:C123" xr:uid="{00000000-0002-0000-0300-000020000000}">
      <formula1>"probability"</formula1>
    </dataValidation>
    <dataValidation type="list" allowBlank="1" showInputMessage="1" showErrorMessage="1" sqref="C64:C68" xr:uid="{00000000-0002-0000-0300-000024000000}">
      <formula1>"N.A."</formula1>
    </dataValidation>
    <dataValidation type="list" allowBlank="1" showInputMessage="1" showErrorMessage="1" sqref="C106:C110 C99:C103 C113:C116 C85:C89 C92:C96" xr:uid="{00000000-0002-0000-0300-000030000000}">
      <formula1>"proportion"</formula1>
    </dataValidation>
    <dataValidation type="list" allowBlank="1" showInputMessage="1" showErrorMessage="1" sqref="C126:C130" xr:uid="{00000000-0002-0000-0300-000048000000}">
      <formula1>"Number (per year)"</formula1>
    </dataValidation>
    <dataValidation type="list" allowBlank="1" showInputMessage="1" showErrorMessage="1" sqref="C154:C157 C140:C144 C161:C164 C133:C137" xr:uid="{00000000-0002-0000-0300-000050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AW26"/>
  <sheetViews>
    <sheetView workbookViewId="0"/>
  </sheetViews>
  <sheetFormatPr defaultRowHeight="15" x14ac:dyDescent="0.25"/>
  <cols>
    <col min="1" max="1" width="18.28515625" customWidth="1"/>
    <col min="2" max="2" width="11.5703125" customWidth="1"/>
    <col min="3" max="3" width="23.7109375" customWidth="1"/>
    <col min="4" max="4" width="30.28515625" customWidth="1"/>
    <col min="5" max="5" width="7.28515625" customWidth="1"/>
    <col min="6" max="6" width="13.85546875" customWidth="1"/>
    <col min="7" max="7" width="10.5703125" customWidth="1"/>
    <col min="8" max="8" width="3.85546875" customWidth="1"/>
    <col min="9" max="49" width="9.42578125" customWidth="1"/>
  </cols>
  <sheetData>
    <row r="1" spans="1:49" x14ac:dyDescent="0.25">
      <c r="A1" s="1" t="s">
        <v>0</v>
      </c>
      <c r="B1" s="1" t="s">
        <v>1</v>
      </c>
      <c r="C1" s="1" t="s">
        <v>69</v>
      </c>
      <c r="D1" s="1" t="s">
        <v>70</v>
      </c>
    </row>
    <row r="2" spans="1:49" x14ac:dyDescent="0.25">
      <c r="A2" t="s">
        <v>67</v>
      </c>
      <c r="B2" t="s">
        <v>68</v>
      </c>
      <c r="C2" t="s">
        <v>5</v>
      </c>
      <c r="D2" t="s">
        <v>5</v>
      </c>
    </row>
    <row r="4" spans="1:49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</row>
    <row r="5" spans="1:49" x14ac:dyDescent="0.25">
      <c r="A5" s="1" t="str">
        <f>'Population Definitions'!$A$2</f>
        <v>0-4</v>
      </c>
      <c r="B5" s="5" t="s">
        <v>71</v>
      </c>
      <c r="C5" s="5" t="s">
        <v>71</v>
      </c>
      <c r="D5" s="5" t="s">
        <v>71</v>
      </c>
      <c r="E5" s="5" t="s">
        <v>71</v>
      </c>
    </row>
    <row r="6" spans="1:49" x14ac:dyDescent="0.25">
      <c r="A6" s="1" t="str">
        <f>'Population Definitions'!$A$3</f>
        <v>5-14</v>
      </c>
      <c r="B6" s="5" t="s">
        <v>71</v>
      </c>
      <c r="C6" s="5" t="s">
        <v>71</v>
      </c>
      <c r="D6" s="5" t="s">
        <v>71</v>
      </c>
      <c r="E6" s="5" t="s">
        <v>71</v>
      </c>
    </row>
    <row r="7" spans="1:49" x14ac:dyDescent="0.25">
      <c r="A7" s="1" t="str">
        <f>'Population Definitions'!$A$4</f>
        <v>15-64</v>
      </c>
      <c r="B7" s="5" t="s">
        <v>71</v>
      </c>
      <c r="C7" s="5" t="s">
        <v>71</v>
      </c>
      <c r="D7" s="5" t="s">
        <v>71</v>
      </c>
      <c r="E7" s="5" t="s">
        <v>71</v>
      </c>
    </row>
    <row r="8" spans="1:49" x14ac:dyDescent="0.25">
      <c r="A8" s="1" t="str">
        <f>'Population Definitions'!$A$5</f>
        <v>65+</v>
      </c>
      <c r="B8" s="5" t="s">
        <v>71</v>
      </c>
      <c r="C8" s="5" t="s">
        <v>71</v>
      </c>
      <c r="D8" s="5" t="s">
        <v>71</v>
      </c>
      <c r="E8" s="5" t="s">
        <v>71</v>
      </c>
    </row>
    <row r="10" spans="1:49" x14ac:dyDescent="0.25">
      <c r="A10" s="1" t="s">
        <v>72</v>
      </c>
      <c r="B10" s="1"/>
      <c r="C10" s="1" t="s">
        <v>73</v>
      </c>
      <c r="D10" s="1" t="s">
        <v>13</v>
      </c>
      <c r="E10" s="1" t="s">
        <v>14</v>
      </c>
      <c r="F10" s="1" t="s">
        <v>15</v>
      </c>
      <c r="G10" s="1" t="s">
        <v>19</v>
      </c>
      <c r="H10" s="1"/>
      <c r="I10" s="1">
        <v>2000</v>
      </c>
      <c r="J10" s="1">
        <v>2001</v>
      </c>
      <c r="K10" s="1">
        <v>2002</v>
      </c>
      <c r="L10" s="1">
        <v>2003</v>
      </c>
      <c r="M10" s="1">
        <v>2004</v>
      </c>
      <c r="N10" s="1">
        <v>2005</v>
      </c>
      <c r="O10" s="1">
        <v>2006</v>
      </c>
      <c r="P10" s="1">
        <v>2007</v>
      </c>
      <c r="Q10" s="1">
        <v>2008</v>
      </c>
      <c r="R10" s="1">
        <v>2009</v>
      </c>
      <c r="S10" s="1">
        <v>2010</v>
      </c>
      <c r="T10" s="1">
        <v>2011</v>
      </c>
      <c r="U10" s="1">
        <v>2012</v>
      </c>
      <c r="V10" s="1">
        <v>2013</v>
      </c>
      <c r="W10" s="1">
        <v>2014</v>
      </c>
      <c r="X10" s="1">
        <v>2015</v>
      </c>
      <c r="Y10" s="1">
        <v>2016</v>
      </c>
      <c r="Z10" s="1">
        <v>2017</v>
      </c>
      <c r="AA10" s="1">
        <v>2018</v>
      </c>
      <c r="AB10" s="1">
        <v>2019</v>
      </c>
      <c r="AC10" s="1">
        <v>2020</v>
      </c>
      <c r="AD10" s="1">
        <v>2021</v>
      </c>
      <c r="AE10" s="1">
        <v>2022</v>
      </c>
      <c r="AF10" s="1">
        <v>2023</v>
      </c>
      <c r="AG10" s="1">
        <v>2024</v>
      </c>
      <c r="AH10" s="1">
        <v>2025</v>
      </c>
      <c r="AI10" s="1">
        <v>2026</v>
      </c>
      <c r="AJ10" s="1">
        <v>2027</v>
      </c>
      <c r="AK10" s="1">
        <v>2028</v>
      </c>
      <c r="AL10" s="1">
        <v>2029</v>
      </c>
      <c r="AM10" s="1">
        <v>2030</v>
      </c>
      <c r="AN10" s="1">
        <v>2031</v>
      </c>
      <c r="AO10" s="1">
        <v>2032</v>
      </c>
      <c r="AP10" s="1">
        <v>2033</v>
      </c>
      <c r="AQ10" s="1">
        <v>2034</v>
      </c>
      <c r="AR10" s="1">
        <v>2035</v>
      </c>
      <c r="AS10" s="1">
        <v>2036</v>
      </c>
      <c r="AT10" s="1">
        <v>2037</v>
      </c>
      <c r="AU10" s="1">
        <v>2038</v>
      </c>
      <c r="AV10" s="1">
        <v>2039</v>
      </c>
      <c r="AW10" s="1">
        <v>2040</v>
      </c>
    </row>
    <row r="11" spans="1:49" x14ac:dyDescent="0.25">
      <c r="A11" s="1" t="str">
        <f>IF($B$5="Y",'Population Definitions'!$A$2,"...")</f>
        <v>0-4</v>
      </c>
      <c r="B11" s="4" t="str">
        <f>IF($B$5="Y","---&gt;","...")</f>
        <v>---&gt;</v>
      </c>
      <c r="C11" s="1" t="str">
        <f>IF($B$5="Y",'Population Definitions'!$A$2,"...")</f>
        <v>0-4</v>
      </c>
      <c r="D11" t="s">
        <v>30</v>
      </c>
      <c r="E11" s="3" t="s">
        <v>48</v>
      </c>
      <c r="F11" s="3"/>
      <c r="G11" s="3">
        <v>1</v>
      </c>
      <c r="H11" s="4" t="str">
        <f>IF($B$5="Y","OR","...")</f>
        <v>OR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25">
      <c r="A12" s="1" t="str">
        <f>IF($C$5="Y",'Population Definitions'!$A$2,"...")</f>
        <v>0-4</v>
      </c>
      <c r="B12" s="4" t="str">
        <f>IF($C$5="Y","---&gt;","...")</f>
        <v>---&gt;</v>
      </c>
      <c r="C12" s="1" t="str">
        <f>IF($C$5="Y",'Population Definitions'!$A$3,"...")</f>
        <v>5-14</v>
      </c>
      <c r="D12" t="s">
        <v>30</v>
      </c>
      <c r="E12" s="3" t="s">
        <v>48</v>
      </c>
      <c r="F12" s="3"/>
      <c r="G12" s="3">
        <v>1</v>
      </c>
      <c r="H12" s="4" t="str">
        <f>IF($C$5="Y","OR","...")</f>
        <v>OR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x14ac:dyDescent="0.25">
      <c r="A13" s="1" t="str">
        <f>IF($D$5="Y",'Population Definitions'!$A$2,"...")</f>
        <v>0-4</v>
      </c>
      <c r="B13" s="4" t="str">
        <f>IF($D$5="Y","---&gt;","...")</f>
        <v>---&gt;</v>
      </c>
      <c r="C13" s="1" t="str">
        <f>IF($D$5="Y",'Population Definitions'!$A$4,"...")</f>
        <v>15-64</v>
      </c>
      <c r="D13" t="s">
        <v>30</v>
      </c>
      <c r="E13" s="3" t="s">
        <v>48</v>
      </c>
      <c r="F13" s="3"/>
      <c r="G13" s="3">
        <v>1</v>
      </c>
      <c r="H13" s="4" t="str">
        <f>IF($D$5="Y","OR","...")</f>
        <v>OR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25">
      <c r="A14" s="1" t="str">
        <f>IF($E$5="Y",'Population Definitions'!$A$2,"...")</f>
        <v>0-4</v>
      </c>
      <c r="B14" s="4" t="str">
        <f>IF($E$5="Y","---&gt;","...")</f>
        <v>---&gt;</v>
      </c>
      <c r="C14" s="1" t="str">
        <f>IF($E$5="Y",'Population Definitions'!$A$5,"...")</f>
        <v>65+</v>
      </c>
      <c r="D14" t="s">
        <v>30</v>
      </c>
      <c r="E14" s="3" t="s">
        <v>48</v>
      </c>
      <c r="F14" s="3"/>
      <c r="G14" s="3">
        <v>1</v>
      </c>
      <c r="H14" s="4" t="str">
        <f>IF($E$5="Y","OR","...")</f>
        <v>OR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25">
      <c r="A15" s="1" t="str">
        <f>IF($B$6="Y",'Population Definitions'!$A$3,"...")</f>
        <v>5-14</v>
      </c>
      <c r="B15" s="4" t="str">
        <f>IF($B$6="Y","---&gt;","...")</f>
        <v>---&gt;</v>
      </c>
      <c r="C15" s="1" t="str">
        <f>IF($B$6="Y",'Population Definitions'!$A$2,"...")</f>
        <v>0-4</v>
      </c>
      <c r="D15" t="s">
        <v>30</v>
      </c>
      <c r="E15" s="3" t="s">
        <v>48</v>
      </c>
      <c r="F15" s="3"/>
      <c r="G15" s="3">
        <v>1</v>
      </c>
      <c r="H15" s="4" t="str">
        <f>IF($B$6="Y","OR","...")</f>
        <v>OR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25">
      <c r="A16" s="1" t="str">
        <f>IF($C$6="Y",'Population Definitions'!$A$3,"...")</f>
        <v>5-14</v>
      </c>
      <c r="B16" s="4" t="str">
        <f>IF($C$6="Y","---&gt;","...")</f>
        <v>---&gt;</v>
      </c>
      <c r="C16" s="1" t="str">
        <f>IF($C$6="Y",'Population Definitions'!$A$3,"...")</f>
        <v>5-14</v>
      </c>
      <c r="D16" t="s">
        <v>30</v>
      </c>
      <c r="E16" s="3" t="s">
        <v>48</v>
      </c>
      <c r="F16" s="3"/>
      <c r="G16" s="3">
        <v>1</v>
      </c>
      <c r="H16" s="4" t="str">
        <f>IF($C$6="Y","OR","...")</f>
        <v>OR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x14ac:dyDescent="0.25">
      <c r="A17" s="1" t="str">
        <f>IF($D$6="Y",'Population Definitions'!$A$3,"...")</f>
        <v>5-14</v>
      </c>
      <c r="B17" s="4" t="str">
        <f>IF($D$6="Y","---&gt;","...")</f>
        <v>---&gt;</v>
      </c>
      <c r="C17" s="1" t="str">
        <f>IF($D$6="Y",'Population Definitions'!$A$4,"...")</f>
        <v>15-64</v>
      </c>
      <c r="D17" t="s">
        <v>30</v>
      </c>
      <c r="E17" s="3" t="s">
        <v>48</v>
      </c>
      <c r="F17" s="3"/>
      <c r="G17" s="3">
        <v>1</v>
      </c>
      <c r="H17" s="4" t="str">
        <f>IF($D$6="Y","OR","...")</f>
        <v>OR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x14ac:dyDescent="0.25">
      <c r="A18" s="1" t="str">
        <f>IF($E$6="Y",'Population Definitions'!$A$3,"...")</f>
        <v>5-14</v>
      </c>
      <c r="B18" s="4" t="str">
        <f>IF($E$6="Y","---&gt;","...")</f>
        <v>---&gt;</v>
      </c>
      <c r="C18" s="1" t="str">
        <f>IF($E$6="Y",'Population Definitions'!$A$5,"...")</f>
        <v>65+</v>
      </c>
      <c r="D18" t="s">
        <v>30</v>
      </c>
      <c r="E18" s="3" t="s">
        <v>48</v>
      </c>
      <c r="F18" s="3"/>
      <c r="G18" s="3">
        <v>1</v>
      </c>
      <c r="H18" s="4" t="str">
        <f>IF($E$6="Y","OR","...")</f>
        <v>OR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x14ac:dyDescent="0.25">
      <c r="A19" s="1" t="str">
        <f>IF($B$7="Y",'Population Definitions'!$A$4,"...")</f>
        <v>15-64</v>
      </c>
      <c r="B19" s="4" t="str">
        <f>IF($B$7="Y","---&gt;","...")</f>
        <v>---&gt;</v>
      </c>
      <c r="C19" s="1" t="str">
        <f>IF($B$7="Y",'Population Definitions'!$A$2,"...")</f>
        <v>0-4</v>
      </c>
      <c r="D19" t="s">
        <v>30</v>
      </c>
      <c r="E19" s="3" t="s">
        <v>48</v>
      </c>
      <c r="F19" s="3"/>
      <c r="G19" s="3">
        <v>1</v>
      </c>
      <c r="H19" s="4" t="str">
        <f>IF($B$7="Y","OR","...")</f>
        <v>OR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x14ac:dyDescent="0.25">
      <c r="A20" s="1" t="str">
        <f>IF($C$7="Y",'Population Definitions'!$A$4,"...")</f>
        <v>15-64</v>
      </c>
      <c r="B20" s="4" t="str">
        <f>IF($C$7="Y","---&gt;","...")</f>
        <v>---&gt;</v>
      </c>
      <c r="C20" s="1" t="str">
        <f>IF($C$7="Y",'Population Definitions'!$A$3,"...")</f>
        <v>5-14</v>
      </c>
      <c r="D20" t="s">
        <v>30</v>
      </c>
      <c r="E20" s="3" t="s">
        <v>48</v>
      </c>
      <c r="F20" s="3"/>
      <c r="G20" s="3">
        <v>1</v>
      </c>
      <c r="H20" s="4" t="str">
        <f>IF($C$7="Y","OR","...")</f>
        <v>OR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x14ac:dyDescent="0.25">
      <c r="A21" s="1" t="str">
        <f>IF($D$7="Y",'Population Definitions'!$A$4,"...")</f>
        <v>15-64</v>
      </c>
      <c r="B21" s="4" t="str">
        <f>IF($D$7="Y","---&gt;","...")</f>
        <v>---&gt;</v>
      </c>
      <c r="C21" s="1" t="str">
        <f>IF($D$7="Y",'Population Definitions'!$A$4,"...")</f>
        <v>15-64</v>
      </c>
      <c r="D21" t="s">
        <v>30</v>
      </c>
      <c r="E21" s="3" t="s">
        <v>48</v>
      </c>
      <c r="F21" s="3"/>
      <c r="G21" s="3">
        <v>1</v>
      </c>
      <c r="H21" s="4" t="str">
        <f>IF($D$7="Y","OR","...")</f>
        <v>OR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x14ac:dyDescent="0.25">
      <c r="A22" s="1" t="str">
        <f>IF($E$7="Y",'Population Definitions'!$A$4,"...")</f>
        <v>15-64</v>
      </c>
      <c r="B22" s="4" t="str">
        <f>IF($E$7="Y","---&gt;","...")</f>
        <v>---&gt;</v>
      </c>
      <c r="C22" s="1" t="str">
        <f>IF($E$7="Y",'Population Definitions'!$A$5,"...")</f>
        <v>65+</v>
      </c>
      <c r="D22" t="s">
        <v>30</v>
      </c>
      <c r="E22" s="3" t="s">
        <v>48</v>
      </c>
      <c r="F22" s="3"/>
      <c r="G22" s="3">
        <v>1</v>
      </c>
      <c r="H22" s="4" t="str">
        <f>IF($E$7="Y","OR","...")</f>
        <v>OR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x14ac:dyDescent="0.25">
      <c r="A23" s="1" t="str">
        <f>IF($B$8="Y",'Population Definitions'!$A$5,"...")</f>
        <v>65+</v>
      </c>
      <c r="B23" s="4" t="str">
        <f>IF($B$8="Y","---&gt;","...")</f>
        <v>---&gt;</v>
      </c>
      <c r="C23" s="1" t="str">
        <f>IF($B$8="Y",'Population Definitions'!$A$2,"...")</f>
        <v>0-4</v>
      </c>
      <c r="D23" t="s">
        <v>30</v>
      </c>
      <c r="E23" s="3" t="s">
        <v>48</v>
      </c>
      <c r="F23" s="3"/>
      <c r="G23" s="3">
        <v>1</v>
      </c>
      <c r="H23" s="4" t="str">
        <f>IF($B$8="Y","OR","...")</f>
        <v>OR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25">
      <c r="A24" s="1" t="str">
        <f>IF($C$8="Y",'Population Definitions'!$A$5,"...")</f>
        <v>65+</v>
      </c>
      <c r="B24" s="4" t="str">
        <f>IF($C$8="Y","---&gt;","...")</f>
        <v>---&gt;</v>
      </c>
      <c r="C24" s="1" t="str">
        <f>IF($C$8="Y",'Population Definitions'!$A$3,"...")</f>
        <v>5-14</v>
      </c>
      <c r="D24" t="s">
        <v>30</v>
      </c>
      <c r="E24" s="3" t="s">
        <v>48</v>
      </c>
      <c r="F24" s="3"/>
      <c r="G24" s="3">
        <v>1</v>
      </c>
      <c r="H24" s="4" t="str">
        <f>IF($C$8="Y","OR","...")</f>
        <v>OR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x14ac:dyDescent="0.25">
      <c r="A25" s="1" t="str">
        <f>IF($D$8="Y",'Population Definitions'!$A$5,"...")</f>
        <v>65+</v>
      </c>
      <c r="B25" s="4" t="str">
        <f>IF($D$8="Y","---&gt;","...")</f>
        <v>---&gt;</v>
      </c>
      <c r="C25" s="1" t="str">
        <f>IF($D$8="Y",'Population Definitions'!$A$4,"...")</f>
        <v>15-64</v>
      </c>
      <c r="D25" t="s">
        <v>30</v>
      </c>
      <c r="E25" s="3" t="s">
        <v>48</v>
      </c>
      <c r="F25" s="3"/>
      <c r="G25" s="3">
        <v>1</v>
      </c>
      <c r="H25" s="4" t="str">
        <f>IF($D$8="Y","OR","...")</f>
        <v>OR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x14ac:dyDescent="0.25">
      <c r="A26" s="1" t="str">
        <f>IF($E$8="Y",'Population Definitions'!$A$5,"...")</f>
        <v>65+</v>
      </c>
      <c r="B26" s="4" t="str">
        <f>IF($E$8="Y","---&gt;","...")</f>
        <v>---&gt;</v>
      </c>
      <c r="C26" s="1" t="str">
        <f>IF($E$8="Y",'Population Definitions'!$A$5,"...")</f>
        <v>65+</v>
      </c>
      <c r="D26" t="s">
        <v>30</v>
      </c>
      <c r="E26" s="3" t="s">
        <v>48</v>
      </c>
      <c r="F26" s="3"/>
      <c r="G26" s="3">
        <v>1</v>
      </c>
      <c r="H26" s="4" t="str">
        <f>IF($E$8="Y","OR","...")</f>
        <v>OR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</sheetData>
  <conditionalFormatting sqref="B5:E8">
    <cfRule type="cellIs" dxfId="49" priority="1" operator="equal">
      <formula>"Y"</formula>
    </cfRule>
    <cfRule type="cellIs" dxfId="48" priority="2" operator="equal">
      <formula>"N"</formula>
    </cfRule>
  </conditionalFormatting>
  <conditionalFormatting sqref="D11:AW11">
    <cfRule type="expression" dxfId="47" priority="35">
      <formula>$B$5&lt;&gt;"Y"</formula>
    </cfRule>
  </conditionalFormatting>
  <conditionalFormatting sqref="D12:AW12">
    <cfRule type="expression" dxfId="46" priority="38">
      <formula>$C$5&lt;&gt;"Y"</formula>
    </cfRule>
  </conditionalFormatting>
  <conditionalFormatting sqref="D13:AW13">
    <cfRule type="expression" dxfId="45" priority="41">
      <formula>$D$5&lt;&gt;"Y"</formula>
    </cfRule>
  </conditionalFormatting>
  <conditionalFormatting sqref="D14:AW14">
    <cfRule type="expression" dxfId="44" priority="44">
      <formula>$E$5&lt;&gt;"Y"</formula>
    </cfRule>
  </conditionalFormatting>
  <conditionalFormatting sqref="D15:AW15">
    <cfRule type="expression" dxfId="43" priority="47">
      <formula>$B$6&lt;&gt;"Y"</formula>
    </cfRule>
  </conditionalFormatting>
  <conditionalFormatting sqref="D16:AW16">
    <cfRule type="expression" dxfId="42" priority="50">
      <formula>$C$6&lt;&gt;"Y"</formula>
    </cfRule>
  </conditionalFormatting>
  <conditionalFormatting sqref="D17:AW17">
    <cfRule type="expression" dxfId="41" priority="53">
      <formula>$D$6&lt;&gt;"Y"</formula>
    </cfRule>
  </conditionalFormatting>
  <conditionalFormatting sqref="D18:AW18">
    <cfRule type="expression" dxfId="40" priority="56">
      <formula>$E$6&lt;&gt;"Y"</formula>
    </cfRule>
  </conditionalFormatting>
  <conditionalFormatting sqref="D19:AW19">
    <cfRule type="expression" dxfId="39" priority="59">
      <formula>$B$7&lt;&gt;"Y"</formula>
    </cfRule>
  </conditionalFormatting>
  <conditionalFormatting sqref="D20:AW20">
    <cfRule type="expression" dxfId="38" priority="62">
      <formula>$C$7&lt;&gt;"Y"</formula>
    </cfRule>
  </conditionalFormatting>
  <conditionalFormatting sqref="D21:AW21">
    <cfRule type="expression" dxfId="37" priority="65">
      <formula>$D$7&lt;&gt;"Y"</formula>
    </cfRule>
  </conditionalFormatting>
  <conditionalFormatting sqref="D22:AW22">
    <cfRule type="expression" dxfId="36" priority="68">
      <formula>$E$7&lt;&gt;"Y"</formula>
    </cfRule>
  </conditionalFormatting>
  <conditionalFormatting sqref="D23:AW23">
    <cfRule type="expression" dxfId="35" priority="71">
      <formula>$B$8&lt;&gt;"Y"</formula>
    </cfRule>
  </conditionalFormatting>
  <conditionalFormatting sqref="D24:AW24">
    <cfRule type="expression" dxfId="34" priority="74">
      <formula>$C$8&lt;&gt;"Y"</formula>
    </cfRule>
  </conditionalFormatting>
  <conditionalFormatting sqref="D25:AW25">
    <cfRule type="expression" dxfId="33" priority="77">
      <formula>$D$8&lt;&gt;"Y"</formula>
    </cfRule>
  </conditionalFormatting>
  <conditionalFormatting sqref="D26:AW26">
    <cfRule type="expression" dxfId="32" priority="80">
      <formula>$E$8&lt;&gt;"Y"</formula>
    </cfRule>
  </conditionalFormatting>
  <conditionalFormatting sqref="G11:G26">
    <cfRule type="expression" dxfId="31" priority="33">
      <formula>COUNTIF(I11:AW11,"&lt;&gt;" &amp; "")&gt;0</formula>
    </cfRule>
    <cfRule type="expression" dxfId="30" priority="34">
      <formula>AND(COUNTIF(I11:AW11,"&lt;&gt;" &amp; "")&gt;0,NOT(ISBLANK(G11)))</formula>
    </cfRule>
  </conditionalFormatting>
  <dataValidations count="2">
    <dataValidation type="list" allowBlank="1" showInputMessage="1" showErrorMessage="1" sqref="B5:E8" xr:uid="{00000000-0002-0000-0500-000000000000}">
      <formula1>"Y,N"</formula1>
    </dataValidation>
    <dataValidation type="list" allowBlank="1" showInputMessage="1" showErrorMessage="1" sqref="E11:E26" xr:uid="{00000000-0002-0000-0500-000010000000}">
      <formula1>"N.A."</formula1>
    </dataValidation>
  </dataValidations>
  <hyperlinks>
    <hyperlink ref="B5" location="Interactions!B11" display="Y" xr:uid="{00000000-0004-0000-0500-000000000000}"/>
    <hyperlink ref="C5" location="Interactions!B12" display="Y" xr:uid="{00000000-0004-0000-0500-000001000000}"/>
    <hyperlink ref="D5" location="Interactions!B13" display="Y" xr:uid="{00000000-0004-0000-0500-000002000000}"/>
    <hyperlink ref="E5" location="Interactions!B14" display="Y" xr:uid="{00000000-0004-0000-0500-000003000000}"/>
    <hyperlink ref="B6" location="Interactions!B15" display="Y" xr:uid="{00000000-0004-0000-0500-000004000000}"/>
    <hyperlink ref="C6" location="Interactions!B16" display="Y" xr:uid="{00000000-0004-0000-0500-000005000000}"/>
    <hyperlink ref="D6" location="Interactions!B17" display="Y" xr:uid="{00000000-0004-0000-0500-000006000000}"/>
    <hyperlink ref="E6" location="Interactions!B18" display="Y" xr:uid="{00000000-0004-0000-0500-000007000000}"/>
    <hyperlink ref="B7" location="Interactions!B19" display="Y" xr:uid="{00000000-0004-0000-0500-000008000000}"/>
    <hyperlink ref="C7" location="Interactions!B20" display="Y" xr:uid="{00000000-0004-0000-0500-000009000000}"/>
    <hyperlink ref="D7" location="Interactions!B21" display="Y" xr:uid="{00000000-0004-0000-0500-00000A000000}"/>
    <hyperlink ref="E7" location="Interactions!B22" display="Y" xr:uid="{00000000-0004-0000-0500-00000B000000}"/>
    <hyperlink ref="B8" location="Interactions!B23" display="Y" xr:uid="{00000000-0004-0000-0500-00000C000000}"/>
    <hyperlink ref="C8" location="Interactions!B24" display="Y" xr:uid="{00000000-0004-0000-0500-00000D000000}"/>
    <hyperlink ref="D8" location="Interactions!B25" display="Y" xr:uid="{00000000-0004-0000-0500-00000E000000}"/>
    <hyperlink ref="E8" location="Interactions!B26" display="Y" xr:uid="{00000000-0004-0000-0500-00000F000000}"/>
    <hyperlink ref="B11" location="Interactions!$B$5" display="Interactions!$B$5" xr:uid="{00000000-0004-0000-0500-000010000000}"/>
    <hyperlink ref="B12" location="Interactions!$C$5" display="Interactions!$C$5" xr:uid="{00000000-0004-0000-0500-000011000000}"/>
    <hyperlink ref="B13" location="Interactions!$D$5" display="Interactions!$D$5" xr:uid="{00000000-0004-0000-0500-000012000000}"/>
    <hyperlink ref="B14" location="Interactions!$E$5" display="Interactions!$E$5" xr:uid="{00000000-0004-0000-0500-000013000000}"/>
    <hyperlink ref="B15" location="Interactions!$B$6" display="Interactions!$B$6" xr:uid="{00000000-0004-0000-0500-000014000000}"/>
    <hyperlink ref="B16" location="Interactions!$C$6" display="Interactions!$C$6" xr:uid="{00000000-0004-0000-0500-000015000000}"/>
    <hyperlink ref="B17" location="Interactions!$D$6" display="Interactions!$D$6" xr:uid="{00000000-0004-0000-0500-000016000000}"/>
    <hyperlink ref="B18" location="Interactions!$E$6" display="Interactions!$E$6" xr:uid="{00000000-0004-0000-0500-000017000000}"/>
    <hyperlink ref="B19" location="Interactions!$B$7" display="Interactions!$B$7" xr:uid="{00000000-0004-0000-0500-000018000000}"/>
    <hyperlink ref="B20" location="Interactions!$C$7" display="Interactions!$C$7" xr:uid="{00000000-0004-0000-0500-000019000000}"/>
    <hyperlink ref="B21" location="Interactions!$D$7" display="Interactions!$D$7" xr:uid="{00000000-0004-0000-0500-00001A000000}"/>
    <hyperlink ref="B22" location="Interactions!$E$7" display="Interactions!$E$7" xr:uid="{00000000-0004-0000-0500-00001B000000}"/>
    <hyperlink ref="B23" location="Interactions!$B$8" display="Interactions!$B$8" xr:uid="{00000000-0004-0000-0500-00001C000000}"/>
    <hyperlink ref="B24" location="Interactions!$C$8" display="Interactions!$C$8" xr:uid="{00000000-0004-0000-0500-00001D000000}"/>
    <hyperlink ref="B25" location="Interactions!$D$8" display="Interactions!$D$8" xr:uid="{00000000-0004-0000-0500-00001E000000}"/>
    <hyperlink ref="B26" location="Interactions!$E$8" display="Interactions!$E$8" xr:uid="{00000000-0004-0000-0500-00001F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AW26"/>
  <sheetViews>
    <sheetView workbookViewId="0">
      <selection activeCell="I30" sqref="I30"/>
    </sheetView>
  </sheetViews>
  <sheetFormatPr defaultRowHeight="15" x14ac:dyDescent="0.25"/>
  <cols>
    <col min="1" max="1" width="18.28515625" customWidth="1"/>
    <col min="2" max="2" width="11.5703125" customWidth="1"/>
    <col min="3" max="3" width="23.7109375" customWidth="1"/>
    <col min="4" max="4" width="21.5703125" customWidth="1"/>
    <col min="5" max="5" width="18.28515625" customWidth="1"/>
    <col min="6" max="6" width="13.85546875" customWidth="1"/>
    <col min="7" max="7" width="10.5703125" customWidth="1"/>
    <col min="8" max="8" width="5" customWidth="1"/>
    <col min="9" max="49" width="9.42578125" customWidth="1"/>
  </cols>
  <sheetData>
    <row r="1" spans="1:49" x14ac:dyDescent="0.25">
      <c r="A1" s="1" t="s">
        <v>0</v>
      </c>
      <c r="B1" s="1" t="s">
        <v>1</v>
      </c>
      <c r="C1" s="1" t="s">
        <v>69</v>
      </c>
      <c r="D1" s="1" t="s">
        <v>70</v>
      </c>
    </row>
    <row r="2" spans="1:49" x14ac:dyDescent="0.25">
      <c r="A2" t="s">
        <v>74</v>
      </c>
      <c r="B2" t="s">
        <v>75</v>
      </c>
      <c r="C2" t="s">
        <v>5</v>
      </c>
      <c r="D2" t="s">
        <v>5</v>
      </c>
    </row>
    <row r="4" spans="1:49" x14ac:dyDescent="0.25">
      <c r="B4" s="1" t="str">
        <f>'Population Definitions'!$A$2</f>
        <v>0-4</v>
      </c>
      <c r="C4" s="1" t="str">
        <f>'Population Definitions'!$A$3</f>
        <v>5-14</v>
      </c>
      <c r="D4" s="1" t="str">
        <f>'Population Definitions'!$A$4</f>
        <v>15-64</v>
      </c>
      <c r="E4" s="1" t="str">
        <f>'Population Definitions'!$A$5</f>
        <v>65+</v>
      </c>
    </row>
    <row r="5" spans="1:49" x14ac:dyDescent="0.25">
      <c r="A5" s="1" t="str">
        <f>'Population Definitions'!$A$2</f>
        <v>0-4</v>
      </c>
      <c r="B5" s="4" t="s">
        <v>48</v>
      </c>
      <c r="C5" s="5" t="s">
        <v>71</v>
      </c>
      <c r="D5" s="5" t="s">
        <v>76</v>
      </c>
      <c r="E5" s="5" t="s">
        <v>76</v>
      </c>
    </row>
    <row r="6" spans="1:49" x14ac:dyDescent="0.25">
      <c r="A6" s="1" t="str">
        <f>'Population Definitions'!$A$3</f>
        <v>5-14</v>
      </c>
      <c r="B6" s="5" t="s">
        <v>76</v>
      </c>
      <c r="C6" s="4" t="s">
        <v>48</v>
      </c>
      <c r="D6" s="5" t="s">
        <v>71</v>
      </c>
      <c r="E6" s="5" t="s">
        <v>76</v>
      </c>
    </row>
    <row r="7" spans="1:49" x14ac:dyDescent="0.25">
      <c r="A7" s="1" t="str">
        <f>'Population Definitions'!$A$4</f>
        <v>15-64</v>
      </c>
      <c r="B7" s="5" t="s">
        <v>76</v>
      </c>
      <c r="C7" s="5" t="s">
        <v>76</v>
      </c>
      <c r="D7" s="4" t="s">
        <v>48</v>
      </c>
      <c r="E7" s="5" t="s">
        <v>71</v>
      </c>
    </row>
    <row r="8" spans="1:49" x14ac:dyDescent="0.25">
      <c r="A8" s="1" t="str">
        <f>'Population Definitions'!$A$5</f>
        <v>65+</v>
      </c>
      <c r="B8" s="5" t="s">
        <v>76</v>
      </c>
      <c r="C8" s="5" t="s">
        <v>76</v>
      </c>
      <c r="D8" s="5" t="s">
        <v>76</v>
      </c>
      <c r="E8" s="4" t="s">
        <v>48</v>
      </c>
    </row>
    <row r="10" spans="1:49" x14ac:dyDescent="0.25">
      <c r="A10" s="1" t="s">
        <v>72</v>
      </c>
      <c r="B10" s="1"/>
      <c r="C10" s="1" t="s">
        <v>73</v>
      </c>
      <c r="D10" s="1" t="s">
        <v>13</v>
      </c>
      <c r="E10" s="1" t="s">
        <v>14</v>
      </c>
      <c r="F10" s="1" t="s">
        <v>15</v>
      </c>
      <c r="G10" s="1" t="s">
        <v>19</v>
      </c>
      <c r="H10" s="1"/>
      <c r="I10" s="1">
        <v>2000</v>
      </c>
      <c r="J10" s="1">
        <v>2001</v>
      </c>
      <c r="K10" s="1">
        <v>2002</v>
      </c>
      <c r="L10" s="1">
        <v>2003</v>
      </c>
      <c r="M10" s="1">
        <v>2004</v>
      </c>
      <c r="N10" s="1">
        <v>2005</v>
      </c>
      <c r="O10" s="1">
        <v>2006</v>
      </c>
      <c r="P10" s="1">
        <v>2007</v>
      </c>
      <c r="Q10" s="1">
        <v>2008</v>
      </c>
      <c r="R10" s="1">
        <v>2009</v>
      </c>
      <c r="S10" s="1">
        <v>2010</v>
      </c>
      <c r="T10" s="1">
        <v>2011</v>
      </c>
      <c r="U10" s="1">
        <v>2012</v>
      </c>
      <c r="V10" s="1">
        <v>2013</v>
      </c>
      <c r="W10" s="1">
        <v>2014</v>
      </c>
      <c r="X10" s="1">
        <v>2015</v>
      </c>
      <c r="Y10" s="1">
        <v>2016</v>
      </c>
      <c r="Z10" s="1">
        <v>2017</v>
      </c>
      <c r="AA10" s="1">
        <v>2018</v>
      </c>
      <c r="AB10" s="1">
        <v>2019</v>
      </c>
      <c r="AC10" s="1">
        <v>2020</v>
      </c>
      <c r="AD10" s="1">
        <v>2021</v>
      </c>
      <c r="AE10" s="1">
        <v>2022</v>
      </c>
      <c r="AF10" s="1">
        <v>2023</v>
      </c>
      <c r="AG10" s="1">
        <v>2024</v>
      </c>
      <c r="AH10" s="1">
        <v>2025</v>
      </c>
      <c r="AI10" s="1">
        <v>2026</v>
      </c>
      <c r="AJ10" s="1">
        <v>2027</v>
      </c>
      <c r="AK10" s="1">
        <v>2028</v>
      </c>
      <c r="AL10" s="1">
        <v>2029</v>
      </c>
      <c r="AM10" s="1">
        <v>2030</v>
      </c>
      <c r="AN10" s="1">
        <v>2031</v>
      </c>
      <c r="AO10" s="1">
        <v>2032</v>
      </c>
      <c r="AP10" s="1">
        <v>2033</v>
      </c>
      <c r="AQ10" s="1">
        <v>2034</v>
      </c>
      <c r="AR10" s="1">
        <v>2035</v>
      </c>
      <c r="AS10" s="1">
        <v>2036</v>
      </c>
      <c r="AT10" s="1">
        <v>2037</v>
      </c>
      <c r="AU10" s="1">
        <v>2038</v>
      </c>
      <c r="AV10" s="1">
        <v>2039</v>
      </c>
      <c r="AW10" s="1">
        <v>2040</v>
      </c>
    </row>
    <row r="11" spans="1:49" x14ac:dyDescent="0.25">
      <c r="A11" s="1" t="str">
        <f>IF($B$5="Y",'Population Definitions'!$A$2,"...")</f>
        <v>...</v>
      </c>
      <c r="B11" s="4" t="str">
        <f>IF($B$5="Y","---&gt;","...")</f>
        <v>...</v>
      </c>
      <c r="C11" s="1" t="str">
        <f>IF($B$5="Y",'Population Definitions'!$A$2,"...")</f>
        <v>...</v>
      </c>
      <c r="E11" s="2"/>
      <c r="F11" s="3"/>
      <c r="G11" s="2"/>
      <c r="H11" s="4" t="str">
        <f>IF($B$5="Y","OR","...")</f>
        <v>...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x14ac:dyDescent="0.25">
      <c r="A12" s="1" t="str">
        <f>IF($C$5="Y",'Population Definitions'!$A$2,"...")</f>
        <v>0-4</v>
      </c>
      <c r="B12" s="4" t="str">
        <f>IF($C$5="Y","---&gt;","...")</f>
        <v>---&gt;</v>
      </c>
      <c r="C12" s="1" t="str">
        <f>IF($C$5="Y",'Population Definitions'!$A$3,"...")</f>
        <v>5-14</v>
      </c>
      <c r="D12" t="s">
        <v>77</v>
      </c>
      <c r="E12" s="3" t="s">
        <v>41</v>
      </c>
      <c r="F12" s="3"/>
      <c r="G12" s="3"/>
      <c r="H12" s="4" t="str">
        <f>IF($C$5="Y","OR","...")</f>
        <v>OR</v>
      </c>
      <c r="I12" s="3">
        <v>0.24209155062179569</v>
      </c>
      <c r="J12" s="3">
        <v>0.24209155062179569</v>
      </c>
      <c r="K12" s="3">
        <v>0.24209155062179569</v>
      </c>
      <c r="L12" s="3">
        <v>0.24209155062179569</v>
      </c>
      <c r="M12" s="3">
        <v>0.24209155062179569</v>
      </c>
      <c r="N12" s="3">
        <v>0.241224362224186</v>
      </c>
      <c r="O12" s="3">
        <v>0.241224362224186</v>
      </c>
      <c r="P12" s="3">
        <v>0.241224362224186</v>
      </c>
      <c r="Q12" s="3">
        <v>0.241224362224186</v>
      </c>
      <c r="R12" s="3">
        <v>0.241224362224186</v>
      </c>
      <c r="S12" s="3">
        <v>0.24133502046942271</v>
      </c>
      <c r="T12" s="3">
        <v>0.24133502046942271</v>
      </c>
      <c r="U12" s="3">
        <v>0.24133502046942271</v>
      </c>
      <c r="V12" s="3">
        <v>0.24133502046942271</v>
      </c>
      <c r="W12" s="3">
        <v>0.24133502046942271</v>
      </c>
      <c r="X12" s="3">
        <v>0.2408093582282789</v>
      </c>
      <c r="Y12" s="3">
        <v>0.2408093582282789</v>
      </c>
      <c r="Z12" s="3">
        <v>0.2408093582282789</v>
      </c>
      <c r="AA12" s="3">
        <v>0.2408093582282789</v>
      </c>
      <c r="AB12" s="3">
        <v>0.2408093582282789</v>
      </c>
      <c r="AC12" s="3">
        <v>0.24135056729139659</v>
      </c>
      <c r="AD12" s="3">
        <v>0.24135056729139659</v>
      </c>
      <c r="AE12" s="3">
        <v>0.24135056729139659</v>
      </c>
      <c r="AF12" s="3">
        <v>0.24135056729139659</v>
      </c>
      <c r="AG12" s="3">
        <v>0.24135056729139659</v>
      </c>
      <c r="AH12" s="3">
        <v>0.24135056729139659</v>
      </c>
      <c r="AI12" s="3">
        <v>0.24135056729139659</v>
      </c>
      <c r="AJ12" s="3">
        <v>0.24135056729139659</v>
      </c>
      <c r="AK12" s="3">
        <v>0.24135056729139659</v>
      </c>
      <c r="AL12" s="3">
        <v>0.24135056729139659</v>
      </c>
      <c r="AM12" s="3">
        <v>0.2420878244581666</v>
      </c>
      <c r="AN12" s="3">
        <v>0.2420878244581666</v>
      </c>
      <c r="AO12" s="3">
        <v>0.2420878244581666</v>
      </c>
      <c r="AP12" s="3">
        <v>0.2420878244581666</v>
      </c>
      <c r="AQ12" s="3">
        <v>0.2420878244581666</v>
      </c>
      <c r="AR12" s="3">
        <v>0.23996050665180349</v>
      </c>
      <c r="AS12" s="3">
        <v>0.23996050665180349</v>
      </c>
      <c r="AT12" s="3">
        <v>0.23996050665180349</v>
      </c>
      <c r="AU12" s="3">
        <v>0.23996050665180349</v>
      </c>
      <c r="AV12" s="3">
        <v>0.23996050665180349</v>
      </c>
      <c r="AW12" s="3">
        <v>0.2384406700387782</v>
      </c>
    </row>
    <row r="13" spans="1:49" x14ac:dyDescent="0.25">
      <c r="A13" s="1" t="str">
        <f>IF($D$5="Y",'Population Definitions'!$A$2,"...")</f>
        <v>...</v>
      </c>
      <c r="B13" s="4" t="str">
        <f>IF($D$5="Y","---&gt;","...")</f>
        <v>...</v>
      </c>
      <c r="C13" s="1" t="str">
        <f>IF($D$5="Y",'Population Definitions'!$A$4,"...")</f>
        <v>...</v>
      </c>
      <c r="E13" s="2"/>
      <c r="F13" s="3"/>
      <c r="G13" s="2"/>
      <c r="H13" s="4" t="str">
        <f>IF($D$5="Y","OR","...")</f>
        <v>...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 x14ac:dyDescent="0.25">
      <c r="A14" s="1" t="str">
        <f>IF($E$5="Y",'Population Definitions'!$A$2,"...")</f>
        <v>...</v>
      </c>
      <c r="B14" s="4" t="str">
        <f>IF($E$5="Y","---&gt;","...")</f>
        <v>...</v>
      </c>
      <c r="C14" s="1" t="str">
        <f>IF($E$5="Y",'Population Definitions'!$A$5,"...")</f>
        <v>...</v>
      </c>
      <c r="E14" s="2"/>
      <c r="F14" s="3"/>
      <c r="G14" s="2"/>
      <c r="H14" s="4" t="str">
        <f>IF($E$5="Y","OR","...")</f>
        <v>...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 x14ac:dyDescent="0.25">
      <c r="A15" s="1" t="str">
        <f>IF($B$6="Y",'Population Definitions'!$A$3,"...")</f>
        <v>...</v>
      </c>
      <c r="B15" s="4" t="str">
        <f>IF($B$6="Y","---&gt;","...")</f>
        <v>...</v>
      </c>
      <c r="C15" s="1" t="str">
        <f>IF($B$6="Y",'Population Definitions'!$A$2,"...")</f>
        <v>...</v>
      </c>
      <c r="E15" s="2"/>
      <c r="F15" s="3"/>
      <c r="G15" s="2"/>
      <c r="H15" s="4" t="str">
        <f>IF($B$6="Y","OR","...")</f>
        <v>...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 x14ac:dyDescent="0.25">
      <c r="A16" s="1" t="str">
        <f>IF($C$6="Y",'Population Definitions'!$A$3,"...")</f>
        <v>...</v>
      </c>
      <c r="B16" s="4" t="str">
        <f>IF($C$6="Y","---&gt;","...")</f>
        <v>...</v>
      </c>
      <c r="C16" s="1" t="str">
        <f>IF($C$6="Y",'Population Definitions'!$A$3,"...")</f>
        <v>...</v>
      </c>
      <c r="E16" s="2"/>
      <c r="F16" s="3"/>
      <c r="G16" s="2"/>
      <c r="H16" s="4" t="str">
        <f>IF($C$6="Y","OR","...")</f>
        <v>...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 x14ac:dyDescent="0.25">
      <c r="A17" s="1" t="str">
        <f>IF($D$6="Y",'Population Definitions'!$A$3,"...")</f>
        <v>5-14</v>
      </c>
      <c r="B17" s="4" t="str">
        <f>IF($D$6="Y","---&gt;","...")</f>
        <v>---&gt;</v>
      </c>
      <c r="C17" s="1" t="str">
        <f>IF($D$6="Y",'Population Definitions'!$A$4,"...")</f>
        <v>15-64</v>
      </c>
      <c r="D17" t="s">
        <v>77</v>
      </c>
      <c r="E17" s="3" t="s">
        <v>41</v>
      </c>
      <c r="F17" s="3"/>
      <c r="G17" s="3"/>
      <c r="H17" s="4" t="str">
        <f>IF($D$6="Y","OR","...")</f>
        <v>OR</v>
      </c>
      <c r="I17" s="3">
        <v>0.1188854854180581</v>
      </c>
      <c r="J17" s="3">
        <v>0.1188854854180581</v>
      </c>
      <c r="K17" s="3">
        <v>0.1188854854180581</v>
      </c>
      <c r="L17" s="3">
        <v>0.1188854854180581</v>
      </c>
      <c r="M17" s="3">
        <v>0.1188854854180581</v>
      </c>
      <c r="N17" s="3">
        <v>0.11945282782541369</v>
      </c>
      <c r="O17" s="3">
        <v>0.11945282782541369</v>
      </c>
      <c r="P17" s="3">
        <v>0.11945282782541369</v>
      </c>
      <c r="Q17" s="3">
        <v>0.11945282782541369</v>
      </c>
      <c r="R17" s="3">
        <v>0.11945282782541369</v>
      </c>
      <c r="S17" s="3">
        <v>0.12065046611167971</v>
      </c>
      <c r="T17" s="3">
        <v>0.12065046611167971</v>
      </c>
      <c r="U17" s="3">
        <v>0.12065046611167971</v>
      </c>
      <c r="V17" s="3">
        <v>0.12065046611167971</v>
      </c>
      <c r="W17" s="3">
        <v>0.12065046611167971</v>
      </c>
      <c r="X17" s="3">
        <v>0.1233989197524869</v>
      </c>
      <c r="Y17" s="3">
        <v>0.1233989197524869</v>
      </c>
      <c r="Z17" s="3">
        <v>0.1233989197524869</v>
      </c>
      <c r="AA17" s="3">
        <v>0.1233989197524869</v>
      </c>
      <c r="AB17" s="3">
        <v>0.1233989197524869</v>
      </c>
      <c r="AC17" s="3">
        <v>0.12256279649797699</v>
      </c>
      <c r="AD17" s="3">
        <v>0.12256279649797699</v>
      </c>
      <c r="AE17" s="3">
        <v>0.12256279649797699</v>
      </c>
      <c r="AF17" s="3">
        <v>0.12256279649797699</v>
      </c>
      <c r="AG17" s="3">
        <v>0.12256279649797699</v>
      </c>
      <c r="AH17" s="3">
        <v>0.12256279649797699</v>
      </c>
      <c r="AI17" s="3">
        <v>0.12256279649797699</v>
      </c>
      <c r="AJ17" s="3">
        <v>0.12256279649797699</v>
      </c>
      <c r="AK17" s="3">
        <v>0.12256279649797699</v>
      </c>
      <c r="AL17" s="3">
        <v>0.12256279649797699</v>
      </c>
      <c r="AM17" s="3">
        <v>0.1220334486220668</v>
      </c>
      <c r="AN17" s="3">
        <v>0.1220334486220668</v>
      </c>
      <c r="AO17" s="3">
        <v>0.1220334486220668</v>
      </c>
      <c r="AP17" s="3">
        <v>0.1220334486220668</v>
      </c>
      <c r="AQ17" s="3">
        <v>0.1220334486220668</v>
      </c>
      <c r="AR17" s="3">
        <v>0.12296976562681509</v>
      </c>
      <c r="AS17" s="3">
        <v>0.12296976562681509</v>
      </c>
      <c r="AT17" s="3">
        <v>0.12296976562681509</v>
      </c>
      <c r="AU17" s="3">
        <v>0.12296976562681509</v>
      </c>
      <c r="AV17" s="3">
        <v>0.12296976562681509</v>
      </c>
      <c r="AW17" s="3">
        <v>0.1239939126047168</v>
      </c>
    </row>
    <row r="18" spans="1:49" x14ac:dyDescent="0.25">
      <c r="A18" s="1" t="str">
        <f>IF($E$6="Y",'Population Definitions'!$A$3,"...")</f>
        <v>...</v>
      </c>
      <c r="B18" s="4" t="str">
        <f>IF($E$6="Y","---&gt;","...")</f>
        <v>...</v>
      </c>
      <c r="C18" s="1" t="str">
        <f>IF($E$6="Y",'Population Definitions'!$A$5,"...")</f>
        <v>...</v>
      </c>
      <c r="E18" s="2"/>
      <c r="F18" s="3"/>
      <c r="G18" s="2"/>
      <c r="H18" s="4" t="str">
        <f>IF($E$6="Y","OR","...")</f>
        <v>...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 x14ac:dyDescent="0.25">
      <c r="A19" s="1" t="str">
        <f>IF($B$7="Y",'Population Definitions'!$A$4,"...")</f>
        <v>...</v>
      </c>
      <c r="B19" s="4" t="str">
        <f>IF($B$7="Y","---&gt;","...")</f>
        <v>...</v>
      </c>
      <c r="C19" s="1" t="str">
        <f>IF($B$7="Y",'Population Definitions'!$A$2,"...")</f>
        <v>...</v>
      </c>
      <c r="E19" s="2"/>
      <c r="F19" s="3"/>
      <c r="G19" s="2"/>
      <c r="H19" s="4" t="str">
        <f>IF($B$7="Y","OR","...")</f>
        <v>...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 x14ac:dyDescent="0.25">
      <c r="A20" s="1" t="str">
        <f>IF($C$7="Y",'Population Definitions'!$A$4,"...")</f>
        <v>...</v>
      </c>
      <c r="B20" s="4" t="str">
        <f>IF($C$7="Y","---&gt;","...")</f>
        <v>...</v>
      </c>
      <c r="C20" s="1" t="str">
        <f>IF($C$7="Y",'Population Definitions'!$A$3,"...")</f>
        <v>...</v>
      </c>
      <c r="E20" s="2"/>
      <c r="F20" s="3"/>
      <c r="G20" s="2"/>
      <c r="H20" s="4" t="str">
        <f>IF($C$7="Y","OR","...")</f>
        <v>...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 x14ac:dyDescent="0.25">
      <c r="A21" s="1" t="str">
        <f>IF($D$7="Y",'Population Definitions'!$A$4,"...")</f>
        <v>...</v>
      </c>
      <c r="B21" s="4" t="str">
        <f>IF($D$7="Y","---&gt;","...")</f>
        <v>...</v>
      </c>
      <c r="C21" s="1" t="str">
        <f>IF($D$7="Y",'Population Definitions'!$A$4,"...")</f>
        <v>...</v>
      </c>
      <c r="E21" s="2"/>
      <c r="F21" s="3"/>
      <c r="G21" s="2"/>
      <c r="H21" s="4" t="str">
        <f>IF($D$7="Y","OR","...")</f>
        <v>...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 x14ac:dyDescent="0.25">
      <c r="A22" s="1" t="str">
        <f>IF($E$7="Y",'Population Definitions'!$A$4,"...")</f>
        <v>15-64</v>
      </c>
      <c r="B22" s="4" t="str">
        <f>IF($E$7="Y","---&gt;","...")</f>
        <v>---&gt;</v>
      </c>
      <c r="C22" s="1" t="str">
        <f>IF($E$7="Y",'Population Definitions'!$A$5,"...")</f>
        <v>65+</v>
      </c>
      <c r="D22" t="s">
        <v>77</v>
      </c>
      <c r="E22" s="3" t="s">
        <v>41</v>
      </c>
      <c r="F22" s="3"/>
      <c r="G22" s="3"/>
      <c r="H22" s="4" t="str">
        <f>IF($E$7="Y","OR","...")</f>
        <v>OR</v>
      </c>
      <c r="I22" s="3">
        <v>9.1157691632776199E-3</v>
      </c>
      <c r="J22" s="3">
        <v>9.1157691632776199E-3</v>
      </c>
      <c r="K22" s="3">
        <v>9.1157691632776199E-3</v>
      </c>
      <c r="L22" s="3">
        <v>9.1157691632776199E-3</v>
      </c>
      <c r="M22" s="3">
        <v>9.1157691632776199E-3</v>
      </c>
      <c r="N22" s="3">
        <v>9.2781224897105531E-3</v>
      </c>
      <c r="O22" s="3">
        <v>9.2781224897105531E-3</v>
      </c>
      <c r="P22" s="3">
        <v>9.2781224897105531E-3</v>
      </c>
      <c r="Q22" s="3">
        <v>9.2781224897105531E-3</v>
      </c>
      <c r="R22" s="3">
        <v>9.2781224897105531E-3</v>
      </c>
      <c r="S22" s="3">
        <v>8.5949423811353086E-3</v>
      </c>
      <c r="T22" s="3">
        <v>8.5949423811353086E-3</v>
      </c>
      <c r="U22" s="3">
        <v>8.5949423811353086E-3</v>
      </c>
      <c r="V22" s="3">
        <v>8.5949423811353086E-3</v>
      </c>
      <c r="W22" s="3">
        <v>8.5949423811353086E-3</v>
      </c>
      <c r="X22" s="3">
        <v>7.6498772511678446E-3</v>
      </c>
      <c r="Y22" s="3">
        <v>7.6498772511678446E-3</v>
      </c>
      <c r="Z22" s="3">
        <v>7.6498772511678446E-3</v>
      </c>
      <c r="AA22" s="3">
        <v>7.6498772511678446E-3</v>
      </c>
      <c r="AB22" s="3">
        <v>7.6498772511678446E-3</v>
      </c>
      <c r="AC22" s="3">
        <v>9.7561276886777796E-3</v>
      </c>
      <c r="AD22" s="3">
        <v>9.7561276886777796E-3</v>
      </c>
      <c r="AE22" s="3">
        <v>9.7561276886777796E-3</v>
      </c>
      <c r="AF22" s="3">
        <v>9.7561276886777796E-3</v>
      </c>
      <c r="AG22" s="3">
        <v>9.7561276886777796E-3</v>
      </c>
      <c r="AH22" s="3">
        <v>9.7561276886777796E-3</v>
      </c>
      <c r="AI22" s="3">
        <v>9.7561276886777796E-3</v>
      </c>
      <c r="AJ22" s="3">
        <v>9.7561276886777796E-3</v>
      </c>
      <c r="AK22" s="3">
        <v>9.7561276886777796E-3</v>
      </c>
      <c r="AL22" s="3">
        <v>9.7561276886777796E-3</v>
      </c>
      <c r="AM22" s="3">
        <v>1.257020607714214E-2</v>
      </c>
      <c r="AN22" s="3">
        <v>1.257020607714214E-2</v>
      </c>
      <c r="AO22" s="3">
        <v>1.257020607714214E-2</v>
      </c>
      <c r="AP22" s="3">
        <v>1.257020607714214E-2</v>
      </c>
      <c r="AQ22" s="3">
        <v>1.257020607714214E-2</v>
      </c>
      <c r="AR22" s="3">
        <v>1.432822186184235E-2</v>
      </c>
      <c r="AS22" s="3">
        <v>1.432822186184235E-2</v>
      </c>
      <c r="AT22" s="3">
        <v>1.432822186184235E-2</v>
      </c>
      <c r="AU22" s="3">
        <v>1.432822186184235E-2</v>
      </c>
      <c r="AV22" s="3">
        <v>1.432822186184235E-2</v>
      </c>
      <c r="AW22" s="3">
        <v>1.538082908531567E-2</v>
      </c>
    </row>
    <row r="23" spans="1:49" x14ac:dyDescent="0.25">
      <c r="A23" s="1" t="str">
        <f>IF($B$8="Y",'Population Definitions'!$A$5,"...")</f>
        <v>...</v>
      </c>
      <c r="B23" s="4" t="str">
        <f>IF($B$8="Y","---&gt;","...")</f>
        <v>...</v>
      </c>
      <c r="C23" s="1" t="str">
        <f>IF($B$8="Y",'Population Definitions'!$A$2,"...")</f>
        <v>...</v>
      </c>
      <c r="E23" s="2"/>
      <c r="F23" s="3"/>
      <c r="G23" s="2"/>
      <c r="H23" s="4" t="str">
        <f>IF($B$8="Y","OR","...")</f>
        <v>...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 x14ac:dyDescent="0.25">
      <c r="A24" s="1" t="str">
        <f>IF($C$8="Y",'Population Definitions'!$A$5,"...")</f>
        <v>...</v>
      </c>
      <c r="B24" s="4" t="str">
        <f>IF($C$8="Y","---&gt;","...")</f>
        <v>...</v>
      </c>
      <c r="C24" s="1" t="str">
        <f>IF($C$8="Y",'Population Definitions'!$A$3,"...")</f>
        <v>...</v>
      </c>
      <c r="E24" s="2"/>
      <c r="F24" s="3"/>
      <c r="G24" s="2"/>
      <c r="H24" s="4" t="str">
        <f>IF($C$8="Y","OR","...")</f>
        <v>...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 x14ac:dyDescent="0.25">
      <c r="A25" s="1" t="str">
        <f>IF($D$8="Y",'Population Definitions'!$A$5,"...")</f>
        <v>...</v>
      </c>
      <c r="B25" s="4" t="str">
        <f>IF($D$8="Y","---&gt;","...")</f>
        <v>...</v>
      </c>
      <c r="C25" s="1" t="str">
        <f>IF($D$8="Y",'Population Definitions'!$A$4,"...")</f>
        <v>...</v>
      </c>
      <c r="E25" s="2"/>
      <c r="F25" s="3"/>
      <c r="G25" s="2"/>
      <c r="H25" s="4" t="str">
        <f>IF($D$8="Y","OR","...")</f>
        <v>...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 x14ac:dyDescent="0.25">
      <c r="A26" s="1" t="str">
        <f>IF($E$8="Y",'Population Definitions'!$A$5,"...")</f>
        <v>...</v>
      </c>
      <c r="B26" s="4" t="str">
        <f>IF($E$8="Y","---&gt;","...")</f>
        <v>...</v>
      </c>
      <c r="C26" s="1" t="str">
        <f>IF($E$8="Y",'Population Definitions'!$A$5,"...")</f>
        <v>...</v>
      </c>
      <c r="E26" s="2"/>
      <c r="F26" s="3"/>
      <c r="G26" s="2"/>
      <c r="H26" s="4" t="str">
        <f>IF($E$8="Y","OR","...")</f>
        <v>...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</sheetData>
  <conditionalFormatting sqref="B6:B8">
    <cfRule type="cellIs" dxfId="29" priority="7" operator="equal">
      <formula>"Y"</formula>
    </cfRule>
    <cfRule type="cellIs" dxfId="28" priority="8" operator="equal">
      <formula>"N"</formula>
    </cfRule>
  </conditionalFormatting>
  <conditionalFormatting sqref="C5">
    <cfRule type="cellIs" dxfId="27" priority="1" operator="equal">
      <formula>"Y"</formula>
    </cfRule>
    <cfRule type="cellIs" dxfId="26" priority="2" operator="equal">
      <formula>"N"</formula>
    </cfRule>
  </conditionalFormatting>
  <conditionalFormatting sqref="C7:C8">
    <cfRule type="cellIs" dxfId="25" priority="15" operator="equal">
      <formula>"Y"</formula>
    </cfRule>
    <cfRule type="cellIs" dxfId="24" priority="16" operator="equal">
      <formula>"N"</formula>
    </cfRule>
  </conditionalFormatting>
  <conditionalFormatting sqref="D5:D6">
    <cfRule type="cellIs" dxfId="23" priority="3" operator="equal">
      <formula>"Y"</formula>
    </cfRule>
    <cfRule type="cellIs" dxfId="22" priority="4" operator="equal">
      <formula>"N"</formula>
    </cfRule>
  </conditionalFormatting>
  <conditionalFormatting sqref="D8">
    <cfRule type="cellIs" dxfId="21" priority="23" operator="equal">
      <formula>"Y"</formula>
    </cfRule>
    <cfRule type="cellIs" dxfId="20" priority="24" operator="equal">
      <formula>"N"</formula>
    </cfRule>
  </conditionalFormatting>
  <conditionalFormatting sqref="D11:AW11">
    <cfRule type="expression" dxfId="19" priority="27">
      <formula>$B$5&lt;&gt;"Y"</formula>
    </cfRule>
  </conditionalFormatting>
  <conditionalFormatting sqref="D12:AW12">
    <cfRule type="expression" dxfId="18" priority="30">
      <formula>$C$5&lt;&gt;"Y"</formula>
    </cfRule>
  </conditionalFormatting>
  <conditionalFormatting sqref="D13:AW13">
    <cfRule type="expression" dxfId="17" priority="33">
      <formula>$D$5&lt;&gt;"Y"</formula>
    </cfRule>
  </conditionalFormatting>
  <conditionalFormatting sqref="D14:AW14">
    <cfRule type="expression" dxfId="16" priority="36">
      <formula>$E$5&lt;&gt;"Y"</formula>
    </cfRule>
  </conditionalFormatting>
  <conditionalFormatting sqref="D15:AW15">
    <cfRule type="expression" dxfId="15" priority="39">
      <formula>$B$6&lt;&gt;"Y"</formula>
    </cfRule>
  </conditionalFormatting>
  <conditionalFormatting sqref="D16:AW16">
    <cfRule type="expression" dxfId="14" priority="42">
      <formula>$C$6&lt;&gt;"Y"</formula>
    </cfRule>
  </conditionalFormatting>
  <conditionalFormatting sqref="D17:AW17">
    <cfRule type="expression" dxfId="13" priority="45">
      <formula>$D$6&lt;&gt;"Y"</formula>
    </cfRule>
  </conditionalFormatting>
  <conditionalFormatting sqref="D18:AW18">
    <cfRule type="expression" dxfId="12" priority="48">
      <formula>$E$6&lt;&gt;"Y"</formula>
    </cfRule>
  </conditionalFormatting>
  <conditionalFormatting sqref="D19:AW19">
    <cfRule type="expression" dxfId="11" priority="51">
      <formula>$B$7&lt;&gt;"Y"</formula>
    </cfRule>
  </conditionalFormatting>
  <conditionalFormatting sqref="D20:AW20">
    <cfRule type="expression" dxfId="10" priority="54">
      <formula>$C$7&lt;&gt;"Y"</formula>
    </cfRule>
  </conditionalFormatting>
  <conditionalFormatting sqref="D21:AW21">
    <cfRule type="expression" dxfId="9" priority="57">
      <formula>$D$7&lt;&gt;"Y"</formula>
    </cfRule>
  </conditionalFormatting>
  <conditionalFormatting sqref="D22:AW22">
    <cfRule type="expression" dxfId="8" priority="60">
      <formula>$E$7&lt;&gt;"Y"</formula>
    </cfRule>
  </conditionalFormatting>
  <conditionalFormatting sqref="D23:AW23">
    <cfRule type="expression" dxfId="7" priority="63">
      <formula>$B$8&lt;&gt;"Y"</formula>
    </cfRule>
  </conditionalFormatting>
  <conditionalFormatting sqref="D24:AW24">
    <cfRule type="expression" dxfId="6" priority="66">
      <formula>$C$8&lt;&gt;"Y"</formula>
    </cfRule>
  </conditionalFormatting>
  <conditionalFormatting sqref="D25:AW25">
    <cfRule type="expression" dxfId="5" priority="69">
      <formula>$D$8&lt;&gt;"Y"</formula>
    </cfRule>
  </conditionalFormatting>
  <conditionalFormatting sqref="D26:AW26">
    <cfRule type="expression" dxfId="4" priority="72">
      <formula>$E$8&lt;&gt;"Y"</formula>
    </cfRule>
  </conditionalFormatting>
  <conditionalFormatting sqref="E5:E7">
    <cfRule type="cellIs" dxfId="3" priority="5" operator="equal">
      <formula>"Y"</formula>
    </cfRule>
    <cfRule type="cellIs" dxfId="2" priority="6" operator="equal">
      <formula>"N"</formula>
    </cfRule>
  </conditionalFormatting>
  <conditionalFormatting sqref="G11:G26">
    <cfRule type="expression" dxfId="1" priority="25">
      <formula>COUNTIF(I11:AW11,"&lt;&gt;" &amp; "")&gt;0</formula>
    </cfRule>
    <cfRule type="expression" dxfId="0" priority="26">
      <formula>AND(COUNTIF(I11:AW11,"&lt;&gt;" &amp; "")&gt;0,NOT(ISBLANK(G11)))</formula>
    </cfRule>
  </conditionalFormatting>
  <dataValidations count="3">
    <dataValidation type="list" allowBlank="1" showInputMessage="1" showErrorMessage="1" sqref="B5 E8 D7 C6" xr:uid="{00000000-0002-0000-0600-000000000000}">
      <formula1>"N.A."</formula1>
    </dataValidation>
    <dataValidation type="list" allowBlank="1" showInputMessage="1" showErrorMessage="1" sqref="D8 E7 C7:C8 D6:E6 B6:B8 C5:E5" xr:uid="{00000000-0002-0000-0600-000001000000}">
      <formula1>"Y,N"</formula1>
    </dataValidation>
    <dataValidation type="list" allowBlank="1" showInputMessage="1" showErrorMessage="1" sqref="E11:E26" xr:uid="{00000000-0002-0000-0600-000010000000}">
      <formula1>"Number (years),Rate (per year),Duration (years)"</formula1>
    </dataValidation>
  </dataValidations>
  <hyperlinks>
    <hyperlink ref="C5" location="Transfers!B12" display="Y" xr:uid="{00000000-0004-0000-0600-000000000000}"/>
    <hyperlink ref="D5" location="Transfers!B13" display="N" xr:uid="{00000000-0004-0000-0600-000001000000}"/>
    <hyperlink ref="E5" location="Transfers!B14" display="N" xr:uid="{00000000-0004-0000-0600-000002000000}"/>
    <hyperlink ref="B6" location="Transfers!B15" display="N" xr:uid="{00000000-0004-0000-0600-000003000000}"/>
    <hyperlink ref="D6" location="Transfers!B17" display="Y" xr:uid="{00000000-0004-0000-0600-000004000000}"/>
    <hyperlink ref="E6" location="Transfers!B18" display="N" xr:uid="{00000000-0004-0000-0600-000005000000}"/>
    <hyperlink ref="B7" location="Transfers!B19" display="N" xr:uid="{00000000-0004-0000-0600-000006000000}"/>
    <hyperlink ref="C7" location="Transfers!B20" display="N" xr:uid="{00000000-0004-0000-0600-000007000000}"/>
    <hyperlink ref="E7" location="Transfers!B22" display="Y" xr:uid="{00000000-0004-0000-0600-000008000000}"/>
    <hyperlink ref="B8" location="Transfers!B23" display="N" xr:uid="{00000000-0004-0000-0600-000009000000}"/>
    <hyperlink ref="C8" location="Transfers!B24" display="N" xr:uid="{00000000-0004-0000-0600-00000A000000}"/>
    <hyperlink ref="D8" location="Transfers!B25" display="N" xr:uid="{00000000-0004-0000-0600-00000B000000}"/>
    <hyperlink ref="B12" location="Transfers!$C$5" display="Transfers!$C$5" xr:uid="{00000000-0004-0000-0600-00000C000000}"/>
    <hyperlink ref="B13" location="Transfers!$D$5" display="Transfers!$D$5" xr:uid="{00000000-0004-0000-0600-00000D000000}"/>
    <hyperlink ref="B14" location="Transfers!$E$5" display="Transfers!$E$5" xr:uid="{00000000-0004-0000-0600-00000E000000}"/>
    <hyperlink ref="B15" location="Transfers!$B$6" display="Transfers!$B$6" xr:uid="{00000000-0004-0000-0600-00000F000000}"/>
    <hyperlink ref="B17" location="Transfers!$D$6" display="Transfers!$D$6" xr:uid="{00000000-0004-0000-0600-000010000000}"/>
    <hyperlink ref="B18" location="Transfers!$E$6" display="Transfers!$E$6" xr:uid="{00000000-0004-0000-0600-000011000000}"/>
    <hyperlink ref="B19" location="Transfers!$B$7" display="Transfers!$B$7" xr:uid="{00000000-0004-0000-0600-000012000000}"/>
    <hyperlink ref="B20" location="Transfers!$C$7" display="Transfers!$C$7" xr:uid="{00000000-0004-0000-0600-000013000000}"/>
    <hyperlink ref="B22" location="Transfers!$E$7" display="Transfers!$E$7" xr:uid="{00000000-0004-0000-0600-000014000000}"/>
    <hyperlink ref="B23" location="Transfers!$B$8" display="Transfers!$B$8" xr:uid="{00000000-0004-0000-0600-000015000000}"/>
    <hyperlink ref="B24" location="Transfers!$C$8" display="Transfers!$C$8" xr:uid="{00000000-0004-0000-0600-000016000000}"/>
    <hyperlink ref="B25" location="Transfers!$D$8" display="Transfers!$D$8" xr:uid="{00000000-0004-0000-06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Population Definitions</vt:lpstr>
      <vt:lpstr>Demographics</vt:lpstr>
      <vt:lpstr>Vaccination</vt:lpstr>
      <vt:lpstr>Typhoid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Eloisa Perez-Bennetts</dc:creator>
  <cp:lastModifiedBy>Romesh Abeysuriya</cp:lastModifiedBy>
  <dcterms:created xsi:type="dcterms:W3CDTF">2021-11-22T21:57:15Z</dcterms:created>
  <dcterms:modified xsi:type="dcterms:W3CDTF">2025-02-17T03:00:47Z</dcterms:modified>
  <cp:category>atomica:databook</cp:category>
</cp:coreProperties>
</file>