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atomica/tests/databooks/"/>
    </mc:Choice>
  </mc:AlternateContent>
  <bookViews>
    <workbookView xWindow="240" yWindow="460" windowWidth="16100" windowHeight="9660" activeTab="2"/>
  </bookViews>
  <sheets>
    <sheet name="Population Definitions" sheetId="1" r:id="rId1"/>
    <sheet name="Program Definitions" sheetId="2" r:id="rId2"/>
    <sheet name="State Variables" sheetId="3" r:id="rId3"/>
    <sheet name="Parameter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4" l="1"/>
  <c r="B20" i="4"/>
  <c r="A20" i="4"/>
  <c r="B17" i="4"/>
  <c r="A17" i="4"/>
  <c r="B14" i="4"/>
  <c r="A14" i="4"/>
  <c r="B11" i="4"/>
  <c r="A11" i="4"/>
  <c r="B8" i="4"/>
  <c r="A8" i="4"/>
  <c r="B5" i="4"/>
  <c r="A5" i="4"/>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 authorId="0">
      <text>
        <r>
          <rPr>
            <sz val="8"/>
            <color indexed="81"/>
            <rFont val="Tahoma"/>
            <family val="2"/>
          </rPr>
          <t>This is a characteristic.</t>
        </r>
      </text>
    </comment>
    <comment ref="B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text>
        <r>
          <rPr>
            <sz val="8"/>
            <color indexed="81"/>
            <rFont val="Tahoma"/>
            <family val="2"/>
          </rPr>
          <t>This is a characteristic.</t>
        </r>
      </text>
    </comment>
    <comment ref="B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characteristic.</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text>
        <r>
          <rPr>
            <sz val="8"/>
            <color indexed="81"/>
            <rFont val="Tahoma"/>
            <family val="2"/>
          </rPr>
          <t>This is a characteristic.</t>
        </r>
      </text>
    </comment>
    <comment ref="B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 authorId="0">
      <text>
        <r>
          <rPr>
            <sz val="8"/>
            <color indexed="81"/>
            <rFont val="Tahoma"/>
            <family val="2"/>
          </rPr>
          <t>This is a characteristic.</t>
        </r>
      </text>
    </comment>
    <comment ref="B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parameter.</t>
        </r>
      </text>
    </comment>
    <comment ref="B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parameter.</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text>
        <r>
          <rPr>
            <sz val="8"/>
            <color indexed="81"/>
            <rFont val="Tahoma"/>
            <family val="2"/>
          </rPr>
          <t>This is a parameter.</t>
        </r>
      </text>
    </comment>
    <comment ref="B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text>
        <r>
          <rPr>
            <sz val="8"/>
            <color indexed="81"/>
            <rFont val="Tahoma"/>
            <family val="2"/>
          </rPr>
          <t>This is a parameter.</t>
        </r>
      </text>
    </comment>
    <comment ref="B1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 authorId="0">
      <text>
        <r>
          <rPr>
            <sz val="8"/>
            <color indexed="81"/>
            <rFont val="Tahoma"/>
            <family val="2"/>
          </rPr>
          <t>This is a parameter.</t>
        </r>
      </text>
    </comment>
    <comment ref="B1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<sst xmlns="http://schemas.openxmlformats.org/spreadsheetml/2006/main" count="45" uniqueCount="25">
  <si>
    <t>Abbreviation</t>
  </si>
  <si>
    <t>Full Name</t>
  </si>
  <si>
    <t>prog_0</t>
  </si>
  <si>
    <t>Program 0</t>
  </si>
  <si>
    <t>prog_1</t>
  </si>
  <si>
    <t>Program 1</t>
  </si>
  <si>
    <t>prog_2</t>
  </si>
  <si>
    <t>Program 2</t>
  </si>
  <si>
    <t>Constant</t>
  </si>
  <si>
    <t>OR</t>
  </si>
  <si>
    <t>Proportion ever infected</t>
  </si>
  <si>
    <t>Proportion infected or susceptible</t>
  </si>
  <si>
    <t>Proportion not at risk of infection</t>
  </si>
  <si>
    <t>Death rate for susceptible people</t>
  </si>
  <si>
    <t>Average duration of infections (years)</t>
  </si>
  <si>
    <t>Death rate for infected people</t>
  </si>
  <si>
    <t>Initial prevalence</t>
  </si>
  <si>
    <t>Transmission probability per contact</t>
  </si>
  <si>
    <t>Number of contacts annually</t>
  </si>
  <si>
    <t>Adults</t>
  </si>
  <si>
    <t>adults</t>
  </si>
  <si>
    <t>Force of infection</t>
  </si>
  <si>
    <t>Number ever infected</t>
  </si>
  <si>
    <t>Number infected or susceptible</t>
  </si>
  <si>
    <t>Number not at risk of infection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</si>
</sst>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A3" sqref="A3"/>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20</v>
      </c>
      <c r="B2" s="2"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baseColWidth="10" defaultColWidth="8.83203125" defaultRowHeight="15" x14ac:dyDescent="0.2"/>
  <cols>
    <col min="1" max="2" width="20.66406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
  <sheetViews>
    <sheetView tabSelected="1" workbookViewId="0">
      <selection activeCell="B2" sqref="B2"/>
    </sheetView>
  </sheetViews>
  <sheetFormatPr baseColWidth="10" defaultColWidth="8.83203125" defaultRowHeight="15" x14ac:dyDescent="0.2"/>
  <cols>
    <col min="1" max="1" width="50.6640625" customWidth="1"/>
    <col min="2" max="2" width="10.6640625" customWidth="1"/>
  </cols>
  <sheetData>
    <row r="1" spans="1:22" x14ac:dyDescent="0.2">
      <c r="A1" s="1" t="s">
        <v>22</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3" spans="1:22" x14ac:dyDescent="0.2">
      <c r="A3" s="1" t="s">
        <v>23</v>
      </c>
      <c r="B3" s="1" t="s">
        <v>8</v>
      </c>
      <c r="D3" s="1">
        <v>2000</v>
      </c>
      <c r="E3" s="1">
        <v>2001</v>
      </c>
      <c r="F3" s="1">
        <v>2002</v>
      </c>
      <c r="G3" s="1">
        <v>2003</v>
      </c>
      <c r="H3" s="1">
        <v>2004</v>
      </c>
      <c r="I3" s="1">
        <v>2005</v>
      </c>
      <c r="J3" s="1">
        <v>2006</v>
      </c>
      <c r="K3" s="1">
        <v>2007</v>
      </c>
      <c r="L3" s="1">
        <v>2008</v>
      </c>
      <c r="M3" s="1">
        <v>2009</v>
      </c>
      <c r="N3" s="1">
        <v>2010</v>
      </c>
      <c r="O3" s="1">
        <v>2011</v>
      </c>
      <c r="P3" s="1">
        <v>2012</v>
      </c>
      <c r="Q3" s="1">
        <v>2013</v>
      </c>
      <c r="R3" s="1">
        <v>2014</v>
      </c>
      <c r="S3" s="1">
        <v>2015</v>
      </c>
      <c r="T3" s="1">
        <v>2016</v>
      </c>
      <c r="U3" s="1">
        <v>2017</v>
      </c>
      <c r="V3" s="1">
        <v>2018</v>
      </c>
    </row>
    <row r="5" spans="1:22" x14ac:dyDescent="0.2">
      <c r="A5" s="1" t="s">
        <v>24</v>
      </c>
      <c r="B5" s="1" t="s">
        <v>8</v>
      </c>
      <c r="D5" s="1">
        <v>2000</v>
      </c>
      <c r="E5" s="1">
        <v>2001</v>
      </c>
      <c r="F5" s="1">
        <v>2002</v>
      </c>
      <c r="G5" s="1">
        <v>2003</v>
      </c>
      <c r="H5" s="1">
        <v>2004</v>
      </c>
      <c r="I5" s="1">
        <v>2005</v>
      </c>
      <c r="J5" s="1">
        <v>2006</v>
      </c>
      <c r="K5" s="1">
        <v>2007</v>
      </c>
      <c r="L5" s="1">
        <v>2008</v>
      </c>
      <c r="M5" s="1">
        <v>2009</v>
      </c>
      <c r="N5" s="1">
        <v>2010</v>
      </c>
      <c r="O5" s="1">
        <v>2011</v>
      </c>
      <c r="P5" s="1">
        <v>2012</v>
      </c>
      <c r="Q5" s="1">
        <v>2013</v>
      </c>
      <c r="R5" s="1">
        <v>2014</v>
      </c>
      <c r="S5" s="1">
        <v>2015</v>
      </c>
      <c r="T5" s="1">
        <v>2016</v>
      </c>
      <c r="U5" s="1">
        <v>2017</v>
      </c>
      <c r="V5" s="1">
        <v>2018</v>
      </c>
    </row>
    <row r="7" spans="1:22" x14ac:dyDescent="0.2">
      <c r="A7" s="1" t="s">
        <v>10</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9" spans="1:22" x14ac:dyDescent="0.2">
      <c r="A9" s="1" t="s">
        <v>11</v>
      </c>
      <c r="B9" s="1" t="s">
        <v>8</v>
      </c>
      <c r="D9" s="1">
        <v>2000</v>
      </c>
      <c r="E9" s="1">
        <v>2001</v>
      </c>
      <c r="F9" s="1">
        <v>2002</v>
      </c>
      <c r="G9" s="1">
        <v>2003</v>
      </c>
      <c r="H9" s="1">
        <v>2004</v>
      </c>
      <c r="I9" s="1">
        <v>2005</v>
      </c>
      <c r="J9" s="1">
        <v>2006</v>
      </c>
      <c r="K9" s="1">
        <v>2007</v>
      </c>
      <c r="L9" s="1">
        <v>2008</v>
      </c>
      <c r="M9" s="1">
        <v>2009</v>
      </c>
      <c r="N9" s="1">
        <v>2010</v>
      </c>
      <c r="O9" s="1">
        <v>2011</v>
      </c>
      <c r="P9" s="1">
        <v>2012</v>
      </c>
      <c r="Q9" s="1">
        <v>2013</v>
      </c>
      <c r="R9" s="1">
        <v>2014</v>
      </c>
      <c r="S9" s="1">
        <v>2015</v>
      </c>
      <c r="T9" s="1">
        <v>2016</v>
      </c>
      <c r="U9" s="1">
        <v>2017</v>
      </c>
      <c r="V9" s="1">
        <v>2018</v>
      </c>
    </row>
    <row r="11" spans="1:22" x14ac:dyDescent="0.2">
      <c r="A11" s="1" t="s">
        <v>12</v>
      </c>
      <c r="B11" s="1" t="s">
        <v>8</v>
      </c>
      <c r="D11" s="1">
        <v>2000</v>
      </c>
      <c r="E11" s="1">
        <v>2001</v>
      </c>
      <c r="F11" s="1">
        <v>2002</v>
      </c>
      <c r="G11" s="1">
        <v>2003</v>
      </c>
      <c r="H11" s="1">
        <v>2004</v>
      </c>
      <c r="I11" s="1">
        <v>2005</v>
      </c>
      <c r="J11" s="1">
        <v>2006</v>
      </c>
      <c r="K11" s="1">
        <v>2007</v>
      </c>
      <c r="L11" s="1">
        <v>2008</v>
      </c>
      <c r="M11" s="1">
        <v>2009</v>
      </c>
      <c r="N11" s="1">
        <v>2010</v>
      </c>
      <c r="O11" s="1">
        <v>2011</v>
      </c>
      <c r="P11" s="1">
        <v>2012</v>
      </c>
      <c r="Q11" s="1">
        <v>2013</v>
      </c>
      <c r="R11" s="1">
        <v>2014</v>
      </c>
      <c r="S11" s="1">
        <v>2015</v>
      </c>
      <c r="T11" s="1">
        <v>2016</v>
      </c>
      <c r="U11" s="1">
        <v>2017</v>
      </c>
      <c r="V11" s="1">
        <v>2018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0"/>
  <sheetViews>
    <sheetView workbookViewId="0">
      <selection activeCell="B5" sqref="B5"/>
    </sheetView>
  </sheetViews>
  <sheetFormatPr baseColWidth="10" defaultColWidth="8.83203125" defaultRowHeight="15" x14ac:dyDescent="0.2"/>
  <cols>
    <col min="1" max="1" width="50.6640625" customWidth="1"/>
    <col min="2" max="2" width="10.6640625" customWidth="1"/>
  </cols>
  <sheetData>
    <row r="1" spans="1:22" x14ac:dyDescent="0.2">
      <c r="A1" s="1" t="s">
        <v>21</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2">
      <c r="A2" s="2" t="str">
        <f>'Population Definitions'!B2</f>
        <v>Adults</v>
      </c>
      <c r="B2">
        <v>8.0000000000000004E-4</v>
      </c>
      <c r="C2" s="2" t="s">
        <v>9</v>
      </c>
    </row>
    <row r="4" spans="1:22" x14ac:dyDescent="0.2">
      <c r="A4" s="1" t="s">
        <v>13</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2">
      <c r="A5" s="2" t="str">
        <f>'Population Definitions'!B2</f>
        <v>Adults</v>
      </c>
      <c r="B5">
        <f>IF(SUMPRODUCT(--(D5:V5&lt;&gt;""))=0,0.008,"N.A.")</f>
        <v>8.0000000000000002E-3</v>
      </c>
      <c r="C5" s="2" t="s">
        <v>9</v>
      </c>
    </row>
    <row r="7" spans="1:22" x14ac:dyDescent="0.2">
      <c r="A7" s="1" t="s">
        <v>14</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2">
      <c r="A8" s="2" t="str">
        <f>'Population Definitions'!B2</f>
        <v>Adults</v>
      </c>
      <c r="B8">
        <f>IF(SUMPRODUCT(--(D8:V8&lt;&gt;""))=0,0.5,"N.A.")</f>
        <v>0.5</v>
      </c>
      <c r="C8" s="2" t="s">
        <v>9</v>
      </c>
    </row>
    <row r="10" spans="1:22" x14ac:dyDescent="0.2">
      <c r="A10" s="1" t="s">
        <v>15</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2">
      <c r="A11" s="2" t="str">
        <f>'Population Definitions'!B2</f>
        <v>Adults</v>
      </c>
      <c r="B11">
        <f>IF(SUMPRODUCT(--(D11:V11&lt;&gt;""))=0,0.016,"N.A.")</f>
        <v>1.6E-2</v>
      </c>
      <c r="C11" s="2" t="s">
        <v>9</v>
      </c>
    </row>
    <row r="13" spans="1:22" x14ac:dyDescent="0.2">
      <c r="A13" s="1" t="s">
        <v>16</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2">
      <c r="A14" s="2" t="str">
        <f>'Population Definitions'!B2</f>
        <v>Adults</v>
      </c>
      <c r="B14">
        <f>IF(SUMPRODUCT(--(D14:V14&lt;&gt;""))=0,0.005,"N.A.")</f>
        <v>5.0000000000000001E-3</v>
      </c>
      <c r="C14" s="2" t="s">
        <v>9</v>
      </c>
    </row>
    <row r="16" spans="1:22" x14ac:dyDescent="0.2">
      <c r="A16" s="1" t="s">
        <v>17</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22" x14ac:dyDescent="0.2">
      <c r="A17" s="2" t="str">
        <f>'Population Definitions'!B2</f>
        <v>Adults</v>
      </c>
      <c r="B17">
        <f>IF(SUMPRODUCT(--(D17:V17&lt;&gt;""))=0,0.0008,"N.A.")</f>
        <v>8.0000000000000004E-4</v>
      </c>
      <c r="C17" s="2" t="s">
        <v>9</v>
      </c>
    </row>
    <row r="19" spans="1:22" x14ac:dyDescent="0.2">
      <c r="A19" s="1" t="s">
        <v>18</v>
      </c>
      <c r="B19" s="1" t="s">
        <v>8</v>
      </c>
      <c r="D19" s="1">
        <v>2000</v>
      </c>
      <c r="E19" s="1">
        <v>2001</v>
      </c>
      <c r="F19" s="1">
        <v>2002</v>
      </c>
      <c r="G19" s="1">
        <v>2003</v>
      </c>
      <c r="H19" s="1">
        <v>2004</v>
      </c>
      <c r="I19" s="1">
        <v>2005</v>
      </c>
      <c r="J19" s="1">
        <v>2006</v>
      </c>
      <c r="K19" s="1">
        <v>2007</v>
      </c>
      <c r="L19" s="1">
        <v>2008</v>
      </c>
      <c r="M19" s="1">
        <v>2009</v>
      </c>
      <c r="N19" s="1">
        <v>2010</v>
      </c>
      <c r="O19" s="1">
        <v>2011</v>
      </c>
      <c r="P19" s="1">
        <v>2012</v>
      </c>
      <c r="Q19" s="1">
        <v>2013</v>
      </c>
      <c r="R19" s="1">
        <v>2014</v>
      </c>
      <c r="S19" s="1">
        <v>2015</v>
      </c>
      <c r="T19" s="1">
        <v>2016</v>
      </c>
      <c r="U19" s="1">
        <v>2017</v>
      </c>
      <c r="V19" s="1">
        <v>2018</v>
      </c>
    </row>
    <row r="20" spans="1:22" x14ac:dyDescent="0.2">
      <c r="A20" s="2" t="str">
        <f>'Population Definitions'!B2</f>
        <v>Adults</v>
      </c>
      <c r="B20">
        <f>IF(SUMPRODUCT(--(D20:V20&lt;&gt;""))=0,80,"N.A.")</f>
        <v>80</v>
      </c>
      <c r="C20"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2018-03-24T18:33:13Z</dcterms:created>
  <dcterms:modified xsi:type="dcterms:W3CDTF">2018-03-27T15:46:00Z</dcterms:modified>
</cp:coreProperties>
</file>