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48F15891-5997-6C4E-A0BB-44068073C42D}" xr6:coauthVersionLast="34" xr6:coauthVersionMax="34" xr10:uidLastSave="{00000000-0000-0000-0000-000000000000}"/>
  <bookViews>
    <workbookView xWindow="240" yWindow="460" windowWidth="28300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A2" i="3" l="1"/>
  <c r="K1" i="3"/>
  <c r="J1" i="3"/>
  <c r="I1" i="3"/>
  <c r="H1" i="3"/>
  <c r="G1" i="3"/>
  <c r="G34" i="2"/>
  <c r="G23" i="2"/>
  <c r="G9" i="2"/>
  <c r="G16" i="2"/>
  <c r="G20" i="2"/>
  <c r="G13" i="2"/>
  <c r="G2" i="2"/>
  <c r="A11" i="3" l="1"/>
  <c r="K10" i="3"/>
  <c r="J10" i="3"/>
  <c r="I10" i="3"/>
  <c r="H10" i="3"/>
  <c r="G10" i="3"/>
  <c r="A8" i="3"/>
  <c r="K7" i="3"/>
  <c r="J7" i="3"/>
  <c r="I7" i="3"/>
  <c r="H7" i="3"/>
  <c r="G7" i="3"/>
  <c r="A5" i="3"/>
  <c r="K4" i="3"/>
  <c r="J4" i="3"/>
  <c r="I4" i="3"/>
  <c r="H4" i="3"/>
  <c r="G4" i="3"/>
  <c r="A29" i="2"/>
  <c r="A22" i="2"/>
  <c r="A15" i="2"/>
  <c r="A8" i="2"/>
  <c r="A1" i="2"/>
</calcChain>
</file>

<file path=xl/sharedStrings.xml><?xml version="1.0" encoding="utf-8"?>
<sst xmlns="http://schemas.openxmlformats.org/spreadsheetml/2006/main" count="150" uniqueCount="36">
  <si>
    <t>Targeted to (populations)</t>
  </si>
  <si>
    <t>Targeted to (compartments)</t>
  </si>
  <si>
    <t>Abbreviation</t>
  </si>
  <si>
    <t>Display name</t>
  </si>
  <si>
    <t>Adults</t>
  </si>
  <si>
    <t>Susceptible</t>
  </si>
  <si>
    <t>Vaccinated</t>
  </si>
  <si>
    <t>Undiagnosed</t>
  </si>
  <si>
    <t>Diagnosed</t>
  </si>
  <si>
    <t>Notified and treated</t>
  </si>
  <si>
    <t>Lost to follow-up</t>
  </si>
  <si>
    <t>Successfully treated (comp)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</si>
  <si>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</si>
  <si>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</si>
  <si>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</si>
  <si>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</si>
  <si>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</si>
  <si>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</si>
  <si>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</si>
  <si>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</si>
  <si>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</si>
  <si>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Baseline value</t>
  </si>
  <si>
    <t>Coverage interaction</t>
  </si>
  <si>
    <t>Impact interaction</t>
  </si>
  <si>
    <t>Test sensitivity</t>
  </si>
  <si>
    <t>Initiation rate</t>
  </si>
  <si>
    <t>Loss-to-follow-up rate</t>
  </si>
  <si>
    <t>BCG vaccination</t>
  </si>
  <si>
    <t>Passive case finding</t>
  </si>
  <si>
    <t>Active case finding</t>
  </si>
  <si>
    <t>Treatment initiation</t>
  </si>
  <si>
    <t>Treatment support</t>
  </si>
  <si>
    <t>Y</t>
  </si>
  <si>
    <t>Additive</t>
  </si>
  <si>
    <t>Best</t>
  </si>
  <si>
    <t>Vaccination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</si>
</sst>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9" fontId="0" fillId="2" borderId="1" xfId="0" applyNumberFormat="1" applyFill="1" applyBorder="1" applyAlignment="1" applyProtection="1">
      <alignment wrapText="1"/>
      <protection locked="0"/>
    </xf>
  </cellXfs>
  <cellStyles count="1">
    <cellStyle name="Normal" xfId="0" builtinId="0"/>
  </cellStyles>
  <dxfs count="144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opLeftCell="D1" workbookViewId="0">
      <selection activeCell="J7" sqref="J7"/>
    </sheetView>
  </sheetViews>
  <sheetFormatPr baseColWidth="10" defaultColWidth="8.83203125" defaultRowHeight="15" x14ac:dyDescent="0.2"/>
  <cols>
    <col min="1" max="3" width="14.83203125" customWidth="1"/>
    <col min="5" max="11" width="14.83203125" customWidth="1"/>
  </cols>
  <sheetData>
    <row r="1" spans="1:11" x14ac:dyDescent="0.2">
      <c r="C1" s="1" t="s">
        <v>0</v>
      </c>
      <c r="E1" s="1" t="s">
        <v>1</v>
      </c>
    </row>
    <row r="2" spans="1:11" ht="30" x14ac:dyDescent="0.2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">
      <c r="A3" t="s">
        <v>27</v>
      </c>
      <c r="B3" t="s">
        <v>27</v>
      </c>
      <c r="C3" s="4" t="s">
        <v>32</v>
      </c>
      <c r="E3" s="4" t="s">
        <v>32</v>
      </c>
      <c r="F3" s="4" t="s">
        <v>12</v>
      </c>
      <c r="G3" s="4" t="s">
        <v>12</v>
      </c>
      <c r="H3" s="4" t="s">
        <v>12</v>
      </c>
      <c r="I3" s="4" t="s">
        <v>12</v>
      </c>
      <c r="J3" s="4" t="s">
        <v>12</v>
      </c>
      <c r="K3" s="4" t="s">
        <v>12</v>
      </c>
    </row>
    <row r="4" spans="1:11" x14ac:dyDescent="0.2">
      <c r="A4" t="s">
        <v>28</v>
      </c>
      <c r="B4" t="s">
        <v>28</v>
      </c>
      <c r="C4" s="4" t="s">
        <v>32</v>
      </c>
      <c r="E4" s="4" t="s">
        <v>12</v>
      </c>
      <c r="F4" s="4" t="s">
        <v>12</v>
      </c>
      <c r="G4" s="4" t="s">
        <v>32</v>
      </c>
      <c r="H4" s="4" t="s">
        <v>12</v>
      </c>
      <c r="I4" s="4" t="s">
        <v>12</v>
      </c>
      <c r="J4" s="4" t="s">
        <v>12</v>
      </c>
      <c r="K4" s="4" t="s">
        <v>12</v>
      </c>
    </row>
    <row r="5" spans="1:11" x14ac:dyDescent="0.2">
      <c r="A5" t="s">
        <v>29</v>
      </c>
      <c r="B5" t="s">
        <v>29</v>
      </c>
      <c r="C5" s="4" t="s">
        <v>32</v>
      </c>
      <c r="E5" s="4" t="s">
        <v>12</v>
      </c>
      <c r="F5" s="4" t="s">
        <v>12</v>
      </c>
      <c r="G5" s="4" t="s">
        <v>32</v>
      </c>
      <c r="H5" s="4" t="s">
        <v>12</v>
      </c>
      <c r="I5" s="4" t="s">
        <v>12</v>
      </c>
      <c r="J5" s="4" t="s">
        <v>12</v>
      </c>
      <c r="K5" s="4" t="s">
        <v>12</v>
      </c>
    </row>
    <row r="6" spans="1:11" x14ac:dyDescent="0.2">
      <c r="A6" t="s">
        <v>30</v>
      </c>
      <c r="B6" t="s">
        <v>30</v>
      </c>
      <c r="C6" s="4" t="s">
        <v>32</v>
      </c>
      <c r="E6" s="4" t="s">
        <v>12</v>
      </c>
      <c r="F6" s="4" t="s">
        <v>12</v>
      </c>
      <c r="G6" s="4" t="s">
        <v>12</v>
      </c>
      <c r="H6" s="4" t="s">
        <v>32</v>
      </c>
      <c r="I6" s="4" t="s">
        <v>12</v>
      </c>
      <c r="J6" s="4" t="s">
        <v>32</v>
      </c>
      <c r="K6" s="4" t="s">
        <v>12</v>
      </c>
    </row>
    <row r="7" spans="1:11" x14ac:dyDescent="0.2">
      <c r="A7" t="s">
        <v>31</v>
      </c>
      <c r="B7" t="s">
        <v>31</v>
      </c>
      <c r="C7" s="4" t="s">
        <v>32</v>
      </c>
      <c r="E7" s="4" t="s">
        <v>12</v>
      </c>
      <c r="F7" s="4" t="s">
        <v>12</v>
      </c>
      <c r="G7" s="4" t="s">
        <v>12</v>
      </c>
      <c r="H7" s="4" t="s">
        <v>12</v>
      </c>
      <c r="I7" s="4" t="s">
        <v>32</v>
      </c>
      <c r="J7" s="4" t="s">
        <v>12</v>
      </c>
      <c r="K7" s="4" t="s">
        <v>32</v>
      </c>
    </row>
  </sheetData>
  <conditionalFormatting sqref="C3:C7">
    <cfRule type="cellIs" dxfId="143" priority="1" operator="equal">
      <formula>"Y"</formula>
    </cfRule>
  </conditionalFormatting>
  <conditionalFormatting sqref="C4">
    <cfRule type="cellIs" dxfId="142" priority="9" operator="equal">
      <formula>"Y"</formula>
    </cfRule>
  </conditionalFormatting>
  <conditionalFormatting sqref="C5">
    <cfRule type="cellIs" dxfId="141" priority="17" operator="equal">
      <formula>"Y"</formula>
    </cfRule>
  </conditionalFormatting>
  <conditionalFormatting sqref="C6">
    <cfRule type="cellIs" dxfId="140" priority="25" operator="equal">
      <formula>"Y"</formula>
    </cfRule>
  </conditionalFormatting>
  <conditionalFormatting sqref="C7">
    <cfRule type="cellIs" dxfId="139" priority="33" operator="equal">
      <formula>"Y"</formula>
    </cfRule>
  </conditionalFormatting>
  <conditionalFormatting sqref="E3">
    <cfRule type="cellIs" dxfId="138" priority="2" operator="equal">
      <formula>"Y"</formula>
    </cfRule>
  </conditionalFormatting>
  <conditionalFormatting sqref="E4">
    <cfRule type="cellIs" dxfId="137" priority="10" operator="equal">
      <formula>"Y"</formula>
    </cfRule>
  </conditionalFormatting>
  <conditionalFormatting sqref="E5">
    <cfRule type="cellIs" dxfId="136" priority="18" operator="equal">
      <formula>"Y"</formula>
    </cfRule>
  </conditionalFormatting>
  <conditionalFormatting sqref="E6">
    <cfRule type="cellIs" dxfId="135" priority="26" operator="equal">
      <formula>"Y"</formula>
    </cfRule>
  </conditionalFormatting>
  <conditionalFormatting sqref="E7">
    <cfRule type="cellIs" dxfId="134" priority="34" operator="equal">
      <formula>"Y"</formula>
    </cfRule>
  </conditionalFormatting>
  <conditionalFormatting sqref="F3">
    <cfRule type="cellIs" dxfId="133" priority="3" operator="equal">
      <formula>"Y"</formula>
    </cfRule>
  </conditionalFormatting>
  <conditionalFormatting sqref="F4">
    <cfRule type="cellIs" dxfId="132" priority="11" operator="equal">
      <formula>"Y"</formula>
    </cfRule>
  </conditionalFormatting>
  <conditionalFormatting sqref="F5">
    <cfRule type="cellIs" dxfId="131" priority="19" operator="equal">
      <formula>"Y"</formula>
    </cfRule>
  </conditionalFormatting>
  <conditionalFormatting sqref="F6">
    <cfRule type="cellIs" dxfId="130" priority="27" operator="equal">
      <formula>"Y"</formula>
    </cfRule>
  </conditionalFormatting>
  <conditionalFormatting sqref="F7">
    <cfRule type="cellIs" dxfId="129" priority="35" operator="equal">
      <formula>"Y"</formula>
    </cfRule>
  </conditionalFormatting>
  <conditionalFormatting sqref="G3">
    <cfRule type="cellIs" dxfId="128" priority="4" operator="equal">
      <formula>"Y"</formula>
    </cfRule>
  </conditionalFormatting>
  <conditionalFormatting sqref="G4">
    <cfRule type="cellIs" dxfId="127" priority="12" operator="equal">
      <formula>"Y"</formula>
    </cfRule>
  </conditionalFormatting>
  <conditionalFormatting sqref="G5">
    <cfRule type="cellIs" dxfId="126" priority="20" operator="equal">
      <formula>"Y"</formula>
    </cfRule>
  </conditionalFormatting>
  <conditionalFormatting sqref="G6">
    <cfRule type="cellIs" dxfId="125" priority="28" operator="equal">
      <formula>"Y"</formula>
    </cfRule>
  </conditionalFormatting>
  <conditionalFormatting sqref="G7">
    <cfRule type="cellIs" dxfId="124" priority="36" operator="equal">
      <formula>"Y"</formula>
    </cfRule>
  </conditionalFormatting>
  <conditionalFormatting sqref="H3">
    <cfRule type="cellIs" dxfId="123" priority="5" operator="equal">
      <formula>"Y"</formula>
    </cfRule>
  </conditionalFormatting>
  <conditionalFormatting sqref="H4">
    <cfRule type="cellIs" dxfId="122" priority="13" operator="equal">
      <formula>"Y"</formula>
    </cfRule>
  </conditionalFormatting>
  <conditionalFormatting sqref="H5">
    <cfRule type="cellIs" dxfId="121" priority="21" operator="equal">
      <formula>"Y"</formula>
    </cfRule>
  </conditionalFormatting>
  <conditionalFormatting sqref="H6">
    <cfRule type="cellIs" dxfId="120" priority="29" operator="equal">
      <formula>"Y"</formula>
    </cfRule>
  </conditionalFormatting>
  <conditionalFormatting sqref="H7">
    <cfRule type="cellIs" dxfId="119" priority="37" operator="equal">
      <formula>"Y"</formula>
    </cfRule>
  </conditionalFormatting>
  <conditionalFormatting sqref="I3">
    <cfRule type="cellIs" dxfId="118" priority="6" operator="equal">
      <formula>"Y"</formula>
    </cfRule>
  </conditionalFormatting>
  <conditionalFormatting sqref="I4">
    <cfRule type="cellIs" dxfId="117" priority="14" operator="equal">
      <formula>"Y"</formula>
    </cfRule>
  </conditionalFormatting>
  <conditionalFormatting sqref="I5">
    <cfRule type="cellIs" dxfId="116" priority="22" operator="equal">
      <formula>"Y"</formula>
    </cfRule>
  </conditionalFormatting>
  <conditionalFormatting sqref="I6">
    <cfRule type="cellIs" dxfId="115" priority="30" operator="equal">
      <formula>"Y"</formula>
    </cfRule>
  </conditionalFormatting>
  <conditionalFormatting sqref="I7">
    <cfRule type="cellIs" dxfId="114" priority="38" operator="equal">
      <formula>"Y"</formula>
    </cfRule>
  </conditionalFormatting>
  <conditionalFormatting sqref="J3">
    <cfRule type="cellIs" dxfId="113" priority="7" operator="equal">
      <formula>"Y"</formula>
    </cfRule>
  </conditionalFormatting>
  <conditionalFormatting sqref="J4">
    <cfRule type="cellIs" dxfId="112" priority="15" operator="equal">
      <formula>"Y"</formula>
    </cfRule>
  </conditionalFormatting>
  <conditionalFormatting sqref="J5">
    <cfRule type="cellIs" dxfId="111" priority="23" operator="equal">
      <formula>"Y"</formula>
    </cfRule>
  </conditionalFormatting>
  <conditionalFormatting sqref="J6">
    <cfRule type="cellIs" dxfId="110" priority="31" operator="equal">
      <formula>"Y"</formula>
    </cfRule>
  </conditionalFormatting>
  <conditionalFormatting sqref="J7">
    <cfRule type="cellIs" dxfId="109" priority="39" operator="equal">
      <formula>"Y"</formula>
    </cfRule>
  </conditionalFormatting>
  <conditionalFormatting sqref="K3">
    <cfRule type="cellIs" dxfId="108" priority="8" operator="equal">
      <formula>"Y"</formula>
    </cfRule>
  </conditionalFormatting>
  <conditionalFormatting sqref="K4">
    <cfRule type="cellIs" dxfId="107" priority="16" operator="equal">
      <formula>"Y"</formula>
    </cfRule>
  </conditionalFormatting>
  <conditionalFormatting sqref="K5">
    <cfRule type="cellIs" dxfId="106" priority="24" operator="equal">
      <formula>"Y"</formula>
    </cfRule>
  </conditionalFormatting>
  <conditionalFormatting sqref="K6">
    <cfRule type="cellIs" dxfId="105" priority="32" operator="equal">
      <formula>"Y"</formula>
    </cfRule>
  </conditionalFormatting>
  <conditionalFormatting sqref="K7">
    <cfRule type="cellIs" dxfId="104" priority="40" operator="equal">
      <formula>"Y"</formula>
    </cfRule>
  </conditionalFormatting>
  <dataValidations count="1">
    <dataValidation type="list" allowBlank="1" showInputMessage="1" showErrorMessage="1" sqref="E3:K7 C3:C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topLeftCell="A22" workbookViewId="0">
      <selection activeCell="G34" sqref="G34"/>
    </sheetView>
  </sheetViews>
  <sheetFormatPr baseColWidth="10" defaultColWidth="8.83203125" defaultRowHeight="15" x14ac:dyDescent="0.2"/>
  <cols>
    <col min="1" max="1" width="17" bestFit="1" customWidth="1"/>
    <col min="2" max="2" width="13.83203125" customWidth="1"/>
    <col min="3" max="3" width="12.6640625" customWidth="1"/>
    <col min="4" max="4" width="3.83203125" customWidth="1"/>
  </cols>
  <sheetData>
    <row r="1" spans="1:9" x14ac:dyDescent="0.2">
      <c r="A1" s="2" t="str">
        <f>'Program targeting'!$A$3</f>
        <v>BCG vaccination</v>
      </c>
      <c r="B1" s="2" t="s">
        <v>13</v>
      </c>
      <c r="C1" s="2" t="s">
        <v>14</v>
      </c>
      <c r="D1" s="2"/>
      <c r="E1" s="2">
        <v>2014</v>
      </c>
      <c r="F1" s="2">
        <v>2015</v>
      </c>
      <c r="G1" s="2">
        <v>2016</v>
      </c>
      <c r="H1" s="2">
        <v>2017</v>
      </c>
      <c r="I1" s="2">
        <v>2018</v>
      </c>
    </row>
    <row r="2" spans="1:9" x14ac:dyDescent="0.2">
      <c r="A2" s="2" t="s">
        <v>15</v>
      </c>
      <c r="B2" s="5"/>
      <c r="C2" s="5"/>
      <c r="D2" s="4" t="s">
        <v>16</v>
      </c>
      <c r="E2" s="5"/>
      <c r="F2" s="5"/>
      <c r="G2" s="5">
        <f>G3*G6</f>
        <v>6098664</v>
      </c>
      <c r="H2" s="5"/>
      <c r="I2" s="5"/>
    </row>
    <row r="3" spans="1:9" x14ac:dyDescent="0.2">
      <c r="A3" s="2" t="s">
        <v>17</v>
      </c>
      <c r="B3" s="5"/>
      <c r="C3" s="5"/>
      <c r="D3" s="4" t="s">
        <v>16</v>
      </c>
      <c r="E3" s="5"/>
      <c r="F3" s="5"/>
      <c r="G3" s="5">
        <v>12</v>
      </c>
      <c r="H3" s="5"/>
      <c r="I3" s="5"/>
    </row>
    <row r="4" spans="1:9" x14ac:dyDescent="0.2">
      <c r="A4" s="2" t="s">
        <v>18</v>
      </c>
      <c r="B4" s="5"/>
      <c r="C4" s="5"/>
      <c r="D4" s="4" t="s">
        <v>16</v>
      </c>
      <c r="E4" s="5"/>
      <c r="F4" s="5"/>
      <c r="G4" s="5"/>
      <c r="H4" s="5"/>
      <c r="I4" s="5"/>
    </row>
    <row r="5" spans="1:9" x14ac:dyDescent="0.2">
      <c r="A5" s="2" t="s">
        <v>19</v>
      </c>
      <c r="B5" s="5"/>
      <c r="C5" s="5"/>
      <c r="D5" s="4" t="s">
        <v>16</v>
      </c>
      <c r="E5" s="5"/>
      <c r="F5" s="5"/>
      <c r="G5" s="5"/>
      <c r="H5" s="5"/>
      <c r="I5" s="5"/>
    </row>
    <row r="6" spans="1:9" x14ac:dyDescent="0.2">
      <c r="A6" s="2" t="s">
        <v>20</v>
      </c>
      <c r="B6" s="5"/>
      <c r="C6" s="5"/>
      <c r="D6" s="4" t="s">
        <v>16</v>
      </c>
      <c r="E6" s="5"/>
      <c r="F6" s="5"/>
      <c r="G6" s="5">
        <v>508222</v>
      </c>
      <c r="H6" s="5"/>
      <c r="I6" s="5"/>
    </row>
    <row r="8" spans="1:9" x14ac:dyDescent="0.2">
      <c r="A8" s="2" t="str">
        <f>'Program targeting'!$A$4</f>
        <v>Passive case finding</v>
      </c>
      <c r="B8" s="2" t="s">
        <v>13</v>
      </c>
      <c r="C8" s="2" t="s">
        <v>14</v>
      </c>
      <c r="D8" s="2"/>
      <c r="E8" s="2">
        <v>2014</v>
      </c>
      <c r="F8" s="2">
        <v>2015</v>
      </c>
      <c r="G8" s="2">
        <v>2016</v>
      </c>
      <c r="H8" s="2">
        <v>2017</v>
      </c>
      <c r="I8" s="2">
        <v>2018</v>
      </c>
    </row>
    <row r="9" spans="1:9" x14ac:dyDescent="0.2">
      <c r="A9" s="2" t="s">
        <v>15</v>
      </c>
      <c r="B9" s="5"/>
      <c r="C9" s="5"/>
      <c r="D9" s="4" t="s">
        <v>16</v>
      </c>
      <c r="E9" s="5"/>
      <c r="F9" s="5"/>
      <c r="G9" s="5">
        <f>G10*G13</f>
        <v>1021900</v>
      </c>
      <c r="H9" s="5"/>
      <c r="I9" s="5"/>
    </row>
    <row r="10" spans="1:9" x14ac:dyDescent="0.2">
      <c r="A10" s="2" t="s">
        <v>17</v>
      </c>
      <c r="B10" s="5"/>
      <c r="C10" s="5"/>
      <c r="D10" s="4" t="s">
        <v>16</v>
      </c>
      <c r="E10" s="5"/>
      <c r="F10" s="5"/>
      <c r="G10" s="5">
        <v>10</v>
      </c>
      <c r="H10" s="5"/>
      <c r="I10" s="5"/>
    </row>
    <row r="11" spans="1:9" x14ac:dyDescent="0.2">
      <c r="A11" s="2" t="s">
        <v>18</v>
      </c>
      <c r="B11" s="5"/>
      <c r="C11" s="5"/>
      <c r="D11" s="4" t="s">
        <v>16</v>
      </c>
      <c r="E11" s="5"/>
      <c r="F11" s="5"/>
      <c r="G11" s="5"/>
      <c r="H11" s="5"/>
      <c r="I11" s="5"/>
    </row>
    <row r="12" spans="1:9" x14ac:dyDescent="0.2">
      <c r="A12" s="2" t="s">
        <v>19</v>
      </c>
      <c r="B12" s="5"/>
      <c r="C12" s="5"/>
      <c r="D12" s="4" t="s">
        <v>16</v>
      </c>
      <c r="E12" s="5"/>
      <c r="F12" s="5"/>
      <c r="G12" s="5"/>
      <c r="H12" s="5"/>
      <c r="I12" s="5"/>
    </row>
    <row r="13" spans="1:9" x14ac:dyDescent="0.2">
      <c r="A13" s="2" t="s">
        <v>20</v>
      </c>
      <c r="B13" s="5"/>
      <c r="C13" s="5"/>
      <c r="D13" s="4" t="s">
        <v>16</v>
      </c>
      <c r="E13" s="5"/>
      <c r="F13" s="5"/>
      <c r="G13" s="5">
        <f>ROUND(340632*0.3,0)</f>
        <v>102190</v>
      </c>
      <c r="H13" s="5"/>
      <c r="I13" s="5"/>
    </row>
    <row r="15" spans="1:9" x14ac:dyDescent="0.2">
      <c r="A15" s="2" t="str">
        <f>'Program targeting'!$A$5</f>
        <v>Active case finding</v>
      </c>
      <c r="B15" s="2" t="s">
        <v>13</v>
      </c>
      <c r="C15" s="2" t="s">
        <v>14</v>
      </c>
      <c r="D15" s="2"/>
      <c r="E15" s="2">
        <v>2014</v>
      </c>
      <c r="F15" s="2">
        <v>2015</v>
      </c>
      <c r="G15" s="2">
        <v>2016</v>
      </c>
      <c r="H15" s="2">
        <v>2017</v>
      </c>
      <c r="I15" s="2">
        <v>2018</v>
      </c>
    </row>
    <row r="16" spans="1:9" x14ac:dyDescent="0.2">
      <c r="A16" s="2" t="s">
        <v>15</v>
      </c>
      <c r="B16" s="5"/>
      <c r="C16" s="5"/>
      <c r="D16" s="4" t="s">
        <v>16</v>
      </c>
      <c r="E16" s="5"/>
      <c r="F16" s="5"/>
      <c r="G16" s="5">
        <f>G17*G20</f>
        <v>1907536</v>
      </c>
      <c r="H16" s="5"/>
      <c r="I16" s="5"/>
    </row>
    <row r="17" spans="1:9" x14ac:dyDescent="0.2">
      <c r="A17" s="2" t="s">
        <v>17</v>
      </c>
      <c r="B17" s="5"/>
      <c r="C17" s="5"/>
      <c r="D17" s="4" t="s">
        <v>16</v>
      </c>
      <c r="E17" s="5"/>
      <c r="F17" s="5"/>
      <c r="G17" s="5">
        <v>8</v>
      </c>
      <c r="H17" s="5"/>
      <c r="I17" s="5"/>
    </row>
    <row r="18" spans="1:9" x14ac:dyDescent="0.2">
      <c r="A18" s="2" t="s">
        <v>18</v>
      </c>
      <c r="B18" s="5"/>
      <c r="C18" s="5"/>
      <c r="D18" s="4" t="s">
        <v>16</v>
      </c>
      <c r="E18" s="5"/>
      <c r="F18" s="5"/>
      <c r="G18" s="5"/>
      <c r="H18" s="5"/>
      <c r="I18" s="5"/>
    </row>
    <row r="19" spans="1:9" x14ac:dyDescent="0.2">
      <c r="A19" s="2" t="s">
        <v>19</v>
      </c>
      <c r="B19" s="5"/>
      <c r="C19" s="5"/>
      <c r="D19" s="4" t="s">
        <v>16</v>
      </c>
      <c r="E19" s="5"/>
      <c r="F19" s="5"/>
      <c r="G19" s="5"/>
      <c r="H19" s="5"/>
      <c r="I19" s="5"/>
    </row>
    <row r="20" spans="1:9" x14ac:dyDescent="0.2">
      <c r="A20" s="2" t="s">
        <v>20</v>
      </c>
      <c r="B20" s="5"/>
      <c r="C20" s="5"/>
      <c r="D20" s="4" t="s">
        <v>16</v>
      </c>
      <c r="E20" s="5"/>
      <c r="F20" s="5"/>
      <c r="G20" s="5">
        <f>ROUND(340632*0.7,0)</f>
        <v>238442</v>
      </c>
      <c r="H20" s="5"/>
      <c r="I20" s="5"/>
    </row>
    <row r="22" spans="1:9" x14ac:dyDescent="0.2">
      <c r="A22" s="2" t="str">
        <f>'Program targeting'!$A$6</f>
        <v>Treatment initiation</v>
      </c>
      <c r="B22" s="2" t="s">
        <v>13</v>
      </c>
      <c r="C22" s="2" t="s">
        <v>14</v>
      </c>
      <c r="D22" s="2"/>
      <c r="E22" s="2">
        <v>2014</v>
      </c>
      <c r="F22" s="2">
        <v>2015</v>
      </c>
      <c r="G22" s="2">
        <v>2016</v>
      </c>
      <c r="H22" s="2">
        <v>2017</v>
      </c>
      <c r="I22" s="2">
        <v>2018</v>
      </c>
    </row>
    <row r="23" spans="1:9" x14ac:dyDescent="0.2">
      <c r="A23" s="2" t="s">
        <v>15</v>
      </c>
      <c r="B23" s="5"/>
      <c r="C23" s="5"/>
      <c r="D23" s="4" t="s">
        <v>16</v>
      </c>
      <c r="E23" s="5"/>
      <c r="F23" s="5"/>
      <c r="G23" s="5">
        <f>G24*G27</f>
        <v>5250000</v>
      </c>
      <c r="H23" s="5"/>
      <c r="I23" s="5"/>
    </row>
    <row r="24" spans="1:9" x14ac:dyDescent="0.2">
      <c r="A24" s="2" t="s">
        <v>17</v>
      </c>
      <c r="B24" s="5"/>
      <c r="C24" s="5"/>
      <c r="D24" s="4" t="s">
        <v>16</v>
      </c>
      <c r="E24" s="5"/>
      <c r="F24" s="5"/>
      <c r="G24" s="5">
        <v>35</v>
      </c>
      <c r="H24" s="5"/>
      <c r="I24" s="5"/>
    </row>
    <row r="25" spans="1:9" x14ac:dyDescent="0.2">
      <c r="A25" s="2" t="s">
        <v>18</v>
      </c>
      <c r="B25" s="5"/>
      <c r="C25" s="5"/>
      <c r="D25" s="4" t="s">
        <v>16</v>
      </c>
      <c r="E25" s="5"/>
      <c r="F25" s="5"/>
      <c r="G25" s="5"/>
      <c r="H25" s="5"/>
      <c r="I25" s="5"/>
    </row>
    <row r="26" spans="1:9" x14ac:dyDescent="0.2">
      <c r="A26" s="2" t="s">
        <v>19</v>
      </c>
      <c r="B26" s="5"/>
      <c r="C26" s="5"/>
      <c r="D26" s="4" t="s">
        <v>16</v>
      </c>
      <c r="E26" s="5"/>
      <c r="F26" s="5"/>
      <c r="G26" s="5"/>
      <c r="H26" s="5"/>
      <c r="I26" s="5"/>
    </row>
    <row r="27" spans="1:9" x14ac:dyDescent="0.2">
      <c r="A27" s="2" t="s">
        <v>20</v>
      </c>
      <c r="B27" s="5"/>
      <c r="C27" s="5"/>
      <c r="D27" s="4" t="s">
        <v>16</v>
      </c>
      <c r="E27" s="5"/>
      <c r="F27" s="5"/>
      <c r="G27" s="5">
        <v>150000</v>
      </c>
      <c r="H27" s="5"/>
      <c r="I27" s="5"/>
    </row>
    <row r="29" spans="1:9" x14ac:dyDescent="0.2">
      <c r="A29" s="2" t="str">
        <f>'Program targeting'!$A$7</f>
        <v>Treatment support</v>
      </c>
      <c r="B29" s="2" t="s">
        <v>13</v>
      </c>
      <c r="C29" s="2" t="s">
        <v>14</v>
      </c>
      <c r="D29" s="2"/>
      <c r="E29" s="2">
        <v>2014</v>
      </c>
      <c r="F29" s="2">
        <v>2015</v>
      </c>
      <c r="G29" s="2">
        <v>2016</v>
      </c>
      <c r="H29" s="2">
        <v>2017</v>
      </c>
      <c r="I29" s="2">
        <v>2018</v>
      </c>
    </row>
    <row r="30" spans="1:9" x14ac:dyDescent="0.2">
      <c r="A30" s="2" t="s">
        <v>15</v>
      </c>
      <c r="B30" s="5"/>
      <c r="C30" s="5"/>
      <c r="D30" s="4" t="s">
        <v>16</v>
      </c>
      <c r="E30" s="5"/>
      <c r="F30" s="5"/>
      <c r="G30" s="5">
        <v>3000000</v>
      </c>
      <c r="H30" s="5"/>
      <c r="I30" s="5"/>
    </row>
    <row r="31" spans="1:9" x14ac:dyDescent="0.2">
      <c r="A31" s="2" t="s">
        <v>17</v>
      </c>
      <c r="B31" s="5"/>
      <c r="C31" s="5"/>
      <c r="D31" s="4" t="s">
        <v>16</v>
      </c>
      <c r="E31" s="5"/>
      <c r="F31" s="5"/>
      <c r="G31" s="5">
        <v>100</v>
      </c>
      <c r="H31" s="5"/>
      <c r="I31" s="5"/>
    </row>
    <row r="32" spans="1:9" x14ac:dyDescent="0.2">
      <c r="A32" s="2" t="s">
        <v>18</v>
      </c>
      <c r="B32" s="5"/>
      <c r="C32" s="5"/>
      <c r="D32" s="4" t="s">
        <v>16</v>
      </c>
      <c r="E32" s="5"/>
      <c r="F32" s="5"/>
      <c r="G32" s="5"/>
      <c r="H32" s="5"/>
      <c r="I32" s="5"/>
    </row>
    <row r="33" spans="1:9" x14ac:dyDescent="0.2">
      <c r="A33" s="2" t="s">
        <v>19</v>
      </c>
      <c r="B33" s="5"/>
      <c r="C33" s="5"/>
      <c r="D33" s="4" t="s">
        <v>16</v>
      </c>
      <c r="E33" s="5"/>
      <c r="F33" s="5"/>
      <c r="G33" s="5"/>
      <c r="H33" s="5"/>
      <c r="I33" s="5"/>
    </row>
    <row r="34" spans="1:9" x14ac:dyDescent="0.2">
      <c r="A34" s="2" t="s">
        <v>20</v>
      </c>
      <c r="B34" s="5"/>
      <c r="C34" s="5"/>
      <c r="D34" s="4" t="s">
        <v>16</v>
      </c>
      <c r="E34" s="5"/>
      <c r="F34" s="5"/>
      <c r="G34" s="5">
        <f>G30/G31</f>
        <v>30000</v>
      </c>
      <c r="H34" s="5"/>
      <c r="I34" s="5"/>
    </row>
  </sheetData>
  <conditionalFormatting sqref="C10">
    <cfRule type="expression" dxfId="103" priority="13">
      <formula>COUNTIF(E10:I10,"&lt;&gt;" &amp; "")&gt;0</formula>
    </cfRule>
    <cfRule type="expression" dxfId="102" priority="14">
      <formula>AND(COUNTIF(E10:I10,"&lt;&gt;" &amp; "")&gt;0,NOT(ISBLANK(C10)))</formula>
    </cfRule>
  </conditionalFormatting>
  <conditionalFormatting sqref="C11">
    <cfRule type="expression" dxfId="101" priority="15">
      <formula>COUNTIF(E11:I11,"&lt;&gt;" &amp; "")&gt;0</formula>
    </cfRule>
    <cfRule type="expression" dxfId="100" priority="16">
      <formula>AND(COUNTIF(E11:I11,"&lt;&gt;" &amp; "")&gt;0,NOT(ISBLANK(C11)))</formula>
    </cfRule>
  </conditionalFormatting>
  <conditionalFormatting sqref="C12">
    <cfRule type="expression" dxfId="99" priority="17">
      <formula>COUNTIF(E12:I12,"&lt;&gt;" &amp; "")&gt;0</formula>
    </cfRule>
    <cfRule type="expression" dxfId="98" priority="18">
      <formula>AND(COUNTIF(E12:I12,"&lt;&gt;" &amp; "")&gt;0,NOT(ISBLANK(C12)))</formula>
    </cfRule>
  </conditionalFormatting>
  <conditionalFormatting sqref="C13">
    <cfRule type="expression" dxfId="97" priority="19">
      <formula>COUNTIF(E13:I13,"&lt;&gt;" &amp; "")&gt;0</formula>
    </cfRule>
    <cfRule type="expression" dxfId="96" priority="20">
      <formula>AND(COUNTIF(E13:I13,"&lt;&gt;" &amp; "")&gt;0,NOT(ISBLANK(C13)))</formula>
    </cfRule>
  </conditionalFormatting>
  <conditionalFormatting sqref="C16">
    <cfRule type="expression" dxfId="95" priority="21">
      <formula>COUNTIF(E16:I16,"&lt;&gt;" &amp; "")&gt;0</formula>
    </cfRule>
    <cfRule type="expression" dxfId="94" priority="22">
      <formula>AND(COUNTIF(E16:I16,"&lt;&gt;" &amp; "")&gt;0,NOT(ISBLANK(C16)))</formula>
    </cfRule>
  </conditionalFormatting>
  <conditionalFormatting sqref="C17">
    <cfRule type="expression" dxfId="93" priority="23">
      <formula>COUNTIF(E17:I17,"&lt;&gt;" &amp; "")&gt;0</formula>
    </cfRule>
    <cfRule type="expression" dxfId="92" priority="24">
      <formula>AND(COUNTIF(E17:I17,"&lt;&gt;" &amp; "")&gt;0,NOT(ISBLANK(C17)))</formula>
    </cfRule>
  </conditionalFormatting>
  <conditionalFormatting sqref="C18">
    <cfRule type="expression" dxfId="91" priority="25">
      <formula>COUNTIF(E18:I18,"&lt;&gt;" &amp; "")&gt;0</formula>
    </cfRule>
    <cfRule type="expression" dxfId="90" priority="26">
      <formula>AND(COUNTIF(E18:I18,"&lt;&gt;" &amp; "")&gt;0,NOT(ISBLANK(C18)))</formula>
    </cfRule>
  </conditionalFormatting>
  <conditionalFormatting sqref="C19">
    <cfRule type="expression" dxfId="89" priority="27">
      <formula>COUNTIF(E19:I19,"&lt;&gt;" &amp; "")&gt;0</formula>
    </cfRule>
    <cfRule type="expression" dxfId="88" priority="28">
      <formula>AND(COUNTIF(E19:I19,"&lt;&gt;" &amp; "")&gt;0,NOT(ISBLANK(C19)))</formula>
    </cfRule>
  </conditionalFormatting>
  <conditionalFormatting sqref="C2">
    <cfRule type="expression" dxfId="87" priority="1">
      <formula>COUNTIF(E2:I2,"&lt;&gt;" &amp; "")&gt;0</formula>
    </cfRule>
    <cfRule type="expression" dxfId="86" priority="2">
      <formula>AND(COUNTIF(E2:I2,"&lt;&gt;" &amp; "")&gt;0,NOT(ISBLANK(C2)))</formula>
    </cfRule>
  </conditionalFormatting>
  <conditionalFormatting sqref="C20">
    <cfRule type="expression" dxfId="85" priority="29">
      <formula>COUNTIF(E20:I20,"&lt;&gt;" &amp; "")&gt;0</formula>
    </cfRule>
    <cfRule type="expression" dxfId="84" priority="30">
      <formula>AND(COUNTIF(E20:I20,"&lt;&gt;" &amp; "")&gt;0,NOT(ISBLANK(C20)))</formula>
    </cfRule>
  </conditionalFormatting>
  <conditionalFormatting sqref="C23">
    <cfRule type="expression" dxfId="83" priority="31">
      <formula>COUNTIF(E23:I23,"&lt;&gt;" &amp; "")&gt;0</formula>
    </cfRule>
    <cfRule type="expression" dxfId="82" priority="32">
      <formula>AND(COUNTIF(E23:I23,"&lt;&gt;" &amp; "")&gt;0,NOT(ISBLANK(C23)))</formula>
    </cfRule>
  </conditionalFormatting>
  <conditionalFormatting sqref="C24">
    <cfRule type="expression" dxfId="81" priority="33">
      <formula>COUNTIF(E24:I24,"&lt;&gt;" &amp; "")&gt;0</formula>
    </cfRule>
    <cfRule type="expression" dxfId="80" priority="34">
      <formula>AND(COUNTIF(E24:I24,"&lt;&gt;" &amp; "")&gt;0,NOT(ISBLANK(C24)))</formula>
    </cfRule>
  </conditionalFormatting>
  <conditionalFormatting sqref="C25">
    <cfRule type="expression" dxfId="79" priority="35">
      <formula>COUNTIF(E25:I25,"&lt;&gt;" &amp; "")&gt;0</formula>
    </cfRule>
    <cfRule type="expression" dxfId="78" priority="36">
      <formula>AND(COUNTIF(E25:I25,"&lt;&gt;" &amp; "")&gt;0,NOT(ISBLANK(C25)))</formula>
    </cfRule>
  </conditionalFormatting>
  <conditionalFormatting sqref="C26">
    <cfRule type="expression" dxfId="77" priority="37">
      <formula>COUNTIF(E26:I26,"&lt;&gt;" &amp; "")&gt;0</formula>
    </cfRule>
    <cfRule type="expression" dxfId="76" priority="38">
      <formula>AND(COUNTIF(E26:I26,"&lt;&gt;" &amp; "")&gt;0,NOT(ISBLANK(C26)))</formula>
    </cfRule>
  </conditionalFormatting>
  <conditionalFormatting sqref="C27">
    <cfRule type="expression" dxfId="75" priority="39">
      <formula>COUNTIF(E27:I27,"&lt;&gt;" &amp; "")&gt;0</formula>
    </cfRule>
    <cfRule type="expression" dxfId="74" priority="40">
      <formula>AND(COUNTIF(E27:I27,"&lt;&gt;" &amp; "")&gt;0,NOT(ISBLANK(C27)))</formula>
    </cfRule>
  </conditionalFormatting>
  <conditionalFormatting sqref="C3">
    <cfRule type="expression" dxfId="73" priority="3">
      <formula>COUNTIF(E3:I3,"&lt;&gt;" &amp; "")&gt;0</formula>
    </cfRule>
    <cfRule type="expression" dxfId="72" priority="4">
      <formula>AND(COUNTIF(E3:I3,"&lt;&gt;" &amp; "")&gt;0,NOT(ISBLANK(C3)))</formula>
    </cfRule>
  </conditionalFormatting>
  <conditionalFormatting sqref="C30">
    <cfRule type="expression" dxfId="71" priority="41">
      <formula>COUNTIF(E30:I30,"&lt;&gt;" &amp; "")&gt;0</formula>
    </cfRule>
    <cfRule type="expression" dxfId="70" priority="42">
      <formula>AND(COUNTIF(E30:I30,"&lt;&gt;" &amp; "")&gt;0,NOT(ISBLANK(C30)))</formula>
    </cfRule>
  </conditionalFormatting>
  <conditionalFormatting sqref="C31">
    <cfRule type="expression" dxfId="69" priority="43">
      <formula>COUNTIF(E31:I31,"&lt;&gt;" &amp; "")&gt;0</formula>
    </cfRule>
    <cfRule type="expression" dxfId="68" priority="44">
      <formula>AND(COUNTIF(E31:I31,"&lt;&gt;" &amp; "")&gt;0,NOT(ISBLANK(C31)))</formula>
    </cfRule>
  </conditionalFormatting>
  <conditionalFormatting sqref="C32">
    <cfRule type="expression" dxfId="67" priority="45">
      <formula>COUNTIF(E32:I32,"&lt;&gt;" &amp; "")&gt;0</formula>
    </cfRule>
    <cfRule type="expression" dxfId="66" priority="46">
      <formula>AND(COUNTIF(E32:I32,"&lt;&gt;" &amp; "")&gt;0,NOT(ISBLANK(C32)))</formula>
    </cfRule>
  </conditionalFormatting>
  <conditionalFormatting sqref="C33">
    <cfRule type="expression" dxfId="65" priority="47">
      <formula>COUNTIF(E33:I33,"&lt;&gt;" &amp; "")&gt;0</formula>
    </cfRule>
    <cfRule type="expression" dxfId="64" priority="48">
      <formula>AND(COUNTIF(E33:I33,"&lt;&gt;" &amp; "")&gt;0,NOT(ISBLANK(C33)))</formula>
    </cfRule>
  </conditionalFormatting>
  <conditionalFormatting sqref="C34">
    <cfRule type="expression" dxfId="63" priority="49">
      <formula>COUNTIF(E34:I34,"&lt;&gt;" &amp; "")&gt;0</formula>
    </cfRule>
    <cfRule type="expression" dxfId="62" priority="50">
      <formula>AND(COUNTIF(E34:I34,"&lt;&gt;" &amp; "")&gt;0,NOT(ISBLANK(C34)))</formula>
    </cfRule>
  </conditionalFormatting>
  <conditionalFormatting sqref="C4">
    <cfRule type="expression" dxfId="61" priority="5">
      <formula>COUNTIF(E4:I4,"&lt;&gt;" &amp; "")&gt;0</formula>
    </cfRule>
    <cfRule type="expression" dxfId="60" priority="6">
      <formula>AND(COUNTIF(E4:I4,"&lt;&gt;" &amp; "")&gt;0,NOT(ISBLANK(C4)))</formula>
    </cfRule>
  </conditionalFormatting>
  <conditionalFormatting sqref="C5">
    <cfRule type="expression" dxfId="59" priority="7">
      <formula>COUNTIF(E5:I5,"&lt;&gt;" &amp; "")&gt;0</formula>
    </cfRule>
    <cfRule type="expression" dxfId="58" priority="8">
      <formula>AND(COUNTIF(E5:I5,"&lt;&gt;" &amp; "")&gt;0,NOT(ISBLANK(C5)))</formula>
    </cfRule>
  </conditionalFormatting>
  <conditionalFormatting sqref="C6">
    <cfRule type="expression" dxfId="57" priority="9">
      <formula>COUNTIF(E6:I6,"&lt;&gt;" &amp; "")&gt;0</formula>
    </cfRule>
    <cfRule type="expression" dxfId="56" priority="10">
      <formula>AND(COUNTIF(E6:I6,"&lt;&gt;" &amp; "")&gt;0,NOT(ISBLANK(C6)))</formula>
    </cfRule>
  </conditionalFormatting>
  <conditionalFormatting sqref="C9">
    <cfRule type="expression" dxfId="55" priority="11">
      <formula>COUNTIF(E9:I9,"&lt;&gt;" &amp; "")&gt;0</formula>
    </cfRule>
    <cfRule type="expression" dxfId="54" priority="12">
      <formula>AND(COUNTIF(E9:I9,"&lt;&gt;"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abSelected="1" workbookViewId="0">
      <selection activeCell="J11" sqref="J11"/>
    </sheetView>
  </sheetViews>
  <sheetFormatPr baseColWidth="10" defaultColWidth="8.83203125" defaultRowHeight="15" x14ac:dyDescent="0.2"/>
  <cols>
    <col min="1" max="1" width="18.33203125" bestFit="1" customWidth="1"/>
    <col min="2" max="2" width="12.1640625" bestFit="1" customWidth="1"/>
    <col min="3" max="4" width="9.83203125" bestFit="1" customWidth="1"/>
    <col min="5" max="5" width="10.33203125" bestFit="1" customWidth="1"/>
    <col min="6" max="6" width="2.33203125" customWidth="1"/>
    <col min="7" max="11" width="12.83203125" style="8" customWidth="1"/>
  </cols>
  <sheetData>
    <row r="1" spans="1:11" ht="30" x14ac:dyDescent="0.2">
      <c r="A1" s="1" t="s">
        <v>35</v>
      </c>
      <c r="B1" s="3" t="s">
        <v>21</v>
      </c>
      <c r="C1" s="3" t="s">
        <v>22</v>
      </c>
      <c r="D1" s="3" t="s">
        <v>23</v>
      </c>
      <c r="E1" s="3" t="s">
        <v>13</v>
      </c>
      <c r="G1" s="6" t="str">
        <f>'Program targeting'!$A$3</f>
        <v>BCG vaccination</v>
      </c>
      <c r="H1" s="6" t="str">
        <f>'Program targeting'!$A$4</f>
        <v>Passive case finding</v>
      </c>
      <c r="I1" s="6" t="str">
        <f>'Program targeting'!$A$5</f>
        <v>Active case finding</v>
      </c>
      <c r="J1" s="6" t="str">
        <f>'Program targeting'!$A$6</f>
        <v>Treatment initiation</v>
      </c>
      <c r="K1" s="6" t="str">
        <f>'Program targeting'!$A$7</f>
        <v>Treatment support</v>
      </c>
    </row>
    <row r="2" spans="1:11" x14ac:dyDescent="0.2">
      <c r="A2" t="str">
        <f>'Program targeting'!$C$2</f>
        <v>Adults</v>
      </c>
      <c r="B2" s="5">
        <v>0</v>
      </c>
      <c r="C2" s="5" t="s">
        <v>33</v>
      </c>
      <c r="D2" s="5" t="s">
        <v>34</v>
      </c>
      <c r="E2" s="5"/>
      <c r="G2" s="7">
        <v>1</v>
      </c>
      <c r="H2" s="7"/>
      <c r="I2" s="7"/>
      <c r="J2" s="7"/>
      <c r="K2" s="7"/>
    </row>
    <row r="4" spans="1:11" ht="30" x14ac:dyDescent="0.2">
      <c r="A4" s="1" t="s">
        <v>24</v>
      </c>
      <c r="B4" s="3" t="s">
        <v>21</v>
      </c>
      <c r="C4" s="3" t="s">
        <v>22</v>
      </c>
      <c r="D4" s="3" t="s">
        <v>23</v>
      </c>
      <c r="E4" s="3" t="s">
        <v>13</v>
      </c>
      <c r="G4" s="6" t="str">
        <f>'Program targeting'!$A$3</f>
        <v>BCG vaccination</v>
      </c>
      <c r="H4" s="6" t="str">
        <f>'Program targeting'!$A$4</f>
        <v>Passive case finding</v>
      </c>
      <c r="I4" s="6" t="str">
        <f>'Program targeting'!$A$5</f>
        <v>Active case finding</v>
      </c>
      <c r="J4" s="6" t="str">
        <f>'Program targeting'!$A$6</f>
        <v>Treatment initiation</v>
      </c>
      <c r="K4" s="6" t="str">
        <f>'Program targeting'!$A$7</f>
        <v>Treatment support</v>
      </c>
    </row>
    <row r="5" spans="1:11" x14ac:dyDescent="0.2">
      <c r="A5" t="str">
        <f>'Program targeting'!$C$2</f>
        <v>Adults</v>
      </c>
      <c r="B5" s="5">
        <v>0</v>
      </c>
      <c r="C5" s="5" t="s">
        <v>33</v>
      </c>
      <c r="D5" s="5" t="s">
        <v>34</v>
      </c>
      <c r="E5" s="5"/>
      <c r="G5" s="7"/>
      <c r="H5" s="9">
        <v>0.8</v>
      </c>
      <c r="I5" s="9">
        <v>0.7</v>
      </c>
      <c r="J5" s="7"/>
      <c r="K5" s="7"/>
    </row>
    <row r="7" spans="1:11" ht="30" x14ac:dyDescent="0.2">
      <c r="A7" s="1" t="s">
        <v>25</v>
      </c>
      <c r="B7" s="3" t="s">
        <v>21</v>
      </c>
      <c r="C7" s="3" t="s">
        <v>22</v>
      </c>
      <c r="D7" s="3" t="s">
        <v>23</v>
      </c>
      <c r="E7" s="3" t="s">
        <v>13</v>
      </c>
      <c r="G7" s="6" t="str">
        <f>'Program targeting'!$A$3</f>
        <v>BCG vaccination</v>
      </c>
      <c r="H7" s="6" t="str">
        <f>'Program targeting'!$A$4</f>
        <v>Passive case finding</v>
      </c>
      <c r="I7" s="6" t="str">
        <f>'Program targeting'!$A$5</f>
        <v>Active case finding</v>
      </c>
      <c r="J7" s="6" t="str">
        <f>'Program targeting'!$A$6</f>
        <v>Treatment initiation</v>
      </c>
      <c r="K7" s="6" t="str">
        <f>'Program targeting'!$A$7</f>
        <v>Treatment support</v>
      </c>
    </row>
    <row r="8" spans="1:11" x14ac:dyDescent="0.2">
      <c r="A8" t="str">
        <f>'Program targeting'!$C$2</f>
        <v>Adults</v>
      </c>
      <c r="B8" s="5">
        <v>0.1</v>
      </c>
      <c r="C8" s="5" t="s">
        <v>33</v>
      </c>
      <c r="D8" s="5" t="s">
        <v>34</v>
      </c>
      <c r="E8" s="5"/>
      <c r="G8" s="7"/>
      <c r="H8" s="7"/>
      <c r="I8" s="7"/>
      <c r="J8" s="7">
        <v>0.6</v>
      </c>
      <c r="K8" s="7"/>
    </row>
    <row r="10" spans="1:11" ht="30" x14ac:dyDescent="0.2">
      <c r="A10" s="1" t="s">
        <v>26</v>
      </c>
      <c r="B10" s="3" t="s">
        <v>21</v>
      </c>
      <c r="C10" s="3" t="s">
        <v>22</v>
      </c>
      <c r="D10" s="3" t="s">
        <v>23</v>
      </c>
      <c r="E10" s="3" t="s">
        <v>13</v>
      </c>
      <c r="G10" s="6" t="str">
        <f>'Program targeting'!$A$3</f>
        <v>BCG vaccination</v>
      </c>
      <c r="H10" s="6" t="str">
        <f>'Program targeting'!$A$4</f>
        <v>Passive case finding</v>
      </c>
      <c r="I10" s="6" t="str">
        <f>'Program targeting'!$A$5</f>
        <v>Active case finding</v>
      </c>
      <c r="J10" s="6" t="str">
        <f>'Program targeting'!$A$6</f>
        <v>Treatment initiation</v>
      </c>
      <c r="K10" s="6" t="str">
        <f>'Program targeting'!$A$7</f>
        <v>Treatment support</v>
      </c>
    </row>
    <row r="11" spans="1:11" x14ac:dyDescent="0.2">
      <c r="A11" t="str">
        <f>'Program targeting'!$C$2</f>
        <v>Adults</v>
      </c>
      <c r="B11" s="5">
        <v>0.3</v>
      </c>
      <c r="C11" s="5" t="s">
        <v>33</v>
      </c>
      <c r="D11" s="5" t="s">
        <v>34</v>
      </c>
      <c r="E11" s="5"/>
      <c r="G11" s="7"/>
      <c r="H11" s="7"/>
      <c r="I11" s="7"/>
      <c r="J11" s="7"/>
      <c r="K11" s="7">
        <v>0.15</v>
      </c>
    </row>
  </sheetData>
  <dataValidations count="2">
    <dataValidation type="list" allowBlank="1" showInputMessage="1" showErrorMessage="1" sqref="C8 C5 C11 C2" xr:uid="{00000000-0002-0000-0200-000000000000}">
      <formula1>"Random,Additive,Nested"</formula1>
    </dataValidation>
    <dataValidation type="list" allowBlank="1" showInputMessage="1" showErrorMessage="1" sqref="D8 D5 D11 D2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5" id="{00000000-000E-0000-0200-00001F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0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5" id="{00000000-000E-0000-0200-00000B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0C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35" id="{00000000-000E-0000-0200-000015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47" id="{00000000-000E-0000-0200-000021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22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7" id="{00000000-000E-0000-0200-00000D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0E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37" id="{00000000-000E-0000-0200-000017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49" id="{00000000-000E-0000-0200-000023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24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9" id="{00000000-000E-0000-0200-00000F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0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39" id="{00000000-000E-0000-0200-000019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51" id="{00000000-000E-0000-0200-000025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26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31" id="{00000000-000E-0000-0200-000011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12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41" id="{00000000-000E-0000-0200-00001B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33" id="{00000000-000E-0000-0200-000013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14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43" id="{00000000-000E-0000-0200-00001D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1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5" id="{BDB4054B-DAC2-434F-8643-FC0D4215519A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8E4B4880-D402-0842-A0BD-ECFD2DACDFA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7" id="{AFA2DE3B-A0BA-2E48-A944-6F7B74947A77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B563E20D-B775-3C4C-975B-F09480614CA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9" id="{1C81BFEF-3D4B-A44F-8C25-45F342E762FE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E1ECE792-B393-FA41-9B76-608367108AC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1" id="{F9CEF7BB-8882-A94D-AD69-05E67275FAA1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42A29132-ABC7-824B-A953-CDB217AFDBE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3" id="{6CF12F8E-5180-1D46-9426-8971FFCA2C4E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B4F6252C-F9AF-E540-A85C-087A0571877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" id="{A262D49D-2631-D644-992A-2C01E0D49340}">
            <xm:f>AND('Program targeting'!$C$6&lt;&gt;"Y",NOT(ISBLANK(K11)))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0039032-7345-7449-9EB4-08F60FA43CE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2018-09-21T09:46:23Z</dcterms:created>
  <dcterms:modified xsi:type="dcterms:W3CDTF">2018-09-21T10:17:07Z</dcterms:modified>
</cp:coreProperties>
</file>