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330"/>
  <workbookPr defaultThemeVersion="124226"/>
  <mc:AlternateContent xmlns:mc="http://schemas.openxmlformats.org/markup-compatibility/2006">
    <mc:Choice Requires="x15">
      <x15ac:absPath xmlns:x15ac="http://schemas.microsoft.com/office/spreadsheetml/2010/11/ac" url="D:\Projects - Work\Optima\atomica\tests\databooks\"/>
    </mc:Choice>
  </mc:AlternateContent>
  <xr:revisionPtr revIDLastSave="0" documentId="13_ncr:1_{AA04AAA8-9DEB-4DB1-82E0-50C1B0AEC15C}" xr6:coauthVersionLast="33" xr6:coauthVersionMax="33" xr10:uidLastSave="{00000000-0000-0000-0000-000000000000}"/>
  <bookViews>
    <workbookView xWindow="240" yWindow="15" windowWidth="16095" windowHeight="9660" firstSheet="1" activeTab="1" xr2:uid="{00000000-000D-0000-FFFF-FFFF00000000}"/>
  </bookViews>
  <sheets>
    <sheet name="Population Definitions" sheetId="1" r:id="rId1"/>
    <sheet name="Transfer Definitions" sheetId="14" r:id="rId2"/>
    <sheet name="Transfer Details" sheetId="17" r:id="rId3"/>
    <sheet name="General Demographics" sheetId="3" r:id="rId4"/>
    <sheet name="Active TB Prevalence" sheetId="4" r:id="rId5"/>
    <sheet name="Latent TB Prevalence" sheetId="5" r:id="rId6"/>
    <sheet name="Notified Cases" sheetId="6" r:id="rId7"/>
    <sheet name="Infection Susceptibility" sheetId="7" r:id="rId8"/>
    <sheet name="Latent Testing and Treatment" sheetId="8" r:id="rId9"/>
    <sheet name="Latent Progression Rates" sheetId="9" r:id="rId10"/>
    <sheet name="Active TB Testing and Treatment" sheetId="10" r:id="rId11"/>
    <sheet name="Active TB Progression Rates" sheetId="11" r:id="rId12"/>
    <sheet name="Active TB Death Rates" sheetId="12" r:id="rId13"/>
    <sheet name="Metadata" sheetId="13" state="hidden" r:id="rId14"/>
  </sheets>
  <calcPr calcId="179017"/>
</workbook>
</file>

<file path=xl/calcChain.xml><?xml version="1.0" encoding="utf-8"?>
<calcChain xmlns="http://schemas.openxmlformats.org/spreadsheetml/2006/main">
  <c r="A7" i="17" l="1"/>
  <c r="A6" i="17"/>
  <c r="A5" i="17"/>
  <c r="A4" i="17"/>
  <c r="A3" i="17"/>
  <c r="F669" i="17" l="1"/>
  <c r="E669" i="17"/>
  <c r="D669" i="17"/>
  <c r="C669" i="17"/>
  <c r="A669" i="17"/>
  <c r="F668" i="17"/>
  <c r="E668" i="17"/>
  <c r="D668" i="17"/>
  <c r="C668" i="17"/>
  <c r="A668" i="17"/>
  <c r="F667" i="17"/>
  <c r="E667" i="17"/>
  <c r="D667" i="17"/>
  <c r="C667" i="17"/>
  <c r="A667" i="17"/>
  <c r="F666" i="17"/>
  <c r="E666" i="17"/>
  <c r="D666" i="17"/>
  <c r="C666" i="17"/>
  <c r="A666" i="17"/>
  <c r="F665" i="17"/>
  <c r="E665" i="17"/>
  <c r="D665" i="17"/>
  <c r="C665" i="17"/>
  <c r="A665" i="17"/>
  <c r="F664" i="17"/>
  <c r="E664" i="17"/>
  <c r="D664" i="17"/>
  <c r="C664" i="17"/>
  <c r="A664" i="17"/>
  <c r="F663" i="17"/>
  <c r="E663" i="17"/>
  <c r="D663" i="17"/>
  <c r="C663" i="17"/>
  <c r="A663" i="17"/>
  <c r="F662" i="17"/>
  <c r="E662" i="17"/>
  <c r="D662" i="17"/>
  <c r="C662" i="17"/>
  <c r="A662" i="17"/>
  <c r="F661" i="17"/>
  <c r="E661" i="17"/>
  <c r="D661" i="17"/>
  <c r="C661" i="17"/>
  <c r="A661" i="17"/>
  <c r="F660" i="17"/>
  <c r="E660" i="17"/>
  <c r="D660" i="17"/>
  <c r="C660" i="17"/>
  <c r="A660" i="17"/>
  <c r="F659" i="17"/>
  <c r="E659" i="17"/>
  <c r="D659" i="17"/>
  <c r="C659" i="17"/>
  <c r="A659" i="17"/>
  <c r="F658" i="17"/>
  <c r="E658" i="17"/>
  <c r="D658" i="17"/>
  <c r="C658" i="17"/>
  <c r="A658" i="17"/>
  <c r="F657" i="17"/>
  <c r="E657" i="17"/>
  <c r="D657" i="17"/>
  <c r="C657" i="17"/>
  <c r="A657" i="17"/>
  <c r="F656" i="17"/>
  <c r="E656" i="17"/>
  <c r="D656" i="17"/>
  <c r="C656" i="17"/>
  <c r="A656" i="17"/>
  <c r="F655" i="17"/>
  <c r="E655" i="17"/>
  <c r="D655" i="17"/>
  <c r="C655" i="17"/>
  <c r="A655" i="17"/>
  <c r="F654" i="17"/>
  <c r="E654" i="17"/>
  <c r="D654" i="17"/>
  <c r="C654" i="17"/>
  <c r="A654" i="17"/>
  <c r="F653" i="17"/>
  <c r="E653" i="17"/>
  <c r="D653" i="17"/>
  <c r="C653" i="17"/>
  <c r="A653" i="17"/>
  <c r="F652" i="17"/>
  <c r="E652" i="17"/>
  <c r="D652" i="17"/>
  <c r="C652" i="17"/>
  <c r="A652" i="17"/>
  <c r="F651" i="17"/>
  <c r="E651" i="17"/>
  <c r="D651" i="17"/>
  <c r="C651" i="17"/>
  <c r="A651" i="17"/>
  <c r="F650" i="17"/>
  <c r="E650" i="17"/>
  <c r="D650" i="17"/>
  <c r="C650" i="17"/>
  <c r="A650" i="17"/>
  <c r="F649" i="17"/>
  <c r="E649" i="17"/>
  <c r="D649" i="17"/>
  <c r="C649" i="17"/>
  <c r="A649" i="17"/>
  <c r="F648" i="17"/>
  <c r="E648" i="17"/>
  <c r="D648" i="17"/>
  <c r="C648" i="17"/>
  <c r="A648" i="17"/>
  <c r="F647" i="17"/>
  <c r="E647" i="17"/>
  <c r="D647" i="17"/>
  <c r="C647" i="17"/>
  <c r="A647" i="17"/>
  <c r="F646" i="17"/>
  <c r="E646" i="17"/>
  <c r="D646" i="17"/>
  <c r="C646" i="17"/>
  <c r="A646" i="17"/>
  <c r="F645" i="17"/>
  <c r="E645" i="17"/>
  <c r="D645" i="17"/>
  <c r="C645" i="17"/>
  <c r="A645" i="17"/>
  <c r="F644" i="17"/>
  <c r="E644" i="17"/>
  <c r="D644" i="17"/>
  <c r="C644" i="17"/>
  <c r="A644" i="17"/>
  <c r="F643" i="17"/>
  <c r="E643" i="17"/>
  <c r="D643" i="17"/>
  <c r="C643" i="17"/>
  <c r="A643" i="17"/>
  <c r="F642" i="17"/>
  <c r="E642" i="17"/>
  <c r="D642" i="17"/>
  <c r="C642" i="17"/>
  <c r="A642" i="17"/>
  <c r="F641" i="17"/>
  <c r="E641" i="17"/>
  <c r="D641" i="17"/>
  <c r="C641" i="17"/>
  <c r="A641" i="17"/>
  <c r="F640" i="17"/>
  <c r="E640" i="17"/>
  <c r="D640" i="17"/>
  <c r="C640" i="17"/>
  <c r="A640" i="17"/>
  <c r="F639" i="17"/>
  <c r="E639" i="17"/>
  <c r="D639" i="17"/>
  <c r="C639" i="17"/>
  <c r="A639" i="17"/>
  <c r="F638" i="17"/>
  <c r="E638" i="17"/>
  <c r="D638" i="17"/>
  <c r="C638" i="17"/>
  <c r="A638" i="17"/>
  <c r="F637" i="17"/>
  <c r="E637" i="17"/>
  <c r="D637" i="17"/>
  <c r="C637" i="17"/>
  <c r="A637" i="17"/>
  <c r="F636" i="17"/>
  <c r="E636" i="17"/>
  <c r="D636" i="17"/>
  <c r="C636" i="17"/>
  <c r="A636" i="17"/>
  <c r="F635" i="17"/>
  <c r="E635" i="17"/>
  <c r="D635" i="17"/>
  <c r="C635" i="17"/>
  <c r="A635" i="17"/>
  <c r="F634" i="17"/>
  <c r="E634" i="17"/>
  <c r="D634" i="17"/>
  <c r="C634" i="17"/>
  <c r="A634" i="17"/>
  <c r="F633" i="17"/>
  <c r="E633" i="17"/>
  <c r="D633" i="17"/>
  <c r="C633" i="17"/>
  <c r="A633" i="17"/>
  <c r="F632" i="17"/>
  <c r="E632" i="17"/>
  <c r="D632" i="17"/>
  <c r="C632" i="17"/>
  <c r="A632" i="17"/>
  <c r="F631" i="17"/>
  <c r="E631" i="17"/>
  <c r="D631" i="17"/>
  <c r="C631" i="17"/>
  <c r="A631" i="17"/>
  <c r="F630" i="17"/>
  <c r="E630" i="17"/>
  <c r="D630" i="17"/>
  <c r="C630" i="17"/>
  <c r="A630" i="17"/>
  <c r="F629" i="17"/>
  <c r="E629" i="17"/>
  <c r="D629" i="17"/>
  <c r="C629" i="17"/>
  <c r="A629" i="17"/>
  <c r="F628" i="17"/>
  <c r="E628" i="17"/>
  <c r="D628" i="17"/>
  <c r="C628" i="17"/>
  <c r="A628" i="17"/>
  <c r="F627" i="17"/>
  <c r="E627" i="17"/>
  <c r="D627" i="17"/>
  <c r="C627" i="17"/>
  <c r="A627" i="17"/>
  <c r="F626" i="17"/>
  <c r="E626" i="17"/>
  <c r="D626" i="17"/>
  <c r="C626" i="17"/>
  <c r="A626" i="17"/>
  <c r="F625" i="17"/>
  <c r="E625" i="17"/>
  <c r="D625" i="17"/>
  <c r="C625" i="17"/>
  <c r="A625" i="17"/>
  <c r="F624" i="17"/>
  <c r="E624" i="17"/>
  <c r="D624" i="17"/>
  <c r="C624" i="17"/>
  <c r="A624" i="17"/>
  <c r="F623" i="17"/>
  <c r="E623" i="17"/>
  <c r="D623" i="17"/>
  <c r="C623" i="17"/>
  <c r="A623" i="17"/>
  <c r="F622" i="17"/>
  <c r="E622" i="17"/>
  <c r="D622" i="17"/>
  <c r="C622" i="17"/>
  <c r="A622" i="17"/>
  <c r="F621" i="17"/>
  <c r="E621" i="17"/>
  <c r="D621" i="17"/>
  <c r="C621" i="17"/>
  <c r="A621" i="17"/>
  <c r="F620" i="17"/>
  <c r="E620" i="17"/>
  <c r="D620" i="17"/>
  <c r="C620" i="17"/>
  <c r="A620" i="17"/>
  <c r="F619" i="17"/>
  <c r="E619" i="17"/>
  <c r="D619" i="17"/>
  <c r="C619" i="17"/>
  <c r="A619" i="17"/>
  <c r="F618" i="17"/>
  <c r="E618" i="17"/>
  <c r="D618" i="17"/>
  <c r="C618" i="17"/>
  <c r="A618" i="17"/>
  <c r="F617" i="17"/>
  <c r="E617" i="17"/>
  <c r="D617" i="17"/>
  <c r="C617" i="17"/>
  <c r="A617" i="17"/>
  <c r="F616" i="17"/>
  <c r="E616" i="17"/>
  <c r="D616" i="17"/>
  <c r="C616" i="17"/>
  <c r="A616" i="17"/>
  <c r="F615" i="17"/>
  <c r="E615" i="17"/>
  <c r="D615" i="17"/>
  <c r="C615" i="17"/>
  <c r="A615" i="17"/>
  <c r="F614" i="17"/>
  <c r="E614" i="17"/>
  <c r="D614" i="17"/>
  <c r="C614" i="17"/>
  <c r="A614" i="17"/>
  <c r="F613" i="17"/>
  <c r="E613" i="17"/>
  <c r="D613" i="17"/>
  <c r="C613" i="17"/>
  <c r="A613" i="17"/>
  <c r="F612" i="17"/>
  <c r="E612" i="17"/>
  <c r="D612" i="17"/>
  <c r="C612" i="17"/>
  <c r="A612" i="17"/>
  <c r="F611" i="17"/>
  <c r="E611" i="17"/>
  <c r="D611" i="17"/>
  <c r="C611" i="17"/>
  <c r="A611" i="17"/>
  <c r="F610" i="17"/>
  <c r="E610" i="17"/>
  <c r="D610" i="17"/>
  <c r="C610" i="17"/>
  <c r="A610" i="17"/>
  <c r="F609" i="17"/>
  <c r="E609" i="17"/>
  <c r="D609" i="17"/>
  <c r="C609" i="17"/>
  <c r="A609" i="17"/>
  <c r="F608" i="17"/>
  <c r="E608" i="17"/>
  <c r="D608" i="17"/>
  <c r="C608" i="17"/>
  <c r="A608" i="17"/>
  <c r="F607" i="17"/>
  <c r="E607" i="17"/>
  <c r="D607" i="17"/>
  <c r="C607" i="17"/>
  <c r="A607" i="17"/>
  <c r="F606" i="17"/>
  <c r="E606" i="17"/>
  <c r="D606" i="17"/>
  <c r="C606" i="17"/>
  <c r="A606" i="17"/>
  <c r="F605" i="17"/>
  <c r="E605" i="17"/>
  <c r="D605" i="17"/>
  <c r="C605" i="17"/>
  <c r="A605" i="17"/>
  <c r="F604" i="17"/>
  <c r="E604" i="17"/>
  <c r="D604" i="17"/>
  <c r="C604" i="17"/>
  <c r="A604" i="17"/>
  <c r="F603" i="17"/>
  <c r="E603" i="17"/>
  <c r="D603" i="17"/>
  <c r="C603" i="17"/>
  <c r="A603" i="17"/>
  <c r="F602" i="17"/>
  <c r="E602" i="17"/>
  <c r="D602" i="17"/>
  <c r="C602" i="17"/>
  <c r="A602" i="17"/>
  <c r="F601" i="17"/>
  <c r="E601" i="17"/>
  <c r="D601" i="17"/>
  <c r="C601" i="17"/>
  <c r="A601" i="17"/>
  <c r="F600" i="17"/>
  <c r="E600" i="17"/>
  <c r="D600" i="17"/>
  <c r="C600" i="17"/>
  <c r="A600" i="17"/>
  <c r="F599" i="17"/>
  <c r="E599" i="17"/>
  <c r="D599" i="17"/>
  <c r="C599" i="17"/>
  <c r="A599" i="17"/>
  <c r="F598" i="17"/>
  <c r="E598" i="17"/>
  <c r="D598" i="17"/>
  <c r="C598" i="17"/>
  <c r="A598" i="17"/>
  <c r="F597" i="17"/>
  <c r="E597" i="17"/>
  <c r="D597" i="17"/>
  <c r="C597" i="17"/>
  <c r="A597" i="17"/>
  <c r="F596" i="17"/>
  <c r="E596" i="17"/>
  <c r="D596" i="17"/>
  <c r="C596" i="17"/>
  <c r="A596" i="17"/>
  <c r="F595" i="17"/>
  <c r="E595" i="17"/>
  <c r="D595" i="17"/>
  <c r="C595" i="17"/>
  <c r="A595" i="17"/>
  <c r="F594" i="17"/>
  <c r="E594" i="17"/>
  <c r="D594" i="17"/>
  <c r="C594" i="17"/>
  <c r="A594" i="17"/>
  <c r="F593" i="17"/>
  <c r="E593" i="17"/>
  <c r="D593" i="17"/>
  <c r="C593" i="17"/>
  <c r="A593" i="17"/>
  <c r="F592" i="17"/>
  <c r="E592" i="17"/>
  <c r="D592" i="17"/>
  <c r="C592" i="17"/>
  <c r="A592" i="17"/>
  <c r="F591" i="17"/>
  <c r="E591" i="17"/>
  <c r="D591" i="17"/>
  <c r="C591" i="17"/>
  <c r="A591" i="17"/>
  <c r="F590" i="17"/>
  <c r="E590" i="17"/>
  <c r="D590" i="17"/>
  <c r="C590" i="17"/>
  <c r="A590" i="17"/>
  <c r="F589" i="17"/>
  <c r="E589" i="17"/>
  <c r="D589" i="17"/>
  <c r="C589" i="17"/>
  <c r="A589" i="17"/>
  <c r="F588" i="17"/>
  <c r="E588" i="17"/>
  <c r="D588" i="17"/>
  <c r="C588" i="17"/>
  <c r="A588" i="17"/>
  <c r="F587" i="17"/>
  <c r="E587" i="17"/>
  <c r="D587" i="17"/>
  <c r="C587" i="17"/>
  <c r="A587" i="17"/>
  <c r="F586" i="17"/>
  <c r="E586" i="17"/>
  <c r="D586" i="17"/>
  <c r="C586" i="17"/>
  <c r="A586" i="17"/>
  <c r="F585" i="17"/>
  <c r="E585" i="17"/>
  <c r="D585" i="17"/>
  <c r="C585" i="17"/>
  <c r="A585" i="17"/>
  <c r="F584" i="17"/>
  <c r="E584" i="17"/>
  <c r="D584" i="17"/>
  <c r="C584" i="17"/>
  <c r="A584" i="17"/>
  <c r="F583" i="17"/>
  <c r="E583" i="17"/>
  <c r="D583" i="17"/>
  <c r="C583" i="17"/>
  <c r="A583" i="17"/>
  <c r="F582" i="17"/>
  <c r="E582" i="17"/>
  <c r="D582" i="17"/>
  <c r="C582" i="17"/>
  <c r="A582" i="17"/>
  <c r="F581" i="17"/>
  <c r="E581" i="17"/>
  <c r="D581" i="17"/>
  <c r="C581" i="17"/>
  <c r="A581" i="17"/>
  <c r="F580" i="17"/>
  <c r="E580" i="17"/>
  <c r="D580" i="17"/>
  <c r="C580" i="17"/>
  <c r="A580" i="17"/>
  <c r="F579" i="17"/>
  <c r="E579" i="17"/>
  <c r="D579" i="17"/>
  <c r="C579" i="17"/>
  <c r="A579" i="17"/>
  <c r="F578" i="17"/>
  <c r="E578" i="17"/>
  <c r="D578" i="17"/>
  <c r="C578" i="17"/>
  <c r="A578" i="17"/>
  <c r="F577" i="17"/>
  <c r="E577" i="17"/>
  <c r="D577" i="17"/>
  <c r="C577" i="17"/>
  <c r="A577" i="17"/>
  <c r="F576" i="17"/>
  <c r="E576" i="17"/>
  <c r="D576" i="17"/>
  <c r="C576" i="17"/>
  <c r="A576" i="17"/>
  <c r="F575" i="17"/>
  <c r="E575" i="17"/>
  <c r="D575" i="17"/>
  <c r="C575" i="17"/>
  <c r="A575" i="17"/>
  <c r="F574" i="17"/>
  <c r="E574" i="17"/>
  <c r="D574" i="17"/>
  <c r="C574" i="17"/>
  <c r="A574" i="17"/>
  <c r="F573" i="17"/>
  <c r="E573" i="17"/>
  <c r="D573" i="17"/>
  <c r="C573" i="17"/>
  <c r="A573" i="17"/>
  <c r="F572" i="17"/>
  <c r="E572" i="17"/>
  <c r="D572" i="17"/>
  <c r="C572" i="17"/>
  <c r="A572" i="17"/>
  <c r="F571" i="17"/>
  <c r="E571" i="17"/>
  <c r="D571" i="17"/>
  <c r="C571" i="17"/>
  <c r="A571" i="17"/>
  <c r="F570" i="17"/>
  <c r="E570" i="17"/>
  <c r="D570" i="17"/>
  <c r="C570" i="17"/>
  <c r="A570" i="17"/>
  <c r="F569" i="17"/>
  <c r="E569" i="17"/>
  <c r="D569" i="17"/>
  <c r="C569" i="17"/>
  <c r="A569" i="17"/>
  <c r="F568" i="17"/>
  <c r="E568" i="17"/>
  <c r="D568" i="17"/>
  <c r="C568" i="17"/>
  <c r="A568" i="17"/>
  <c r="F567" i="17"/>
  <c r="E567" i="17"/>
  <c r="D567" i="17"/>
  <c r="C567" i="17"/>
  <c r="A567" i="17"/>
  <c r="F566" i="17"/>
  <c r="E566" i="17"/>
  <c r="D566" i="17"/>
  <c r="C566" i="17"/>
  <c r="A566" i="17"/>
  <c r="F565" i="17"/>
  <c r="E565" i="17"/>
  <c r="D565" i="17"/>
  <c r="C565" i="17"/>
  <c r="A565" i="17"/>
  <c r="F564" i="17"/>
  <c r="E564" i="17"/>
  <c r="D564" i="17"/>
  <c r="C564" i="17"/>
  <c r="A564" i="17"/>
  <c r="F563" i="17"/>
  <c r="E563" i="17"/>
  <c r="D563" i="17"/>
  <c r="C563" i="17"/>
  <c r="A563" i="17"/>
  <c r="F562" i="17"/>
  <c r="E562" i="17"/>
  <c r="D562" i="17"/>
  <c r="C562" i="17"/>
  <c r="A562" i="17"/>
  <c r="F561" i="17"/>
  <c r="E561" i="17"/>
  <c r="D561" i="17"/>
  <c r="C561" i="17"/>
  <c r="A561" i="17"/>
  <c r="F560" i="17"/>
  <c r="E560" i="17"/>
  <c r="D560" i="17"/>
  <c r="C560" i="17"/>
  <c r="A560" i="17"/>
  <c r="F559" i="17"/>
  <c r="E559" i="17"/>
  <c r="D559" i="17"/>
  <c r="C559" i="17"/>
  <c r="A559" i="17"/>
  <c r="F558" i="17"/>
  <c r="E558" i="17"/>
  <c r="D558" i="17"/>
  <c r="C558" i="17"/>
  <c r="A558" i="17"/>
  <c r="F557" i="17"/>
  <c r="E557" i="17"/>
  <c r="D557" i="17"/>
  <c r="C557" i="17"/>
  <c r="A557" i="17"/>
  <c r="F556" i="17"/>
  <c r="E556" i="17"/>
  <c r="D556" i="17"/>
  <c r="C556" i="17"/>
  <c r="A556" i="17"/>
  <c r="F555" i="17"/>
  <c r="E555" i="17"/>
  <c r="D555" i="17"/>
  <c r="C555" i="17"/>
  <c r="A555" i="17"/>
  <c r="F554" i="17"/>
  <c r="E554" i="17"/>
  <c r="D554" i="17"/>
  <c r="C554" i="17"/>
  <c r="A554" i="17"/>
  <c r="F553" i="17"/>
  <c r="E553" i="17"/>
  <c r="D553" i="17"/>
  <c r="C553" i="17"/>
  <c r="A553" i="17"/>
  <c r="F552" i="17"/>
  <c r="E552" i="17"/>
  <c r="D552" i="17"/>
  <c r="C552" i="17"/>
  <c r="A552" i="17"/>
  <c r="F551" i="17"/>
  <c r="E551" i="17"/>
  <c r="D551" i="17"/>
  <c r="C551" i="17"/>
  <c r="A551" i="17"/>
  <c r="F550" i="17"/>
  <c r="E550" i="17"/>
  <c r="D550" i="17"/>
  <c r="C550" i="17"/>
  <c r="A550" i="17"/>
  <c r="F549" i="17"/>
  <c r="E549" i="17"/>
  <c r="D549" i="17"/>
  <c r="C549" i="17"/>
  <c r="A549" i="17"/>
  <c r="F548" i="17"/>
  <c r="E548" i="17"/>
  <c r="D548" i="17"/>
  <c r="C548" i="17"/>
  <c r="A548" i="17"/>
  <c r="F547" i="17"/>
  <c r="E547" i="17"/>
  <c r="D547" i="17"/>
  <c r="C547" i="17"/>
  <c r="A547" i="17"/>
  <c r="F546" i="17"/>
  <c r="E546" i="17"/>
  <c r="D546" i="17"/>
  <c r="C546" i="17"/>
  <c r="A546" i="17"/>
  <c r="F545" i="17"/>
  <c r="E545" i="17"/>
  <c r="D545" i="17"/>
  <c r="C545" i="17"/>
  <c r="A545" i="17"/>
  <c r="F544" i="17"/>
  <c r="E544" i="17"/>
  <c r="D544" i="17"/>
  <c r="C544" i="17"/>
  <c r="A544" i="17"/>
  <c r="F543" i="17"/>
  <c r="E543" i="17"/>
  <c r="D543" i="17"/>
  <c r="C543" i="17"/>
  <c r="A543" i="17"/>
  <c r="F542" i="17"/>
  <c r="E542" i="17"/>
  <c r="D542" i="17"/>
  <c r="C542" i="17"/>
  <c r="A542" i="17"/>
  <c r="F541" i="17"/>
  <c r="E541" i="17"/>
  <c r="D541" i="17"/>
  <c r="C541" i="17"/>
  <c r="A541" i="17"/>
  <c r="F540" i="17"/>
  <c r="E540" i="17"/>
  <c r="D540" i="17"/>
  <c r="C540" i="17"/>
  <c r="A540" i="17"/>
  <c r="F539" i="17"/>
  <c r="E539" i="17"/>
  <c r="D539" i="17"/>
  <c r="C539" i="17"/>
  <c r="A539" i="17"/>
  <c r="F538" i="17"/>
  <c r="E538" i="17"/>
  <c r="D538" i="17"/>
  <c r="C538" i="17"/>
  <c r="A538" i="17"/>
  <c r="A537" i="17"/>
  <c r="F535" i="17"/>
  <c r="E535" i="17"/>
  <c r="D535" i="17"/>
  <c r="C535" i="17"/>
  <c r="A535" i="17"/>
  <c r="F534" i="17"/>
  <c r="E534" i="17"/>
  <c r="D534" i="17"/>
  <c r="C534" i="17"/>
  <c r="A534" i="17"/>
  <c r="F533" i="17"/>
  <c r="E533" i="17"/>
  <c r="D533" i="17"/>
  <c r="C533" i="17"/>
  <c r="A533" i="17"/>
  <c r="F532" i="17"/>
  <c r="E532" i="17"/>
  <c r="D532" i="17"/>
  <c r="C532" i="17"/>
  <c r="A532" i="17"/>
  <c r="F531" i="17"/>
  <c r="E531" i="17"/>
  <c r="D531" i="17"/>
  <c r="C531" i="17"/>
  <c r="A531" i="17"/>
  <c r="F530" i="17"/>
  <c r="E530" i="17"/>
  <c r="D530" i="17"/>
  <c r="C530" i="17"/>
  <c r="A530" i="17"/>
  <c r="F529" i="17"/>
  <c r="E529" i="17"/>
  <c r="D529" i="17"/>
  <c r="C529" i="17"/>
  <c r="A529" i="17"/>
  <c r="F528" i="17"/>
  <c r="E528" i="17"/>
  <c r="D528" i="17"/>
  <c r="C528" i="17"/>
  <c r="A528" i="17"/>
  <c r="F527" i="17"/>
  <c r="E527" i="17"/>
  <c r="D527" i="17"/>
  <c r="C527" i="17"/>
  <c r="A527" i="17"/>
  <c r="F526" i="17"/>
  <c r="E526" i="17"/>
  <c r="D526" i="17"/>
  <c r="C526" i="17"/>
  <c r="A526" i="17"/>
  <c r="F525" i="17"/>
  <c r="E525" i="17"/>
  <c r="D525" i="17"/>
  <c r="C525" i="17"/>
  <c r="A525" i="17"/>
  <c r="F524" i="17"/>
  <c r="E524" i="17"/>
  <c r="D524" i="17"/>
  <c r="C524" i="17"/>
  <c r="A524" i="17"/>
  <c r="F523" i="17"/>
  <c r="E523" i="17"/>
  <c r="D523" i="17"/>
  <c r="C523" i="17"/>
  <c r="A523" i="17"/>
  <c r="F522" i="17"/>
  <c r="E522" i="17"/>
  <c r="D522" i="17"/>
  <c r="C522" i="17"/>
  <c r="A522" i="17"/>
  <c r="F521" i="17"/>
  <c r="E521" i="17"/>
  <c r="D521" i="17"/>
  <c r="C521" i="17"/>
  <c r="A521" i="17"/>
  <c r="F520" i="17"/>
  <c r="E520" i="17"/>
  <c r="D520" i="17"/>
  <c r="C520" i="17"/>
  <c r="A520" i="17"/>
  <c r="F519" i="17"/>
  <c r="E519" i="17"/>
  <c r="D519" i="17"/>
  <c r="C519" i="17"/>
  <c r="A519" i="17"/>
  <c r="F518" i="17"/>
  <c r="E518" i="17"/>
  <c r="D518" i="17"/>
  <c r="C518" i="17"/>
  <c r="A518" i="17"/>
  <c r="F517" i="17"/>
  <c r="E517" i="17"/>
  <c r="D517" i="17"/>
  <c r="C517" i="17"/>
  <c r="A517" i="17"/>
  <c r="F516" i="17"/>
  <c r="E516" i="17"/>
  <c r="D516" i="17"/>
  <c r="C516" i="17"/>
  <c r="A516" i="17"/>
  <c r="F515" i="17"/>
  <c r="E515" i="17"/>
  <c r="D515" i="17"/>
  <c r="C515" i="17"/>
  <c r="A515" i="17"/>
  <c r="F514" i="17"/>
  <c r="E514" i="17"/>
  <c r="D514" i="17"/>
  <c r="C514" i="17"/>
  <c r="A514" i="17"/>
  <c r="F513" i="17"/>
  <c r="E513" i="17"/>
  <c r="D513" i="17"/>
  <c r="C513" i="17"/>
  <c r="A513" i="17"/>
  <c r="F512" i="17"/>
  <c r="E512" i="17"/>
  <c r="D512" i="17"/>
  <c r="C512" i="17"/>
  <c r="A512" i="17"/>
  <c r="F511" i="17"/>
  <c r="E511" i="17"/>
  <c r="D511" i="17"/>
  <c r="C511" i="17"/>
  <c r="A511" i="17"/>
  <c r="F510" i="17"/>
  <c r="E510" i="17"/>
  <c r="D510" i="17"/>
  <c r="C510" i="17"/>
  <c r="A510" i="17"/>
  <c r="F509" i="17"/>
  <c r="E509" i="17"/>
  <c r="D509" i="17"/>
  <c r="C509" i="17"/>
  <c r="A509" i="17"/>
  <c r="F508" i="17"/>
  <c r="E508" i="17"/>
  <c r="D508" i="17"/>
  <c r="C508" i="17"/>
  <c r="A508" i="17"/>
  <c r="F507" i="17"/>
  <c r="E507" i="17"/>
  <c r="D507" i="17"/>
  <c r="C507" i="17"/>
  <c r="A507" i="17"/>
  <c r="F506" i="17"/>
  <c r="E506" i="17"/>
  <c r="D506" i="17"/>
  <c r="C506" i="17"/>
  <c r="A506" i="17"/>
  <c r="F505" i="17"/>
  <c r="E505" i="17"/>
  <c r="D505" i="17"/>
  <c r="C505" i="17"/>
  <c r="A505" i="17"/>
  <c r="F504" i="17"/>
  <c r="E504" i="17"/>
  <c r="D504" i="17"/>
  <c r="C504" i="17"/>
  <c r="A504" i="17"/>
  <c r="F503" i="17"/>
  <c r="E503" i="17"/>
  <c r="D503" i="17"/>
  <c r="C503" i="17"/>
  <c r="A503" i="17"/>
  <c r="F502" i="17"/>
  <c r="E502" i="17"/>
  <c r="D502" i="17"/>
  <c r="C502" i="17"/>
  <c r="A502" i="17"/>
  <c r="F501" i="17"/>
  <c r="E501" i="17"/>
  <c r="D501" i="17"/>
  <c r="C501" i="17"/>
  <c r="A501" i="17"/>
  <c r="F500" i="17"/>
  <c r="E500" i="17"/>
  <c r="D500" i="17"/>
  <c r="C500" i="17"/>
  <c r="A500" i="17"/>
  <c r="F499" i="17"/>
  <c r="E499" i="17"/>
  <c r="D499" i="17"/>
  <c r="C499" i="17"/>
  <c r="A499" i="17"/>
  <c r="F498" i="17"/>
  <c r="E498" i="17"/>
  <c r="D498" i="17"/>
  <c r="C498" i="17"/>
  <c r="A498" i="17"/>
  <c r="F497" i="17"/>
  <c r="E497" i="17"/>
  <c r="D497" i="17"/>
  <c r="C497" i="17"/>
  <c r="A497" i="17"/>
  <c r="F496" i="17"/>
  <c r="E496" i="17"/>
  <c r="D496" i="17"/>
  <c r="C496" i="17"/>
  <c r="A496" i="17"/>
  <c r="F495" i="17"/>
  <c r="E495" i="17"/>
  <c r="D495" i="17"/>
  <c r="C495" i="17"/>
  <c r="A495" i="17"/>
  <c r="F494" i="17"/>
  <c r="E494" i="17"/>
  <c r="D494" i="17"/>
  <c r="C494" i="17"/>
  <c r="A494" i="17"/>
  <c r="F493" i="17"/>
  <c r="E493" i="17"/>
  <c r="D493" i="17"/>
  <c r="C493" i="17"/>
  <c r="A493" i="17"/>
  <c r="F492" i="17"/>
  <c r="E492" i="17"/>
  <c r="D492" i="17"/>
  <c r="C492" i="17"/>
  <c r="A492" i="17"/>
  <c r="F491" i="17"/>
  <c r="E491" i="17"/>
  <c r="D491" i="17"/>
  <c r="C491" i="17"/>
  <c r="A491" i="17"/>
  <c r="F490" i="17"/>
  <c r="E490" i="17"/>
  <c r="D490" i="17"/>
  <c r="C490" i="17"/>
  <c r="A490" i="17"/>
  <c r="F489" i="17"/>
  <c r="E489" i="17"/>
  <c r="D489" i="17"/>
  <c r="C489" i="17"/>
  <c r="A489" i="17"/>
  <c r="F488" i="17"/>
  <c r="E488" i="17"/>
  <c r="D488" i="17"/>
  <c r="C488" i="17"/>
  <c r="A488" i="17"/>
  <c r="F487" i="17"/>
  <c r="E487" i="17"/>
  <c r="D487" i="17"/>
  <c r="C487" i="17"/>
  <c r="A487" i="17"/>
  <c r="F486" i="17"/>
  <c r="E486" i="17"/>
  <c r="D486" i="17"/>
  <c r="C486" i="17"/>
  <c r="A486" i="17"/>
  <c r="F485" i="17"/>
  <c r="E485" i="17"/>
  <c r="D485" i="17"/>
  <c r="C485" i="17"/>
  <c r="A485" i="17"/>
  <c r="F484" i="17"/>
  <c r="E484" i="17"/>
  <c r="D484" i="17"/>
  <c r="C484" i="17"/>
  <c r="A484" i="17"/>
  <c r="F483" i="17"/>
  <c r="E483" i="17"/>
  <c r="D483" i="17"/>
  <c r="C483" i="17"/>
  <c r="A483" i="17"/>
  <c r="F482" i="17"/>
  <c r="E482" i="17"/>
  <c r="D482" i="17"/>
  <c r="C482" i="17"/>
  <c r="A482" i="17"/>
  <c r="F481" i="17"/>
  <c r="E481" i="17"/>
  <c r="D481" i="17"/>
  <c r="C481" i="17"/>
  <c r="A481" i="17"/>
  <c r="F480" i="17"/>
  <c r="E480" i="17"/>
  <c r="D480" i="17"/>
  <c r="C480" i="17"/>
  <c r="A480" i="17"/>
  <c r="F479" i="17"/>
  <c r="E479" i="17"/>
  <c r="D479" i="17"/>
  <c r="C479" i="17"/>
  <c r="A479" i="17"/>
  <c r="F478" i="17"/>
  <c r="E478" i="17"/>
  <c r="D478" i="17"/>
  <c r="C478" i="17"/>
  <c r="A478" i="17"/>
  <c r="F477" i="17"/>
  <c r="E477" i="17"/>
  <c r="D477" i="17"/>
  <c r="C477" i="17"/>
  <c r="A477" i="17"/>
  <c r="F476" i="17"/>
  <c r="E476" i="17"/>
  <c r="D476" i="17"/>
  <c r="C476" i="17"/>
  <c r="A476" i="17"/>
  <c r="F475" i="17"/>
  <c r="E475" i="17"/>
  <c r="D475" i="17"/>
  <c r="C475" i="17"/>
  <c r="A475" i="17"/>
  <c r="F474" i="17"/>
  <c r="E474" i="17"/>
  <c r="D474" i="17"/>
  <c r="C474" i="17"/>
  <c r="A474" i="17"/>
  <c r="F473" i="17"/>
  <c r="E473" i="17"/>
  <c r="D473" i="17"/>
  <c r="C473" i="17"/>
  <c r="A473" i="17"/>
  <c r="F472" i="17"/>
  <c r="E472" i="17"/>
  <c r="D472" i="17"/>
  <c r="C472" i="17"/>
  <c r="A472" i="17"/>
  <c r="F471" i="17"/>
  <c r="E471" i="17"/>
  <c r="D471" i="17"/>
  <c r="C471" i="17"/>
  <c r="A471" i="17"/>
  <c r="F470" i="17"/>
  <c r="E470" i="17"/>
  <c r="D470" i="17"/>
  <c r="C470" i="17"/>
  <c r="A470" i="17"/>
  <c r="F469" i="17"/>
  <c r="E469" i="17"/>
  <c r="D469" i="17"/>
  <c r="C469" i="17"/>
  <c r="A469" i="17"/>
  <c r="F468" i="17"/>
  <c r="E468" i="17"/>
  <c r="D468" i="17"/>
  <c r="C468" i="17"/>
  <c r="A468" i="17"/>
  <c r="F467" i="17"/>
  <c r="E467" i="17"/>
  <c r="D467" i="17"/>
  <c r="C467" i="17"/>
  <c r="A467" i="17"/>
  <c r="F466" i="17"/>
  <c r="E466" i="17"/>
  <c r="D466" i="17"/>
  <c r="C466" i="17"/>
  <c r="A466" i="17"/>
  <c r="F465" i="17"/>
  <c r="E465" i="17"/>
  <c r="D465" i="17"/>
  <c r="C465" i="17"/>
  <c r="A465" i="17"/>
  <c r="F464" i="17"/>
  <c r="E464" i="17"/>
  <c r="D464" i="17"/>
  <c r="C464" i="17"/>
  <c r="A464" i="17"/>
  <c r="F463" i="17"/>
  <c r="E463" i="17"/>
  <c r="D463" i="17"/>
  <c r="C463" i="17"/>
  <c r="A463" i="17"/>
  <c r="F462" i="17"/>
  <c r="E462" i="17"/>
  <c r="D462" i="17"/>
  <c r="C462" i="17"/>
  <c r="A462" i="17"/>
  <c r="F461" i="17"/>
  <c r="E461" i="17"/>
  <c r="D461" i="17"/>
  <c r="C461" i="17"/>
  <c r="A461" i="17"/>
  <c r="F460" i="17"/>
  <c r="E460" i="17"/>
  <c r="D460" i="17"/>
  <c r="C460" i="17"/>
  <c r="A460" i="17"/>
  <c r="F459" i="17"/>
  <c r="E459" i="17"/>
  <c r="D459" i="17"/>
  <c r="C459" i="17"/>
  <c r="A459" i="17"/>
  <c r="F458" i="17"/>
  <c r="E458" i="17"/>
  <c r="D458" i="17"/>
  <c r="C458" i="17"/>
  <c r="A458" i="17"/>
  <c r="F457" i="17"/>
  <c r="E457" i="17"/>
  <c r="D457" i="17"/>
  <c r="C457" i="17"/>
  <c r="A457" i="17"/>
  <c r="F456" i="17"/>
  <c r="E456" i="17"/>
  <c r="D456" i="17"/>
  <c r="C456" i="17"/>
  <c r="A456" i="17"/>
  <c r="F455" i="17"/>
  <c r="E455" i="17"/>
  <c r="D455" i="17"/>
  <c r="C455" i="17"/>
  <c r="A455" i="17"/>
  <c r="F454" i="17"/>
  <c r="E454" i="17"/>
  <c r="D454" i="17"/>
  <c r="C454" i="17"/>
  <c r="A454" i="17"/>
  <c r="F453" i="17"/>
  <c r="E453" i="17"/>
  <c r="D453" i="17"/>
  <c r="C453" i="17"/>
  <c r="A453" i="17"/>
  <c r="F452" i="17"/>
  <c r="E452" i="17"/>
  <c r="D452" i="17"/>
  <c r="C452" i="17"/>
  <c r="A452" i="17"/>
  <c r="F451" i="17"/>
  <c r="E451" i="17"/>
  <c r="D451" i="17"/>
  <c r="C451" i="17"/>
  <c r="A451" i="17"/>
  <c r="F450" i="17"/>
  <c r="E450" i="17"/>
  <c r="D450" i="17"/>
  <c r="C450" i="17"/>
  <c r="A450" i="17"/>
  <c r="F449" i="17"/>
  <c r="E449" i="17"/>
  <c r="D449" i="17"/>
  <c r="C449" i="17"/>
  <c r="A449" i="17"/>
  <c r="F448" i="17"/>
  <c r="E448" i="17"/>
  <c r="D448" i="17"/>
  <c r="C448" i="17"/>
  <c r="A448" i="17"/>
  <c r="F447" i="17"/>
  <c r="E447" i="17"/>
  <c r="D447" i="17"/>
  <c r="C447" i="17"/>
  <c r="A447" i="17"/>
  <c r="F446" i="17"/>
  <c r="E446" i="17"/>
  <c r="D446" i="17"/>
  <c r="C446" i="17"/>
  <c r="A446" i="17"/>
  <c r="F445" i="17"/>
  <c r="E445" i="17"/>
  <c r="D445" i="17"/>
  <c r="C445" i="17"/>
  <c r="A445" i="17"/>
  <c r="F444" i="17"/>
  <c r="E444" i="17"/>
  <c r="D444" i="17"/>
  <c r="C444" i="17"/>
  <c r="A444" i="17"/>
  <c r="F443" i="17"/>
  <c r="E443" i="17"/>
  <c r="D443" i="17"/>
  <c r="C443" i="17"/>
  <c r="A443" i="17"/>
  <c r="F442" i="17"/>
  <c r="E442" i="17"/>
  <c r="D442" i="17"/>
  <c r="C442" i="17"/>
  <c r="A442" i="17"/>
  <c r="F441" i="17"/>
  <c r="E441" i="17"/>
  <c r="D441" i="17"/>
  <c r="C441" i="17"/>
  <c r="A441" i="17"/>
  <c r="F440" i="17"/>
  <c r="E440" i="17"/>
  <c r="D440" i="17"/>
  <c r="C440" i="17"/>
  <c r="A440" i="17"/>
  <c r="F439" i="17"/>
  <c r="E439" i="17"/>
  <c r="D439" i="17"/>
  <c r="C439" i="17"/>
  <c r="A439" i="17"/>
  <c r="F438" i="17"/>
  <c r="E438" i="17"/>
  <c r="D438" i="17"/>
  <c r="C438" i="17"/>
  <c r="A438" i="17"/>
  <c r="F437" i="17"/>
  <c r="E437" i="17"/>
  <c r="D437" i="17"/>
  <c r="C437" i="17"/>
  <c r="A437" i="17"/>
  <c r="F436" i="17"/>
  <c r="E436" i="17"/>
  <c r="D436" i="17"/>
  <c r="C436" i="17"/>
  <c r="A436" i="17"/>
  <c r="F435" i="17"/>
  <c r="E435" i="17"/>
  <c r="D435" i="17"/>
  <c r="C435" i="17"/>
  <c r="A435" i="17"/>
  <c r="F434" i="17"/>
  <c r="E434" i="17"/>
  <c r="D434" i="17"/>
  <c r="C434" i="17"/>
  <c r="A434" i="17"/>
  <c r="F433" i="17"/>
  <c r="E433" i="17"/>
  <c r="D433" i="17"/>
  <c r="C433" i="17"/>
  <c r="A433" i="17"/>
  <c r="F432" i="17"/>
  <c r="E432" i="17"/>
  <c r="D432" i="17"/>
  <c r="C432" i="17"/>
  <c r="A432" i="17"/>
  <c r="F431" i="17"/>
  <c r="E431" i="17"/>
  <c r="D431" i="17"/>
  <c r="C431" i="17"/>
  <c r="A431" i="17"/>
  <c r="F430" i="17"/>
  <c r="E430" i="17"/>
  <c r="D430" i="17"/>
  <c r="C430" i="17"/>
  <c r="A430" i="17"/>
  <c r="F429" i="17"/>
  <c r="E429" i="17"/>
  <c r="D429" i="17"/>
  <c r="C429" i="17"/>
  <c r="A429" i="17"/>
  <c r="F428" i="17"/>
  <c r="E428" i="17"/>
  <c r="D428" i="17"/>
  <c r="C428" i="17"/>
  <c r="A428" i="17"/>
  <c r="F427" i="17"/>
  <c r="E427" i="17"/>
  <c r="D427" i="17"/>
  <c r="C427" i="17"/>
  <c r="A427" i="17"/>
  <c r="F426" i="17"/>
  <c r="E426" i="17"/>
  <c r="D426" i="17"/>
  <c r="C426" i="17"/>
  <c r="A426" i="17"/>
  <c r="F425" i="17"/>
  <c r="E425" i="17"/>
  <c r="D425" i="17"/>
  <c r="C425" i="17"/>
  <c r="A425" i="17"/>
  <c r="F424" i="17"/>
  <c r="E424" i="17"/>
  <c r="D424" i="17"/>
  <c r="C424" i="17"/>
  <c r="A424" i="17"/>
  <c r="F423" i="17"/>
  <c r="E423" i="17"/>
  <c r="D423" i="17"/>
  <c r="C423" i="17"/>
  <c r="A423" i="17"/>
  <c r="F422" i="17"/>
  <c r="E422" i="17"/>
  <c r="D422" i="17"/>
  <c r="C422" i="17"/>
  <c r="A422" i="17"/>
  <c r="F421" i="17"/>
  <c r="E421" i="17"/>
  <c r="D421" i="17"/>
  <c r="C421" i="17"/>
  <c r="A421" i="17"/>
  <c r="F420" i="17"/>
  <c r="E420" i="17"/>
  <c r="D420" i="17"/>
  <c r="C420" i="17"/>
  <c r="A420" i="17"/>
  <c r="F419" i="17"/>
  <c r="E419" i="17"/>
  <c r="D419" i="17"/>
  <c r="C419" i="17"/>
  <c r="A419" i="17"/>
  <c r="F418" i="17"/>
  <c r="E418" i="17"/>
  <c r="D418" i="17"/>
  <c r="C418" i="17"/>
  <c r="A418" i="17"/>
  <c r="F417" i="17"/>
  <c r="E417" i="17"/>
  <c r="D417" i="17"/>
  <c r="C417" i="17"/>
  <c r="A417" i="17"/>
  <c r="F416" i="17"/>
  <c r="E416" i="17"/>
  <c r="D416" i="17"/>
  <c r="C416" i="17"/>
  <c r="A416" i="17"/>
  <c r="F415" i="17"/>
  <c r="E415" i="17"/>
  <c r="D415" i="17"/>
  <c r="C415" i="17"/>
  <c r="A415" i="17"/>
  <c r="F414" i="17"/>
  <c r="E414" i="17"/>
  <c r="D414" i="17"/>
  <c r="C414" i="17"/>
  <c r="A414" i="17"/>
  <c r="F413" i="17"/>
  <c r="E413" i="17"/>
  <c r="D413" i="17"/>
  <c r="C413" i="17"/>
  <c r="A413" i="17"/>
  <c r="F412" i="17"/>
  <c r="E412" i="17"/>
  <c r="D412" i="17"/>
  <c r="C412" i="17"/>
  <c r="A412" i="17"/>
  <c r="F411" i="17"/>
  <c r="E411" i="17"/>
  <c r="D411" i="17"/>
  <c r="C411" i="17"/>
  <c r="A411" i="17"/>
  <c r="F410" i="17"/>
  <c r="E410" i="17"/>
  <c r="D410" i="17"/>
  <c r="C410" i="17"/>
  <c r="A410" i="17"/>
  <c r="F409" i="17"/>
  <c r="E409" i="17"/>
  <c r="D409" i="17"/>
  <c r="C409" i="17"/>
  <c r="A409" i="17"/>
  <c r="F408" i="17"/>
  <c r="E408" i="17"/>
  <c r="D408" i="17"/>
  <c r="C408" i="17"/>
  <c r="A408" i="17"/>
  <c r="F407" i="17"/>
  <c r="E407" i="17"/>
  <c r="D407" i="17"/>
  <c r="C407" i="17"/>
  <c r="A407" i="17"/>
  <c r="F406" i="17"/>
  <c r="E406" i="17"/>
  <c r="D406" i="17"/>
  <c r="C406" i="17"/>
  <c r="A406" i="17"/>
  <c r="F405" i="17"/>
  <c r="E405" i="17"/>
  <c r="D405" i="17"/>
  <c r="C405" i="17"/>
  <c r="A405" i="17"/>
  <c r="F404" i="17"/>
  <c r="E404" i="17"/>
  <c r="D404" i="17"/>
  <c r="C404" i="17"/>
  <c r="A404" i="17"/>
  <c r="A403" i="17"/>
  <c r="F401" i="17"/>
  <c r="E401" i="17"/>
  <c r="D401" i="17"/>
  <c r="C401" i="17"/>
  <c r="A401" i="17"/>
  <c r="F400" i="17"/>
  <c r="E400" i="17"/>
  <c r="D400" i="17"/>
  <c r="C400" i="17"/>
  <c r="A400" i="17"/>
  <c r="F399" i="17"/>
  <c r="E399" i="17"/>
  <c r="D399" i="17"/>
  <c r="C399" i="17"/>
  <c r="A399" i="17"/>
  <c r="F398" i="17"/>
  <c r="E398" i="17"/>
  <c r="D398" i="17"/>
  <c r="C398" i="17"/>
  <c r="A398" i="17"/>
  <c r="F397" i="17"/>
  <c r="E397" i="17"/>
  <c r="D397" i="17"/>
  <c r="C397" i="17"/>
  <c r="A397" i="17"/>
  <c r="F396" i="17"/>
  <c r="E396" i="17"/>
  <c r="D396" i="17"/>
  <c r="C396" i="17"/>
  <c r="A396" i="17"/>
  <c r="F395" i="17"/>
  <c r="E395" i="17"/>
  <c r="D395" i="17"/>
  <c r="C395" i="17"/>
  <c r="A395" i="17"/>
  <c r="F394" i="17"/>
  <c r="E394" i="17"/>
  <c r="D394" i="17"/>
  <c r="C394" i="17"/>
  <c r="A394" i="17"/>
  <c r="F393" i="17"/>
  <c r="E393" i="17"/>
  <c r="D393" i="17"/>
  <c r="C393" i="17"/>
  <c r="A393" i="17"/>
  <c r="F392" i="17"/>
  <c r="E392" i="17"/>
  <c r="D392" i="17"/>
  <c r="C392" i="17"/>
  <c r="A392" i="17"/>
  <c r="F391" i="17"/>
  <c r="E391" i="17"/>
  <c r="D391" i="17"/>
  <c r="C391" i="17"/>
  <c r="A391" i="17"/>
  <c r="F390" i="17"/>
  <c r="E390" i="17"/>
  <c r="D390" i="17"/>
  <c r="C390" i="17"/>
  <c r="A390" i="17"/>
  <c r="F389" i="17"/>
  <c r="E389" i="17"/>
  <c r="D389" i="17"/>
  <c r="C389" i="17"/>
  <c r="A389" i="17"/>
  <c r="F388" i="17"/>
  <c r="E388" i="17"/>
  <c r="D388" i="17"/>
  <c r="C388" i="17"/>
  <c r="A388" i="17"/>
  <c r="F387" i="17"/>
  <c r="E387" i="17"/>
  <c r="D387" i="17"/>
  <c r="C387" i="17"/>
  <c r="A387" i="17"/>
  <c r="F386" i="17"/>
  <c r="E386" i="17"/>
  <c r="D386" i="17"/>
  <c r="C386" i="17"/>
  <c r="A386" i="17"/>
  <c r="F385" i="17"/>
  <c r="E385" i="17"/>
  <c r="D385" i="17"/>
  <c r="C385" i="17"/>
  <c r="A385" i="17"/>
  <c r="F384" i="17"/>
  <c r="E384" i="17"/>
  <c r="D384" i="17"/>
  <c r="C384" i="17"/>
  <c r="A384" i="17"/>
  <c r="F383" i="17"/>
  <c r="E383" i="17"/>
  <c r="D383" i="17"/>
  <c r="C383" i="17"/>
  <c r="A383" i="17"/>
  <c r="F382" i="17"/>
  <c r="E382" i="17"/>
  <c r="D382" i="17"/>
  <c r="C382" i="17"/>
  <c r="A382" i="17"/>
  <c r="F381" i="17"/>
  <c r="E381" i="17"/>
  <c r="D381" i="17"/>
  <c r="C381" i="17"/>
  <c r="A381" i="17"/>
  <c r="F380" i="17"/>
  <c r="E380" i="17"/>
  <c r="D380" i="17"/>
  <c r="C380" i="17"/>
  <c r="A380" i="17"/>
  <c r="F379" i="17"/>
  <c r="E379" i="17"/>
  <c r="D379" i="17"/>
  <c r="C379" i="17"/>
  <c r="A379" i="17"/>
  <c r="F378" i="17"/>
  <c r="E378" i="17"/>
  <c r="D378" i="17"/>
  <c r="C378" i="17"/>
  <c r="A378" i="17"/>
  <c r="F377" i="17"/>
  <c r="E377" i="17"/>
  <c r="D377" i="17"/>
  <c r="C377" i="17"/>
  <c r="A377" i="17"/>
  <c r="F376" i="17"/>
  <c r="E376" i="17"/>
  <c r="D376" i="17"/>
  <c r="C376" i="17"/>
  <c r="A376" i="17"/>
  <c r="F375" i="17"/>
  <c r="E375" i="17"/>
  <c r="D375" i="17"/>
  <c r="C375" i="17"/>
  <c r="A375" i="17"/>
  <c r="F374" i="17"/>
  <c r="E374" i="17"/>
  <c r="D374" i="17"/>
  <c r="C374" i="17"/>
  <c r="A374" i="17"/>
  <c r="F373" i="17"/>
  <c r="E373" i="17"/>
  <c r="D373" i="17"/>
  <c r="C373" i="17"/>
  <c r="A373" i="17"/>
  <c r="F372" i="17"/>
  <c r="E372" i="17"/>
  <c r="D372" i="17"/>
  <c r="C372" i="17"/>
  <c r="A372" i="17"/>
  <c r="F371" i="17"/>
  <c r="E371" i="17"/>
  <c r="D371" i="17"/>
  <c r="C371" i="17"/>
  <c r="A371" i="17"/>
  <c r="F370" i="17"/>
  <c r="E370" i="17"/>
  <c r="D370" i="17"/>
  <c r="C370" i="17"/>
  <c r="A370" i="17"/>
  <c r="F369" i="17"/>
  <c r="E369" i="17"/>
  <c r="D369" i="17"/>
  <c r="C369" i="17"/>
  <c r="A369" i="17"/>
  <c r="F368" i="17"/>
  <c r="E368" i="17"/>
  <c r="D368" i="17"/>
  <c r="C368" i="17"/>
  <c r="A368" i="17"/>
  <c r="F367" i="17"/>
  <c r="E367" i="17"/>
  <c r="D367" i="17"/>
  <c r="C367" i="17"/>
  <c r="A367" i="17"/>
  <c r="F366" i="17"/>
  <c r="E366" i="17"/>
  <c r="D366" i="17"/>
  <c r="C366" i="17"/>
  <c r="A366" i="17"/>
  <c r="F365" i="17"/>
  <c r="E365" i="17"/>
  <c r="D365" i="17"/>
  <c r="C365" i="17"/>
  <c r="A365" i="17"/>
  <c r="F364" i="17"/>
  <c r="E364" i="17"/>
  <c r="D364" i="17"/>
  <c r="C364" i="17"/>
  <c r="A364" i="17"/>
  <c r="F363" i="17"/>
  <c r="E363" i="17"/>
  <c r="D363" i="17"/>
  <c r="C363" i="17"/>
  <c r="A363" i="17"/>
  <c r="F362" i="17"/>
  <c r="E362" i="17"/>
  <c r="D362" i="17"/>
  <c r="C362" i="17"/>
  <c r="A362" i="17"/>
  <c r="F361" i="17"/>
  <c r="E361" i="17"/>
  <c r="D361" i="17"/>
  <c r="C361" i="17"/>
  <c r="A361" i="17"/>
  <c r="F360" i="17"/>
  <c r="E360" i="17"/>
  <c r="D360" i="17"/>
  <c r="C360" i="17"/>
  <c r="A360" i="17"/>
  <c r="F359" i="17"/>
  <c r="E359" i="17"/>
  <c r="D359" i="17"/>
  <c r="C359" i="17"/>
  <c r="A359" i="17"/>
  <c r="F358" i="17"/>
  <c r="E358" i="17"/>
  <c r="D358" i="17"/>
  <c r="C358" i="17"/>
  <c r="A358" i="17"/>
  <c r="F357" i="17"/>
  <c r="E357" i="17"/>
  <c r="D357" i="17"/>
  <c r="C357" i="17"/>
  <c r="A357" i="17"/>
  <c r="F356" i="17"/>
  <c r="E356" i="17"/>
  <c r="D356" i="17"/>
  <c r="C356" i="17"/>
  <c r="A356" i="17"/>
  <c r="F355" i="17"/>
  <c r="E355" i="17"/>
  <c r="D355" i="17"/>
  <c r="C355" i="17"/>
  <c r="A355" i="17"/>
  <c r="F354" i="17"/>
  <c r="E354" i="17"/>
  <c r="D354" i="17"/>
  <c r="C354" i="17"/>
  <c r="A354" i="17"/>
  <c r="F353" i="17"/>
  <c r="E353" i="17"/>
  <c r="D353" i="17"/>
  <c r="C353" i="17"/>
  <c r="A353" i="17"/>
  <c r="F352" i="17"/>
  <c r="E352" i="17"/>
  <c r="D352" i="17"/>
  <c r="C352" i="17"/>
  <c r="A352" i="17"/>
  <c r="F351" i="17"/>
  <c r="E351" i="17"/>
  <c r="D351" i="17"/>
  <c r="C351" i="17"/>
  <c r="A351" i="17"/>
  <c r="F350" i="17"/>
  <c r="E350" i="17"/>
  <c r="D350" i="17"/>
  <c r="C350" i="17"/>
  <c r="A350" i="17"/>
  <c r="F349" i="17"/>
  <c r="E349" i="17"/>
  <c r="D349" i="17"/>
  <c r="C349" i="17"/>
  <c r="A349" i="17"/>
  <c r="F348" i="17"/>
  <c r="E348" i="17"/>
  <c r="D348" i="17"/>
  <c r="C348" i="17"/>
  <c r="A348" i="17"/>
  <c r="F347" i="17"/>
  <c r="E347" i="17"/>
  <c r="D347" i="17"/>
  <c r="C347" i="17"/>
  <c r="A347" i="17"/>
  <c r="F346" i="17"/>
  <c r="E346" i="17"/>
  <c r="D346" i="17"/>
  <c r="C346" i="17"/>
  <c r="A346" i="17"/>
  <c r="F345" i="17"/>
  <c r="E345" i="17"/>
  <c r="D345" i="17"/>
  <c r="C345" i="17"/>
  <c r="A345" i="17"/>
  <c r="F344" i="17"/>
  <c r="E344" i="17"/>
  <c r="D344" i="17"/>
  <c r="C344" i="17"/>
  <c r="A344" i="17"/>
  <c r="F343" i="17"/>
  <c r="E343" i="17"/>
  <c r="D343" i="17"/>
  <c r="C343" i="17"/>
  <c r="A343" i="17"/>
  <c r="F342" i="17"/>
  <c r="E342" i="17"/>
  <c r="D342" i="17"/>
  <c r="C342" i="17"/>
  <c r="A342" i="17"/>
  <c r="F341" i="17"/>
  <c r="E341" i="17"/>
  <c r="D341" i="17"/>
  <c r="C341" i="17"/>
  <c r="A341" i="17"/>
  <c r="F340" i="17"/>
  <c r="E340" i="17"/>
  <c r="D340" i="17"/>
  <c r="C340" i="17"/>
  <c r="A340" i="17"/>
  <c r="F339" i="17"/>
  <c r="E339" i="17"/>
  <c r="D339" i="17"/>
  <c r="C339" i="17"/>
  <c r="A339" i="17"/>
  <c r="F338" i="17"/>
  <c r="E338" i="17"/>
  <c r="D338" i="17"/>
  <c r="C338" i="17"/>
  <c r="A338" i="17"/>
  <c r="F337" i="17"/>
  <c r="E337" i="17"/>
  <c r="D337" i="17"/>
  <c r="C337" i="17"/>
  <c r="A337" i="17"/>
  <c r="F336" i="17"/>
  <c r="E336" i="17"/>
  <c r="D336" i="17"/>
  <c r="C336" i="17"/>
  <c r="A336" i="17"/>
  <c r="F335" i="17"/>
  <c r="E335" i="17"/>
  <c r="D335" i="17"/>
  <c r="C335" i="17"/>
  <c r="A335" i="17"/>
  <c r="F334" i="17"/>
  <c r="E334" i="17"/>
  <c r="D334" i="17"/>
  <c r="C334" i="17"/>
  <c r="A334" i="17"/>
  <c r="F333" i="17"/>
  <c r="E333" i="17"/>
  <c r="D333" i="17"/>
  <c r="C333" i="17"/>
  <c r="A333" i="17"/>
  <c r="F332" i="17"/>
  <c r="E332" i="17"/>
  <c r="D332" i="17"/>
  <c r="C332" i="17"/>
  <c r="A332" i="17"/>
  <c r="F331" i="17"/>
  <c r="E331" i="17"/>
  <c r="D331" i="17"/>
  <c r="C331" i="17"/>
  <c r="A331" i="17"/>
  <c r="F330" i="17"/>
  <c r="E330" i="17"/>
  <c r="D330" i="17"/>
  <c r="C330" i="17"/>
  <c r="A330" i="17"/>
  <c r="F329" i="17"/>
  <c r="E329" i="17"/>
  <c r="D329" i="17"/>
  <c r="C329" i="17"/>
  <c r="A329" i="17"/>
  <c r="F328" i="17"/>
  <c r="E328" i="17"/>
  <c r="D328" i="17"/>
  <c r="C328" i="17"/>
  <c r="A328" i="17"/>
  <c r="F327" i="17"/>
  <c r="E327" i="17"/>
  <c r="D327" i="17"/>
  <c r="C327" i="17"/>
  <c r="A327" i="17"/>
  <c r="F326" i="17"/>
  <c r="E326" i="17"/>
  <c r="D326" i="17"/>
  <c r="C326" i="17"/>
  <c r="A326" i="17"/>
  <c r="F325" i="17"/>
  <c r="E325" i="17"/>
  <c r="D325" i="17"/>
  <c r="C325" i="17"/>
  <c r="A325" i="17"/>
  <c r="F324" i="17"/>
  <c r="E324" i="17"/>
  <c r="D324" i="17"/>
  <c r="C324" i="17"/>
  <c r="A324" i="17"/>
  <c r="F323" i="17"/>
  <c r="E323" i="17"/>
  <c r="D323" i="17"/>
  <c r="C323" i="17"/>
  <c r="A323" i="17"/>
  <c r="F322" i="17"/>
  <c r="E322" i="17"/>
  <c r="D322" i="17"/>
  <c r="C322" i="17"/>
  <c r="A322" i="17"/>
  <c r="F321" i="17"/>
  <c r="E321" i="17"/>
  <c r="D321" i="17"/>
  <c r="C321" i="17"/>
  <c r="A321" i="17"/>
  <c r="F320" i="17"/>
  <c r="E320" i="17"/>
  <c r="D320" i="17"/>
  <c r="C320" i="17"/>
  <c r="A320" i="17"/>
  <c r="F319" i="17"/>
  <c r="E319" i="17"/>
  <c r="D319" i="17"/>
  <c r="C319" i="17"/>
  <c r="A319" i="17"/>
  <c r="F318" i="17"/>
  <c r="E318" i="17"/>
  <c r="D318" i="17"/>
  <c r="C318" i="17"/>
  <c r="A318" i="17"/>
  <c r="F317" i="17"/>
  <c r="E317" i="17"/>
  <c r="D317" i="17"/>
  <c r="C317" i="17"/>
  <c r="A317" i="17"/>
  <c r="F316" i="17"/>
  <c r="E316" i="17"/>
  <c r="D316" i="17"/>
  <c r="C316" i="17"/>
  <c r="A316" i="17"/>
  <c r="F315" i="17"/>
  <c r="E315" i="17"/>
  <c r="D315" i="17"/>
  <c r="C315" i="17"/>
  <c r="A315" i="17"/>
  <c r="F314" i="17"/>
  <c r="E314" i="17"/>
  <c r="D314" i="17"/>
  <c r="C314" i="17"/>
  <c r="A314" i="17"/>
  <c r="F313" i="17"/>
  <c r="E313" i="17"/>
  <c r="D313" i="17"/>
  <c r="C313" i="17"/>
  <c r="A313" i="17"/>
  <c r="F312" i="17"/>
  <c r="E312" i="17"/>
  <c r="D312" i="17"/>
  <c r="C312" i="17"/>
  <c r="A312" i="17"/>
  <c r="F311" i="17"/>
  <c r="E311" i="17"/>
  <c r="D311" i="17"/>
  <c r="C311" i="17"/>
  <c r="A311" i="17"/>
  <c r="F310" i="17"/>
  <c r="E310" i="17"/>
  <c r="D310" i="17"/>
  <c r="C310" i="17"/>
  <c r="A310" i="17"/>
  <c r="F309" i="17"/>
  <c r="E309" i="17"/>
  <c r="D309" i="17"/>
  <c r="C309" i="17"/>
  <c r="A309" i="17"/>
  <c r="F308" i="17"/>
  <c r="E308" i="17"/>
  <c r="D308" i="17"/>
  <c r="C308" i="17"/>
  <c r="A308" i="17"/>
  <c r="F307" i="17"/>
  <c r="E307" i="17"/>
  <c r="D307" i="17"/>
  <c r="C307" i="17"/>
  <c r="A307" i="17"/>
  <c r="F306" i="17"/>
  <c r="E306" i="17"/>
  <c r="D306" i="17"/>
  <c r="C306" i="17"/>
  <c r="A306" i="17"/>
  <c r="F305" i="17"/>
  <c r="E305" i="17"/>
  <c r="D305" i="17"/>
  <c r="C305" i="17"/>
  <c r="A305" i="17"/>
  <c r="F304" i="17"/>
  <c r="E304" i="17"/>
  <c r="D304" i="17"/>
  <c r="C304" i="17"/>
  <c r="A304" i="17"/>
  <c r="F303" i="17"/>
  <c r="E303" i="17"/>
  <c r="D303" i="17"/>
  <c r="C303" i="17"/>
  <c r="A303" i="17"/>
  <c r="F302" i="17"/>
  <c r="E302" i="17"/>
  <c r="D302" i="17"/>
  <c r="C302" i="17"/>
  <c r="A302" i="17"/>
  <c r="F301" i="17"/>
  <c r="E301" i="17"/>
  <c r="D301" i="17"/>
  <c r="C301" i="17"/>
  <c r="A301" i="17"/>
  <c r="F300" i="17"/>
  <c r="E300" i="17"/>
  <c r="D300" i="17"/>
  <c r="C300" i="17"/>
  <c r="A300" i="17"/>
  <c r="F299" i="17"/>
  <c r="E299" i="17"/>
  <c r="D299" i="17"/>
  <c r="C299" i="17"/>
  <c r="A299" i="17"/>
  <c r="F298" i="17"/>
  <c r="E298" i="17"/>
  <c r="D298" i="17"/>
  <c r="C298" i="17"/>
  <c r="A298" i="17"/>
  <c r="F297" i="17"/>
  <c r="E297" i="17"/>
  <c r="D297" i="17"/>
  <c r="C297" i="17"/>
  <c r="A297" i="17"/>
  <c r="F296" i="17"/>
  <c r="E296" i="17"/>
  <c r="D296" i="17"/>
  <c r="C296" i="17"/>
  <c r="A296" i="17"/>
  <c r="F295" i="17"/>
  <c r="E295" i="17"/>
  <c r="D295" i="17"/>
  <c r="C295" i="17"/>
  <c r="A295" i="17"/>
  <c r="F294" i="17"/>
  <c r="E294" i="17"/>
  <c r="D294" i="17"/>
  <c r="C294" i="17"/>
  <c r="A294" i="17"/>
  <c r="F293" i="17"/>
  <c r="E293" i="17"/>
  <c r="D293" i="17"/>
  <c r="C293" i="17"/>
  <c r="A293" i="17"/>
  <c r="F292" i="17"/>
  <c r="E292" i="17"/>
  <c r="D292" i="17"/>
  <c r="C292" i="17"/>
  <c r="A292" i="17"/>
  <c r="F291" i="17"/>
  <c r="E291" i="17"/>
  <c r="D291" i="17"/>
  <c r="C291" i="17"/>
  <c r="A291" i="17"/>
  <c r="F290" i="17"/>
  <c r="E290" i="17"/>
  <c r="D290" i="17"/>
  <c r="C290" i="17"/>
  <c r="A290" i="17"/>
  <c r="F289" i="17"/>
  <c r="E289" i="17"/>
  <c r="D289" i="17"/>
  <c r="C289" i="17"/>
  <c r="A289" i="17"/>
  <c r="F288" i="17"/>
  <c r="E288" i="17"/>
  <c r="D288" i="17"/>
  <c r="C288" i="17"/>
  <c r="A288" i="17"/>
  <c r="F287" i="17"/>
  <c r="E287" i="17"/>
  <c r="D287" i="17"/>
  <c r="C287" i="17"/>
  <c r="A287" i="17"/>
  <c r="F286" i="17"/>
  <c r="E286" i="17"/>
  <c r="D286" i="17"/>
  <c r="C286" i="17"/>
  <c r="A286" i="17"/>
  <c r="F285" i="17"/>
  <c r="E285" i="17"/>
  <c r="D285" i="17"/>
  <c r="C285" i="17"/>
  <c r="A285" i="17"/>
  <c r="F284" i="17"/>
  <c r="E284" i="17"/>
  <c r="D284" i="17"/>
  <c r="C284" i="17"/>
  <c r="A284" i="17"/>
  <c r="F283" i="17"/>
  <c r="E283" i="17"/>
  <c r="D283" i="17"/>
  <c r="C283" i="17"/>
  <c r="A283" i="17"/>
  <c r="F282" i="17"/>
  <c r="E282" i="17"/>
  <c r="D282" i="17"/>
  <c r="C282" i="17"/>
  <c r="A282" i="17"/>
  <c r="F281" i="17"/>
  <c r="E281" i="17"/>
  <c r="D281" i="17"/>
  <c r="C281" i="17"/>
  <c r="A281" i="17"/>
  <c r="F280" i="17"/>
  <c r="E280" i="17"/>
  <c r="D280" i="17"/>
  <c r="C280" i="17"/>
  <c r="A280" i="17"/>
  <c r="F279" i="17"/>
  <c r="E279" i="17"/>
  <c r="D279" i="17"/>
  <c r="C279" i="17"/>
  <c r="A279" i="17"/>
  <c r="F278" i="17"/>
  <c r="E278" i="17"/>
  <c r="D278" i="17"/>
  <c r="C278" i="17"/>
  <c r="A278" i="17"/>
  <c r="F277" i="17"/>
  <c r="E277" i="17"/>
  <c r="D277" i="17"/>
  <c r="C277" i="17"/>
  <c r="A277" i="17"/>
  <c r="F276" i="17"/>
  <c r="E276" i="17"/>
  <c r="D276" i="17"/>
  <c r="C276" i="17"/>
  <c r="A276" i="17"/>
  <c r="F275" i="17"/>
  <c r="E275" i="17"/>
  <c r="D275" i="17"/>
  <c r="C275" i="17"/>
  <c r="A275" i="17"/>
  <c r="F274" i="17"/>
  <c r="E274" i="17"/>
  <c r="D274" i="17"/>
  <c r="C274" i="17"/>
  <c r="A274" i="17"/>
  <c r="F273" i="17"/>
  <c r="E273" i="17"/>
  <c r="D273" i="17"/>
  <c r="C273" i="17"/>
  <c r="A273" i="17"/>
  <c r="F272" i="17"/>
  <c r="E272" i="17"/>
  <c r="D272" i="17"/>
  <c r="C272" i="17"/>
  <c r="A272" i="17"/>
  <c r="F271" i="17"/>
  <c r="E271" i="17"/>
  <c r="D271" i="17"/>
  <c r="C271" i="17"/>
  <c r="A271" i="17"/>
  <c r="F270" i="17"/>
  <c r="E270" i="17"/>
  <c r="D270" i="17"/>
  <c r="C270" i="17"/>
  <c r="A270" i="17"/>
  <c r="A269" i="17"/>
  <c r="F267" i="17"/>
  <c r="E267" i="17"/>
  <c r="D267" i="17"/>
  <c r="C267" i="17"/>
  <c r="A267" i="17"/>
  <c r="F266" i="17"/>
  <c r="E266" i="17"/>
  <c r="D266" i="17"/>
  <c r="C266" i="17"/>
  <c r="A266" i="17"/>
  <c r="F265" i="17"/>
  <c r="E265" i="17"/>
  <c r="D265" i="17"/>
  <c r="C265" i="17"/>
  <c r="A265" i="17"/>
  <c r="F264" i="17"/>
  <c r="E264" i="17"/>
  <c r="D264" i="17"/>
  <c r="C264" i="17"/>
  <c r="A264" i="17"/>
  <c r="F263" i="17"/>
  <c r="E263" i="17"/>
  <c r="D263" i="17"/>
  <c r="C263" i="17"/>
  <c r="A263" i="17"/>
  <c r="F262" i="17"/>
  <c r="E262" i="17"/>
  <c r="D262" i="17"/>
  <c r="C262" i="17"/>
  <c r="A262" i="17"/>
  <c r="F261" i="17"/>
  <c r="E261" i="17"/>
  <c r="D261" i="17"/>
  <c r="C261" i="17"/>
  <c r="A261" i="17"/>
  <c r="F260" i="17"/>
  <c r="E260" i="17"/>
  <c r="D260" i="17"/>
  <c r="C260" i="17"/>
  <c r="A260" i="17"/>
  <c r="F259" i="17"/>
  <c r="E259" i="17"/>
  <c r="D259" i="17"/>
  <c r="C259" i="17"/>
  <c r="A259" i="17"/>
  <c r="F258" i="17"/>
  <c r="E258" i="17"/>
  <c r="D258" i="17"/>
  <c r="C258" i="17"/>
  <c r="A258" i="17"/>
  <c r="F257" i="17"/>
  <c r="E257" i="17"/>
  <c r="D257" i="17"/>
  <c r="C257" i="17"/>
  <c r="A257" i="17"/>
  <c r="F256" i="17"/>
  <c r="E256" i="17"/>
  <c r="D256" i="17"/>
  <c r="C256" i="17"/>
  <c r="A256" i="17"/>
  <c r="F255" i="17"/>
  <c r="E255" i="17"/>
  <c r="D255" i="17"/>
  <c r="C255" i="17"/>
  <c r="A255" i="17"/>
  <c r="F254" i="17"/>
  <c r="E254" i="17"/>
  <c r="D254" i="17"/>
  <c r="C254" i="17"/>
  <c r="A254" i="17"/>
  <c r="F253" i="17"/>
  <c r="E253" i="17"/>
  <c r="D253" i="17"/>
  <c r="C253" i="17"/>
  <c r="A253" i="17"/>
  <c r="F252" i="17"/>
  <c r="E252" i="17"/>
  <c r="D252" i="17"/>
  <c r="C252" i="17"/>
  <c r="A252" i="17"/>
  <c r="F251" i="17"/>
  <c r="E251" i="17"/>
  <c r="D251" i="17"/>
  <c r="C251" i="17"/>
  <c r="A251" i="17"/>
  <c r="F250" i="17"/>
  <c r="E250" i="17"/>
  <c r="D250" i="17"/>
  <c r="C250" i="17"/>
  <c r="A250" i="17"/>
  <c r="F249" i="17"/>
  <c r="E249" i="17"/>
  <c r="D249" i="17"/>
  <c r="C249" i="17"/>
  <c r="A249" i="17"/>
  <c r="F248" i="17"/>
  <c r="E248" i="17"/>
  <c r="D248" i="17"/>
  <c r="C248" i="17"/>
  <c r="A248" i="17"/>
  <c r="F247" i="17"/>
  <c r="E247" i="17"/>
  <c r="D247" i="17"/>
  <c r="C247" i="17"/>
  <c r="A247" i="17"/>
  <c r="F246" i="17"/>
  <c r="E246" i="17"/>
  <c r="D246" i="17"/>
  <c r="C246" i="17"/>
  <c r="A246" i="17"/>
  <c r="F245" i="17"/>
  <c r="E245" i="17"/>
  <c r="D245" i="17"/>
  <c r="C245" i="17"/>
  <c r="A245" i="17"/>
  <c r="F244" i="17"/>
  <c r="E244" i="17"/>
  <c r="D244" i="17"/>
  <c r="C244" i="17"/>
  <c r="A244" i="17"/>
  <c r="F243" i="17"/>
  <c r="E243" i="17"/>
  <c r="D243" i="17"/>
  <c r="C243" i="17"/>
  <c r="A243" i="17"/>
  <c r="F242" i="17"/>
  <c r="E242" i="17"/>
  <c r="D242" i="17"/>
  <c r="C242" i="17"/>
  <c r="A242" i="17"/>
  <c r="F241" i="17"/>
  <c r="E241" i="17"/>
  <c r="D241" i="17"/>
  <c r="C241" i="17"/>
  <c r="A241" i="17"/>
  <c r="F240" i="17"/>
  <c r="E240" i="17"/>
  <c r="D240" i="17"/>
  <c r="C240" i="17"/>
  <c r="A240" i="17"/>
  <c r="F239" i="17"/>
  <c r="E239" i="17"/>
  <c r="D239" i="17"/>
  <c r="C239" i="17"/>
  <c r="A239" i="17"/>
  <c r="F238" i="17"/>
  <c r="E238" i="17"/>
  <c r="D238" i="17"/>
  <c r="C238" i="17"/>
  <c r="A238" i="17"/>
  <c r="F237" i="17"/>
  <c r="E237" i="17"/>
  <c r="D237" i="17"/>
  <c r="C237" i="17"/>
  <c r="A237" i="17"/>
  <c r="F236" i="17"/>
  <c r="E236" i="17"/>
  <c r="D236" i="17"/>
  <c r="C236" i="17"/>
  <c r="A236" i="17"/>
  <c r="F235" i="17"/>
  <c r="E235" i="17"/>
  <c r="D235" i="17"/>
  <c r="C235" i="17"/>
  <c r="A235" i="17"/>
  <c r="F234" i="17"/>
  <c r="E234" i="17"/>
  <c r="D234" i="17"/>
  <c r="C234" i="17"/>
  <c r="A234" i="17"/>
  <c r="F233" i="17"/>
  <c r="E233" i="17"/>
  <c r="D233" i="17"/>
  <c r="C233" i="17"/>
  <c r="A233" i="17"/>
  <c r="F232" i="17"/>
  <c r="E232" i="17"/>
  <c r="D232" i="17"/>
  <c r="C232" i="17"/>
  <c r="A232" i="17"/>
  <c r="F231" i="17"/>
  <c r="E231" i="17"/>
  <c r="D231" i="17"/>
  <c r="C231" i="17"/>
  <c r="A231" i="17"/>
  <c r="F230" i="17"/>
  <c r="E230" i="17"/>
  <c r="D230" i="17"/>
  <c r="C230" i="17"/>
  <c r="A230" i="17"/>
  <c r="F229" i="17"/>
  <c r="E229" i="17"/>
  <c r="D229" i="17"/>
  <c r="C229" i="17"/>
  <c r="A229" i="17"/>
  <c r="F228" i="17"/>
  <c r="E228" i="17"/>
  <c r="D228" i="17"/>
  <c r="C228" i="17"/>
  <c r="A228" i="17"/>
  <c r="F227" i="17"/>
  <c r="E227" i="17"/>
  <c r="D227" i="17"/>
  <c r="C227" i="17"/>
  <c r="A227" i="17"/>
  <c r="F226" i="17"/>
  <c r="E226" i="17"/>
  <c r="D226" i="17"/>
  <c r="C226" i="17"/>
  <c r="A226" i="17"/>
  <c r="F225" i="17"/>
  <c r="E225" i="17"/>
  <c r="D225" i="17"/>
  <c r="C225" i="17"/>
  <c r="A225" i="17"/>
  <c r="F224" i="17"/>
  <c r="E224" i="17"/>
  <c r="D224" i="17"/>
  <c r="C224" i="17"/>
  <c r="A224" i="17"/>
  <c r="F223" i="17"/>
  <c r="E223" i="17"/>
  <c r="D223" i="17"/>
  <c r="C223" i="17"/>
  <c r="A223" i="17"/>
  <c r="F222" i="17"/>
  <c r="E222" i="17"/>
  <c r="D222" i="17"/>
  <c r="C222" i="17"/>
  <c r="A222" i="17"/>
  <c r="F221" i="17"/>
  <c r="E221" i="17"/>
  <c r="D221" i="17"/>
  <c r="C221" i="17"/>
  <c r="A221" i="17"/>
  <c r="F220" i="17"/>
  <c r="E220" i="17"/>
  <c r="D220" i="17"/>
  <c r="C220" i="17"/>
  <c r="A220" i="17"/>
  <c r="F219" i="17"/>
  <c r="E219" i="17"/>
  <c r="D219" i="17"/>
  <c r="C219" i="17"/>
  <c r="A219" i="17"/>
  <c r="F218" i="17"/>
  <c r="E218" i="17"/>
  <c r="D218" i="17"/>
  <c r="C218" i="17"/>
  <c r="A218" i="17"/>
  <c r="F217" i="17"/>
  <c r="E217" i="17"/>
  <c r="D217" i="17"/>
  <c r="C217" i="17"/>
  <c r="A217" i="17"/>
  <c r="F216" i="17"/>
  <c r="E216" i="17"/>
  <c r="D216" i="17"/>
  <c r="C216" i="17"/>
  <c r="A216" i="17"/>
  <c r="F215" i="17"/>
  <c r="E215" i="17"/>
  <c r="D215" i="17"/>
  <c r="C215" i="17"/>
  <c r="A215" i="17"/>
  <c r="F214" i="17"/>
  <c r="E214" i="17"/>
  <c r="D214" i="17"/>
  <c r="C214" i="17"/>
  <c r="A214" i="17"/>
  <c r="F213" i="17"/>
  <c r="E213" i="17"/>
  <c r="D213" i="17"/>
  <c r="C213" i="17"/>
  <c r="A213" i="17"/>
  <c r="F212" i="17"/>
  <c r="E212" i="17"/>
  <c r="D212" i="17"/>
  <c r="C212" i="17"/>
  <c r="A212" i="17"/>
  <c r="F211" i="17"/>
  <c r="E211" i="17"/>
  <c r="D211" i="17"/>
  <c r="C211" i="17"/>
  <c r="A211" i="17"/>
  <c r="F210" i="17"/>
  <c r="E210" i="17"/>
  <c r="D210" i="17"/>
  <c r="C210" i="17"/>
  <c r="A210" i="17"/>
  <c r="F209" i="17"/>
  <c r="E209" i="17"/>
  <c r="D209" i="17"/>
  <c r="C209" i="17"/>
  <c r="A209" i="17"/>
  <c r="F208" i="17"/>
  <c r="E208" i="17"/>
  <c r="D208" i="17"/>
  <c r="C208" i="17"/>
  <c r="A208" i="17"/>
  <c r="F207" i="17"/>
  <c r="E207" i="17"/>
  <c r="D207" i="17"/>
  <c r="C207" i="17"/>
  <c r="A207" i="17"/>
  <c r="F206" i="17"/>
  <c r="E206" i="17"/>
  <c r="D206" i="17"/>
  <c r="C206" i="17"/>
  <c r="A206" i="17"/>
  <c r="F205" i="17"/>
  <c r="E205" i="17"/>
  <c r="D205" i="17"/>
  <c r="C205" i="17"/>
  <c r="A205" i="17"/>
  <c r="F204" i="17"/>
  <c r="E204" i="17"/>
  <c r="D204" i="17"/>
  <c r="C204" i="17"/>
  <c r="A204" i="17"/>
  <c r="F203" i="17"/>
  <c r="E203" i="17"/>
  <c r="D203" i="17"/>
  <c r="C203" i="17"/>
  <c r="A203" i="17"/>
  <c r="F202" i="17"/>
  <c r="E202" i="17"/>
  <c r="D202" i="17"/>
  <c r="C202" i="17"/>
  <c r="A202" i="17"/>
  <c r="F201" i="17"/>
  <c r="E201" i="17"/>
  <c r="D201" i="17"/>
  <c r="C201" i="17"/>
  <c r="A201" i="17"/>
  <c r="F200" i="17"/>
  <c r="E200" i="17"/>
  <c r="D200" i="17"/>
  <c r="C200" i="17"/>
  <c r="A200" i="17"/>
  <c r="F199" i="17"/>
  <c r="E199" i="17"/>
  <c r="D199" i="17"/>
  <c r="C199" i="17"/>
  <c r="A199" i="17"/>
  <c r="F198" i="17"/>
  <c r="E198" i="17"/>
  <c r="D198" i="17"/>
  <c r="C198" i="17"/>
  <c r="A198" i="17"/>
  <c r="F197" i="17"/>
  <c r="E197" i="17"/>
  <c r="D197" i="17"/>
  <c r="C197" i="17"/>
  <c r="A197" i="17"/>
  <c r="F196" i="17"/>
  <c r="E196" i="17"/>
  <c r="D196" i="17"/>
  <c r="C196" i="17"/>
  <c r="A196" i="17"/>
  <c r="F195" i="17"/>
  <c r="E195" i="17"/>
  <c r="D195" i="17"/>
  <c r="C195" i="17"/>
  <c r="A195" i="17"/>
  <c r="F194" i="17"/>
  <c r="E194" i="17"/>
  <c r="D194" i="17"/>
  <c r="C194" i="17"/>
  <c r="A194" i="17"/>
  <c r="F193" i="17"/>
  <c r="E193" i="17"/>
  <c r="D193" i="17"/>
  <c r="C193" i="17"/>
  <c r="A193" i="17"/>
  <c r="F192" i="17"/>
  <c r="E192" i="17"/>
  <c r="D192" i="17"/>
  <c r="C192" i="17"/>
  <c r="A192" i="17"/>
  <c r="F191" i="17"/>
  <c r="E191" i="17"/>
  <c r="D191" i="17"/>
  <c r="C191" i="17"/>
  <c r="A191" i="17"/>
  <c r="F190" i="17"/>
  <c r="E190" i="17"/>
  <c r="D190" i="17"/>
  <c r="C190" i="17"/>
  <c r="A190" i="17"/>
  <c r="F189" i="17"/>
  <c r="E189" i="17"/>
  <c r="D189" i="17"/>
  <c r="C189" i="17"/>
  <c r="A189" i="17"/>
  <c r="F188" i="17"/>
  <c r="E188" i="17"/>
  <c r="D188" i="17"/>
  <c r="C188" i="17"/>
  <c r="A188" i="17"/>
  <c r="F187" i="17"/>
  <c r="E187" i="17"/>
  <c r="D187" i="17"/>
  <c r="C187" i="17"/>
  <c r="A187" i="17"/>
  <c r="F186" i="17"/>
  <c r="E186" i="17"/>
  <c r="D186" i="17"/>
  <c r="C186" i="17"/>
  <c r="A186" i="17"/>
  <c r="F185" i="17"/>
  <c r="E185" i="17"/>
  <c r="D185" i="17"/>
  <c r="C185" i="17"/>
  <c r="A185" i="17"/>
  <c r="F184" i="17"/>
  <c r="E184" i="17"/>
  <c r="D184" i="17"/>
  <c r="C184" i="17"/>
  <c r="A184" i="17"/>
  <c r="F183" i="17"/>
  <c r="E183" i="17"/>
  <c r="D183" i="17"/>
  <c r="C183" i="17"/>
  <c r="A183" i="17"/>
  <c r="F182" i="17"/>
  <c r="E182" i="17"/>
  <c r="D182" i="17"/>
  <c r="C182" i="17"/>
  <c r="A182" i="17"/>
  <c r="F181" i="17"/>
  <c r="E181" i="17"/>
  <c r="D181" i="17"/>
  <c r="C181" i="17"/>
  <c r="A181" i="17"/>
  <c r="F180" i="17"/>
  <c r="E180" i="17"/>
  <c r="D180" i="17"/>
  <c r="C180" i="17"/>
  <c r="A180" i="17"/>
  <c r="F179" i="17"/>
  <c r="E179" i="17"/>
  <c r="D179" i="17"/>
  <c r="C179" i="17"/>
  <c r="A179" i="17"/>
  <c r="F178" i="17"/>
  <c r="E178" i="17"/>
  <c r="D178" i="17"/>
  <c r="C178" i="17"/>
  <c r="A178" i="17"/>
  <c r="F177" i="17"/>
  <c r="E177" i="17"/>
  <c r="D177" i="17"/>
  <c r="C177" i="17"/>
  <c r="A177" i="17"/>
  <c r="F176" i="17"/>
  <c r="E176" i="17"/>
  <c r="D176" i="17"/>
  <c r="C176" i="17"/>
  <c r="A176" i="17"/>
  <c r="F175" i="17"/>
  <c r="E175" i="17"/>
  <c r="D175" i="17"/>
  <c r="C175" i="17"/>
  <c r="A175" i="17"/>
  <c r="F174" i="17"/>
  <c r="E174" i="17"/>
  <c r="D174" i="17"/>
  <c r="C174" i="17"/>
  <c r="A174" i="17"/>
  <c r="F173" i="17"/>
  <c r="E173" i="17"/>
  <c r="D173" i="17"/>
  <c r="C173" i="17"/>
  <c r="A173" i="17"/>
  <c r="F172" i="17"/>
  <c r="E172" i="17"/>
  <c r="D172" i="17"/>
  <c r="C172" i="17"/>
  <c r="A172" i="17"/>
  <c r="F171" i="17"/>
  <c r="E171" i="17"/>
  <c r="D171" i="17"/>
  <c r="C171" i="17"/>
  <c r="A171" i="17"/>
  <c r="F170" i="17"/>
  <c r="E170" i="17"/>
  <c r="D170" i="17"/>
  <c r="C170" i="17"/>
  <c r="A170" i="17"/>
  <c r="F169" i="17"/>
  <c r="E169" i="17"/>
  <c r="D169" i="17"/>
  <c r="C169" i="17"/>
  <c r="A169" i="17"/>
  <c r="F168" i="17"/>
  <c r="E168" i="17"/>
  <c r="D168" i="17"/>
  <c r="C168" i="17"/>
  <c r="A168" i="17"/>
  <c r="F167" i="17"/>
  <c r="E167" i="17"/>
  <c r="D167" i="17"/>
  <c r="C167" i="17"/>
  <c r="A167" i="17"/>
  <c r="F166" i="17"/>
  <c r="E166" i="17"/>
  <c r="D166" i="17"/>
  <c r="C166" i="17"/>
  <c r="A166" i="17"/>
  <c r="F165" i="17"/>
  <c r="E165" i="17"/>
  <c r="D165" i="17"/>
  <c r="C165" i="17"/>
  <c r="A165" i="17"/>
  <c r="F164" i="17"/>
  <c r="E164" i="17"/>
  <c r="D164" i="17"/>
  <c r="C164" i="17"/>
  <c r="A164" i="17"/>
  <c r="F163" i="17"/>
  <c r="E163" i="17"/>
  <c r="D163" i="17"/>
  <c r="C163" i="17"/>
  <c r="A163" i="17"/>
  <c r="F162" i="17"/>
  <c r="E162" i="17"/>
  <c r="D162" i="17"/>
  <c r="C162" i="17"/>
  <c r="A162" i="17"/>
  <c r="F161" i="17"/>
  <c r="E161" i="17"/>
  <c r="D161" i="17"/>
  <c r="C161" i="17"/>
  <c r="A161" i="17"/>
  <c r="F160" i="17"/>
  <c r="E160" i="17"/>
  <c r="D160" i="17"/>
  <c r="C160" i="17"/>
  <c r="A160" i="17"/>
  <c r="F159" i="17"/>
  <c r="E159" i="17"/>
  <c r="D159" i="17"/>
  <c r="C159" i="17"/>
  <c r="A159" i="17"/>
  <c r="F158" i="17"/>
  <c r="E158" i="17"/>
  <c r="D158" i="17"/>
  <c r="C158" i="17"/>
  <c r="A158" i="17"/>
  <c r="F157" i="17"/>
  <c r="E157" i="17"/>
  <c r="D157" i="17"/>
  <c r="C157" i="17"/>
  <c r="A157" i="17"/>
  <c r="F156" i="17"/>
  <c r="E156" i="17"/>
  <c r="D156" i="17"/>
  <c r="C156" i="17"/>
  <c r="A156" i="17"/>
  <c r="F155" i="17"/>
  <c r="E155" i="17"/>
  <c r="D155" i="17"/>
  <c r="C155" i="17"/>
  <c r="A155" i="17"/>
  <c r="F154" i="17"/>
  <c r="E154" i="17"/>
  <c r="D154" i="17"/>
  <c r="C154" i="17"/>
  <c r="A154" i="17"/>
  <c r="F153" i="17"/>
  <c r="E153" i="17"/>
  <c r="D153" i="17"/>
  <c r="C153" i="17"/>
  <c r="A153" i="17"/>
  <c r="F152" i="17"/>
  <c r="E152" i="17"/>
  <c r="D152" i="17"/>
  <c r="C152" i="17"/>
  <c r="A152" i="17"/>
  <c r="F151" i="17"/>
  <c r="E151" i="17"/>
  <c r="D151" i="17"/>
  <c r="C151" i="17"/>
  <c r="A151" i="17"/>
  <c r="F150" i="17"/>
  <c r="E150" i="17"/>
  <c r="D150" i="17"/>
  <c r="C150" i="17"/>
  <c r="A150" i="17"/>
  <c r="F149" i="17"/>
  <c r="E149" i="17"/>
  <c r="D149" i="17"/>
  <c r="C149" i="17"/>
  <c r="A149" i="17"/>
  <c r="F148" i="17"/>
  <c r="E148" i="17"/>
  <c r="D148" i="17"/>
  <c r="C148" i="17"/>
  <c r="A148" i="17"/>
  <c r="F147" i="17"/>
  <c r="E147" i="17"/>
  <c r="D147" i="17"/>
  <c r="C147" i="17"/>
  <c r="A147" i="17"/>
  <c r="F146" i="17"/>
  <c r="E146" i="17"/>
  <c r="D146" i="17"/>
  <c r="C146" i="17"/>
  <c r="A146" i="17"/>
  <c r="F145" i="17"/>
  <c r="E145" i="17"/>
  <c r="D145" i="17"/>
  <c r="C145" i="17"/>
  <c r="A145" i="17"/>
  <c r="F144" i="17"/>
  <c r="E144" i="17"/>
  <c r="D144" i="17"/>
  <c r="C144" i="17"/>
  <c r="A144" i="17"/>
  <c r="F143" i="17"/>
  <c r="E143" i="17"/>
  <c r="D143" i="17"/>
  <c r="C143" i="17"/>
  <c r="A143" i="17"/>
  <c r="F142" i="17"/>
  <c r="E142" i="17"/>
  <c r="D142" i="17"/>
  <c r="C142" i="17"/>
  <c r="A142" i="17"/>
  <c r="F141" i="17"/>
  <c r="E141" i="17"/>
  <c r="D141" i="17"/>
  <c r="C141" i="17"/>
  <c r="A141" i="17"/>
  <c r="F140" i="17"/>
  <c r="E140" i="17"/>
  <c r="D140" i="17"/>
  <c r="C140" i="17"/>
  <c r="A140" i="17"/>
  <c r="F139" i="17"/>
  <c r="E139" i="17"/>
  <c r="D139" i="17"/>
  <c r="C139" i="17"/>
  <c r="A139" i="17"/>
  <c r="F138" i="17"/>
  <c r="E138" i="17"/>
  <c r="D138" i="17"/>
  <c r="C138" i="17"/>
  <c r="A138" i="17"/>
  <c r="F137" i="17"/>
  <c r="E137" i="17"/>
  <c r="D137" i="17"/>
  <c r="C137" i="17"/>
  <c r="A137" i="17"/>
  <c r="F136" i="17"/>
  <c r="E136" i="17"/>
  <c r="D136" i="17"/>
  <c r="C136" i="17"/>
  <c r="A136" i="17"/>
  <c r="A135" i="17"/>
  <c r="F133" i="17"/>
  <c r="E133" i="17"/>
  <c r="D133" i="17"/>
  <c r="C133" i="17"/>
  <c r="A133" i="17"/>
  <c r="F132" i="17"/>
  <c r="E132" i="17"/>
  <c r="D132" i="17"/>
  <c r="C132" i="17"/>
  <c r="A132" i="17"/>
  <c r="F131" i="17"/>
  <c r="E131" i="17"/>
  <c r="D131" i="17"/>
  <c r="C131" i="17"/>
  <c r="A131" i="17"/>
  <c r="F130" i="17"/>
  <c r="E130" i="17"/>
  <c r="D130" i="17"/>
  <c r="C130" i="17"/>
  <c r="A130" i="17"/>
  <c r="F129" i="17"/>
  <c r="E129" i="17"/>
  <c r="D129" i="17"/>
  <c r="C129" i="17"/>
  <c r="A129" i="17"/>
  <c r="F128" i="17"/>
  <c r="E128" i="17"/>
  <c r="D128" i="17"/>
  <c r="C128" i="17"/>
  <c r="A128" i="17"/>
  <c r="F127" i="17"/>
  <c r="E127" i="17"/>
  <c r="D127" i="17"/>
  <c r="C127" i="17"/>
  <c r="A127" i="17"/>
  <c r="F126" i="17"/>
  <c r="E126" i="17"/>
  <c r="D126" i="17"/>
  <c r="C126" i="17"/>
  <c r="A126" i="17"/>
  <c r="F125" i="17"/>
  <c r="E125" i="17"/>
  <c r="D125" i="17"/>
  <c r="C125" i="17"/>
  <c r="A125" i="17"/>
  <c r="F124" i="17"/>
  <c r="E124" i="17"/>
  <c r="D124" i="17"/>
  <c r="C124" i="17"/>
  <c r="A124" i="17"/>
  <c r="F123" i="17"/>
  <c r="E123" i="17"/>
  <c r="D123" i="17"/>
  <c r="C123" i="17"/>
  <c r="A123" i="17"/>
  <c r="F122" i="17"/>
  <c r="E122" i="17"/>
  <c r="D122" i="17"/>
  <c r="C122" i="17"/>
  <c r="A122" i="17"/>
  <c r="F121" i="17"/>
  <c r="E121" i="17"/>
  <c r="D121" i="17"/>
  <c r="C121" i="17"/>
  <c r="A121" i="17"/>
  <c r="F120" i="17"/>
  <c r="E120" i="17"/>
  <c r="D120" i="17"/>
  <c r="C120" i="17"/>
  <c r="A120" i="17"/>
  <c r="F119" i="17"/>
  <c r="E119" i="17"/>
  <c r="D119" i="17"/>
  <c r="C119" i="17"/>
  <c r="A119" i="17"/>
  <c r="F118" i="17"/>
  <c r="E118" i="17"/>
  <c r="D118" i="17"/>
  <c r="C118" i="17"/>
  <c r="A118" i="17"/>
  <c r="F117" i="17"/>
  <c r="E117" i="17"/>
  <c r="D117" i="17"/>
  <c r="C117" i="17"/>
  <c r="A117" i="17"/>
  <c r="F116" i="17"/>
  <c r="E116" i="17"/>
  <c r="D116" i="17"/>
  <c r="C116" i="17"/>
  <c r="A116" i="17"/>
  <c r="F115" i="17"/>
  <c r="E115" i="17"/>
  <c r="D115" i="17"/>
  <c r="C115" i="17"/>
  <c r="A115" i="17"/>
  <c r="F114" i="17"/>
  <c r="E114" i="17"/>
  <c r="D114" i="17"/>
  <c r="C114" i="17"/>
  <c r="A114" i="17"/>
  <c r="F113" i="17"/>
  <c r="E113" i="17"/>
  <c r="D113" i="17"/>
  <c r="C113" i="17"/>
  <c r="A113" i="17"/>
  <c r="F112" i="17"/>
  <c r="E112" i="17"/>
  <c r="D112" i="17"/>
  <c r="C112" i="17"/>
  <c r="A112" i="17"/>
  <c r="F111" i="17"/>
  <c r="E111" i="17"/>
  <c r="D111" i="17"/>
  <c r="C111" i="17"/>
  <c r="A111" i="17"/>
  <c r="F110" i="17"/>
  <c r="E110" i="17"/>
  <c r="D110" i="17"/>
  <c r="C110" i="17"/>
  <c r="A110" i="17"/>
  <c r="F109" i="17"/>
  <c r="E109" i="17"/>
  <c r="D109" i="17"/>
  <c r="C109" i="17"/>
  <c r="A109" i="17"/>
  <c r="F108" i="17"/>
  <c r="E108" i="17"/>
  <c r="D108" i="17"/>
  <c r="C108" i="17"/>
  <c r="A108" i="17"/>
  <c r="F107" i="17"/>
  <c r="E107" i="17"/>
  <c r="D107" i="17"/>
  <c r="C107" i="17"/>
  <c r="A107" i="17"/>
  <c r="F106" i="17"/>
  <c r="E106" i="17"/>
  <c r="D106" i="17"/>
  <c r="C106" i="17"/>
  <c r="A106" i="17"/>
  <c r="F105" i="17"/>
  <c r="E105" i="17"/>
  <c r="D105" i="17"/>
  <c r="C105" i="17"/>
  <c r="A105" i="17"/>
  <c r="F104" i="17"/>
  <c r="E104" i="17"/>
  <c r="D104" i="17"/>
  <c r="C104" i="17"/>
  <c r="A104" i="17"/>
  <c r="F103" i="17"/>
  <c r="E103" i="17"/>
  <c r="D103" i="17"/>
  <c r="C103" i="17"/>
  <c r="A103" i="17"/>
  <c r="F102" i="17"/>
  <c r="E102" i="17"/>
  <c r="D102" i="17"/>
  <c r="C102" i="17"/>
  <c r="A102" i="17"/>
  <c r="F101" i="17"/>
  <c r="E101" i="17"/>
  <c r="D101" i="17"/>
  <c r="C101" i="17"/>
  <c r="A101" i="17"/>
  <c r="F100" i="17"/>
  <c r="E100" i="17"/>
  <c r="D100" i="17"/>
  <c r="C100" i="17"/>
  <c r="A100" i="17"/>
  <c r="F99" i="17"/>
  <c r="E99" i="17"/>
  <c r="D99" i="17"/>
  <c r="C99" i="17"/>
  <c r="A99" i="17"/>
  <c r="F98" i="17"/>
  <c r="E98" i="17"/>
  <c r="D98" i="17"/>
  <c r="C98" i="17"/>
  <c r="A98" i="17"/>
  <c r="F97" i="17"/>
  <c r="E97" i="17"/>
  <c r="D97" i="17"/>
  <c r="C97" i="17"/>
  <c r="A97" i="17"/>
  <c r="F96" i="17"/>
  <c r="E96" i="17"/>
  <c r="D96" i="17"/>
  <c r="C96" i="17"/>
  <c r="A96" i="17"/>
  <c r="F95" i="17"/>
  <c r="E95" i="17"/>
  <c r="D95" i="17"/>
  <c r="C95" i="17"/>
  <c r="A95" i="17"/>
  <c r="F94" i="17"/>
  <c r="E94" i="17"/>
  <c r="D94" i="17"/>
  <c r="C94" i="17"/>
  <c r="A94" i="17"/>
  <c r="F93" i="17"/>
  <c r="E93" i="17"/>
  <c r="D93" i="17"/>
  <c r="C93" i="17"/>
  <c r="A93" i="17"/>
  <c r="F92" i="17"/>
  <c r="E92" i="17"/>
  <c r="D92" i="17"/>
  <c r="C92" i="17"/>
  <c r="A92" i="17"/>
  <c r="F91" i="17"/>
  <c r="E91" i="17"/>
  <c r="D91" i="17"/>
  <c r="C91" i="17"/>
  <c r="A91" i="17"/>
  <c r="F90" i="17"/>
  <c r="E90" i="17"/>
  <c r="D90" i="17"/>
  <c r="C90" i="17"/>
  <c r="A90" i="17"/>
  <c r="F89" i="17"/>
  <c r="E89" i="17"/>
  <c r="D89" i="17"/>
  <c r="C89" i="17"/>
  <c r="A89" i="17"/>
  <c r="F88" i="17"/>
  <c r="E88" i="17"/>
  <c r="D88" i="17"/>
  <c r="C88" i="17"/>
  <c r="A88" i="17"/>
  <c r="F87" i="17"/>
  <c r="E87" i="17"/>
  <c r="D87" i="17"/>
  <c r="C87" i="17"/>
  <c r="A87" i="17"/>
  <c r="F86" i="17"/>
  <c r="E86" i="17"/>
  <c r="D86" i="17"/>
  <c r="C86" i="17"/>
  <c r="A86" i="17"/>
  <c r="F85" i="17"/>
  <c r="E85" i="17"/>
  <c r="D85" i="17"/>
  <c r="C85" i="17"/>
  <c r="A85" i="17"/>
  <c r="F84" i="17"/>
  <c r="E84" i="17"/>
  <c r="D84" i="17"/>
  <c r="C84" i="17"/>
  <c r="A84" i="17"/>
  <c r="F83" i="17"/>
  <c r="E83" i="17"/>
  <c r="D83" i="17"/>
  <c r="C83" i="17"/>
  <c r="A83" i="17"/>
  <c r="F82" i="17"/>
  <c r="E82" i="17"/>
  <c r="D82" i="17"/>
  <c r="C82" i="17"/>
  <c r="A82" i="17"/>
  <c r="F81" i="17"/>
  <c r="E81" i="17"/>
  <c r="D81" i="17"/>
  <c r="C81" i="17"/>
  <c r="A81" i="17"/>
  <c r="F80" i="17"/>
  <c r="E80" i="17"/>
  <c r="D80" i="17"/>
  <c r="C80" i="17"/>
  <c r="A80" i="17"/>
  <c r="F79" i="17"/>
  <c r="E79" i="17"/>
  <c r="D79" i="17"/>
  <c r="C79" i="17"/>
  <c r="A79" i="17"/>
  <c r="F78" i="17"/>
  <c r="E78" i="17"/>
  <c r="D78" i="17"/>
  <c r="C78" i="17"/>
  <c r="A78" i="17"/>
  <c r="F77" i="17"/>
  <c r="E77" i="17"/>
  <c r="D77" i="17"/>
  <c r="C77" i="17"/>
  <c r="A77" i="17"/>
  <c r="F76" i="17"/>
  <c r="E76" i="17"/>
  <c r="D76" i="17"/>
  <c r="C76" i="17"/>
  <c r="A76" i="17"/>
  <c r="F75" i="17"/>
  <c r="E75" i="17"/>
  <c r="D75" i="17"/>
  <c r="C75" i="17"/>
  <c r="A75" i="17"/>
  <c r="F74" i="17"/>
  <c r="E74" i="17"/>
  <c r="D74" i="17"/>
  <c r="C74" i="17"/>
  <c r="A74" i="17"/>
  <c r="F73" i="17"/>
  <c r="E73" i="17"/>
  <c r="D73" i="17"/>
  <c r="C73" i="17"/>
  <c r="A73" i="17"/>
  <c r="F72" i="17"/>
  <c r="E72" i="17"/>
  <c r="D72" i="17"/>
  <c r="C72" i="17"/>
  <c r="A72" i="17"/>
  <c r="F71" i="17"/>
  <c r="E71" i="17"/>
  <c r="D71" i="17"/>
  <c r="C71" i="17"/>
  <c r="A71" i="17"/>
  <c r="F70" i="17"/>
  <c r="E70" i="17"/>
  <c r="D70" i="17"/>
  <c r="C70" i="17"/>
  <c r="A70" i="17"/>
  <c r="F69" i="17"/>
  <c r="E69" i="17"/>
  <c r="D69" i="17"/>
  <c r="C69" i="17"/>
  <c r="A69" i="17"/>
  <c r="F68" i="17"/>
  <c r="E68" i="17"/>
  <c r="D68" i="17"/>
  <c r="C68" i="17"/>
  <c r="A68" i="17"/>
  <c r="F67" i="17"/>
  <c r="E67" i="17"/>
  <c r="D67" i="17"/>
  <c r="C67" i="17"/>
  <c r="A67" i="17"/>
  <c r="F66" i="17"/>
  <c r="E66" i="17"/>
  <c r="D66" i="17"/>
  <c r="C66" i="17"/>
  <c r="A66" i="17"/>
  <c r="F65" i="17"/>
  <c r="E65" i="17"/>
  <c r="D65" i="17"/>
  <c r="C65" i="17"/>
  <c r="A65" i="17"/>
  <c r="F64" i="17"/>
  <c r="E64" i="17"/>
  <c r="D64" i="17"/>
  <c r="C64" i="17"/>
  <c r="A64" i="17"/>
  <c r="F63" i="17"/>
  <c r="E63" i="17"/>
  <c r="D63" i="17"/>
  <c r="C63" i="17"/>
  <c r="A63" i="17"/>
  <c r="F62" i="17"/>
  <c r="E62" i="17"/>
  <c r="D62" i="17"/>
  <c r="C62" i="17"/>
  <c r="A62" i="17"/>
  <c r="F61" i="17"/>
  <c r="E61" i="17"/>
  <c r="D61" i="17"/>
  <c r="C61" i="17"/>
  <c r="A61" i="17"/>
  <c r="F60" i="17"/>
  <c r="E60" i="17"/>
  <c r="D60" i="17"/>
  <c r="C60" i="17"/>
  <c r="A60" i="17"/>
  <c r="F59" i="17"/>
  <c r="E59" i="17"/>
  <c r="D59" i="17"/>
  <c r="C59" i="17"/>
  <c r="A59" i="17"/>
  <c r="F58" i="17"/>
  <c r="E58" i="17"/>
  <c r="D58" i="17"/>
  <c r="C58" i="17"/>
  <c r="A58" i="17"/>
  <c r="F57" i="17"/>
  <c r="E57" i="17"/>
  <c r="D57" i="17"/>
  <c r="C57" i="17"/>
  <c r="A57" i="17"/>
  <c r="F56" i="17"/>
  <c r="E56" i="17"/>
  <c r="D56" i="17"/>
  <c r="C56" i="17"/>
  <c r="A56" i="17"/>
  <c r="F55" i="17"/>
  <c r="E55" i="17"/>
  <c r="D55" i="17"/>
  <c r="C55" i="17"/>
  <c r="A55" i="17"/>
  <c r="F54" i="17"/>
  <c r="E54" i="17"/>
  <c r="D54" i="17"/>
  <c r="C54" i="17"/>
  <c r="A54" i="17"/>
  <c r="F53" i="17"/>
  <c r="E53" i="17"/>
  <c r="D53" i="17"/>
  <c r="C53" i="17"/>
  <c r="A53" i="17"/>
  <c r="F52" i="17"/>
  <c r="E52" i="17"/>
  <c r="D52" i="17"/>
  <c r="C52" i="17"/>
  <c r="A52" i="17"/>
  <c r="F51" i="17"/>
  <c r="E51" i="17"/>
  <c r="D51" i="17"/>
  <c r="C51" i="17"/>
  <c r="A51" i="17"/>
  <c r="F50" i="17"/>
  <c r="E50" i="17"/>
  <c r="C50" i="17"/>
  <c r="A50" i="17"/>
  <c r="F49" i="17"/>
  <c r="E49" i="17"/>
  <c r="D49" i="17"/>
  <c r="C49" i="17"/>
  <c r="A49" i="17"/>
  <c r="F48" i="17"/>
  <c r="E48" i="17"/>
  <c r="D48" i="17"/>
  <c r="C48" i="17"/>
  <c r="A48" i="17"/>
  <c r="F47" i="17"/>
  <c r="E47" i="17"/>
  <c r="D47" i="17"/>
  <c r="C47" i="17"/>
  <c r="A47" i="17"/>
  <c r="F46" i="17"/>
  <c r="E46" i="17"/>
  <c r="D46" i="17"/>
  <c r="C46" i="17"/>
  <c r="A46" i="17"/>
  <c r="F45" i="17"/>
  <c r="E45" i="17"/>
  <c r="D45" i="17"/>
  <c r="C45" i="17"/>
  <c r="A45" i="17"/>
  <c r="F44" i="17"/>
  <c r="E44" i="17"/>
  <c r="D44" i="17"/>
  <c r="C44" i="17"/>
  <c r="A44" i="17"/>
  <c r="F43" i="17"/>
  <c r="E43" i="17"/>
  <c r="D43" i="17"/>
  <c r="C43" i="17"/>
  <c r="A43" i="17"/>
  <c r="F42" i="17"/>
  <c r="E42" i="17"/>
  <c r="D42" i="17"/>
  <c r="C42" i="17"/>
  <c r="A42" i="17"/>
  <c r="F41" i="17"/>
  <c r="E41" i="17"/>
  <c r="D41" i="17"/>
  <c r="C41" i="17"/>
  <c r="A41" i="17"/>
  <c r="F40" i="17"/>
  <c r="E40" i="17"/>
  <c r="D40" i="17"/>
  <c r="C40" i="17"/>
  <c r="A40" i="17"/>
  <c r="F39" i="17"/>
  <c r="E39" i="17"/>
  <c r="D39" i="17"/>
  <c r="C39" i="17"/>
  <c r="A39" i="17"/>
  <c r="F38" i="17"/>
  <c r="E38" i="17"/>
  <c r="D38" i="17"/>
  <c r="C38" i="17"/>
  <c r="A38" i="17"/>
  <c r="F37" i="17"/>
  <c r="E37" i="17"/>
  <c r="D37" i="17"/>
  <c r="C37" i="17"/>
  <c r="A37" i="17"/>
  <c r="F36" i="17"/>
  <c r="E36" i="17"/>
  <c r="D36" i="17"/>
  <c r="C36" i="17"/>
  <c r="A36" i="17"/>
  <c r="F35" i="17"/>
  <c r="E35" i="17"/>
  <c r="D35" i="17"/>
  <c r="C35" i="17"/>
  <c r="A35" i="17"/>
  <c r="F34" i="17"/>
  <c r="E34" i="17"/>
  <c r="D34" i="17"/>
  <c r="C34" i="17"/>
  <c r="A34" i="17"/>
  <c r="F33" i="17"/>
  <c r="E33" i="17"/>
  <c r="D33" i="17"/>
  <c r="C33" i="17"/>
  <c r="A33" i="17"/>
  <c r="F32" i="17"/>
  <c r="E32" i="17"/>
  <c r="D32" i="17"/>
  <c r="C32" i="17"/>
  <c r="A32" i="17"/>
  <c r="F31" i="17"/>
  <c r="E31" i="17"/>
  <c r="D31" i="17"/>
  <c r="C31" i="17"/>
  <c r="B31" i="17" s="1"/>
  <c r="A31" i="17"/>
  <c r="F30" i="17"/>
  <c r="E30" i="17"/>
  <c r="D30" i="17"/>
  <c r="C30" i="17"/>
  <c r="A30" i="17"/>
  <c r="F29" i="17"/>
  <c r="E29" i="17"/>
  <c r="D29" i="17"/>
  <c r="C29" i="17"/>
  <c r="A29" i="17"/>
  <c r="F28" i="17"/>
  <c r="E28" i="17"/>
  <c r="D28" i="17"/>
  <c r="C28" i="17"/>
  <c r="A28" i="17"/>
  <c r="F27" i="17"/>
  <c r="E27" i="17"/>
  <c r="D27" i="17"/>
  <c r="C27" i="17"/>
  <c r="A27" i="17"/>
  <c r="F26" i="17"/>
  <c r="E26" i="17"/>
  <c r="C26" i="17"/>
  <c r="A26" i="17"/>
  <c r="F25" i="17"/>
  <c r="E25" i="17"/>
  <c r="D25" i="17"/>
  <c r="C25" i="17"/>
  <c r="A25" i="17"/>
  <c r="F24" i="17"/>
  <c r="E24" i="17"/>
  <c r="D24" i="17"/>
  <c r="C24" i="17"/>
  <c r="A24" i="17"/>
  <c r="F23" i="17"/>
  <c r="E23" i="17"/>
  <c r="D23" i="17"/>
  <c r="C23" i="17"/>
  <c r="B23" i="17" s="1"/>
  <c r="A23" i="17"/>
  <c r="F22" i="17"/>
  <c r="E22" i="17"/>
  <c r="D22" i="17"/>
  <c r="C22" i="17"/>
  <c r="A22" i="17"/>
  <c r="F21" i="17"/>
  <c r="E21" i="17"/>
  <c r="D21" i="17"/>
  <c r="C21" i="17"/>
  <c r="A21" i="17"/>
  <c r="F20" i="17"/>
  <c r="E20" i="17"/>
  <c r="D20" i="17"/>
  <c r="C20" i="17"/>
  <c r="A20" i="17"/>
  <c r="F19" i="17"/>
  <c r="E19" i="17"/>
  <c r="D19" i="17"/>
  <c r="C19" i="17"/>
  <c r="B19" i="17" s="1"/>
  <c r="A19" i="17"/>
  <c r="F18" i="17"/>
  <c r="E18" i="17"/>
  <c r="D18" i="17"/>
  <c r="C18" i="17"/>
  <c r="A18" i="17"/>
  <c r="F17" i="17"/>
  <c r="E17" i="17"/>
  <c r="D17" i="17"/>
  <c r="C17" i="17"/>
  <c r="A17" i="17"/>
  <c r="F16" i="17"/>
  <c r="E16" i="17"/>
  <c r="D16" i="17"/>
  <c r="C16" i="17"/>
  <c r="A16" i="17"/>
  <c r="F15" i="17"/>
  <c r="E15" i="17"/>
  <c r="D15" i="17"/>
  <c r="C15" i="17"/>
  <c r="B15" i="17" s="1"/>
  <c r="A15" i="17"/>
  <c r="F14" i="17"/>
  <c r="E14" i="17"/>
  <c r="C14" i="17"/>
  <c r="A14" i="17"/>
  <c r="F13" i="17"/>
  <c r="E13" i="17"/>
  <c r="D13" i="17"/>
  <c r="C13" i="17"/>
  <c r="A13" i="17"/>
  <c r="F12" i="17"/>
  <c r="E12" i="17"/>
  <c r="D12" i="17"/>
  <c r="C12" i="17"/>
  <c r="A12" i="17"/>
  <c r="F11" i="17"/>
  <c r="E11" i="17"/>
  <c r="D11" i="17"/>
  <c r="C11" i="17"/>
  <c r="B11" i="17" s="1"/>
  <c r="A11" i="17"/>
  <c r="F10" i="17"/>
  <c r="E10" i="17"/>
  <c r="D10" i="17"/>
  <c r="C10" i="17"/>
  <c r="A10" i="17"/>
  <c r="F9" i="17"/>
  <c r="E9" i="17"/>
  <c r="D9" i="17"/>
  <c r="C9" i="17"/>
  <c r="A9" i="17"/>
  <c r="F8" i="17"/>
  <c r="E8" i="17"/>
  <c r="D8" i="17"/>
  <c r="C8" i="17"/>
  <c r="A8" i="17"/>
  <c r="F7" i="17"/>
  <c r="E7" i="17"/>
  <c r="D7" i="17"/>
  <c r="C7" i="17"/>
  <c r="B7" i="17" s="1"/>
  <c r="F6" i="17"/>
  <c r="E6" i="17"/>
  <c r="D6" i="17"/>
  <c r="C6" i="17"/>
  <c r="F5" i="17"/>
  <c r="E5" i="17"/>
  <c r="D5" i="17"/>
  <c r="C5" i="17"/>
  <c r="F4" i="17"/>
  <c r="E4" i="17"/>
  <c r="D4" i="17"/>
  <c r="C4" i="17"/>
  <c r="F3" i="17"/>
  <c r="E3" i="17"/>
  <c r="D3" i="17"/>
  <c r="C3" i="17"/>
  <c r="B3" i="17" s="1"/>
  <c r="F2" i="17"/>
  <c r="E2" i="17"/>
  <c r="C2" i="17"/>
  <c r="A2" i="17"/>
  <c r="A1" i="17"/>
  <c r="B669" i="17"/>
  <c r="B668" i="17"/>
  <c r="B667" i="17"/>
  <c r="B666" i="17"/>
  <c r="B665" i="17"/>
  <c r="B664" i="17"/>
  <c r="B663" i="17"/>
  <c r="B662" i="17"/>
  <c r="B661" i="17"/>
  <c r="B660" i="17"/>
  <c r="B659" i="17"/>
  <c r="B658" i="17"/>
  <c r="B657" i="17"/>
  <c r="B656" i="17"/>
  <c r="B655" i="17"/>
  <c r="B654" i="17"/>
  <c r="B653" i="17"/>
  <c r="B652" i="17"/>
  <c r="B651" i="17"/>
  <c r="B650" i="17"/>
  <c r="B649" i="17"/>
  <c r="B648" i="17"/>
  <c r="B647" i="17"/>
  <c r="B646" i="17"/>
  <c r="B645" i="17"/>
  <c r="B644" i="17"/>
  <c r="B643" i="17"/>
  <c r="B642" i="17"/>
  <c r="B641" i="17"/>
  <c r="B640" i="17"/>
  <c r="B639" i="17"/>
  <c r="B638" i="17"/>
  <c r="B637" i="17"/>
  <c r="B636" i="17"/>
  <c r="B635" i="17"/>
  <c r="B634" i="17"/>
  <c r="B633" i="17"/>
  <c r="B632" i="17"/>
  <c r="B631" i="17"/>
  <c r="B630" i="17"/>
  <c r="B629" i="17"/>
  <c r="B628" i="17"/>
  <c r="B627" i="17"/>
  <c r="B626" i="17"/>
  <c r="B625" i="17"/>
  <c r="B624" i="17"/>
  <c r="B623" i="17"/>
  <c r="B622" i="17"/>
  <c r="B621" i="17"/>
  <c r="B620" i="17"/>
  <c r="B619" i="17"/>
  <c r="B618" i="17"/>
  <c r="B617" i="17"/>
  <c r="B616" i="17"/>
  <c r="B615" i="17"/>
  <c r="B614" i="17"/>
  <c r="B613" i="17"/>
  <c r="B612" i="17"/>
  <c r="B611" i="17"/>
  <c r="B610" i="17"/>
  <c r="B609" i="17"/>
  <c r="B608" i="17"/>
  <c r="B607" i="17"/>
  <c r="B606" i="17"/>
  <c r="B605" i="17"/>
  <c r="B604" i="17"/>
  <c r="B603" i="17"/>
  <c r="B602" i="17"/>
  <c r="B601" i="17"/>
  <c r="B600" i="17"/>
  <c r="B599" i="17"/>
  <c r="B598" i="17"/>
  <c r="B597" i="17"/>
  <c r="B596" i="17"/>
  <c r="B595" i="17"/>
  <c r="B594" i="17"/>
  <c r="B593" i="17"/>
  <c r="B592" i="17"/>
  <c r="B591" i="17"/>
  <c r="B590" i="17"/>
  <c r="B589" i="17"/>
  <c r="B588" i="17"/>
  <c r="B587" i="17"/>
  <c r="B586" i="17"/>
  <c r="B585" i="17"/>
  <c r="B584" i="17"/>
  <c r="B583" i="17"/>
  <c r="B582" i="17"/>
  <c r="B581" i="17"/>
  <c r="B580" i="17"/>
  <c r="B579" i="17"/>
  <c r="B578" i="17"/>
  <c r="B577" i="17"/>
  <c r="B576" i="17"/>
  <c r="B575" i="17"/>
  <c r="B574" i="17"/>
  <c r="B573" i="17"/>
  <c r="B572" i="17"/>
  <c r="B571" i="17"/>
  <c r="B570" i="17"/>
  <c r="B569" i="17"/>
  <c r="B568" i="17"/>
  <c r="B567" i="17"/>
  <c r="B566" i="17"/>
  <c r="B565" i="17"/>
  <c r="B564" i="17"/>
  <c r="B563" i="17"/>
  <c r="B562" i="17"/>
  <c r="B561" i="17"/>
  <c r="B560" i="17"/>
  <c r="B559" i="17"/>
  <c r="B558" i="17"/>
  <c r="B557" i="17"/>
  <c r="B556" i="17"/>
  <c r="B555" i="17"/>
  <c r="B554" i="17"/>
  <c r="B553" i="17"/>
  <c r="B552" i="17"/>
  <c r="B551" i="17"/>
  <c r="B550" i="17"/>
  <c r="B549" i="17"/>
  <c r="B548" i="17"/>
  <c r="B547" i="17"/>
  <c r="B546" i="17"/>
  <c r="B545" i="17"/>
  <c r="B544" i="17"/>
  <c r="B543" i="17"/>
  <c r="B542" i="17"/>
  <c r="B541" i="17"/>
  <c r="B540" i="17"/>
  <c r="B539" i="17"/>
  <c r="B538" i="17"/>
  <c r="B535" i="17"/>
  <c r="B534" i="17"/>
  <c r="B533" i="17"/>
  <c r="B532" i="17"/>
  <c r="B531" i="17"/>
  <c r="B530" i="17"/>
  <c r="B529" i="17"/>
  <c r="B528" i="17"/>
  <c r="B527" i="17"/>
  <c r="B526" i="17"/>
  <c r="B525" i="17"/>
  <c r="B524" i="17"/>
  <c r="B523" i="17"/>
  <c r="B522" i="17"/>
  <c r="B521" i="17"/>
  <c r="B520" i="17"/>
  <c r="B519" i="17"/>
  <c r="B518" i="17"/>
  <c r="B517" i="17"/>
  <c r="B516" i="17"/>
  <c r="B515" i="17"/>
  <c r="B514" i="17"/>
  <c r="B513" i="17"/>
  <c r="B512" i="17"/>
  <c r="B511" i="17"/>
  <c r="B510" i="17"/>
  <c r="B509" i="17"/>
  <c r="B508" i="17"/>
  <c r="B507" i="17"/>
  <c r="B506" i="17"/>
  <c r="B505" i="17"/>
  <c r="B504" i="17"/>
  <c r="B503" i="17"/>
  <c r="B502" i="17"/>
  <c r="B501" i="17"/>
  <c r="B500" i="17"/>
  <c r="B499" i="17"/>
  <c r="B498" i="17"/>
  <c r="B497" i="17"/>
  <c r="B496" i="17"/>
  <c r="B495" i="17"/>
  <c r="B494" i="17"/>
  <c r="B493" i="17"/>
  <c r="B492" i="17"/>
  <c r="B491" i="17"/>
  <c r="B490" i="17"/>
  <c r="B489" i="17"/>
  <c r="B488" i="17"/>
  <c r="B487" i="17"/>
  <c r="B486" i="17"/>
  <c r="B485" i="17"/>
  <c r="B484" i="17"/>
  <c r="B483" i="17"/>
  <c r="B482" i="17"/>
  <c r="B481" i="17"/>
  <c r="B480" i="17"/>
  <c r="B479" i="17"/>
  <c r="B478" i="17"/>
  <c r="B477" i="17"/>
  <c r="B476" i="17"/>
  <c r="B475" i="17"/>
  <c r="B474" i="17"/>
  <c r="B473" i="17"/>
  <c r="B472" i="17"/>
  <c r="B471" i="17"/>
  <c r="B470" i="17"/>
  <c r="B469" i="17"/>
  <c r="B468" i="17"/>
  <c r="B467" i="17"/>
  <c r="B466" i="17"/>
  <c r="B465" i="17"/>
  <c r="B464" i="17"/>
  <c r="B463" i="17"/>
  <c r="B462" i="17"/>
  <c r="B461" i="17"/>
  <c r="B460" i="17"/>
  <c r="B459" i="17"/>
  <c r="B458" i="17"/>
  <c r="B457" i="17"/>
  <c r="B456" i="17"/>
  <c r="B455" i="17"/>
  <c r="B454" i="17"/>
  <c r="B453" i="17"/>
  <c r="B452" i="17"/>
  <c r="B451" i="17"/>
  <c r="B450" i="17"/>
  <c r="B449" i="17"/>
  <c r="B448" i="17"/>
  <c r="B447" i="17"/>
  <c r="B446" i="17"/>
  <c r="B445" i="17"/>
  <c r="B444" i="17"/>
  <c r="B443" i="17"/>
  <c r="B442" i="17"/>
  <c r="B441" i="17"/>
  <c r="B440" i="17"/>
  <c r="B439" i="17"/>
  <c r="B438" i="17"/>
  <c r="B437" i="17"/>
  <c r="B436" i="17"/>
  <c r="B435" i="17"/>
  <c r="B434" i="17"/>
  <c r="B433" i="17"/>
  <c r="B432" i="17"/>
  <c r="B431" i="17"/>
  <c r="B430" i="17"/>
  <c r="B429" i="17"/>
  <c r="B428" i="17"/>
  <c r="B427" i="17"/>
  <c r="B426" i="17"/>
  <c r="B425" i="17"/>
  <c r="B424" i="17"/>
  <c r="B423" i="17"/>
  <c r="B422" i="17"/>
  <c r="B421" i="17"/>
  <c r="B420" i="17"/>
  <c r="B419" i="17"/>
  <c r="B418" i="17"/>
  <c r="B417" i="17"/>
  <c r="B416" i="17"/>
  <c r="B415" i="17"/>
  <c r="B414" i="17"/>
  <c r="B413" i="17"/>
  <c r="B412" i="17"/>
  <c r="B411" i="17"/>
  <c r="B410" i="17"/>
  <c r="B409" i="17"/>
  <c r="B408" i="17"/>
  <c r="B407" i="17"/>
  <c r="B406" i="17"/>
  <c r="B405" i="17"/>
  <c r="B404" i="17"/>
  <c r="B401" i="17"/>
  <c r="B400" i="17"/>
  <c r="B399" i="17"/>
  <c r="B398" i="17"/>
  <c r="B397" i="17"/>
  <c r="B396" i="17"/>
  <c r="B395" i="17"/>
  <c r="B394" i="17"/>
  <c r="B393" i="17"/>
  <c r="B392" i="17"/>
  <c r="B391" i="17"/>
  <c r="B390" i="17"/>
  <c r="B389" i="17"/>
  <c r="B388" i="17"/>
  <c r="B387" i="17"/>
  <c r="B386" i="17"/>
  <c r="B385" i="17"/>
  <c r="B384" i="17"/>
  <c r="B383" i="17"/>
  <c r="B382" i="17"/>
  <c r="B381" i="17"/>
  <c r="B380" i="17"/>
  <c r="B379" i="17"/>
  <c r="B378" i="17"/>
  <c r="B377" i="17"/>
  <c r="B376" i="17"/>
  <c r="B375" i="17"/>
  <c r="B374" i="17"/>
  <c r="B373" i="17"/>
  <c r="B372" i="17"/>
  <c r="B371" i="17"/>
  <c r="B370" i="17"/>
  <c r="B369" i="17"/>
  <c r="B368" i="17"/>
  <c r="B367" i="17"/>
  <c r="B366" i="17"/>
  <c r="B365" i="17"/>
  <c r="B364" i="17"/>
  <c r="B363" i="17"/>
  <c r="B362" i="17"/>
  <c r="B361" i="17"/>
  <c r="B360" i="17"/>
  <c r="B359" i="17"/>
  <c r="B358" i="17"/>
  <c r="B357" i="17"/>
  <c r="B356" i="17"/>
  <c r="B355" i="17"/>
  <c r="B354" i="17"/>
  <c r="B353" i="17"/>
  <c r="B352" i="17"/>
  <c r="B351" i="17"/>
  <c r="B350" i="17"/>
  <c r="B349" i="17"/>
  <c r="B348" i="17"/>
  <c r="B347" i="17"/>
  <c r="B346" i="17"/>
  <c r="B345" i="17"/>
  <c r="B344" i="17"/>
  <c r="B343" i="17"/>
  <c r="B342" i="17"/>
  <c r="B341" i="17"/>
  <c r="B340" i="17"/>
  <c r="B339" i="17"/>
  <c r="B338" i="17"/>
  <c r="B337" i="17"/>
  <c r="B336" i="17"/>
  <c r="B335" i="17"/>
  <c r="B334" i="17"/>
  <c r="B333" i="17"/>
  <c r="B332" i="17"/>
  <c r="B331" i="17"/>
  <c r="B330" i="17"/>
  <c r="B329" i="17"/>
  <c r="B328" i="17"/>
  <c r="B327" i="17"/>
  <c r="B326" i="17"/>
  <c r="B325" i="17"/>
  <c r="B324" i="17"/>
  <c r="B323" i="17"/>
  <c r="B322" i="17"/>
  <c r="B321" i="17"/>
  <c r="B320" i="17"/>
  <c r="B319" i="17"/>
  <c r="B318" i="17"/>
  <c r="B317" i="17"/>
  <c r="B316" i="17"/>
  <c r="B315" i="17"/>
  <c r="B314" i="17"/>
  <c r="B313" i="17"/>
  <c r="B312" i="17"/>
  <c r="B311" i="17"/>
  <c r="B310" i="17"/>
  <c r="B309" i="17"/>
  <c r="B308" i="17"/>
  <c r="B307" i="17"/>
  <c r="B306" i="17"/>
  <c r="B305" i="17"/>
  <c r="B304" i="17"/>
  <c r="B303" i="17"/>
  <c r="B302" i="17"/>
  <c r="B301" i="17"/>
  <c r="B300" i="17"/>
  <c r="B299" i="17"/>
  <c r="B298" i="17"/>
  <c r="B297" i="17"/>
  <c r="B296" i="17"/>
  <c r="B295" i="17"/>
  <c r="B294" i="17"/>
  <c r="B293" i="17"/>
  <c r="B292" i="17"/>
  <c r="B291" i="17"/>
  <c r="B290" i="17"/>
  <c r="B289" i="17"/>
  <c r="B288" i="17"/>
  <c r="B287" i="17"/>
  <c r="B286" i="17"/>
  <c r="B285" i="17"/>
  <c r="B284" i="17"/>
  <c r="B283" i="17"/>
  <c r="B282" i="17"/>
  <c r="B281" i="17"/>
  <c r="B280" i="17"/>
  <c r="B279" i="17"/>
  <c r="B278" i="17"/>
  <c r="B277" i="17"/>
  <c r="B276" i="17"/>
  <c r="B275" i="17"/>
  <c r="B274" i="17"/>
  <c r="B273" i="17"/>
  <c r="B272" i="17"/>
  <c r="B271" i="17"/>
  <c r="B270" i="17"/>
  <c r="B267" i="17"/>
  <c r="B266" i="17"/>
  <c r="B265" i="17"/>
  <c r="B264" i="17"/>
  <c r="B263" i="17"/>
  <c r="B262" i="17"/>
  <c r="B261" i="17"/>
  <c r="B260" i="17"/>
  <c r="B259" i="17"/>
  <c r="B258" i="17"/>
  <c r="B257" i="17"/>
  <c r="B256" i="17"/>
  <c r="B255" i="17"/>
  <c r="B254" i="17"/>
  <c r="B253" i="17"/>
  <c r="B252" i="17"/>
  <c r="B251" i="17"/>
  <c r="B250" i="17"/>
  <c r="B249" i="17"/>
  <c r="B248" i="17"/>
  <c r="B247" i="17"/>
  <c r="B246" i="17"/>
  <c r="B245" i="17"/>
  <c r="B244" i="17"/>
  <c r="B243" i="17"/>
  <c r="B242" i="17"/>
  <c r="B241" i="17"/>
  <c r="B240" i="17"/>
  <c r="B239" i="17"/>
  <c r="B238" i="17"/>
  <c r="B237" i="17"/>
  <c r="B236" i="17"/>
  <c r="B235" i="17"/>
  <c r="B234" i="17"/>
  <c r="B233" i="17"/>
  <c r="B232" i="17"/>
  <c r="B231" i="17"/>
  <c r="B230" i="17"/>
  <c r="B229" i="17"/>
  <c r="B228" i="17"/>
  <c r="B227" i="17"/>
  <c r="B226" i="17"/>
  <c r="B225" i="17"/>
  <c r="B224" i="17"/>
  <c r="B223" i="17"/>
  <c r="B222" i="17"/>
  <c r="B221" i="17"/>
  <c r="B220" i="17"/>
  <c r="B219" i="17"/>
  <c r="B218" i="17"/>
  <c r="B217" i="17"/>
  <c r="B216" i="17"/>
  <c r="B215" i="17"/>
  <c r="B214" i="17"/>
  <c r="B213" i="17"/>
  <c r="B212" i="17"/>
  <c r="B211" i="17"/>
  <c r="B210" i="17"/>
  <c r="B209" i="17"/>
  <c r="B208" i="17"/>
  <c r="B207" i="17"/>
  <c r="B206" i="17"/>
  <c r="B205" i="17"/>
  <c r="B204" i="17"/>
  <c r="B203" i="17"/>
  <c r="B202" i="17"/>
  <c r="B201" i="17"/>
  <c r="B200" i="17"/>
  <c r="B199" i="17"/>
  <c r="B198" i="17"/>
  <c r="B197" i="17"/>
  <c r="B196" i="17"/>
  <c r="B195" i="17"/>
  <c r="B194" i="17"/>
  <c r="B193" i="17"/>
  <c r="B192" i="17"/>
  <c r="B191" i="17"/>
  <c r="B190" i="17"/>
  <c r="B189" i="17"/>
  <c r="B188" i="17"/>
  <c r="B187" i="17"/>
  <c r="B186" i="17"/>
  <c r="B185" i="17"/>
  <c r="B184" i="17"/>
  <c r="B183" i="17"/>
  <c r="B182" i="17"/>
  <c r="B181" i="17"/>
  <c r="B180" i="17"/>
  <c r="B179" i="17"/>
  <c r="B178" i="17"/>
  <c r="B177" i="17"/>
  <c r="B176" i="17"/>
  <c r="B175" i="17"/>
  <c r="B174" i="17"/>
  <c r="B173" i="17"/>
  <c r="B172" i="17"/>
  <c r="B171" i="17"/>
  <c r="B170" i="17"/>
  <c r="B169" i="17"/>
  <c r="B168" i="17"/>
  <c r="B167" i="17"/>
  <c r="B166" i="17"/>
  <c r="B165" i="17"/>
  <c r="B164" i="17"/>
  <c r="B163" i="17"/>
  <c r="B162" i="17"/>
  <c r="B161" i="17"/>
  <c r="B160" i="17"/>
  <c r="B159" i="17"/>
  <c r="B158" i="17"/>
  <c r="B157" i="17"/>
  <c r="B156" i="17"/>
  <c r="B155" i="17"/>
  <c r="B154" i="17"/>
  <c r="B153" i="17"/>
  <c r="B152" i="17"/>
  <c r="B151" i="17"/>
  <c r="B150" i="17"/>
  <c r="B149" i="17"/>
  <c r="B148" i="17"/>
  <c r="B147" i="17"/>
  <c r="B146" i="17"/>
  <c r="B145" i="17"/>
  <c r="B144" i="17"/>
  <c r="B143" i="17"/>
  <c r="B142" i="17"/>
  <c r="B141" i="17"/>
  <c r="B140" i="17"/>
  <c r="B139" i="17"/>
  <c r="B138" i="17"/>
  <c r="B137" i="17"/>
  <c r="B136" i="17"/>
  <c r="B133" i="17"/>
  <c r="B132" i="17"/>
  <c r="B131" i="17"/>
  <c r="B130" i="17"/>
  <c r="B129" i="17"/>
  <c r="B128" i="17"/>
  <c r="B127" i="17"/>
  <c r="B126" i="17"/>
  <c r="B125" i="17"/>
  <c r="B124" i="17"/>
  <c r="B123" i="17"/>
  <c r="B122" i="17"/>
  <c r="B121" i="17"/>
  <c r="B120" i="17"/>
  <c r="B119" i="17"/>
  <c r="B118" i="17"/>
  <c r="B117" i="17"/>
  <c r="B116" i="17"/>
  <c r="B115" i="17"/>
  <c r="B114" i="17"/>
  <c r="B113" i="17"/>
  <c r="B112" i="17"/>
  <c r="B111" i="17"/>
  <c r="B110" i="17"/>
  <c r="B109" i="17"/>
  <c r="B108" i="17"/>
  <c r="B107" i="17"/>
  <c r="B106" i="17"/>
  <c r="B105" i="17"/>
  <c r="B104" i="17"/>
  <c r="B103" i="17"/>
  <c r="B102" i="17"/>
  <c r="B101" i="17"/>
  <c r="B100" i="17"/>
  <c r="B99" i="17"/>
  <c r="B98" i="17"/>
  <c r="B97" i="17"/>
  <c r="B96" i="17"/>
  <c r="B95" i="17"/>
  <c r="B94" i="17"/>
  <c r="B93" i="17"/>
  <c r="B92" i="17"/>
  <c r="B91" i="17"/>
  <c r="B90" i="17"/>
  <c r="B89" i="17"/>
  <c r="B88" i="17"/>
  <c r="B87" i="17"/>
  <c r="B86" i="17"/>
  <c r="B85" i="17"/>
  <c r="B84" i="17"/>
  <c r="B83" i="17"/>
  <c r="B82" i="17"/>
  <c r="B81" i="17"/>
  <c r="B80" i="17"/>
  <c r="B79" i="17"/>
  <c r="B78" i="17"/>
  <c r="B77" i="17"/>
  <c r="B76" i="17"/>
  <c r="B75" i="17"/>
  <c r="B74" i="17"/>
  <c r="B73" i="17"/>
  <c r="B72" i="17"/>
  <c r="B71" i="17"/>
  <c r="B70" i="17"/>
  <c r="B69" i="17"/>
  <c r="B68" i="17"/>
  <c r="B67" i="17"/>
  <c r="B66" i="17"/>
  <c r="B65" i="17"/>
  <c r="B64" i="17"/>
  <c r="B63" i="17"/>
  <c r="B62" i="17"/>
  <c r="B61" i="17"/>
  <c r="B60" i="17"/>
  <c r="B59" i="17"/>
  <c r="B58" i="17"/>
  <c r="B57" i="17"/>
  <c r="B56" i="17"/>
  <c r="B55" i="17"/>
  <c r="B54" i="17"/>
  <c r="B53" i="17"/>
  <c r="B52" i="17"/>
  <c r="B51" i="17"/>
  <c r="B50" i="17"/>
  <c r="B49" i="17"/>
  <c r="B48" i="17"/>
  <c r="B47" i="17"/>
  <c r="B46" i="17"/>
  <c r="B45" i="17"/>
  <c r="B44" i="17"/>
  <c r="B43" i="17"/>
  <c r="B42" i="17"/>
  <c r="B41" i="17"/>
  <c r="B40" i="17"/>
  <c r="B39" i="17"/>
  <c r="B38" i="17"/>
  <c r="B37" i="17"/>
  <c r="B36" i="17"/>
  <c r="B35" i="17"/>
  <c r="B34" i="17"/>
  <c r="B33" i="17"/>
  <c r="B32" i="17"/>
  <c r="B30" i="17"/>
  <c r="B29" i="17"/>
  <c r="B28" i="17"/>
  <c r="B27" i="17"/>
  <c r="B26" i="17"/>
  <c r="B25" i="17"/>
  <c r="B24" i="17"/>
  <c r="B22" i="17"/>
  <c r="B21" i="17"/>
  <c r="B20" i="17"/>
  <c r="B18" i="17"/>
  <c r="B17" i="17"/>
  <c r="B16" i="17"/>
  <c r="B14" i="17"/>
  <c r="B13" i="17"/>
  <c r="B12" i="17"/>
  <c r="B10" i="17"/>
  <c r="B9" i="17"/>
  <c r="B8" i="17"/>
  <c r="B6" i="17"/>
  <c r="B5" i="17"/>
  <c r="B4" i="17"/>
  <c r="B2" i="17"/>
  <c r="A76" i="14" l="1"/>
  <c r="A75" i="14"/>
  <c r="A74" i="14"/>
  <c r="A73" i="14"/>
  <c r="A72" i="14"/>
  <c r="A71" i="14"/>
  <c r="A70" i="14"/>
  <c r="A69" i="14"/>
  <c r="A68" i="14"/>
  <c r="A67" i="14"/>
  <c r="A66" i="14"/>
  <c r="A65" i="14"/>
  <c r="A62" i="14"/>
  <c r="A61" i="14"/>
  <c r="A60" i="14"/>
  <c r="A59" i="14"/>
  <c r="A58" i="14"/>
  <c r="A57" i="14"/>
  <c r="A56" i="14"/>
  <c r="A55" i="14"/>
  <c r="A54" i="14"/>
  <c r="A53" i="14"/>
  <c r="A52" i="14"/>
  <c r="A51" i="14"/>
  <c r="A48" i="14"/>
  <c r="A47" i="14"/>
  <c r="A46" i="14"/>
  <c r="A45" i="14"/>
  <c r="A44" i="14"/>
  <c r="A43" i="14"/>
  <c r="A42" i="14"/>
  <c r="A41" i="14"/>
  <c r="A40" i="14"/>
  <c r="A39" i="14"/>
  <c r="A38" i="14"/>
  <c r="A37" i="14"/>
  <c r="A34" i="14"/>
  <c r="A33" i="14"/>
  <c r="A32" i="14"/>
  <c r="A31" i="14"/>
  <c r="A30" i="14"/>
  <c r="A29" i="14"/>
  <c r="A28" i="14"/>
  <c r="A27" i="14"/>
  <c r="A26" i="14"/>
  <c r="A25" i="14"/>
  <c r="A24" i="14"/>
  <c r="A23" i="14"/>
  <c r="M64" i="14"/>
  <c r="L64" i="14"/>
  <c r="K64" i="14"/>
  <c r="J64" i="14"/>
  <c r="I64" i="14"/>
  <c r="H64" i="14"/>
  <c r="G64" i="14"/>
  <c r="F64" i="14"/>
  <c r="E64" i="14"/>
  <c r="D64" i="14"/>
  <c r="C64" i="14"/>
  <c r="B64" i="14"/>
  <c r="M50" i="14"/>
  <c r="L50" i="14"/>
  <c r="K50" i="14"/>
  <c r="J50" i="14"/>
  <c r="I50" i="14"/>
  <c r="H50" i="14"/>
  <c r="G50" i="14"/>
  <c r="F50" i="14"/>
  <c r="E50" i="14"/>
  <c r="D50" i="14"/>
  <c r="C50" i="14"/>
  <c r="B50" i="14"/>
  <c r="M36" i="14"/>
  <c r="L36" i="14"/>
  <c r="K36" i="14"/>
  <c r="J36" i="14"/>
  <c r="I36" i="14"/>
  <c r="H36" i="14"/>
  <c r="G36" i="14"/>
  <c r="F36" i="14"/>
  <c r="E36" i="14"/>
  <c r="D36" i="14"/>
  <c r="C36" i="14"/>
  <c r="B36" i="14"/>
  <c r="M22" i="14"/>
  <c r="L22" i="14"/>
  <c r="K22" i="14"/>
  <c r="J22" i="14"/>
  <c r="I22" i="14"/>
  <c r="H22" i="14"/>
  <c r="G22" i="14"/>
  <c r="F22" i="14"/>
  <c r="E22" i="14"/>
  <c r="D22" i="14"/>
  <c r="C22" i="14"/>
  <c r="B22" i="14"/>
  <c r="M8" i="14"/>
  <c r="L8" i="14"/>
  <c r="K8" i="14"/>
  <c r="J8" i="14"/>
  <c r="I8" i="14"/>
  <c r="H8" i="14"/>
  <c r="G8" i="14"/>
  <c r="F8" i="14"/>
  <c r="E8" i="14"/>
  <c r="D8" i="14"/>
  <c r="C8" i="14"/>
  <c r="B8" i="14"/>
  <c r="A20" i="14"/>
  <c r="A19" i="14"/>
  <c r="A18" i="14"/>
  <c r="A17" i="14"/>
  <c r="A16" i="14"/>
  <c r="A15" i="14"/>
  <c r="A14" i="14"/>
  <c r="A13" i="14"/>
  <c r="A12" i="14"/>
  <c r="A11" i="14"/>
  <c r="A10" i="14"/>
  <c r="A9" i="14"/>
  <c r="A64" i="14"/>
  <c r="A50" i="14"/>
  <c r="A36" i="14"/>
  <c r="A22" i="14"/>
  <c r="A8" i="14"/>
  <c r="A111" i="5" l="1"/>
  <c r="A110" i="5"/>
  <c r="A109" i="5"/>
  <c r="A108" i="5"/>
  <c r="A107" i="5"/>
  <c r="A106" i="5"/>
  <c r="A105" i="5"/>
  <c r="A104" i="5"/>
  <c r="A103" i="5"/>
  <c r="A102" i="5"/>
  <c r="A101" i="5"/>
  <c r="A100" i="5"/>
  <c r="A97" i="5"/>
  <c r="A96" i="5"/>
  <c r="A95" i="5"/>
  <c r="A94" i="5"/>
  <c r="A93" i="5"/>
  <c r="A92" i="5"/>
  <c r="A91" i="5"/>
  <c r="A90" i="5"/>
  <c r="A89" i="5"/>
  <c r="A88" i="5"/>
  <c r="A87" i="5"/>
  <c r="A86" i="5"/>
  <c r="A83" i="5"/>
  <c r="A82" i="5"/>
  <c r="A81" i="5"/>
  <c r="A80" i="5"/>
  <c r="A79" i="5"/>
  <c r="A78" i="5"/>
  <c r="A77" i="5"/>
  <c r="A76" i="5"/>
  <c r="A75" i="5"/>
  <c r="A74" i="5"/>
  <c r="A73" i="5"/>
  <c r="A72" i="5"/>
  <c r="A69" i="5"/>
  <c r="A68" i="5"/>
  <c r="A67" i="5"/>
  <c r="A66" i="5"/>
  <c r="A65" i="5"/>
  <c r="A64" i="5"/>
  <c r="A63" i="5"/>
  <c r="A62" i="5"/>
  <c r="A61" i="5"/>
  <c r="A60" i="5"/>
  <c r="A59" i="5"/>
  <c r="A58" i="5"/>
  <c r="A55" i="5"/>
  <c r="A54" i="5"/>
  <c r="A53" i="5"/>
  <c r="A52" i="5"/>
  <c r="A51" i="5"/>
  <c r="A50" i="5"/>
  <c r="A49" i="5"/>
  <c r="A48" i="5"/>
  <c r="A47" i="5"/>
  <c r="A46" i="5"/>
  <c r="A45" i="5"/>
  <c r="A44" i="5"/>
  <c r="A41" i="5"/>
  <c r="A40" i="5"/>
  <c r="A39" i="5"/>
  <c r="A38" i="5"/>
  <c r="A37" i="5"/>
  <c r="A36" i="5"/>
  <c r="A35" i="5"/>
  <c r="A34" i="5"/>
  <c r="A33" i="5"/>
  <c r="A32" i="5"/>
  <c r="A31" i="5"/>
  <c r="A30" i="5"/>
  <c r="A27" i="5"/>
  <c r="A26" i="5"/>
  <c r="A25" i="5"/>
  <c r="A24" i="5"/>
  <c r="A23" i="5"/>
  <c r="A22" i="5"/>
  <c r="A21" i="5"/>
  <c r="A20" i="5"/>
  <c r="A19" i="5"/>
  <c r="A18" i="5"/>
  <c r="A17" i="5"/>
  <c r="A16" i="5"/>
  <c r="A13" i="5"/>
  <c r="A12" i="5"/>
  <c r="A11" i="5"/>
  <c r="A10" i="5"/>
  <c r="A9" i="5"/>
  <c r="A8" i="5"/>
  <c r="A7" i="5"/>
  <c r="A6" i="5"/>
  <c r="A5" i="5"/>
  <c r="A4" i="5"/>
  <c r="A3" i="5"/>
  <c r="A2" i="5"/>
  <c r="C111" i="5"/>
  <c r="C110" i="5"/>
  <c r="C109" i="5"/>
  <c r="C108" i="5"/>
  <c r="C107" i="5"/>
  <c r="C106" i="5"/>
  <c r="C105" i="5"/>
  <c r="C104" i="5"/>
  <c r="C103" i="5"/>
  <c r="C102" i="5"/>
  <c r="C101" i="5"/>
  <c r="C100" i="5"/>
  <c r="C97" i="5"/>
  <c r="C96" i="5"/>
  <c r="C95" i="5"/>
  <c r="C94" i="5"/>
  <c r="C93" i="5"/>
  <c r="C92" i="5"/>
  <c r="C91" i="5"/>
  <c r="C90" i="5"/>
  <c r="C89" i="5"/>
  <c r="C88" i="5"/>
  <c r="C87" i="5"/>
  <c r="C86" i="5"/>
  <c r="C83" i="5"/>
  <c r="C82" i="5"/>
  <c r="C81" i="5"/>
  <c r="C80" i="5"/>
  <c r="C79" i="5"/>
  <c r="C78" i="5"/>
  <c r="C77" i="5"/>
  <c r="C76" i="5"/>
  <c r="C75" i="5"/>
  <c r="C74" i="5"/>
  <c r="C73" i="5"/>
  <c r="C72" i="5"/>
  <c r="C69" i="5"/>
  <c r="C68" i="5"/>
  <c r="C67" i="5"/>
  <c r="C66" i="5"/>
  <c r="C65" i="5"/>
  <c r="C64" i="5"/>
  <c r="C63" i="5"/>
  <c r="C62" i="5"/>
  <c r="C61" i="5"/>
  <c r="C60" i="5"/>
  <c r="C59" i="5"/>
  <c r="C58" i="5"/>
  <c r="C55" i="5"/>
  <c r="C54" i="5"/>
  <c r="C53" i="5"/>
  <c r="C52" i="5"/>
  <c r="C51" i="5"/>
  <c r="C50" i="5"/>
  <c r="C49" i="5"/>
  <c r="C48" i="5"/>
  <c r="C47" i="5"/>
  <c r="C46" i="5"/>
  <c r="C45" i="5"/>
  <c r="C44" i="5"/>
  <c r="C41" i="5"/>
  <c r="C40" i="5"/>
  <c r="C39" i="5"/>
  <c r="C38" i="5"/>
  <c r="C37" i="5"/>
  <c r="C36" i="5"/>
  <c r="C35" i="5"/>
  <c r="C34" i="5"/>
  <c r="C33" i="5"/>
  <c r="C32" i="5"/>
  <c r="C31" i="5"/>
  <c r="C30" i="5"/>
  <c r="C27" i="5"/>
  <c r="C26" i="5"/>
  <c r="C25" i="5"/>
  <c r="C24" i="5"/>
  <c r="C23" i="5"/>
  <c r="C22" i="5"/>
  <c r="C21" i="5"/>
  <c r="C20" i="5"/>
  <c r="C19" i="5"/>
  <c r="C18" i="5"/>
  <c r="C17" i="5"/>
  <c r="C16" i="5"/>
  <c r="C13" i="5"/>
  <c r="C12" i="5"/>
  <c r="C11" i="5"/>
  <c r="C10" i="5"/>
  <c r="C9" i="5"/>
  <c r="C8" i="5"/>
  <c r="C7" i="5"/>
  <c r="C6" i="5"/>
  <c r="C5" i="5"/>
  <c r="C4" i="5"/>
  <c r="C3" i="5"/>
  <c r="C2" i="5"/>
  <c r="A13" i="4"/>
  <c r="A12" i="4"/>
  <c r="A11" i="4"/>
  <c r="A10" i="4"/>
  <c r="A9" i="4"/>
  <c r="A8" i="4"/>
  <c r="A7" i="4"/>
  <c r="A6" i="4"/>
  <c r="A5" i="4"/>
  <c r="A4" i="4"/>
  <c r="A3" i="4"/>
  <c r="A2" i="4"/>
  <c r="A27" i="4"/>
  <c r="A26" i="4"/>
  <c r="A25" i="4"/>
  <c r="A24" i="4"/>
  <c r="A23" i="4"/>
  <c r="A22" i="4"/>
  <c r="A21" i="4"/>
  <c r="A20" i="4"/>
  <c r="A19" i="4"/>
  <c r="A18" i="4"/>
  <c r="A17" i="4"/>
  <c r="A16" i="4"/>
  <c r="A41" i="4"/>
  <c r="A40" i="4"/>
  <c r="A39" i="4"/>
  <c r="A38" i="4"/>
  <c r="A37" i="4"/>
  <c r="A36" i="4"/>
  <c r="A35" i="4"/>
  <c r="A34" i="4"/>
  <c r="A33" i="4"/>
  <c r="A32" i="4"/>
  <c r="A31" i="4"/>
  <c r="A30" i="4"/>
  <c r="A55" i="4"/>
  <c r="A54" i="4"/>
  <c r="A53" i="4"/>
  <c r="A52" i="4"/>
  <c r="A51" i="4"/>
  <c r="A50" i="4"/>
  <c r="A49" i="4"/>
  <c r="A48" i="4"/>
  <c r="A47" i="4"/>
  <c r="A46" i="4"/>
  <c r="A45" i="4"/>
  <c r="A44" i="4"/>
  <c r="A69" i="4"/>
  <c r="A68" i="4"/>
  <c r="A67" i="4"/>
  <c r="A66" i="4"/>
  <c r="A65" i="4"/>
  <c r="A64" i="4"/>
  <c r="A63" i="4"/>
  <c r="A62" i="4"/>
  <c r="A61" i="4"/>
  <c r="A60" i="4"/>
  <c r="A59" i="4"/>
  <c r="A58" i="4"/>
  <c r="A83" i="4"/>
  <c r="A82" i="4"/>
  <c r="A81" i="4"/>
  <c r="A80" i="4"/>
  <c r="A79" i="4"/>
  <c r="A78" i="4"/>
  <c r="A77" i="4"/>
  <c r="A76" i="4"/>
  <c r="A75" i="4"/>
  <c r="A74" i="4"/>
  <c r="A73" i="4"/>
  <c r="A72" i="4"/>
  <c r="A97" i="4"/>
  <c r="A96" i="4"/>
  <c r="A95" i="4"/>
  <c r="A94" i="4"/>
  <c r="A93" i="4"/>
  <c r="A92" i="4"/>
  <c r="A91" i="4"/>
  <c r="A90" i="4"/>
  <c r="A89" i="4"/>
  <c r="A88" i="4"/>
  <c r="A87" i="4"/>
  <c r="A86" i="4"/>
  <c r="A111" i="4"/>
  <c r="A110" i="4"/>
  <c r="A109" i="4"/>
  <c r="A108" i="4"/>
  <c r="A107" i="4"/>
  <c r="A106" i="4"/>
  <c r="A105" i="4"/>
  <c r="A104" i="4"/>
  <c r="A103" i="4"/>
  <c r="A102" i="4"/>
  <c r="A101" i="4"/>
  <c r="A100" i="4"/>
  <c r="C97" i="4"/>
  <c r="C96" i="4"/>
  <c r="C95" i="4"/>
  <c r="C94" i="4"/>
  <c r="C93" i="4"/>
  <c r="C92" i="4"/>
  <c r="C91" i="4"/>
  <c r="C90" i="4"/>
  <c r="C89" i="4"/>
  <c r="C88" i="4"/>
  <c r="C87" i="4"/>
  <c r="C86" i="4"/>
  <c r="C83" i="4"/>
  <c r="C82" i="4"/>
  <c r="C81" i="4"/>
  <c r="C80" i="4"/>
  <c r="C79" i="4"/>
  <c r="C78" i="4"/>
  <c r="C77" i="4"/>
  <c r="C76" i="4"/>
  <c r="C75" i="4"/>
  <c r="C74" i="4"/>
  <c r="C73" i="4"/>
  <c r="C72" i="4"/>
  <c r="C69" i="4"/>
  <c r="C68" i="4"/>
  <c r="C67" i="4"/>
  <c r="C66" i="4"/>
  <c r="C65" i="4"/>
  <c r="C64" i="4"/>
  <c r="C63" i="4"/>
  <c r="C62" i="4"/>
  <c r="C61" i="4"/>
  <c r="C60" i="4"/>
  <c r="C59" i="4"/>
  <c r="C58" i="4"/>
  <c r="C55" i="4"/>
  <c r="C54" i="4"/>
  <c r="C53" i="4"/>
  <c r="C52" i="4"/>
  <c r="C51" i="4"/>
  <c r="C50" i="4"/>
  <c r="C49" i="4"/>
  <c r="C48" i="4"/>
  <c r="C47" i="4"/>
  <c r="C46" i="4"/>
  <c r="C45" i="4"/>
  <c r="C44" i="4"/>
  <c r="C41" i="4"/>
  <c r="C40" i="4"/>
  <c r="C39" i="4"/>
  <c r="C38" i="4"/>
  <c r="C37" i="4"/>
  <c r="C36" i="4"/>
  <c r="C35" i="4"/>
  <c r="C34" i="4"/>
  <c r="C33" i="4"/>
  <c r="C32" i="4"/>
  <c r="C31" i="4"/>
  <c r="C30" i="4"/>
  <c r="C27" i="4"/>
  <c r="C26" i="4"/>
  <c r="C25" i="4"/>
  <c r="C24" i="4"/>
  <c r="C23" i="4"/>
  <c r="C22" i="4"/>
  <c r="C21" i="4"/>
  <c r="C20" i="4"/>
  <c r="C19" i="4"/>
  <c r="C18" i="4"/>
  <c r="C17" i="4"/>
  <c r="C16" i="4"/>
  <c r="C13" i="4"/>
  <c r="C12" i="4"/>
  <c r="C11" i="4"/>
  <c r="C10" i="4"/>
  <c r="C9" i="4"/>
  <c r="C8" i="4"/>
  <c r="C7" i="4"/>
  <c r="C6" i="4"/>
  <c r="C5" i="4"/>
  <c r="C4" i="4"/>
  <c r="C3" i="4"/>
  <c r="C2" i="4"/>
  <c r="A167" i="12" l="1"/>
  <c r="A166" i="12"/>
  <c r="A165" i="12"/>
  <c r="A164" i="12"/>
  <c r="A163" i="12"/>
  <c r="A162" i="12"/>
  <c r="A161" i="12"/>
  <c r="A160" i="12"/>
  <c r="A159" i="12"/>
  <c r="A158" i="12"/>
  <c r="A157" i="12"/>
  <c r="A156" i="12"/>
  <c r="A153" i="12"/>
  <c r="A152" i="12"/>
  <c r="A151" i="12"/>
  <c r="A150" i="12"/>
  <c r="A149" i="12"/>
  <c r="A148" i="12"/>
  <c r="C147" i="12"/>
  <c r="A147" i="12"/>
  <c r="C146" i="12"/>
  <c r="A146" i="12"/>
  <c r="C145" i="12"/>
  <c r="A145" i="12"/>
  <c r="C144" i="12"/>
  <c r="A144" i="12"/>
  <c r="C143" i="12"/>
  <c r="A143" i="12"/>
  <c r="C142" i="12"/>
  <c r="A142" i="12"/>
  <c r="A139" i="12"/>
  <c r="A138" i="12"/>
  <c r="A137" i="12"/>
  <c r="A136" i="12"/>
  <c r="C135" i="12"/>
  <c r="A135" i="12"/>
  <c r="C134" i="12"/>
  <c r="A134" i="12"/>
  <c r="C133" i="12"/>
  <c r="A133" i="12"/>
  <c r="C132" i="12"/>
  <c r="A132" i="12"/>
  <c r="C131" i="12"/>
  <c r="A131" i="12"/>
  <c r="C130" i="12"/>
  <c r="A130" i="12"/>
  <c r="C129" i="12"/>
  <c r="A129" i="12"/>
  <c r="C128" i="12"/>
  <c r="A128" i="12"/>
  <c r="C125" i="12"/>
  <c r="A125" i="12"/>
  <c r="C124" i="12"/>
  <c r="A124" i="12"/>
  <c r="C123" i="12"/>
  <c r="A123" i="12"/>
  <c r="C122" i="12"/>
  <c r="A122" i="12"/>
  <c r="C121" i="12"/>
  <c r="A121" i="12"/>
  <c r="C120" i="12"/>
  <c r="A120" i="12"/>
  <c r="C119" i="12"/>
  <c r="A119" i="12"/>
  <c r="C118" i="12"/>
  <c r="A118" i="12"/>
  <c r="C117" i="12"/>
  <c r="A117" i="12"/>
  <c r="C116" i="12"/>
  <c r="A116" i="12"/>
  <c r="C115" i="12"/>
  <c r="A115" i="12"/>
  <c r="C114" i="12"/>
  <c r="A114" i="12"/>
  <c r="C111" i="12"/>
  <c r="A111" i="12"/>
  <c r="C110" i="12"/>
  <c r="A110" i="12"/>
  <c r="C109" i="12"/>
  <c r="A109" i="12"/>
  <c r="C108" i="12"/>
  <c r="A108" i="12"/>
  <c r="C107" i="12"/>
  <c r="A107" i="12"/>
  <c r="C106" i="12"/>
  <c r="A106" i="12"/>
  <c r="C105" i="12"/>
  <c r="A105" i="12"/>
  <c r="C104" i="12"/>
  <c r="A104" i="12"/>
  <c r="C103" i="12"/>
  <c r="A103" i="12"/>
  <c r="C102" i="12"/>
  <c r="A102" i="12"/>
  <c r="C101" i="12"/>
  <c r="A101" i="12"/>
  <c r="C100" i="12"/>
  <c r="A100" i="12"/>
  <c r="C97" i="12"/>
  <c r="A97" i="12"/>
  <c r="C96" i="12"/>
  <c r="A96" i="12"/>
  <c r="C95" i="12"/>
  <c r="A95" i="12"/>
  <c r="C94" i="12"/>
  <c r="A94" i="12"/>
  <c r="C93" i="12"/>
  <c r="A93" i="12"/>
  <c r="C92" i="12"/>
  <c r="A92" i="12"/>
  <c r="C91" i="12"/>
  <c r="A91" i="12"/>
  <c r="C90" i="12"/>
  <c r="A90" i="12"/>
  <c r="C89" i="12"/>
  <c r="A89" i="12"/>
  <c r="C88" i="12"/>
  <c r="A88" i="12"/>
  <c r="C87" i="12"/>
  <c r="A87" i="12"/>
  <c r="C86" i="12"/>
  <c r="A86" i="12"/>
  <c r="A83" i="12"/>
  <c r="A82" i="12"/>
  <c r="A81" i="12"/>
  <c r="A80" i="12"/>
  <c r="A79" i="12"/>
  <c r="A78" i="12"/>
  <c r="A77" i="12"/>
  <c r="A76" i="12"/>
  <c r="A75" i="12"/>
  <c r="A74" i="12"/>
  <c r="A73" i="12"/>
  <c r="A72" i="12"/>
  <c r="A69" i="12"/>
  <c r="A68" i="12"/>
  <c r="A67" i="12"/>
  <c r="A66" i="12"/>
  <c r="A65" i="12"/>
  <c r="A64" i="12"/>
  <c r="C63" i="12"/>
  <c r="A63" i="12"/>
  <c r="C62" i="12"/>
  <c r="A62" i="12"/>
  <c r="C61" i="12"/>
  <c r="A61" i="12"/>
  <c r="C60" i="12"/>
  <c r="A60" i="12"/>
  <c r="C59" i="12"/>
  <c r="A59" i="12"/>
  <c r="C58" i="12"/>
  <c r="A58" i="12"/>
  <c r="A55" i="12"/>
  <c r="A54" i="12"/>
  <c r="A53" i="12"/>
  <c r="A52" i="12"/>
  <c r="C51" i="12"/>
  <c r="A51" i="12"/>
  <c r="C50" i="12"/>
  <c r="A50" i="12"/>
  <c r="C49" i="12"/>
  <c r="A49" i="12"/>
  <c r="C48" i="12"/>
  <c r="A48" i="12"/>
  <c r="C47" i="12"/>
  <c r="A47" i="12"/>
  <c r="C46" i="12"/>
  <c r="A46" i="12"/>
  <c r="C45" i="12"/>
  <c r="A45" i="12"/>
  <c r="C44" i="12"/>
  <c r="A44" i="12"/>
  <c r="C41" i="12"/>
  <c r="A41" i="12"/>
  <c r="C40" i="12"/>
  <c r="A40" i="12"/>
  <c r="C39" i="12"/>
  <c r="A39" i="12"/>
  <c r="C38" i="12"/>
  <c r="A38" i="12"/>
  <c r="C37" i="12"/>
  <c r="A37" i="12"/>
  <c r="C36" i="12"/>
  <c r="A36" i="12"/>
  <c r="C35" i="12"/>
  <c r="A35" i="12"/>
  <c r="C34" i="12"/>
  <c r="A34" i="12"/>
  <c r="C33" i="12"/>
  <c r="A33" i="12"/>
  <c r="C32" i="12"/>
  <c r="A32" i="12"/>
  <c r="C31" i="12"/>
  <c r="A31" i="12"/>
  <c r="C30" i="12"/>
  <c r="A30" i="12"/>
  <c r="C27" i="12"/>
  <c r="A27" i="12"/>
  <c r="C26" i="12"/>
  <c r="A26" i="12"/>
  <c r="C25" i="12"/>
  <c r="A25" i="12"/>
  <c r="C24" i="12"/>
  <c r="A24" i="12"/>
  <c r="C23" i="12"/>
  <c r="A23" i="12"/>
  <c r="C22" i="12"/>
  <c r="A22" i="12"/>
  <c r="C21" i="12"/>
  <c r="A21" i="12"/>
  <c r="C20" i="12"/>
  <c r="A20" i="12"/>
  <c r="C19" i="12"/>
  <c r="A19" i="12"/>
  <c r="C18" i="12"/>
  <c r="A18" i="12"/>
  <c r="C17" i="12"/>
  <c r="A17" i="12"/>
  <c r="C16" i="12"/>
  <c r="A16" i="12"/>
  <c r="C13" i="12"/>
  <c r="A13" i="12"/>
  <c r="C12" i="12"/>
  <c r="A12" i="12"/>
  <c r="C11" i="12"/>
  <c r="A11" i="12"/>
  <c r="C10" i="12"/>
  <c r="A10" i="12"/>
  <c r="C9" i="12"/>
  <c r="A9" i="12"/>
  <c r="C8" i="12"/>
  <c r="A8" i="12"/>
  <c r="C7" i="12"/>
  <c r="A7" i="12"/>
  <c r="C6" i="12"/>
  <c r="A6" i="12"/>
  <c r="C5" i="12"/>
  <c r="A5" i="12"/>
  <c r="C4" i="12"/>
  <c r="A4" i="12"/>
  <c r="C3" i="12"/>
  <c r="A3" i="12"/>
  <c r="C2" i="12"/>
  <c r="A2" i="12"/>
  <c r="C139" i="11"/>
  <c r="A139" i="11"/>
  <c r="C138" i="11"/>
  <c r="A138" i="11"/>
  <c r="C137" i="11"/>
  <c r="A137" i="11"/>
  <c r="C136" i="11"/>
  <c r="A136" i="11"/>
  <c r="C135" i="11"/>
  <c r="A135" i="11"/>
  <c r="C134" i="11"/>
  <c r="A134" i="11"/>
  <c r="C133" i="11"/>
  <c r="A133" i="11"/>
  <c r="C132" i="11"/>
  <c r="A132" i="11"/>
  <c r="C131" i="11"/>
  <c r="A131" i="11"/>
  <c r="C130" i="11"/>
  <c r="A130" i="11"/>
  <c r="C129" i="11"/>
  <c r="A129" i="11"/>
  <c r="C128" i="11"/>
  <c r="A128" i="11"/>
  <c r="C125" i="11"/>
  <c r="A125" i="11"/>
  <c r="C124" i="11"/>
  <c r="A124" i="11"/>
  <c r="C123" i="11"/>
  <c r="A123" i="11"/>
  <c r="C122" i="11"/>
  <c r="A122" i="11"/>
  <c r="C121" i="11"/>
  <c r="A121" i="11"/>
  <c r="C120" i="11"/>
  <c r="A120" i="11"/>
  <c r="C119" i="11"/>
  <c r="A119" i="11"/>
  <c r="C118" i="11"/>
  <c r="A118" i="11"/>
  <c r="C117" i="11"/>
  <c r="A117" i="11"/>
  <c r="C116" i="11"/>
  <c r="A116" i="11"/>
  <c r="C115" i="11"/>
  <c r="A115" i="11"/>
  <c r="C114" i="11"/>
  <c r="A114" i="11"/>
  <c r="C111" i="11"/>
  <c r="A111" i="11"/>
  <c r="C110" i="11"/>
  <c r="A110" i="11"/>
  <c r="C109" i="11"/>
  <c r="A109" i="11"/>
  <c r="C108" i="11"/>
  <c r="A108" i="11"/>
  <c r="C107" i="11"/>
  <c r="A107" i="11"/>
  <c r="C106" i="11"/>
  <c r="A106" i="11"/>
  <c r="C105" i="11"/>
  <c r="A105" i="11"/>
  <c r="C104" i="11"/>
  <c r="A104" i="11"/>
  <c r="C103" i="11"/>
  <c r="A103" i="11"/>
  <c r="C102" i="11"/>
  <c r="A102" i="11"/>
  <c r="C101" i="11"/>
  <c r="A101" i="11"/>
  <c r="C100" i="11"/>
  <c r="A100" i="11"/>
  <c r="C97" i="11"/>
  <c r="A97" i="11"/>
  <c r="C96" i="11"/>
  <c r="A96" i="11"/>
  <c r="C95" i="11"/>
  <c r="A95" i="11"/>
  <c r="C94" i="11"/>
  <c r="A94" i="11"/>
  <c r="C93" i="11"/>
  <c r="A93" i="11"/>
  <c r="C92" i="11"/>
  <c r="A92" i="11"/>
  <c r="C91" i="11"/>
  <c r="A91" i="11"/>
  <c r="C90" i="11"/>
  <c r="A90" i="11"/>
  <c r="C89" i="11"/>
  <c r="A89" i="11"/>
  <c r="C88" i="11"/>
  <c r="A88" i="11"/>
  <c r="C87" i="11"/>
  <c r="A87" i="11"/>
  <c r="C86" i="11"/>
  <c r="A86" i="11"/>
  <c r="A83" i="11"/>
  <c r="A82" i="11"/>
  <c r="A81" i="11"/>
  <c r="A80" i="11"/>
  <c r="A79" i="11"/>
  <c r="A78" i="11"/>
  <c r="A77" i="11"/>
  <c r="A76" i="11"/>
  <c r="A75" i="11"/>
  <c r="A74" i="11"/>
  <c r="A73" i="11"/>
  <c r="A72" i="11"/>
  <c r="A69" i="11"/>
  <c r="A68" i="11"/>
  <c r="A67" i="11"/>
  <c r="A66" i="11"/>
  <c r="A65" i="11"/>
  <c r="A64" i="11"/>
  <c r="A63" i="11"/>
  <c r="A62" i="11"/>
  <c r="A61" i="11"/>
  <c r="A60" i="11"/>
  <c r="A59" i="11"/>
  <c r="A58" i="11"/>
  <c r="A55" i="11"/>
  <c r="A54" i="11"/>
  <c r="A53" i="11"/>
  <c r="A52" i="11"/>
  <c r="A51" i="11"/>
  <c r="A50" i="11"/>
  <c r="A49" i="11"/>
  <c r="A48" i="11"/>
  <c r="A47" i="11"/>
  <c r="A46" i="11"/>
  <c r="A45" i="11"/>
  <c r="A44" i="11"/>
  <c r="A41" i="11"/>
  <c r="A40" i="11"/>
  <c r="A39" i="11"/>
  <c r="A38" i="11"/>
  <c r="A37" i="11"/>
  <c r="A36" i="11"/>
  <c r="A35" i="11"/>
  <c r="A34" i="11"/>
  <c r="A33" i="11"/>
  <c r="A32" i="11"/>
  <c r="A31" i="11"/>
  <c r="A30" i="11"/>
  <c r="A27" i="11"/>
  <c r="A26" i="11"/>
  <c r="A25" i="11"/>
  <c r="A24" i="11"/>
  <c r="A23" i="11"/>
  <c r="A22" i="11"/>
  <c r="A21" i="11"/>
  <c r="A20" i="11"/>
  <c r="A19" i="11"/>
  <c r="A18" i="11"/>
  <c r="A17" i="11"/>
  <c r="A16" i="11"/>
  <c r="A13" i="11"/>
  <c r="A12" i="11"/>
  <c r="A11" i="11"/>
  <c r="A10" i="11"/>
  <c r="A9" i="11"/>
  <c r="A8" i="11"/>
  <c r="A7" i="11"/>
  <c r="A6" i="11"/>
  <c r="A5" i="11"/>
  <c r="A4" i="11"/>
  <c r="A3" i="11"/>
  <c r="A2" i="11"/>
  <c r="A335" i="10"/>
  <c r="A334" i="10"/>
  <c r="A333" i="10"/>
  <c r="A332" i="10"/>
  <c r="A331" i="10"/>
  <c r="A330" i="10"/>
  <c r="A329" i="10"/>
  <c r="A328" i="10"/>
  <c r="A327" i="10"/>
  <c r="A326" i="10"/>
  <c r="A325" i="10"/>
  <c r="A324" i="10"/>
  <c r="A321" i="10"/>
  <c r="A320" i="10"/>
  <c r="A319" i="10"/>
  <c r="A318" i="10"/>
  <c r="A317" i="10"/>
  <c r="A316" i="10"/>
  <c r="A315" i="10"/>
  <c r="A314" i="10"/>
  <c r="A313" i="10"/>
  <c r="A312" i="10"/>
  <c r="A311" i="10"/>
  <c r="A310" i="10"/>
  <c r="C307" i="10"/>
  <c r="A307" i="10"/>
  <c r="C306" i="10"/>
  <c r="A306" i="10"/>
  <c r="A305" i="10"/>
  <c r="A304" i="10"/>
  <c r="A303" i="10"/>
  <c r="A302" i="10"/>
  <c r="C301" i="10"/>
  <c r="A301" i="10"/>
  <c r="C300" i="10"/>
  <c r="A300" i="10"/>
  <c r="C299" i="10"/>
  <c r="A299" i="10"/>
  <c r="C298" i="10"/>
  <c r="A298" i="10"/>
  <c r="C297" i="10"/>
  <c r="A297" i="10"/>
  <c r="C296" i="10"/>
  <c r="A296" i="10"/>
  <c r="A293" i="10"/>
  <c r="A292" i="10"/>
  <c r="A291" i="10"/>
  <c r="A290" i="10"/>
  <c r="A289" i="10"/>
  <c r="A288" i="10"/>
  <c r="A287" i="10"/>
  <c r="A286" i="10"/>
  <c r="A285" i="10"/>
  <c r="A284" i="10"/>
  <c r="A283" i="10"/>
  <c r="A282" i="10"/>
  <c r="A279" i="10"/>
  <c r="A278" i="10"/>
  <c r="A277" i="10"/>
  <c r="A276" i="10"/>
  <c r="A275" i="10"/>
  <c r="A274" i="10"/>
  <c r="C273" i="10"/>
  <c r="A273" i="10"/>
  <c r="C272" i="10"/>
  <c r="A272" i="10"/>
  <c r="C271" i="10"/>
  <c r="A271" i="10"/>
  <c r="C270" i="10"/>
  <c r="A270" i="10"/>
  <c r="C269" i="10"/>
  <c r="A269" i="10"/>
  <c r="C268" i="10"/>
  <c r="A268" i="10"/>
  <c r="A265" i="10"/>
  <c r="A264" i="10"/>
  <c r="A263" i="10"/>
  <c r="A262" i="10"/>
  <c r="A261" i="10"/>
  <c r="A260" i="10"/>
  <c r="C259" i="10"/>
  <c r="A259" i="10"/>
  <c r="C258" i="10"/>
  <c r="A258" i="10"/>
  <c r="C257" i="10"/>
  <c r="A257" i="10"/>
  <c r="C256" i="10"/>
  <c r="A256" i="10"/>
  <c r="C255" i="10"/>
  <c r="A255" i="10"/>
  <c r="C254" i="10"/>
  <c r="A254" i="10"/>
  <c r="C251" i="10"/>
  <c r="A251" i="10"/>
  <c r="C250" i="10"/>
  <c r="A250" i="10"/>
  <c r="A249" i="10"/>
  <c r="A248" i="10"/>
  <c r="A247" i="10"/>
  <c r="A246" i="10"/>
  <c r="C245" i="10"/>
  <c r="A245" i="10"/>
  <c r="C244" i="10"/>
  <c r="A244" i="10"/>
  <c r="C243" i="10"/>
  <c r="A243" i="10"/>
  <c r="C242" i="10"/>
  <c r="A242" i="10"/>
  <c r="C241" i="10"/>
  <c r="A241" i="10"/>
  <c r="C240" i="10"/>
  <c r="A240" i="10"/>
  <c r="C237" i="10"/>
  <c r="A237" i="10"/>
  <c r="C236" i="10"/>
  <c r="A236" i="10"/>
  <c r="A235" i="10"/>
  <c r="A234" i="10"/>
  <c r="A233" i="10"/>
  <c r="A232" i="10"/>
  <c r="C231" i="10"/>
  <c r="A231" i="10"/>
  <c r="C230" i="10"/>
  <c r="A230" i="10"/>
  <c r="C229" i="10"/>
  <c r="A229" i="10"/>
  <c r="C228" i="10"/>
  <c r="A228" i="10"/>
  <c r="C227" i="10"/>
  <c r="A227" i="10"/>
  <c r="C226" i="10"/>
  <c r="A226" i="10"/>
  <c r="A223" i="10"/>
  <c r="A222" i="10"/>
  <c r="A221" i="10"/>
  <c r="A220" i="10"/>
  <c r="C219" i="10"/>
  <c r="A219" i="10"/>
  <c r="C218" i="10"/>
  <c r="A218" i="10"/>
  <c r="C217" i="10"/>
  <c r="A217" i="10"/>
  <c r="C216" i="10"/>
  <c r="A216" i="10"/>
  <c r="C215" i="10"/>
  <c r="A215" i="10"/>
  <c r="C214" i="10"/>
  <c r="A214" i="10"/>
  <c r="C213" i="10"/>
  <c r="A213" i="10"/>
  <c r="C212" i="10"/>
  <c r="A212" i="10"/>
  <c r="A209" i="10"/>
  <c r="A208" i="10"/>
  <c r="A207" i="10"/>
  <c r="A206" i="10"/>
  <c r="C205" i="10"/>
  <c r="A205" i="10"/>
  <c r="C204" i="10"/>
  <c r="A204" i="10"/>
  <c r="C203" i="10"/>
  <c r="A203" i="10"/>
  <c r="C202" i="10"/>
  <c r="A202" i="10"/>
  <c r="C201" i="10"/>
  <c r="A201" i="10"/>
  <c r="C200" i="10"/>
  <c r="A200" i="10"/>
  <c r="C199" i="10"/>
  <c r="A199" i="10"/>
  <c r="C198" i="10"/>
  <c r="A198" i="10"/>
  <c r="C195" i="10"/>
  <c r="A195" i="10"/>
  <c r="C194" i="10"/>
  <c r="A194" i="10"/>
  <c r="A193" i="10"/>
  <c r="A192" i="10"/>
  <c r="C191" i="10"/>
  <c r="A191" i="10"/>
  <c r="C190" i="10"/>
  <c r="A190" i="10"/>
  <c r="C189" i="10"/>
  <c r="A189" i="10"/>
  <c r="C188" i="10"/>
  <c r="A188" i="10"/>
  <c r="C187" i="10"/>
  <c r="A187" i="10"/>
  <c r="C186" i="10"/>
  <c r="A186" i="10"/>
  <c r="C185" i="10"/>
  <c r="A185" i="10"/>
  <c r="C184" i="10"/>
  <c r="A184" i="10"/>
  <c r="C181" i="10"/>
  <c r="A181" i="10"/>
  <c r="C180" i="10"/>
  <c r="A180" i="10"/>
  <c r="A179" i="10"/>
  <c r="A178" i="10"/>
  <c r="C177" i="10"/>
  <c r="A177" i="10"/>
  <c r="C176" i="10"/>
  <c r="A176" i="10"/>
  <c r="C175" i="10"/>
  <c r="A175" i="10"/>
  <c r="C174" i="10"/>
  <c r="A174" i="10"/>
  <c r="C173" i="10"/>
  <c r="A173" i="10"/>
  <c r="C172" i="10"/>
  <c r="A172" i="10"/>
  <c r="C171" i="10"/>
  <c r="A171" i="10"/>
  <c r="C170" i="10"/>
  <c r="A170" i="10"/>
  <c r="A167" i="10"/>
  <c r="A166" i="10"/>
  <c r="A165" i="10"/>
  <c r="A164" i="10"/>
  <c r="A163" i="10"/>
  <c r="A162" i="10"/>
  <c r="A161" i="10"/>
  <c r="A160" i="10"/>
  <c r="A159" i="10"/>
  <c r="A158" i="10"/>
  <c r="A157" i="10"/>
  <c r="A156" i="10"/>
  <c r="A153" i="10"/>
  <c r="A152" i="10"/>
  <c r="A151" i="10"/>
  <c r="A150" i="10"/>
  <c r="A149" i="10"/>
  <c r="A148" i="10"/>
  <c r="A147" i="10"/>
  <c r="A146" i="10"/>
  <c r="A145" i="10"/>
  <c r="A144" i="10"/>
  <c r="A143" i="10"/>
  <c r="A142" i="10"/>
  <c r="C139" i="10"/>
  <c r="A139" i="10"/>
  <c r="C138" i="10"/>
  <c r="A138" i="10"/>
  <c r="A137" i="10"/>
  <c r="A136" i="10"/>
  <c r="A135" i="10"/>
  <c r="A134" i="10"/>
  <c r="C133" i="10"/>
  <c r="A133" i="10"/>
  <c r="C132" i="10"/>
  <c r="A132" i="10"/>
  <c r="C131" i="10"/>
  <c r="A131" i="10"/>
  <c r="C130" i="10"/>
  <c r="A130" i="10"/>
  <c r="C129" i="10"/>
  <c r="A129" i="10"/>
  <c r="C128" i="10"/>
  <c r="A128" i="10"/>
  <c r="C125" i="10"/>
  <c r="A125" i="10"/>
  <c r="C124" i="10"/>
  <c r="A124" i="10"/>
  <c r="A123" i="10"/>
  <c r="A122" i="10"/>
  <c r="A121" i="10"/>
  <c r="A120" i="10"/>
  <c r="A119" i="10"/>
  <c r="A118" i="10"/>
  <c r="A117" i="10"/>
  <c r="A116" i="10"/>
  <c r="A115" i="10"/>
  <c r="C114" i="10"/>
  <c r="A114" i="10"/>
  <c r="A111" i="10"/>
  <c r="A110" i="10"/>
  <c r="A109" i="10"/>
  <c r="A108" i="10"/>
  <c r="A107" i="10"/>
  <c r="A106" i="10"/>
  <c r="C105" i="10"/>
  <c r="A105" i="10"/>
  <c r="C104" i="10"/>
  <c r="A104" i="10"/>
  <c r="C103" i="10"/>
  <c r="A103" i="10"/>
  <c r="C102" i="10"/>
  <c r="A102" i="10"/>
  <c r="C101" i="10"/>
  <c r="A101" i="10"/>
  <c r="C100" i="10"/>
  <c r="A100" i="10"/>
  <c r="A97" i="10"/>
  <c r="A96" i="10"/>
  <c r="A95" i="10"/>
  <c r="A94" i="10"/>
  <c r="A93" i="10"/>
  <c r="A92" i="10"/>
  <c r="C91" i="10"/>
  <c r="A91" i="10"/>
  <c r="C90" i="10"/>
  <c r="A90" i="10"/>
  <c r="C89" i="10"/>
  <c r="A89" i="10"/>
  <c r="C88" i="10"/>
  <c r="A88" i="10"/>
  <c r="C87" i="10"/>
  <c r="A87" i="10"/>
  <c r="C86" i="10"/>
  <c r="A86" i="10"/>
  <c r="C83" i="10"/>
  <c r="A83" i="10"/>
  <c r="C82" i="10"/>
  <c r="A82" i="10"/>
  <c r="A81" i="10"/>
  <c r="A80" i="10"/>
  <c r="A79" i="10"/>
  <c r="A78" i="10"/>
  <c r="C77" i="10"/>
  <c r="A77" i="10"/>
  <c r="C76" i="10"/>
  <c r="A76" i="10"/>
  <c r="C75" i="10"/>
  <c r="A75" i="10"/>
  <c r="C74" i="10"/>
  <c r="A74" i="10"/>
  <c r="C73" i="10"/>
  <c r="A73" i="10"/>
  <c r="C72" i="10"/>
  <c r="A72" i="10"/>
  <c r="C69" i="10"/>
  <c r="A69" i="10"/>
  <c r="C68" i="10"/>
  <c r="A68" i="10"/>
  <c r="A67" i="10"/>
  <c r="A66" i="10"/>
  <c r="A65" i="10"/>
  <c r="A64" i="10"/>
  <c r="C63" i="10"/>
  <c r="A63" i="10"/>
  <c r="C62" i="10"/>
  <c r="A62" i="10"/>
  <c r="C61" i="10"/>
  <c r="A61" i="10"/>
  <c r="C60" i="10"/>
  <c r="A60" i="10"/>
  <c r="C59" i="10"/>
  <c r="A59" i="10"/>
  <c r="C58" i="10"/>
  <c r="A58" i="10"/>
  <c r="A55" i="10"/>
  <c r="A54" i="10"/>
  <c r="A53" i="10"/>
  <c r="A52" i="10"/>
  <c r="C51" i="10"/>
  <c r="A51" i="10"/>
  <c r="C50" i="10"/>
  <c r="A50" i="10"/>
  <c r="C49" i="10"/>
  <c r="A49" i="10"/>
  <c r="C48" i="10"/>
  <c r="A48" i="10"/>
  <c r="C47" i="10"/>
  <c r="A47" i="10"/>
  <c r="C46" i="10"/>
  <c r="A46" i="10"/>
  <c r="C45" i="10"/>
  <c r="A45" i="10"/>
  <c r="C44" i="10"/>
  <c r="A44" i="10"/>
  <c r="A41" i="10"/>
  <c r="A40" i="10"/>
  <c r="A39" i="10"/>
  <c r="A38" i="10"/>
  <c r="C37" i="10"/>
  <c r="A37" i="10"/>
  <c r="C36" i="10"/>
  <c r="A36" i="10"/>
  <c r="C35" i="10"/>
  <c r="A35" i="10"/>
  <c r="C34" i="10"/>
  <c r="A34" i="10"/>
  <c r="C33" i="10"/>
  <c r="A33" i="10"/>
  <c r="C32" i="10"/>
  <c r="A32" i="10"/>
  <c r="C31" i="10"/>
  <c r="A31" i="10"/>
  <c r="C30" i="10"/>
  <c r="A30" i="10"/>
  <c r="C27" i="10"/>
  <c r="A27" i="10"/>
  <c r="C26" i="10"/>
  <c r="A26" i="10"/>
  <c r="A25" i="10"/>
  <c r="A24" i="10"/>
  <c r="C23" i="10"/>
  <c r="A23" i="10"/>
  <c r="C22" i="10"/>
  <c r="A22" i="10"/>
  <c r="C21" i="10"/>
  <c r="A21" i="10"/>
  <c r="C20" i="10"/>
  <c r="A20" i="10"/>
  <c r="C19" i="10"/>
  <c r="A19" i="10"/>
  <c r="C18" i="10"/>
  <c r="A18" i="10"/>
  <c r="C17" i="10"/>
  <c r="A17" i="10"/>
  <c r="C16" i="10"/>
  <c r="A16" i="10"/>
  <c r="C13" i="10"/>
  <c r="A13" i="10"/>
  <c r="C12" i="10"/>
  <c r="A12" i="10"/>
  <c r="A11" i="10"/>
  <c r="A10" i="10"/>
  <c r="C9" i="10"/>
  <c r="A9" i="10"/>
  <c r="C8" i="10"/>
  <c r="A8" i="10"/>
  <c r="C7" i="10"/>
  <c r="A7" i="10"/>
  <c r="C6" i="10"/>
  <c r="A6" i="10"/>
  <c r="C5" i="10"/>
  <c r="A5" i="10"/>
  <c r="C4" i="10"/>
  <c r="A4" i="10"/>
  <c r="C3" i="10"/>
  <c r="A3" i="10"/>
  <c r="C2" i="10"/>
  <c r="A2" i="10"/>
  <c r="C41" i="9"/>
  <c r="A41" i="9"/>
  <c r="C40" i="9"/>
  <c r="A40" i="9"/>
  <c r="C39" i="9"/>
  <c r="A39" i="9"/>
  <c r="C38" i="9"/>
  <c r="A38" i="9"/>
  <c r="C37" i="9"/>
  <c r="A37" i="9"/>
  <c r="C36" i="9"/>
  <c r="A36" i="9"/>
  <c r="C35" i="9"/>
  <c r="A35" i="9"/>
  <c r="C34" i="9"/>
  <c r="A34" i="9"/>
  <c r="C33" i="9"/>
  <c r="A33" i="9"/>
  <c r="C32" i="9"/>
  <c r="A32" i="9"/>
  <c r="C31" i="9"/>
  <c r="A31" i="9"/>
  <c r="C30" i="9"/>
  <c r="A30" i="9"/>
  <c r="C27" i="9"/>
  <c r="A27" i="9"/>
  <c r="C26" i="9"/>
  <c r="A26" i="9"/>
  <c r="C25" i="9"/>
  <c r="A25" i="9"/>
  <c r="C24" i="9"/>
  <c r="A24" i="9"/>
  <c r="C23" i="9"/>
  <c r="A23" i="9"/>
  <c r="C22" i="9"/>
  <c r="A22" i="9"/>
  <c r="C21" i="9"/>
  <c r="A21" i="9"/>
  <c r="C20" i="9"/>
  <c r="A20" i="9"/>
  <c r="C19" i="9"/>
  <c r="A19" i="9"/>
  <c r="C18" i="9"/>
  <c r="A18" i="9"/>
  <c r="C17" i="9"/>
  <c r="A17" i="9"/>
  <c r="C16" i="9"/>
  <c r="A16" i="9"/>
  <c r="C13" i="9"/>
  <c r="A13" i="9"/>
  <c r="C12" i="9"/>
  <c r="A12" i="9"/>
  <c r="C11" i="9"/>
  <c r="A11" i="9"/>
  <c r="C10" i="9"/>
  <c r="A10" i="9"/>
  <c r="C9" i="9"/>
  <c r="A9" i="9"/>
  <c r="C8" i="9"/>
  <c r="A8" i="9"/>
  <c r="C7" i="9"/>
  <c r="A7" i="9"/>
  <c r="C6" i="9"/>
  <c r="A6" i="9"/>
  <c r="C5" i="9"/>
  <c r="A5" i="9"/>
  <c r="C4" i="9"/>
  <c r="A4" i="9"/>
  <c r="C3" i="9"/>
  <c r="A3" i="9"/>
  <c r="C2" i="9"/>
  <c r="A2" i="9"/>
  <c r="C55" i="8"/>
  <c r="A55" i="8"/>
  <c r="C54" i="8"/>
  <c r="A54" i="8"/>
  <c r="C53" i="8"/>
  <c r="A53" i="8"/>
  <c r="C52" i="8"/>
  <c r="A52" i="8"/>
  <c r="C51" i="8"/>
  <c r="A51" i="8"/>
  <c r="C50" i="8"/>
  <c r="A50" i="8"/>
  <c r="C49" i="8"/>
  <c r="A49" i="8"/>
  <c r="C48" i="8"/>
  <c r="A48" i="8"/>
  <c r="C47" i="8"/>
  <c r="A47" i="8"/>
  <c r="C46" i="8"/>
  <c r="A46" i="8"/>
  <c r="C45" i="8"/>
  <c r="A45" i="8"/>
  <c r="C44" i="8"/>
  <c r="A44" i="8"/>
  <c r="C41" i="8"/>
  <c r="A41" i="8"/>
  <c r="C40" i="8"/>
  <c r="A40" i="8"/>
  <c r="C39" i="8"/>
  <c r="A39" i="8"/>
  <c r="C38" i="8"/>
  <c r="A38" i="8"/>
  <c r="C37" i="8"/>
  <c r="A37" i="8"/>
  <c r="C36" i="8"/>
  <c r="A36" i="8"/>
  <c r="C35" i="8"/>
  <c r="A35" i="8"/>
  <c r="C34" i="8"/>
  <c r="A34" i="8"/>
  <c r="C33" i="8"/>
  <c r="A33" i="8"/>
  <c r="C32" i="8"/>
  <c r="A32" i="8"/>
  <c r="C31" i="8"/>
  <c r="A31" i="8"/>
  <c r="C30" i="8"/>
  <c r="A30" i="8"/>
  <c r="C27" i="8"/>
  <c r="A27" i="8"/>
  <c r="C26" i="8"/>
  <c r="A26" i="8"/>
  <c r="C25" i="8"/>
  <c r="A25" i="8"/>
  <c r="C24" i="8"/>
  <c r="A24" i="8"/>
  <c r="C23" i="8"/>
  <c r="A23" i="8"/>
  <c r="C22" i="8"/>
  <c r="A22" i="8"/>
  <c r="C21" i="8"/>
  <c r="A21" i="8"/>
  <c r="C20" i="8"/>
  <c r="A20" i="8"/>
  <c r="C19" i="8"/>
  <c r="A19" i="8"/>
  <c r="C18" i="8"/>
  <c r="A18" i="8"/>
  <c r="C17" i="8"/>
  <c r="A17" i="8"/>
  <c r="C16" i="8"/>
  <c r="A16" i="8"/>
  <c r="C13" i="8"/>
  <c r="A13" i="8"/>
  <c r="C12" i="8"/>
  <c r="A12" i="8"/>
  <c r="C11" i="8"/>
  <c r="A11" i="8"/>
  <c r="C10" i="8"/>
  <c r="A10" i="8"/>
  <c r="C9" i="8"/>
  <c r="A9" i="8"/>
  <c r="C8" i="8"/>
  <c r="A8" i="8"/>
  <c r="C7" i="8"/>
  <c r="A7" i="8"/>
  <c r="C6" i="8"/>
  <c r="A6" i="8"/>
  <c r="C5" i="8"/>
  <c r="A5" i="8"/>
  <c r="C4" i="8"/>
  <c r="A4" i="8"/>
  <c r="C3" i="8"/>
  <c r="A3" i="8"/>
  <c r="C2" i="8"/>
  <c r="A2" i="8"/>
  <c r="A97" i="7"/>
  <c r="A96" i="7"/>
  <c r="A95" i="7"/>
  <c r="A94" i="7"/>
  <c r="A93" i="7"/>
  <c r="A92" i="7"/>
  <c r="A91" i="7"/>
  <c r="A90" i="7"/>
  <c r="A89" i="7"/>
  <c r="A88" i="7"/>
  <c r="A87" i="7"/>
  <c r="A86" i="7"/>
  <c r="A83" i="7"/>
  <c r="A82" i="7"/>
  <c r="A81" i="7"/>
  <c r="A80" i="7"/>
  <c r="A79" i="7"/>
  <c r="A78" i="7"/>
  <c r="A77" i="7"/>
  <c r="A76" i="7"/>
  <c r="A75" i="7"/>
  <c r="A74" i="7"/>
  <c r="A73" i="7"/>
  <c r="A72" i="7"/>
  <c r="A69" i="7"/>
  <c r="A68" i="7"/>
  <c r="A67" i="7"/>
  <c r="A66" i="7"/>
  <c r="A65" i="7"/>
  <c r="A64" i="7"/>
  <c r="A63" i="7"/>
  <c r="A62" i="7"/>
  <c r="A61" i="7"/>
  <c r="A60" i="7"/>
  <c r="A59" i="7"/>
  <c r="A58" i="7"/>
  <c r="A55" i="7"/>
  <c r="A54" i="7"/>
  <c r="A53" i="7"/>
  <c r="A52" i="7"/>
  <c r="A51" i="7"/>
  <c r="A50" i="7"/>
  <c r="A49" i="7"/>
  <c r="A48" i="7"/>
  <c r="A47" i="7"/>
  <c r="A46" i="7"/>
  <c r="A45" i="7"/>
  <c r="A44" i="7"/>
  <c r="A41" i="7"/>
  <c r="A40" i="7"/>
  <c r="A39" i="7"/>
  <c r="A38" i="7"/>
  <c r="A37" i="7"/>
  <c r="A36" i="7"/>
  <c r="A35" i="7"/>
  <c r="A34" i="7"/>
  <c r="A33" i="7"/>
  <c r="A32" i="7"/>
  <c r="A31" i="7"/>
  <c r="A30" i="7"/>
  <c r="A27" i="7"/>
  <c r="A26" i="7"/>
  <c r="A25" i="7"/>
  <c r="A24" i="7"/>
  <c r="A23" i="7"/>
  <c r="A22" i="7"/>
  <c r="A21" i="7"/>
  <c r="A20" i="7"/>
  <c r="A19" i="7"/>
  <c r="A18" i="7"/>
  <c r="A17" i="7"/>
  <c r="A16" i="7"/>
  <c r="A13" i="7"/>
  <c r="A12" i="7"/>
  <c r="A11" i="7"/>
  <c r="A10" i="7"/>
  <c r="A9" i="7"/>
  <c r="A8" i="7"/>
  <c r="A7" i="7"/>
  <c r="A6" i="7"/>
  <c r="A5" i="7"/>
  <c r="A4" i="7"/>
  <c r="A3" i="7"/>
  <c r="A2" i="7"/>
  <c r="C111" i="6"/>
  <c r="A111" i="6"/>
  <c r="C110" i="6"/>
  <c r="A110" i="6"/>
  <c r="C109" i="6"/>
  <c r="A109" i="6"/>
  <c r="C108" i="6"/>
  <c r="A108" i="6"/>
  <c r="C107" i="6"/>
  <c r="A107" i="6"/>
  <c r="C106" i="6"/>
  <c r="A106" i="6"/>
  <c r="C105" i="6"/>
  <c r="A105" i="6"/>
  <c r="C104" i="6"/>
  <c r="A104" i="6"/>
  <c r="C103" i="6"/>
  <c r="A103" i="6"/>
  <c r="C102" i="6"/>
  <c r="A102" i="6"/>
  <c r="C101" i="6"/>
  <c r="A101" i="6"/>
  <c r="C100" i="6"/>
  <c r="A100" i="6"/>
  <c r="C97" i="6"/>
  <c r="A97" i="6"/>
  <c r="C96" i="6"/>
  <c r="A96" i="6"/>
  <c r="C95" i="6"/>
  <c r="A95" i="6"/>
  <c r="C94" i="6"/>
  <c r="A94" i="6"/>
  <c r="C93" i="6"/>
  <c r="A93" i="6"/>
  <c r="C92" i="6"/>
  <c r="A92" i="6"/>
  <c r="C91" i="6"/>
  <c r="A91" i="6"/>
  <c r="C90" i="6"/>
  <c r="A90" i="6"/>
  <c r="C89" i="6"/>
  <c r="A89" i="6"/>
  <c r="C88" i="6"/>
  <c r="A88" i="6"/>
  <c r="C87" i="6"/>
  <c r="A87" i="6"/>
  <c r="C86" i="6"/>
  <c r="A86" i="6"/>
  <c r="C83" i="6"/>
  <c r="A83" i="6"/>
  <c r="C82" i="6"/>
  <c r="A82" i="6"/>
  <c r="C81" i="6"/>
  <c r="A81" i="6"/>
  <c r="C80" i="6"/>
  <c r="A80" i="6"/>
  <c r="C79" i="6"/>
  <c r="A79" i="6"/>
  <c r="C78" i="6"/>
  <c r="A78" i="6"/>
  <c r="C77" i="6"/>
  <c r="A77" i="6"/>
  <c r="C76" i="6"/>
  <c r="A76" i="6"/>
  <c r="C75" i="6"/>
  <c r="A75" i="6"/>
  <c r="C74" i="6"/>
  <c r="A74" i="6"/>
  <c r="C73" i="6"/>
  <c r="A73" i="6"/>
  <c r="C72" i="6"/>
  <c r="A72" i="6"/>
  <c r="C69" i="6"/>
  <c r="A69" i="6"/>
  <c r="C68" i="6"/>
  <c r="A68" i="6"/>
  <c r="C67" i="6"/>
  <c r="A67" i="6"/>
  <c r="C66" i="6"/>
  <c r="A66" i="6"/>
  <c r="C65" i="6"/>
  <c r="A65" i="6"/>
  <c r="C64" i="6"/>
  <c r="A64" i="6"/>
  <c r="C63" i="6"/>
  <c r="A63" i="6"/>
  <c r="C62" i="6"/>
  <c r="A62" i="6"/>
  <c r="C61" i="6"/>
  <c r="A61" i="6"/>
  <c r="C60" i="6"/>
  <c r="A60" i="6"/>
  <c r="C59" i="6"/>
  <c r="A59" i="6"/>
  <c r="C58" i="6"/>
  <c r="A58" i="6"/>
  <c r="C55" i="6"/>
  <c r="A55" i="6"/>
  <c r="C54" i="6"/>
  <c r="A54" i="6"/>
  <c r="C53" i="6"/>
  <c r="A53" i="6"/>
  <c r="C52" i="6"/>
  <c r="A52" i="6"/>
  <c r="C51" i="6"/>
  <c r="A51" i="6"/>
  <c r="C50" i="6"/>
  <c r="A50" i="6"/>
  <c r="C49" i="6"/>
  <c r="A49" i="6"/>
  <c r="C48" i="6"/>
  <c r="A48" i="6"/>
  <c r="C47" i="6"/>
  <c r="A47" i="6"/>
  <c r="C46" i="6"/>
  <c r="A46" i="6"/>
  <c r="C45" i="6"/>
  <c r="A45" i="6"/>
  <c r="C44" i="6"/>
  <c r="A44" i="6"/>
  <c r="C41" i="6"/>
  <c r="A41" i="6"/>
  <c r="C40" i="6"/>
  <c r="A40" i="6"/>
  <c r="C39" i="6"/>
  <c r="A39" i="6"/>
  <c r="C38" i="6"/>
  <c r="A38" i="6"/>
  <c r="C37" i="6"/>
  <c r="A37" i="6"/>
  <c r="C36" i="6"/>
  <c r="A36" i="6"/>
  <c r="C35" i="6"/>
  <c r="A35" i="6"/>
  <c r="C34" i="6"/>
  <c r="A34" i="6"/>
  <c r="C33" i="6"/>
  <c r="A33" i="6"/>
  <c r="C32" i="6"/>
  <c r="A32" i="6"/>
  <c r="C31" i="6"/>
  <c r="A31" i="6"/>
  <c r="C30" i="6"/>
  <c r="A30" i="6"/>
  <c r="C27" i="6"/>
  <c r="A27" i="6"/>
  <c r="C26" i="6"/>
  <c r="A26" i="6"/>
  <c r="C25" i="6"/>
  <c r="A25" i="6"/>
  <c r="C24" i="6"/>
  <c r="A24" i="6"/>
  <c r="C23" i="6"/>
  <c r="A23" i="6"/>
  <c r="C22" i="6"/>
  <c r="A22" i="6"/>
  <c r="C21" i="6"/>
  <c r="A21" i="6"/>
  <c r="C20" i="6"/>
  <c r="A20" i="6"/>
  <c r="C19" i="6"/>
  <c r="A19" i="6"/>
  <c r="C18" i="6"/>
  <c r="A18" i="6"/>
  <c r="C17" i="6"/>
  <c r="A17" i="6"/>
  <c r="C16" i="6"/>
  <c r="A16" i="6"/>
  <c r="C13" i="6"/>
  <c r="A13" i="6"/>
  <c r="C12" i="6"/>
  <c r="A12" i="6"/>
  <c r="C11" i="6"/>
  <c r="A11" i="6"/>
  <c r="C10" i="6"/>
  <c r="A10" i="6"/>
  <c r="C9" i="6"/>
  <c r="A9" i="6"/>
  <c r="C8" i="6"/>
  <c r="A8" i="6"/>
  <c r="C7" i="6"/>
  <c r="A7" i="6"/>
  <c r="C6" i="6"/>
  <c r="A6" i="6"/>
  <c r="C5" i="6"/>
  <c r="A5" i="6"/>
  <c r="C4" i="6"/>
  <c r="A4" i="6"/>
  <c r="C3" i="6"/>
  <c r="A3" i="6"/>
  <c r="C2" i="6"/>
  <c r="A2" i="6"/>
  <c r="C307" i="4"/>
  <c r="A307" i="4"/>
  <c r="C306" i="4"/>
  <c r="A306" i="4"/>
  <c r="C305" i="4"/>
  <c r="A305" i="4"/>
  <c r="C304" i="4"/>
  <c r="A304" i="4"/>
  <c r="C303" i="4"/>
  <c r="A303" i="4"/>
  <c r="C302" i="4"/>
  <c r="A302" i="4"/>
  <c r="C301" i="4"/>
  <c r="A301" i="4"/>
  <c r="C300" i="4"/>
  <c r="A300" i="4"/>
  <c r="C299" i="4"/>
  <c r="A299" i="4"/>
  <c r="C298" i="4"/>
  <c r="A298" i="4"/>
  <c r="C297" i="4"/>
  <c r="A297" i="4"/>
  <c r="C296" i="4"/>
  <c r="A296" i="4"/>
  <c r="C293" i="4"/>
  <c r="A293" i="4"/>
  <c r="C292" i="4"/>
  <c r="A292" i="4"/>
  <c r="C291" i="4"/>
  <c r="A291" i="4"/>
  <c r="C290" i="4"/>
  <c r="A290" i="4"/>
  <c r="C289" i="4"/>
  <c r="A289" i="4"/>
  <c r="C288" i="4"/>
  <c r="A288" i="4"/>
  <c r="C287" i="4"/>
  <c r="A287" i="4"/>
  <c r="C286" i="4"/>
  <c r="A286" i="4"/>
  <c r="C285" i="4"/>
  <c r="A285" i="4"/>
  <c r="C284" i="4"/>
  <c r="A284" i="4"/>
  <c r="C283" i="4"/>
  <c r="A283" i="4"/>
  <c r="C282" i="4"/>
  <c r="A282" i="4"/>
  <c r="C279" i="4"/>
  <c r="A279" i="4"/>
  <c r="C278" i="4"/>
  <c r="A278" i="4"/>
  <c r="C277" i="4"/>
  <c r="A277" i="4"/>
  <c r="C276" i="4"/>
  <c r="A276" i="4"/>
  <c r="C275" i="4"/>
  <c r="A275" i="4"/>
  <c r="C274" i="4"/>
  <c r="A274" i="4"/>
  <c r="C273" i="4"/>
  <c r="A273" i="4"/>
  <c r="C272" i="4"/>
  <c r="A272" i="4"/>
  <c r="C271" i="4"/>
  <c r="A271" i="4"/>
  <c r="C270" i="4"/>
  <c r="A270" i="4"/>
  <c r="C269" i="4"/>
  <c r="A269" i="4"/>
  <c r="C268" i="4"/>
  <c r="A268" i="4"/>
  <c r="C265" i="4"/>
  <c r="A265" i="4"/>
  <c r="C264" i="4"/>
  <c r="A264" i="4"/>
  <c r="C263" i="4"/>
  <c r="A263" i="4"/>
  <c r="C262" i="4"/>
  <c r="A262" i="4"/>
  <c r="C261" i="4"/>
  <c r="A261" i="4"/>
  <c r="C260" i="4"/>
  <c r="A260" i="4"/>
  <c r="C259" i="4"/>
  <c r="A259" i="4"/>
  <c r="C258" i="4"/>
  <c r="A258" i="4"/>
  <c r="C257" i="4"/>
  <c r="A257" i="4"/>
  <c r="C256" i="4"/>
  <c r="A256" i="4"/>
  <c r="C255" i="4"/>
  <c r="A255" i="4"/>
  <c r="C254" i="4"/>
  <c r="A254" i="4"/>
  <c r="C251" i="4"/>
  <c r="A251" i="4"/>
  <c r="C250" i="4"/>
  <c r="A250" i="4"/>
  <c r="C249" i="4"/>
  <c r="A249" i="4"/>
  <c r="C248" i="4"/>
  <c r="A248" i="4"/>
  <c r="C247" i="4"/>
  <c r="A247" i="4"/>
  <c r="C246" i="4"/>
  <c r="A246" i="4"/>
  <c r="C245" i="4"/>
  <c r="A245" i="4"/>
  <c r="C244" i="4"/>
  <c r="A244" i="4"/>
  <c r="C243" i="4"/>
  <c r="A243" i="4"/>
  <c r="C242" i="4"/>
  <c r="A242" i="4"/>
  <c r="C241" i="4"/>
  <c r="A241" i="4"/>
  <c r="C240" i="4"/>
  <c r="A240" i="4"/>
  <c r="C237" i="4"/>
  <c r="A237" i="4"/>
  <c r="C236" i="4"/>
  <c r="A236" i="4"/>
  <c r="C235" i="4"/>
  <c r="A235" i="4"/>
  <c r="C234" i="4"/>
  <c r="A234" i="4"/>
  <c r="C233" i="4"/>
  <c r="A233" i="4"/>
  <c r="C232" i="4"/>
  <c r="A232" i="4"/>
  <c r="C231" i="4"/>
  <c r="A231" i="4"/>
  <c r="C230" i="4"/>
  <c r="A230" i="4"/>
  <c r="C229" i="4"/>
  <c r="A229" i="4"/>
  <c r="C228" i="4"/>
  <c r="A228" i="4"/>
  <c r="C227" i="4"/>
  <c r="A227" i="4"/>
  <c r="C226" i="4"/>
  <c r="A226" i="4"/>
  <c r="C223" i="4"/>
  <c r="A223" i="4"/>
  <c r="C222" i="4"/>
  <c r="A222" i="4"/>
  <c r="C221" i="4"/>
  <c r="A221" i="4"/>
  <c r="C220" i="4"/>
  <c r="A220" i="4"/>
  <c r="C219" i="4"/>
  <c r="A219" i="4"/>
  <c r="C218" i="4"/>
  <c r="A218" i="4"/>
  <c r="C217" i="4"/>
  <c r="A217" i="4"/>
  <c r="C216" i="4"/>
  <c r="A216" i="4"/>
  <c r="C215" i="4"/>
  <c r="A215" i="4"/>
  <c r="C214" i="4"/>
  <c r="A214" i="4"/>
  <c r="C213" i="4"/>
  <c r="A213" i="4"/>
  <c r="C212" i="4"/>
  <c r="A212" i="4"/>
  <c r="C209" i="4"/>
  <c r="A209" i="4"/>
  <c r="C208" i="4"/>
  <c r="A208" i="4"/>
  <c r="C207" i="4"/>
  <c r="A207" i="4"/>
  <c r="C206" i="4"/>
  <c r="A206" i="4"/>
  <c r="C205" i="4"/>
  <c r="A205" i="4"/>
  <c r="C204" i="4"/>
  <c r="A204" i="4"/>
  <c r="C203" i="4"/>
  <c r="A203" i="4"/>
  <c r="C202" i="4"/>
  <c r="A202" i="4"/>
  <c r="C201" i="4"/>
  <c r="A201" i="4"/>
  <c r="C200" i="4"/>
  <c r="A200" i="4"/>
  <c r="C199" i="4"/>
  <c r="A199" i="4"/>
  <c r="C198" i="4"/>
  <c r="A198" i="4"/>
  <c r="C195" i="4"/>
  <c r="A195" i="4"/>
  <c r="C194" i="4"/>
  <c r="A194" i="4"/>
  <c r="C193" i="4"/>
  <c r="A193" i="4"/>
  <c r="C192" i="4"/>
  <c r="A192" i="4"/>
  <c r="C191" i="4"/>
  <c r="A191" i="4"/>
  <c r="C190" i="4"/>
  <c r="A190" i="4"/>
  <c r="C189" i="4"/>
  <c r="A189" i="4"/>
  <c r="C188" i="4"/>
  <c r="A188" i="4"/>
  <c r="C187" i="4"/>
  <c r="A187" i="4"/>
  <c r="C186" i="4"/>
  <c r="A186" i="4"/>
  <c r="C185" i="4"/>
  <c r="A185" i="4"/>
  <c r="C184" i="4"/>
  <c r="A184" i="4"/>
  <c r="C181" i="4"/>
  <c r="A181" i="4"/>
  <c r="C180" i="4"/>
  <c r="A180" i="4"/>
  <c r="C179" i="4"/>
  <c r="A179" i="4"/>
  <c r="C178" i="4"/>
  <c r="A178" i="4"/>
  <c r="C177" i="4"/>
  <c r="A177" i="4"/>
  <c r="C176" i="4"/>
  <c r="A176" i="4"/>
  <c r="C175" i="4"/>
  <c r="A175" i="4"/>
  <c r="C174" i="4"/>
  <c r="A174" i="4"/>
  <c r="C173" i="4"/>
  <c r="A173" i="4"/>
  <c r="C172" i="4"/>
  <c r="A172" i="4"/>
  <c r="C171" i="4"/>
  <c r="A171" i="4"/>
  <c r="C170" i="4"/>
  <c r="A170" i="4"/>
  <c r="C167" i="4"/>
  <c r="A167" i="4"/>
  <c r="C166" i="4"/>
  <c r="A166" i="4"/>
  <c r="C165" i="4"/>
  <c r="A165" i="4"/>
  <c r="C164" i="4"/>
  <c r="A164" i="4"/>
  <c r="C163" i="4"/>
  <c r="A163" i="4"/>
  <c r="C162" i="4"/>
  <c r="A162" i="4"/>
  <c r="C161" i="4"/>
  <c r="A161" i="4"/>
  <c r="C160" i="4"/>
  <c r="A160" i="4"/>
  <c r="C159" i="4"/>
  <c r="A159" i="4"/>
  <c r="C158" i="4"/>
  <c r="A158" i="4"/>
  <c r="C157" i="4"/>
  <c r="A157" i="4"/>
  <c r="C156" i="4"/>
  <c r="A156" i="4"/>
  <c r="C153" i="4"/>
  <c r="A153" i="4"/>
  <c r="C152" i="4"/>
  <c r="A152" i="4"/>
  <c r="C151" i="4"/>
  <c r="A151" i="4"/>
  <c r="C150" i="4"/>
  <c r="A150" i="4"/>
  <c r="C149" i="4"/>
  <c r="A149" i="4"/>
  <c r="C148" i="4"/>
  <c r="A148" i="4"/>
  <c r="C147" i="4"/>
  <c r="A147" i="4"/>
  <c r="C146" i="4"/>
  <c r="A146" i="4"/>
  <c r="C145" i="4"/>
  <c r="A145" i="4"/>
  <c r="C144" i="4"/>
  <c r="A144" i="4"/>
  <c r="C143" i="4"/>
  <c r="A143" i="4"/>
  <c r="C142" i="4"/>
  <c r="A142" i="4"/>
  <c r="C139" i="4"/>
  <c r="A139" i="4"/>
  <c r="C138" i="4"/>
  <c r="A138" i="4"/>
  <c r="C137" i="4"/>
  <c r="A137" i="4"/>
  <c r="C136" i="4"/>
  <c r="A136" i="4"/>
  <c r="C135" i="4"/>
  <c r="A135" i="4"/>
  <c r="C134" i="4"/>
  <c r="A134" i="4"/>
  <c r="C133" i="4"/>
  <c r="A133" i="4"/>
  <c r="C132" i="4"/>
  <c r="A132" i="4"/>
  <c r="C131" i="4"/>
  <c r="A131" i="4"/>
  <c r="C130" i="4"/>
  <c r="A130" i="4"/>
  <c r="C129" i="4"/>
  <c r="A129" i="4"/>
  <c r="C128" i="4"/>
  <c r="A128" i="4"/>
  <c r="C125" i="4"/>
  <c r="A125" i="4"/>
  <c r="C124" i="4"/>
  <c r="A124" i="4"/>
  <c r="C123" i="4"/>
  <c r="A123" i="4"/>
  <c r="C122" i="4"/>
  <c r="A122" i="4"/>
  <c r="C121" i="4"/>
  <c r="A121" i="4"/>
  <c r="C120" i="4"/>
  <c r="A120" i="4"/>
  <c r="C119" i="4"/>
  <c r="A119" i="4"/>
  <c r="C118" i="4"/>
  <c r="A118" i="4"/>
  <c r="C117" i="4"/>
  <c r="A117" i="4"/>
  <c r="C116" i="4"/>
  <c r="A116" i="4"/>
  <c r="C115" i="4"/>
  <c r="A115" i="4"/>
  <c r="C114" i="4"/>
  <c r="A114" i="4"/>
  <c r="C111" i="4"/>
  <c r="C110" i="4"/>
  <c r="C109" i="4"/>
  <c r="C108" i="4"/>
  <c r="C107" i="4"/>
  <c r="C106" i="4"/>
  <c r="C105" i="4"/>
  <c r="C104" i="4"/>
  <c r="C103" i="4"/>
  <c r="C102" i="4"/>
  <c r="C101" i="4"/>
  <c r="C100" i="4"/>
  <c r="C69" i="3"/>
  <c r="A69" i="3"/>
  <c r="C68" i="3"/>
  <c r="A68" i="3"/>
  <c r="C67" i="3"/>
  <c r="A67" i="3"/>
  <c r="C66" i="3"/>
  <c r="A66" i="3"/>
  <c r="C65" i="3"/>
  <c r="A65" i="3"/>
  <c r="C64" i="3"/>
  <c r="A64" i="3"/>
  <c r="C63" i="3"/>
  <c r="A63" i="3"/>
  <c r="C62" i="3"/>
  <c r="A62" i="3"/>
  <c r="C61" i="3"/>
  <c r="A61" i="3"/>
  <c r="C60" i="3"/>
  <c r="A60" i="3"/>
  <c r="C59" i="3"/>
  <c r="A59" i="3"/>
  <c r="C58" i="3"/>
  <c r="A58" i="3"/>
  <c r="C55" i="3"/>
  <c r="A55" i="3"/>
  <c r="C54" i="3"/>
  <c r="A54" i="3"/>
  <c r="C53" i="3"/>
  <c r="A53" i="3"/>
  <c r="C52" i="3"/>
  <c r="A52" i="3"/>
  <c r="C51" i="3"/>
  <c r="A51" i="3"/>
  <c r="C50" i="3"/>
  <c r="A50" i="3"/>
  <c r="C49" i="3"/>
  <c r="A49" i="3"/>
  <c r="C48" i="3"/>
  <c r="A48" i="3"/>
  <c r="C47" i="3"/>
  <c r="A47" i="3"/>
  <c r="C46" i="3"/>
  <c r="A46" i="3"/>
  <c r="C45" i="3"/>
  <c r="A45" i="3"/>
  <c r="C44" i="3"/>
  <c r="A44" i="3"/>
  <c r="C41" i="3"/>
  <c r="A41" i="3"/>
  <c r="C40" i="3"/>
  <c r="A40" i="3"/>
  <c r="C39" i="3"/>
  <c r="A39" i="3"/>
  <c r="C38" i="3"/>
  <c r="A38" i="3"/>
  <c r="C37" i="3"/>
  <c r="A37" i="3"/>
  <c r="C36" i="3"/>
  <c r="A36" i="3"/>
  <c r="C35" i="3"/>
  <c r="A35" i="3"/>
  <c r="C34" i="3"/>
  <c r="A34" i="3"/>
  <c r="C33" i="3"/>
  <c r="A33" i="3"/>
  <c r="C32" i="3"/>
  <c r="A32" i="3"/>
  <c r="C31" i="3"/>
  <c r="A31" i="3"/>
  <c r="C30" i="3"/>
  <c r="A30" i="3"/>
  <c r="C27" i="3"/>
  <c r="A27" i="3"/>
  <c r="C26" i="3"/>
  <c r="A26" i="3"/>
  <c r="C25" i="3"/>
  <c r="A25" i="3"/>
  <c r="C24" i="3"/>
  <c r="A24" i="3"/>
  <c r="C23" i="3"/>
  <c r="A23" i="3"/>
  <c r="C22" i="3"/>
  <c r="A22" i="3"/>
  <c r="C21" i="3"/>
  <c r="A21" i="3"/>
  <c r="C20" i="3"/>
  <c r="A20" i="3"/>
  <c r="C19" i="3"/>
  <c r="A19" i="3"/>
  <c r="C18" i="3"/>
  <c r="A18" i="3"/>
  <c r="C17" i="3"/>
  <c r="A17" i="3"/>
  <c r="C16" i="3"/>
  <c r="A16" i="3"/>
  <c r="C13" i="3"/>
  <c r="A13" i="3"/>
  <c r="C12" i="3"/>
  <c r="A12" i="3"/>
  <c r="C11" i="3"/>
  <c r="A11" i="3"/>
  <c r="C10" i="3"/>
  <c r="A10" i="3"/>
  <c r="C9" i="3"/>
  <c r="A9" i="3"/>
  <c r="C8" i="3"/>
  <c r="A8" i="3"/>
  <c r="C7" i="3"/>
  <c r="A7" i="3"/>
  <c r="C6" i="3"/>
  <c r="A6" i="3"/>
  <c r="C5" i="3"/>
  <c r="A5" i="3"/>
  <c r="C4" i="3"/>
  <c r="A4" i="3"/>
  <c r="C3" i="3"/>
  <c r="A3" i="3"/>
  <c r="C2"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abbreviated name of a population.
It is only ever used as a reference label within the code.
Note: It should be in lower case without spaces.</t>
        </r>
      </text>
    </comment>
    <comment ref="B1" authorId="0" shapeId="0" xr:uid="{00000000-0006-0000-0000-000002000000}">
      <text>
        <r>
          <rPr>
            <sz val="8"/>
            <color indexed="81"/>
            <rFont val="Tahoma"/>
            <family val="2"/>
          </rPr>
          <t>This column is for the full name of a population.
It will appear in plots and analysis outputs.
Note: It should be in title or sentence case.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800-000001000000}">
      <text>
        <r>
          <rPr>
            <sz val="8"/>
            <color indexed="81"/>
            <rFont val="Tahoma"/>
            <family val="2"/>
          </rPr>
          <t>This is a parameter.</t>
        </r>
      </text>
    </comment>
    <comment ref="B1" authorId="0" shapeId="0" xr:uid="{00000000-0006-0000-08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8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800-000004000000}">
      <text>
        <r>
          <rPr>
            <sz val="8"/>
            <color indexed="81"/>
            <rFont val="Tahoma"/>
            <family val="2"/>
          </rPr>
          <t>This is a parameter.</t>
        </r>
      </text>
    </comment>
    <comment ref="B15" authorId="0" shapeId="0" xr:uid="{00000000-0006-0000-08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8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800-000007000000}">
      <text>
        <r>
          <rPr>
            <sz val="8"/>
            <color indexed="81"/>
            <rFont val="Tahoma"/>
            <family val="2"/>
          </rPr>
          <t>This is a parameter.</t>
        </r>
      </text>
    </comment>
    <comment ref="B29" authorId="0" shapeId="0" xr:uid="{00000000-0006-0000-08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8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900-000016000000}">
      <text>
        <r>
          <rPr>
            <sz val="8"/>
            <color indexed="81"/>
            <rFont val="Tahoma"/>
            <family val="2"/>
          </rPr>
          <t>This is a parameter.</t>
        </r>
      </text>
    </comment>
    <comment ref="B1" authorId="0" shapeId="0" xr:uid="{00000000-0006-0000-09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9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900-000019000000}">
      <text>
        <r>
          <rPr>
            <sz val="8"/>
            <color indexed="81"/>
            <rFont val="Tahoma"/>
            <family val="2"/>
          </rPr>
          <t>This is a parameter.</t>
        </r>
      </text>
    </comment>
    <comment ref="B15" authorId="0" shapeId="0" xr:uid="{00000000-0006-0000-09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9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900-00001C000000}">
      <text>
        <r>
          <rPr>
            <sz val="8"/>
            <color indexed="81"/>
            <rFont val="Tahoma"/>
            <family val="2"/>
          </rPr>
          <t>This is a parameter.</t>
        </r>
      </text>
    </comment>
    <comment ref="B29" authorId="0" shapeId="0" xr:uid="{00000000-0006-0000-09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9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900-00001F000000}">
      <text>
        <r>
          <rPr>
            <sz val="8"/>
            <color indexed="81"/>
            <rFont val="Tahoma"/>
            <family val="2"/>
          </rPr>
          <t>This is a parameter.</t>
        </r>
      </text>
    </comment>
    <comment ref="B43" authorId="0" shapeId="0" xr:uid="{00000000-0006-0000-09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9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900-000022000000}">
      <text>
        <r>
          <rPr>
            <sz val="8"/>
            <color indexed="81"/>
            <rFont val="Tahoma"/>
            <family val="2"/>
          </rPr>
          <t>This is a parameter.</t>
        </r>
      </text>
    </comment>
    <comment ref="B57" authorId="0" shapeId="0" xr:uid="{00000000-0006-0000-09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9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900-000025000000}">
      <text>
        <r>
          <rPr>
            <sz val="8"/>
            <color indexed="81"/>
            <rFont val="Tahoma"/>
            <family val="2"/>
          </rPr>
          <t>This is a parameter.</t>
        </r>
      </text>
    </comment>
    <comment ref="B71" authorId="0" shapeId="0" xr:uid="{00000000-0006-0000-0900-000026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900-000027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900-000028000000}">
      <text>
        <r>
          <rPr>
            <sz val="8"/>
            <color indexed="81"/>
            <rFont val="Tahoma"/>
            <family val="2"/>
          </rPr>
          <t>This is a parameter.</t>
        </r>
      </text>
    </comment>
    <comment ref="B85" authorId="0" shapeId="0" xr:uid="{00000000-0006-0000-0900-000029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900-00002A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900-00002B000000}">
      <text>
        <r>
          <rPr>
            <sz val="8"/>
            <color indexed="81"/>
            <rFont val="Tahoma"/>
            <family val="2"/>
          </rPr>
          <t>This is a parameter.</t>
        </r>
      </text>
    </comment>
    <comment ref="B99" authorId="0" shapeId="0" xr:uid="{00000000-0006-0000-0900-00002C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900-00002D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shapeId="0" xr:uid="{00000000-0006-0000-0900-00002E000000}">
      <text>
        <r>
          <rPr>
            <sz val="8"/>
            <color indexed="81"/>
            <rFont val="Tahoma"/>
            <family val="2"/>
          </rPr>
          <t>This is a parameter.</t>
        </r>
      </text>
    </comment>
    <comment ref="B113" authorId="0" shapeId="0" xr:uid="{00000000-0006-0000-0900-00002F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shapeId="0" xr:uid="{00000000-0006-0000-0900-000030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900-000031000000}">
      <text>
        <r>
          <rPr>
            <sz val="8"/>
            <color indexed="81"/>
            <rFont val="Tahoma"/>
            <family val="2"/>
          </rPr>
          <t>This is a parameter.</t>
        </r>
      </text>
    </comment>
    <comment ref="B127" authorId="0" shapeId="0" xr:uid="{00000000-0006-0000-0900-00003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900-00003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41" authorId="0" shapeId="0" xr:uid="{00000000-0006-0000-0900-000034000000}">
      <text>
        <r>
          <rPr>
            <sz val="8"/>
            <color indexed="81"/>
            <rFont val="Tahoma"/>
            <family val="2"/>
          </rPr>
          <t>This is a parameter.</t>
        </r>
      </text>
    </comment>
    <comment ref="B141" authorId="0" shapeId="0" xr:uid="{00000000-0006-0000-0900-00003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41" authorId="0" shapeId="0" xr:uid="{00000000-0006-0000-0900-00003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5" authorId="0" shapeId="0" xr:uid="{00000000-0006-0000-0900-000037000000}">
      <text>
        <r>
          <rPr>
            <sz val="8"/>
            <color indexed="81"/>
            <rFont val="Tahoma"/>
            <family val="2"/>
          </rPr>
          <t>This is a parameter.</t>
        </r>
      </text>
    </comment>
    <comment ref="B155" authorId="0" shapeId="0" xr:uid="{00000000-0006-0000-0900-00003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5" authorId="0" shapeId="0" xr:uid="{00000000-0006-0000-0900-00003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69" authorId="0" shapeId="0" xr:uid="{00000000-0006-0000-0900-00003A000000}">
      <text>
        <r>
          <rPr>
            <sz val="8"/>
            <color indexed="81"/>
            <rFont val="Tahoma"/>
            <family val="2"/>
          </rPr>
          <t>This is a parameter.</t>
        </r>
      </text>
    </comment>
    <comment ref="B169" authorId="0" shapeId="0" xr:uid="{00000000-0006-0000-0900-00003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69" authorId="0" shapeId="0" xr:uid="{00000000-0006-0000-0900-00003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83" authorId="0" shapeId="0" xr:uid="{00000000-0006-0000-0900-00003D000000}">
      <text>
        <r>
          <rPr>
            <sz val="8"/>
            <color indexed="81"/>
            <rFont val="Tahoma"/>
            <family val="2"/>
          </rPr>
          <t>This is a parameter.</t>
        </r>
      </text>
    </comment>
    <comment ref="B183" authorId="0" shapeId="0" xr:uid="{00000000-0006-0000-0900-00003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83" authorId="0" shapeId="0" xr:uid="{00000000-0006-0000-0900-00003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7" authorId="0" shapeId="0" xr:uid="{00000000-0006-0000-0900-000040000000}">
      <text>
        <r>
          <rPr>
            <sz val="8"/>
            <color indexed="81"/>
            <rFont val="Tahoma"/>
            <family val="2"/>
          </rPr>
          <t>This is a parameter.</t>
        </r>
      </text>
    </comment>
    <comment ref="B197" authorId="0" shapeId="0" xr:uid="{00000000-0006-0000-0900-00004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7" authorId="0" shapeId="0" xr:uid="{00000000-0006-0000-0900-00004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11" authorId="0" shapeId="0" xr:uid="{00000000-0006-0000-0900-000043000000}">
      <text>
        <r>
          <rPr>
            <sz val="8"/>
            <color indexed="81"/>
            <rFont val="Tahoma"/>
            <family val="2"/>
          </rPr>
          <t>This is a parameter.</t>
        </r>
      </text>
    </comment>
    <comment ref="B211" authorId="0" shapeId="0" xr:uid="{00000000-0006-0000-0900-00004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11" authorId="0" shapeId="0" xr:uid="{00000000-0006-0000-0900-00004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25" authorId="0" shapeId="0" xr:uid="{00000000-0006-0000-0900-000046000000}">
      <text>
        <r>
          <rPr>
            <sz val="8"/>
            <color indexed="81"/>
            <rFont val="Tahoma"/>
            <family val="2"/>
          </rPr>
          <t>This is a parameter.</t>
        </r>
      </text>
    </comment>
    <comment ref="B225" authorId="0" shapeId="0" xr:uid="{00000000-0006-0000-0900-00004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25" authorId="0" shapeId="0" xr:uid="{00000000-0006-0000-0900-00004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39" authorId="0" shapeId="0" xr:uid="{00000000-0006-0000-0900-000049000000}">
      <text>
        <r>
          <rPr>
            <sz val="8"/>
            <color indexed="81"/>
            <rFont val="Tahoma"/>
            <family val="2"/>
          </rPr>
          <t>This is a parameter.</t>
        </r>
      </text>
    </comment>
    <comment ref="B239" authorId="0" shapeId="0" xr:uid="{00000000-0006-0000-0900-00004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39" authorId="0" shapeId="0" xr:uid="{00000000-0006-0000-0900-00004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53" authorId="0" shapeId="0" xr:uid="{00000000-0006-0000-0900-00004C000000}">
      <text>
        <r>
          <rPr>
            <sz val="8"/>
            <color indexed="81"/>
            <rFont val="Tahoma"/>
            <family val="2"/>
          </rPr>
          <t>This is a parameter.</t>
        </r>
      </text>
    </comment>
    <comment ref="B253" authorId="0" shapeId="0" xr:uid="{00000000-0006-0000-0900-00004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53" authorId="0" shapeId="0" xr:uid="{00000000-0006-0000-0900-00004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67" authorId="0" shapeId="0" xr:uid="{00000000-0006-0000-0900-00004F000000}">
      <text>
        <r>
          <rPr>
            <sz val="8"/>
            <color indexed="81"/>
            <rFont val="Tahoma"/>
            <family val="2"/>
          </rPr>
          <t>This is a parameter.</t>
        </r>
      </text>
    </comment>
    <comment ref="B267" authorId="0" shapeId="0" xr:uid="{00000000-0006-0000-0900-00005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67" authorId="0" shapeId="0" xr:uid="{00000000-0006-0000-0900-00005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1" authorId="0" shapeId="0" xr:uid="{00000000-0006-0000-0900-000052000000}">
      <text>
        <r>
          <rPr>
            <sz val="8"/>
            <color indexed="81"/>
            <rFont val="Tahoma"/>
            <family val="2"/>
          </rPr>
          <t>This is a parameter.</t>
        </r>
      </text>
    </comment>
    <comment ref="B281" authorId="0" shapeId="0" xr:uid="{00000000-0006-0000-0900-00005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1" authorId="0" shapeId="0" xr:uid="{00000000-0006-0000-0900-00005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5" authorId="0" shapeId="0" xr:uid="{00000000-0006-0000-0900-000055000000}">
      <text>
        <r>
          <rPr>
            <sz val="8"/>
            <color indexed="81"/>
            <rFont val="Tahoma"/>
            <family val="2"/>
          </rPr>
          <t>This is a parameter.</t>
        </r>
      </text>
    </comment>
    <comment ref="B295" authorId="0" shapeId="0" xr:uid="{00000000-0006-0000-0900-000056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5" authorId="0" shapeId="0" xr:uid="{00000000-0006-0000-0900-000057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09" authorId="0" shapeId="0" xr:uid="{00000000-0006-0000-0900-000058000000}">
      <text>
        <r>
          <rPr>
            <sz val="8"/>
            <color indexed="81"/>
            <rFont val="Tahoma"/>
            <family val="2"/>
          </rPr>
          <t>This is a parameter.</t>
        </r>
      </text>
    </comment>
    <comment ref="B309" authorId="0" shapeId="0" xr:uid="{00000000-0006-0000-0900-000059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09" authorId="0" shapeId="0" xr:uid="{00000000-0006-0000-0900-00005A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323" authorId="0" shapeId="0" xr:uid="{00000000-0006-0000-0900-00005B000000}">
      <text>
        <r>
          <rPr>
            <sz val="8"/>
            <color indexed="81"/>
            <rFont val="Tahoma"/>
            <family val="2"/>
          </rPr>
          <t>This is a parameter.</t>
        </r>
      </text>
    </comment>
    <comment ref="B323" authorId="0" shapeId="0" xr:uid="{00000000-0006-0000-0900-00005C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323" authorId="0" shapeId="0" xr:uid="{00000000-0006-0000-0900-00005D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A00-000001000000}">
      <text>
        <r>
          <rPr>
            <sz val="8"/>
            <color indexed="81"/>
            <rFont val="Tahoma"/>
            <family val="2"/>
          </rPr>
          <t>This is a parameter.</t>
        </r>
      </text>
    </comment>
    <comment ref="B1" authorId="0" shapeId="0" xr:uid="{00000000-0006-0000-0A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A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A00-000004000000}">
      <text>
        <r>
          <rPr>
            <sz val="8"/>
            <color indexed="81"/>
            <rFont val="Tahoma"/>
            <family val="2"/>
          </rPr>
          <t>This is a parameter.</t>
        </r>
      </text>
    </comment>
    <comment ref="B15" authorId="0" shapeId="0" xr:uid="{00000000-0006-0000-0A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A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A00-000007000000}">
      <text>
        <r>
          <rPr>
            <sz val="8"/>
            <color indexed="81"/>
            <rFont val="Tahoma"/>
            <family val="2"/>
          </rPr>
          <t>This is a parameter.</t>
        </r>
      </text>
    </comment>
    <comment ref="B29" authorId="0" shapeId="0" xr:uid="{00000000-0006-0000-0A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A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A00-00000A000000}">
      <text>
        <r>
          <rPr>
            <sz val="8"/>
            <color indexed="81"/>
            <rFont val="Tahoma"/>
            <family val="2"/>
          </rPr>
          <t>This is a parameter.</t>
        </r>
      </text>
    </comment>
    <comment ref="B43" authorId="0" shapeId="0" xr:uid="{00000000-0006-0000-0A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A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A00-00000D000000}">
      <text>
        <r>
          <rPr>
            <sz val="8"/>
            <color indexed="81"/>
            <rFont val="Tahoma"/>
            <family val="2"/>
          </rPr>
          <t>This is a parameter.</t>
        </r>
      </text>
    </comment>
    <comment ref="B57" authorId="0" shapeId="0" xr:uid="{00000000-0006-0000-0A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A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A00-000010000000}">
      <text>
        <r>
          <rPr>
            <sz val="8"/>
            <color indexed="81"/>
            <rFont val="Tahoma"/>
            <family val="2"/>
          </rPr>
          <t>This is a parameter.</t>
        </r>
      </text>
    </comment>
    <comment ref="B71" authorId="0" shapeId="0" xr:uid="{00000000-0006-0000-0A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A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A00-000013000000}">
      <text>
        <r>
          <rPr>
            <sz val="8"/>
            <color indexed="81"/>
            <rFont val="Tahoma"/>
            <family val="2"/>
          </rPr>
          <t>This is a parameter.</t>
        </r>
      </text>
    </comment>
    <comment ref="B85" authorId="0" shapeId="0" xr:uid="{00000000-0006-0000-0A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A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A00-000016000000}">
      <text>
        <r>
          <rPr>
            <sz val="8"/>
            <color indexed="81"/>
            <rFont val="Tahoma"/>
            <family val="2"/>
          </rPr>
          <t>This is a parameter.</t>
        </r>
      </text>
    </comment>
    <comment ref="B99" authorId="0" shapeId="0" xr:uid="{00000000-0006-0000-0A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A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shapeId="0" xr:uid="{00000000-0006-0000-0A00-000019000000}">
      <text>
        <r>
          <rPr>
            <sz val="8"/>
            <color indexed="81"/>
            <rFont val="Tahoma"/>
            <family val="2"/>
          </rPr>
          <t>This is a parameter.</t>
        </r>
      </text>
    </comment>
    <comment ref="B113" authorId="0" shapeId="0" xr:uid="{00000000-0006-0000-0A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shapeId="0" xr:uid="{00000000-0006-0000-0A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A00-00001C000000}">
      <text>
        <r>
          <rPr>
            <sz val="8"/>
            <color indexed="81"/>
            <rFont val="Tahoma"/>
            <family val="2"/>
          </rPr>
          <t>This is a parameter.</t>
        </r>
      </text>
    </comment>
    <comment ref="B127" authorId="0" shapeId="0" xr:uid="{00000000-0006-0000-0A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A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B00-000001000000}">
      <text>
        <r>
          <rPr>
            <sz val="8"/>
            <color indexed="81"/>
            <rFont val="Tahoma"/>
            <family val="2"/>
          </rPr>
          <t>This is a parameter.</t>
        </r>
      </text>
    </comment>
    <comment ref="B1" authorId="0" shapeId="0" xr:uid="{00000000-0006-0000-0B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B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B00-000004000000}">
      <text>
        <r>
          <rPr>
            <sz val="8"/>
            <color indexed="81"/>
            <rFont val="Tahoma"/>
            <family val="2"/>
          </rPr>
          <t>This is a parameter.</t>
        </r>
      </text>
    </comment>
    <comment ref="B15" authorId="0" shapeId="0" xr:uid="{00000000-0006-0000-0B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B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B00-000007000000}">
      <text>
        <r>
          <rPr>
            <sz val="8"/>
            <color indexed="81"/>
            <rFont val="Tahoma"/>
            <family val="2"/>
          </rPr>
          <t>This is a parameter.</t>
        </r>
      </text>
    </comment>
    <comment ref="B29" authorId="0" shapeId="0" xr:uid="{00000000-0006-0000-0B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B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B00-00000A000000}">
      <text>
        <r>
          <rPr>
            <sz val="8"/>
            <color indexed="81"/>
            <rFont val="Tahoma"/>
            <family val="2"/>
          </rPr>
          <t>This is a parameter.</t>
        </r>
      </text>
    </comment>
    <comment ref="B43" authorId="0" shapeId="0" xr:uid="{00000000-0006-0000-0B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B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B00-00000D000000}">
      <text>
        <r>
          <rPr>
            <sz val="8"/>
            <color indexed="81"/>
            <rFont val="Tahoma"/>
            <family val="2"/>
          </rPr>
          <t>This is a parameter.</t>
        </r>
      </text>
    </comment>
    <comment ref="B57" authorId="0" shapeId="0" xr:uid="{00000000-0006-0000-0B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B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B00-000010000000}">
      <text>
        <r>
          <rPr>
            <sz val="8"/>
            <color indexed="81"/>
            <rFont val="Tahoma"/>
            <family val="2"/>
          </rPr>
          <t>This is a parameter.</t>
        </r>
      </text>
    </comment>
    <comment ref="B71" authorId="0" shapeId="0" xr:uid="{00000000-0006-0000-0B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B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B00-000013000000}">
      <text>
        <r>
          <rPr>
            <sz val="8"/>
            <color indexed="81"/>
            <rFont val="Tahoma"/>
            <family val="2"/>
          </rPr>
          <t>This is a parameter.</t>
        </r>
      </text>
    </comment>
    <comment ref="B85" authorId="0" shapeId="0" xr:uid="{00000000-0006-0000-0B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B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B00-000016000000}">
      <text>
        <r>
          <rPr>
            <sz val="8"/>
            <color indexed="81"/>
            <rFont val="Tahoma"/>
            <family val="2"/>
          </rPr>
          <t>This is a parameter.</t>
        </r>
      </text>
    </comment>
    <comment ref="B99" authorId="0" shapeId="0" xr:uid="{00000000-0006-0000-0B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B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shapeId="0" xr:uid="{00000000-0006-0000-0B00-000019000000}">
      <text>
        <r>
          <rPr>
            <sz val="8"/>
            <color indexed="81"/>
            <rFont val="Tahoma"/>
            <family val="2"/>
          </rPr>
          <t>This is a parameter.</t>
        </r>
      </text>
    </comment>
    <comment ref="B113" authorId="0" shapeId="0" xr:uid="{00000000-0006-0000-0B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shapeId="0" xr:uid="{00000000-0006-0000-0B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B00-00001C000000}">
      <text>
        <r>
          <rPr>
            <sz val="8"/>
            <color indexed="81"/>
            <rFont val="Tahoma"/>
            <family val="2"/>
          </rPr>
          <t>This is a parameter.</t>
        </r>
      </text>
    </comment>
    <comment ref="B127" authorId="0" shapeId="0" xr:uid="{00000000-0006-0000-0B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B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41" authorId="0" shapeId="0" xr:uid="{00000000-0006-0000-0B00-00001F000000}">
      <text>
        <r>
          <rPr>
            <sz val="8"/>
            <color indexed="81"/>
            <rFont val="Tahoma"/>
            <family val="2"/>
          </rPr>
          <t>This is a parameter.</t>
        </r>
      </text>
    </comment>
    <comment ref="B141" authorId="0" shapeId="0" xr:uid="{00000000-0006-0000-0B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41" authorId="0" shapeId="0" xr:uid="{00000000-0006-0000-0B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5" authorId="0" shapeId="0" xr:uid="{00000000-0006-0000-0B00-000022000000}">
      <text>
        <r>
          <rPr>
            <sz val="8"/>
            <color indexed="81"/>
            <rFont val="Tahoma"/>
            <family val="2"/>
          </rPr>
          <t>This is a parameter.</t>
        </r>
      </text>
    </comment>
    <comment ref="B155" authorId="0" shapeId="0" xr:uid="{00000000-0006-0000-0B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5" authorId="0" shapeId="0" xr:uid="{00000000-0006-0000-0B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8DFD8482-5052-4AE0-B77E-683A7DD16E05}">
      <text>
        <r>
          <rPr>
            <sz val="8"/>
            <color indexed="81"/>
            <rFont val="Tahoma"/>
            <family val="2"/>
          </rPr>
          <t>This column is for the abbreviated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abbreviation is only ever used as a reference label
within the code.
Note: It should be in lower case without spaces.</t>
        </r>
      </text>
    </comment>
    <comment ref="B1" authorId="0" shapeId="0" xr:uid="{1F7C1D63-624A-48D4-994E-8ACD362071F9}">
      <text>
        <r>
          <rPr>
            <sz val="8"/>
            <color indexed="81"/>
            <rFont val="Tahoma"/>
            <family val="2"/>
          </rPr>
          <t>This column is for the full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full name will appear in plots and analysis outputs.
Note: It should be in title or sentence case.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E5D22AE3-134A-463C-8FF4-56696B7E416A}">
      <text>
        <r>
          <rPr>
            <sz val="8"/>
            <color indexed="81"/>
            <rFont val="Tahoma"/>
            <family val="2"/>
          </rPr>
          <t>This column is for the full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full name will appear in plots and analysis outputs.
Note: It should be in title or sentence case.</t>
        </r>
      </text>
    </comment>
    <comment ref="D1" authorId="0" shapeId="0" xr:uid="{6C98EA49-DF31-43BD-92E2-0F9B206C5949}">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E1" authorId="0" shapeId="0" xr:uid="{50346870-3EAF-4D38-8035-965528DFA2A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35" authorId="0" shapeId="0" xr:uid="{B2114FF8-D83B-42EA-BDC0-5FE0C644BA83}">
      <text>
        <r>
          <rPr>
            <sz val="8"/>
            <color indexed="81"/>
            <rFont val="Tahoma"/>
            <family val="2"/>
          </rPr>
          <t>This column is for the full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full name will appear in plots and analysis outputs.
Note: It should be in title or sentence case.</t>
        </r>
      </text>
    </comment>
    <comment ref="D135" authorId="0" shapeId="0" xr:uid="{3FF1E3E1-A08F-405E-814C-22DB4986C37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E135" authorId="0" shapeId="0" xr:uid="{85C0CE76-7EF0-4CBF-B90F-A86B9723269B}">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69" authorId="0" shapeId="0" xr:uid="{457D4AAA-F7D0-47CE-A641-381B46A6A4A1}">
      <text>
        <r>
          <rPr>
            <sz val="8"/>
            <color indexed="81"/>
            <rFont val="Tahoma"/>
            <family val="2"/>
          </rPr>
          <t>This column is for the full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full name will appear in plots and analysis outputs.
Note: It should be in title or sentence case.</t>
        </r>
      </text>
    </comment>
    <comment ref="D269" authorId="0" shapeId="0" xr:uid="{5266FFFC-AFE8-4563-9957-ABA1332EFAD5}">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E269" authorId="0" shapeId="0" xr:uid="{9FB4BD24-3435-4465-B6D0-4069EC643B9B}">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03" authorId="0" shapeId="0" xr:uid="{36183BAA-0592-46AE-95DC-238628EEDFD0}">
      <text>
        <r>
          <rPr>
            <sz val="8"/>
            <color indexed="81"/>
            <rFont val="Tahoma"/>
            <family val="2"/>
          </rPr>
          <t>This column is for the full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full name will appear in plots and analysis outputs.
Note: It should be in title or sentence case.</t>
        </r>
      </text>
    </comment>
    <comment ref="D403" authorId="0" shapeId="0" xr:uid="{F41B9367-D351-4FD9-8912-E4290865C986}">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E403" authorId="0" shapeId="0" xr:uid="{6F21C7D6-4A2E-4F97-BA66-2B78D2B0CE6D}">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37" authorId="0" shapeId="0" xr:uid="{A63341FE-7130-4E88-88D1-D5B3C808ECA8}">
      <text>
        <r>
          <rPr>
            <sz val="8"/>
            <color indexed="81"/>
            <rFont val="Tahoma"/>
            <family val="2"/>
          </rPr>
          <t>This column is for the full name of a transfer.
A transfer is a movement of entities between populations,
which, by default, is from compartment to corresponding
compartment.
The flow number is, by default, distributed in proportion
to the size of all compartments in the source population.
A common example is 'Aging', where a specified fraction of
people in one age bracket move per year to the next age
bracket.
The full name will appear in plots and analysis outputs.
Note: It should be in title or sentence case.</t>
        </r>
      </text>
    </comment>
    <comment ref="D537" authorId="0" shapeId="0" xr:uid="{A6945F3A-552D-4976-AA69-0FBE411B5AA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E537" authorId="0" shapeId="0" xr:uid="{91CEA291-A571-429F-A81E-90E5300E2635}">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indexed="81"/>
            <rFont val="Tahoma"/>
            <family val="2"/>
          </rPr>
          <t>This is a characteristic.</t>
        </r>
      </text>
    </comment>
    <comment ref="B1" authorId="0" shapeId="0" xr:uid="{00000000-0006-0000-02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2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200-000004000000}">
      <text>
        <r>
          <rPr>
            <sz val="8"/>
            <color indexed="81"/>
            <rFont val="Tahoma"/>
            <family val="2"/>
          </rPr>
          <t>This is a parameter.</t>
        </r>
      </text>
    </comment>
    <comment ref="B15" authorId="0" shapeId="0" xr:uid="{00000000-0006-0000-02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2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200-000007000000}">
      <text>
        <r>
          <rPr>
            <sz val="8"/>
            <color indexed="81"/>
            <rFont val="Tahoma"/>
            <family val="2"/>
          </rPr>
          <t>This is a parameter.</t>
        </r>
      </text>
    </comment>
    <comment ref="B29" authorId="0" shapeId="0" xr:uid="{00000000-0006-0000-02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2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200-00000A000000}">
      <text>
        <r>
          <rPr>
            <sz val="8"/>
            <color indexed="81"/>
            <rFont val="Tahoma"/>
            <family val="2"/>
          </rPr>
          <t>This is a parameter.</t>
        </r>
      </text>
    </comment>
    <comment ref="B43" authorId="0" shapeId="0" xr:uid="{00000000-0006-0000-02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2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200-00000D000000}">
      <text>
        <r>
          <rPr>
            <sz val="8"/>
            <color indexed="81"/>
            <rFont val="Tahoma"/>
            <family val="2"/>
          </rPr>
          <t>This is a parameter.</t>
        </r>
      </text>
    </comment>
    <comment ref="B57" authorId="0" shapeId="0" xr:uid="{00000000-0006-0000-02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2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D9606455-9169-4603-A96D-3DA63FF67EBF}">
      <text>
        <r>
          <rPr>
            <sz val="8"/>
            <color indexed="81"/>
            <rFont val="Tahoma"/>
            <family val="2"/>
          </rPr>
          <t>This is a compartment.</t>
        </r>
      </text>
    </comment>
    <comment ref="B1" authorId="0" shapeId="0" xr:uid="{4BD8A9C8-EFA4-4AF8-9E9E-79B8C7CE39BC}">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4C42BA7E-8959-4873-ABBB-A7D8C3AF7206}">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62ABC131-5845-49A3-80E8-FA81EC94B661}">
      <text>
        <r>
          <rPr>
            <sz val="8"/>
            <color indexed="81"/>
            <rFont val="Tahoma"/>
            <family val="2"/>
          </rPr>
          <t>This is a compartment.</t>
        </r>
      </text>
    </comment>
    <comment ref="B15" authorId="0" shapeId="0" xr:uid="{64BF6DA3-4BA2-4A32-AF69-832038B86AE3}">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9E95B5C8-98D5-4D17-AC35-5312F7B253DA}">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D2808027-A75A-4B23-AF5A-541571DE81EF}">
      <text>
        <r>
          <rPr>
            <sz val="8"/>
            <color indexed="81"/>
            <rFont val="Tahoma"/>
            <family val="2"/>
          </rPr>
          <t>This is a compartment.</t>
        </r>
      </text>
    </comment>
    <comment ref="B29" authorId="0" shapeId="0" xr:uid="{6874EEE7-5982-4DB0-A572-4FD1D7F93856}">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60499E98-56A7-4CF2-A2CD-B05B0D66BCF6}">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8D45EFA1-5149-4202-A569-F6C7B8985C3D}">
      <text>
        <r>
          <rPr>
            <sz val="8"/>
            <color indexed="81"/>
            <rFont val="Tahoma"/>
            <family val="2"/>
          </rPr>
          <t>This is a compartment.</t>
        </r>
      </text>
    </comment>
    <comment ref="B43" authorId="0" shapeId="0" xr:uid="{1A767A54-2996-48EF-A1B8-D99426F868E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CDABA76-ED55-4C63-BB4B-59BBB944796A}">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A339F73E-4CDB-48F4-9A6A-B9613C6158CC}">
      <text>
        <r>
          <rPr>
            <sz val="8"/>
            <color indexed="81"/>
            <rFont val="Tahoma"/>
            <family val="2"/>
          </rPr>
          <t>This is a compartment.</t>
        </r>
      </text>
    </comment>
    <comment ref="B57" authorId="0" shapeId="0" xr:uid="{5DF0FAC1-D91E-4BF0-B1DE-B1FB62FD7865}">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741FBE4B-3F56-4291-A45F-83B1924AE84F}">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2DD10B4F-DFFC-4A6A-8972-2C35F3FCA981}">
      <text>
        <r>
          <rPr>
            <sz val="8"/>
            <color indexed="81"/>
            <rFont val="Tahoma"/>
            <family val="2"/>
          </rPr>
          <t>This is a compartment.</t>
        </r>
      </text>
    </comment>
    <comment ref="B71" authorId="0" shapeId="0" xr:uid="{CDEFA230-1C21-4DC3-B2F4-0FCDB2488F1A}">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D6D38D48-133F-44CF-BD69-61267D85F17A}">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1F66BBE4-EF0C-4864-B578-12AD8989696D}">
      <text>
        <r>
          <rPr>
            <sz val="8"/>
            <color indexed="81"/>
            <rFont val="Tahoma"/>
            <family val="2"/>
          </rPr>
          <t>This is a compartment.</t>
        </r>
      </text>
    </comment>
    <comment ref="B85" authorId="0" shapeId="0" xr:uid="{7F97CE1D-FA09-4D64-AA6C-74BA589B21C5}">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FB3F8C9-D290-46DE-925C-55F919E2994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300-000001000000}">
      <text>
        <r>
          <rPr>
            <sz val="8"/>
            <color indexed="81"/>
            <rFont val="Tahoma"/>
            <family val="2"/>
          </rPr>
          <t>This is a characteristic.</t>
        </r>
      </text>
    </comment>
    <comment ref="B99" authorId="0" shapeId="0" xr:uid="{00000000-0006-0000-03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3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13" authorId="0" shapeId="0" xr:uid="{00000000-0006-0000-0300-000004000000}">
      <text>
        <r>
          <rPr>
            <sz val="8"/>
            <color indexed="81"/>
            <rFont val="Tahoma"/>
            <family val="2"/>
          </rPr>
          <t>This is a characteristic.</t>
        </r>
      </text>
    </comment>
    <comment ref="B113" authorId="0" shapeId="0" xr:uid="{00000000-0006-0000-03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13" authorId="0" shapeId="0" xr:uid="{00000000-0006-0000-03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27" authorId="0" shapeId="0" xr:uid="{00000000-0006-0000-0300-000007000000}">
      <text>
        <r>
          <rPr>
            <sz val="8"/>
            <color indexed="81"/>
            <rFont val="Tahoma"/>
            <family val="2"/>
          </rPr>
          <t>This is a characteristic.</t>
        </r>
      </text>
    </comment>
    <comment ref="B127" authorId="0" shapeId="0" xr:uid="{00000000-0006-0000-03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27" authorId="0" shapeId="0" xr:uid="{00000000-0006-0000-03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41" authorId="0" shapeId="0" xr:uid="{00000000-0006-0000-0300-00000A000000}">
      <text>
        <r>
          <rPr>
            <sz val="8"/>
            <color indexed="81"/>
            <rFont val="Tahoma"/>
            <family val="2"/>
          </rPr>
          <t>This is a characteristic.</t>
        </r>
      </text>
    </comment>
    <comment ref="B141" authorId="0" shapeId="0" xr:uid="{00000000-0006-0000-03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41" authorId="0" shapeId="0" xr:uid="{00000000-0006-0000-03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5" authorId="0" shapeId="0" xr:uid="{00000000-0006-0000-0300-00000D000000}">
      <text>
        <r>
          <rPr>
            <sz val="8"/>
            <color indexed="81"/>
            <rFont val="Tahoma"/>
            <family val="2"/>
          </rPr>
          <t>This is a characteristic.</t>
        </r>
      </text>
    </comment>
    <comment ref="B155" authorId="0" shapeId="0" xr:uid="{00000000-0006-0000-03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5" authorId="0" shapeId="0" xr:uid="{00000000-0006-0000-03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69" authorId="0" shapeId="0" xr:uid="{00000000-0006-0000-0300-000010000000}">
      <text>
        <r>
          <rPr>
            <sz val="8"/>
            <color indexed="81"/>
            <rFont val="Tahoma"/>
            <family val="2"/>
          </rPr>
          <t>This is a characteristic.</t>
        </r>
      </text>
    </comment>
    <comment ref="B169" authorId="0" shapeId="0" xr:uid="{00000000-0006-0000-03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69" authorId="0" shapeId="0" xr:uid="{00000000-0006-0000-03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83" authorId="0" shapeId="0" xr:uid="{00000000-0006-0000-0300-000013000000}">
      <text>
        <r>
          <rPr>
            <sz val="8"/>
            <color indexed="81"/>
            <rFont val="Tahoma"/>
            <family val="2"/>
          </rPr>
          <t>This is a characteristic.</t>
        </r>
      </text>
    </comment>
    <comment ref="B183" authorId="0" shapeId="0" xr:uid="{00000000-0006-0000-03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83" authorId="0" shapeId="0" xr:uid="{00000000-0006-0000-03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97" authorId="0" shapeId="0" xr:uid="{00000000-0006-0000-0300-000016000000}">
      <text>
        <r>
          <rPr>
            <sz val="8"/>
            <color indexed="81"/>
            <rFont val="Tahoma"/>
            <family val="2"/>
          </rPr>
          <t>This is a characteristic.</t>
        </r>
      </text>
    </comment>
    <comment ref="B197" authorId="0" shapeId="0" xr:uid="{00000000-0006-0000-03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97" authorId="0" shapeId="0" xr:uid="{00000000-0006-0000-03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11" authorId="0" shapeId="0" xr:uid="{00000000-0006-0000-0300-000019000000}">
      <text>
        <r>
          <rPr>
            <sz val="8"/>
            <color indexed="81"/>
            <rFont val="Tahoma"/>
            <family val="2"/>
          </rPr>
          <t>This is a characteristic.</t>
        </r>
      </text>
    </comment>
    <comment ref="B211" authorId="0" shapeId="0" xr:uid="{00000000-0006-0000-0300-00001A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11" authorId="0" shapeId="0" xr:uid="{00000000-0006-0000-0300-00001B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25" authorId="0" shapeId="0" xr:uid="{00000000-0006-0000-0300-00001C000000}">
      <text>
        <r>
          <rPr>
            <sz val="8"/>
            <color indexed="81"/>
            <rFont val="Tahoma"/>
            <family val="2"/>
          </rPr>
          <t>This is a characteristic.</t>
        </r>
      </text>
    </comment>
    <comment ref="B225" authorId="0" shapeId="0" xr:uid="{00000000-0006-0000-0300-00001D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25" authorId="0" shapeId="0" xr:uid="{00000000-0006-0000-0300-00001E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39" authorId="0" shapeId="0" xr:uid="{00000000-0006-0000-0300-00001F000000}">
      <text>
        <r>
          <rPr>
            <sz val="8"/>
            <color indexed="81"/>
            <rFont val="Tahoma"/>
            <family val="2"/>
          </rPr>
          <t>This is a characteristic.</t>
        </r>
      </text>
    </comment>
    <comment ref="B239" authorId="0" shapeId="0" xr:uid="{00000000-0006-0000-0300-000020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39" authorId="0" shapeId="0" xr:uid="{00000000-0006-0000-0300-000021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53" authorId="0" shapeId="0" xr:uid="{00000000-0006-0000-0300-000022000000}">
      <text>
        <r>
          <rPr>
            <sz val="8"/>
            <color indexed="81"/>
            <rFont val="Tahoma"/>
            <family val="2"/>
          </rPr>
          <t>This is a characteristic.</t>
        </r>
      </text>
    </comment>
    <comment ref="B253" authorId="0" shapeId="0" xr:uid="{00000000-0006-0000-0300-000023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53" authorId="0" shapeId="0" xr:uid="{00000000-0006-0000-0300-000024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67" authorId="0" shapeId="0" xr:uid="{00000000-0006-0000-0300-000025000000}">
      <text>
        <r>
          <rPr>
            <sz val="8"/>
            <color indexed="81"/>
            <rFont val="Tahoma"/>
            <family val="2"/>
          </rPr>
          <t>This is a characteristic.</t>
        </r>
      </text>
    </comment>
    <comment ref="B267" authorId="0" shapeId="0" xr:uid="{00000000-0006-0000-0300-000026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67" authorId="0" shapeId="0" xr:uid="{00000000-0006-0000-0300-000027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81" authorId="0" shapeId="0" xr:uid="{00000000-0006-0000-0300-000028000000}">
      <text>
        <r>
          <rPr>
            <sz val="8"/>
            <color indexed="81"/>
            <rFont val="Tahoma"/>
            <family val="2"/>
          </rPr>
          <t>This is a characteristic.</t>
        </r>
      </text>
    </comment>
    <comment ref="B281" authorId="0" shapeId="0" xr:uid="{00000000-0006-0000-0300-000029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81" authorId="0" shapeId="0" xr:uid="{00000000-0006-0000-0300-00002A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5" authorId="0" shapeId="0" xr:uid="{00000000-0006-0000-0300-00002B000000}">
      <text>
        <r>
          <rPr>
            <sz val="8"/>
            <color indexed="81"/>
            <rFont val="Tahoma"/>
            <family val="2"/>
          </rPr>
          <t>This is a characteristic.</t>
        </r>
      </text>
    </comment>
    <comment ref="B295" authorId="0" shapeId="0" xr:uid="{00000000-0006-0000-0300-00002C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5" authorId="0" shapeId="0" xr:uid="{00000000-0006-0000-0300-00002D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2C7CD090-B645-4A2C-A0D1-2614B2E2CAAB}">
      <text>
        <r>
          <rPr>
            <sz val="8"/>
            <color indexed="81"/>
            <rFont val="Tahoma"/>
            <family val="2"/>
          </rPr>
          <t>This is a compartment.</t>
        </r>
      </text>
    </comment>
    <comment ref="B1" authorId="0" shapeId="0" xr:uid="{5AF92710-E0B6-4A68-A8E7-DC1DCB26067C}">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720356BF-2C4E-49FE-BAF4-8837B65C5295}">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7993CBE2-83DE-41D4-8B7A-6077890F52FB}">
      <text>
        <r>
          <rPr>
            <sz val="8"/>
            <color indexed="81"/>
            <rFont val="Tahoma"/>
            <family val="2"/>
          </rPr>
          <t>This is a compartment.</t>
        </r>
      </text>
    </comment>
    <comment ref="B15" authorId="0" shapeId="0" xr:uid="{F107BB25-0ED9-4F0D-B61B-18B0689E1896}">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349E0B3C-7D98-417F-AAEC-8457697DAFE7}">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8AE2FA00-9FD0-4CD1-8982-9161A473A819}">
      <text>
        <r>
          <rPr>
            <sz val="8"/>
            <color indexed="81"/>
            <rFont val="Tahoma"/>
            <family val="2"/>
          </rPr>
          <t>This is a compartment.</t>
        </r>
      </text>
    </comment>
    <comment ref="B29" authorId="0" shapeId="0" xr:uid="{BFD20BF9-DBE8-4F8E-B696-70452CBF023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DBFECEB2-20E9-4914-ADC6-D1A23043C3EB}">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5BBD4D28-02B3-4EE8-A8A2-B12B44A4475C}">
      <text>
        <r>
          <rPr>
            <sz val="8"/>
            <color indexed="81"/>
            <rFont val="Tahoma"/>
            <family val="2"/>
          </rPr>
          <t>This is a compartment.</t>
        </r>
      </text>
    </comment>
    <comment ref="B43" authorId="0" shapeId="0" xr:uid="{AFD6ABBC-BD44-4840-9633-5A0BB36BF783}">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BCCC009-EB40-42DF-B838-1BDBFC1ABBC3}">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B4E73500-BB23-4C05-949E-82638BB3CF52}">
      <text>
        <r>
          <rPr>
            <sz val="8"/>
            <color indexed="81"/>
            <rFont val="Tahoma"/>
            <family val="2"/>
          </rPr>
          <t>This is a compartment.</t>
        </r>
      </text>
    </comment>
    <comment ref="B57" authorId="0" shapeId="0" xr:uid="{EDDF19B9-EF31-4ABC-B6ED-68E56C8C26A2}">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9AEA8BD3-6599-46A6-899C-BB6DB86CFF8A}">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F04F7555-0CD7-4757-B7EA-05000CEE1DB0}">
      <text>
        <r>
          <rPr>
            <sz val="8"/>
            <color indexed="81"/>
            <rFont val="Tahoma"/>
            <family val="2"/>
          </rPr>
          <t>This is a compartment.</t>
        </r>
      </text>
    </comment>
    <comment ref="B71" authorId="0" shapeId="0" xr:uid="{3A0F915C-183B-4423-A3C7-19099C73501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50206A76-154E-422C-AD31-399A1834EB43}">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F7EBCA96-526E-4453-B496-523E35C54CA7}">
      <text>
        <r>
          <rPr>
            <sz val="8"/>
            <color indexed="81"/>
            <rFont val="Tahoma"/>
            <family val="2"/>
          </rPr>
          <t>This is a compartment.</t>
        </r>
      </text>
    </comment>
    <comment ref="B85" authorId="0" shapeId="0" xr:uid="{361040F0-5473-4FB0-B4F1-6C2B3B90B2C9}">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1FC32B15-33DE-4BFB-998B-1385BB52A29F}">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6592141E-AC4E-4A79-932C-325208EE4093}">
      <text>
        <r>
          <rPr>
            <sz val="8"/>
            <color indexed="81"/>
            <rFont val="Tahoma"/>
            <family val="2"/>
          </rPr>
          <t>This is a compartment.</t>
        </r>
      </text>
    </comment>
    <comment ref="B99" authorId="0" shapeId="0" xr:uid="{4701A694-557B-43EC-92D7-FDDD3F027CC7}">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C64C7814-17DB-4BEC-8B9B-78F7A236EA37}">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indexed="81"/>
            <rFont val="Tahoma"/>
            <family val="2"/>
          </rPr>
          <t>This is a parameter.</t>
        </r>
      </text>
    </comment>
    <comment ref="B1" authorId="0" shapeId="0" xr:uid="{00000000-0006-0000-05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5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500-000004000000}">
      <text>
        <r>
          <rPr>
            <sz val="8"/>
            <color indexed="81"/>
            <rFont val="Tahoma"/>
            <family val="2"/>
          </rPr>
          <t>This is a parameter.</t>
        </r>
      </text>
    </comment>
    <comment ref="B15" authorId="0" shapeId="0" xr:uid="{00000000-0006-0000-05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5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500-000007000000}">
      <text>
        <r>
          <rPr>
            <sz val="8"/>
            <color indexed="81"/>
            <rFont val="Tahoma"/>
            <family val="2"/>
          </rPr>
          <t>This is a parameter.</t>
        </r>
      </text>
    </comment>
    <comment ref="B29" authorId="0" shapeId="0" xr:uid="{00000000-0006-0000-05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5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500-00000A000000}">
      <text>
        <r>
          <rPr>
            <sz val="8"/>
            <color indexed="81"/>
            <rFont val="Tahoma"/>
            <family val="2"/>
          </rPr>
          <t>This is a parameter.</t>
        </r>
      </text>
    </comment>
    <comment ref="B43" authorId="0" shapeId="0" xr:uid="{00000000-0006-0000-05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5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500-00000D000000}">
      <text>
        <r>
          <rPr>
            <sz val="8"/>
            <color indexed="81"/>
            <rFont val="Tahoma"/>
            <family val="2"/>
          </rPr>
          <t>This is a parameter.</t>
        </r>
      </text>
    </comment>
    <comment ref="B57" authorId="0" shapeId="0" xr:uid="{00000000-0006-0000-05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5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500-000010000000}">
      <text>
        <r>
          <rPr>
            <sz val="8"/>
            <color indexed="81"/>
            <rFont val="Tahoma"/>
            <family val="2"/>
          </rPr>
          <t>This is a parameter.</t>
        </r>
      </text>
    </comment>
    <comment ref="B71" authorId="0" shapeId="0" xr:uid="{00000000-0006-0000-05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5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500-000013000000}">
      <text>
        <r>
          <rPr>
            <sz val="8"/>
            <color indexed="81"/>
            <rFont val="Tahoma"/>
            <family val="2"/>
          </rPr>
          <t>This is a parameter.</t>
        </r>
      </text>
    </comment>
    <comment ref="B85" authorId="0" shapeId="0" xr:uid="{00000000-0006-0000-05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5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99" authorId="0" shapeId="0" xr:uid="{00000000-0006-0000-0500-000016000000}">
      <text>
        <r>
          <rPr>
            <sz val="8"/>
            <color indexed="81"/>
            <rFont val="Tahoma"/>
            <family val="2"/>
          </rPr>
          <t>This is a parameter.</t>
        </r>
      </text>
    </comment>
    <comment ref="B99" authorId="0" shapeId="0" xr:uid="{00000000-0006-0000-0500-000017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99" authorId="0" shapeId="0" xr:uid="{00000000-0006-0000-0500-000018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8"/>
            <color indexed="81"/>
            <rFont val="Tahoma"/>
            <family val="2"/>
          </rPr>
          <t>This is a parameter.</t>
        </r>
      </text>
    </comment>
    <comment ref="B1" authorId="0" shapeId="0" xr:uid="{00000000-0006-0000-0600-000002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600-000003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600-000004000000}">
      <text>
        <r>
          <rPr>
            <sz val="8"/>
            <color indexed="81"/>
            <rFont val="Tahoma"/>
            <family val="2"/>
          </rPr>
          <t>This is a parameter.</t>
        </r>
      </text>
    </comment>
    <comment ref="B15" authorId="0" shapeId="0" xr:uid="{00000000-0006-0000-0600-000005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600-000006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600-000007000000}">
      <text>
        <r>
          <rPr>
            <sz val="8"/>
            <color indexed="81"/>
            <rFont val="Tahoma"/>
            <family val="2"/>
          </rPr>
          <t>This is a parameter.</t>
        </r>
      </text>
    </comment>
    <comment ref="B29" authorId="0" shapeId="0" xr:uid="{00000000-0006-0000-0600-000008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600-000009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600-00000A000000}">
      <text>
        <r>
          <rPr>
            <sz val="8"/>
            <color indexed="81"/>
            <rFont val="Tahoma"/>
            <family val="2"/>
          </rPr>
          <t>This is a parameter.</t>
        </r>
      </text>
    </comment>
    <comment ref="B43" authorId="0" shapeId="0" xr:uid="{00000000-0006-0000-06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6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57" authorId="0" shapeId="0" xr:uid="{00000000-0006-0000-0600-00000D000000}">
      <text>
        <r>
          <rPr>
            <sz val="8"/>
            <color indexed="81"/>
            <rFont val="Tahoma"/>
            <family val="2"/>
          </rPr>
          <t>This is a parameter.</t>
        </r>
      </text>
    </comment>
    <comment ref="B57" authorId="0" shapeId="0" xr:uid="{00000000-0006-0000-06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57" authorId="0" shapeId="0" xr:uid="{00000000-0006-0000-06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71" authorId="0" shapeId="0" xr:uid="{00000000-0006-0000-0600-000010000000}">
      <text>
        <r>
          <rPr>
            <sz val="8"/>
            <color indexed="81"/>
            <rFont val="Tahoma"/>
            <family val="2"/>
          </rPr>
          <t>This is a parameter.</t>
        </r>
      </text>
    </comment>
    <comment ref="B71" authorId="0" shapeId="0" xr:uid="{00000000-0006-0000-06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71" authorId="0" shapeId="0" xr:uid="{00000000-0006-0000-06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85" authorId="0" shapeId="0" xr:uid="{00000000-0006-0000-0600-000013000000}">
      <text>
        <r>
          <rPr>
            <sz val="8"/>
            <color indexed="81"/>
            <rFont val="Tahoma"/>
            <family val="2"/>
          </rPr>
          <t>This is a parameter.</t>
        </r>
      </text>
    </comment>
    <comment ref="B85" authorId="0" shapeId="0" xr:uid="{00000000-0006-0000-06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85" authorId="0" shapeId="0" xr:uid="{00000000-0006-0000-06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700-00000A000000}">
      <text>
        <r>
          <rPr>
            <sz val="8"/>
            <color indexed="81"/>
            <rFont val="Tahoma"/>
            <family val="2"/>
          </rPr>
          <t>This is a parameter.</t>
        </r>
      </text>
    </comment>
    <comment ref="B1" authorId="0" shapeId="0" xr:uid="{00000000-0006-0000-0700-00000B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 authorId="0" shapeId="0" xr:uid="{00000000-0006-0000-0700-00000C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15" authorId="0" shapeId="0" xr:uid="{00000000-0006-0000-0700-00000D000000}">
      <text>
        <r>
          <rPr>
            <sz val="8"/>
            <color indexed="81"/>
            <rFont val="Tahoma"/>
            <family val="2"/>
          </rPr>
          <t>This is a parameter.</t>
        </r>
      </text>
    </comment>
    <comment ref="B15" authorId="0" shapeId="0" xr:uid="{00000000-0006-0000-0700-00000E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15" authorId="0" shapeId="0" xr:uid="{00000000-0006-0000-0700-00000F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29" authorId="0" shapeId="0" xr:uid="{00000000-0006-0000-0700-000010000000}">
      <text>
        <r>
          <rPr>
            <sz val="8"/>
            <color indexed="81"/>
            <rFont val="Tahoma"/>
            <family val="2"/>
          </rPr>
          <t>This is a parameter.</t>
        </r>
      </text>
    </comment>
    <comment ref="B29" authorId="0" shapeId="0" xr:uid="{00000000-0006-0000-0700-000011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29" authorId="0" shapeId="0" xr:uid="{00000000-0006-0000-0700-000012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 ref="A43" authorId="0" shapeId="0" xr:uid="{00000000-0006-0000-0700-000013000000}">
      <text>
        <r>
          <rPr>
            <sz val="8"/>
            <color indexed="81"/>
            <rFont val="Tahoma"/>
            <family val="2"/>
          </rPr>
          <t>This is a parameter.</t>
        </r>
      </text>
    </comment>
    <comment ref="B43" authorId="0" shapeId="0" xr:uid="{00000000-0006-0000-0700-000014000000}">
      <text>
        <r>
          <rPr>
            <sz val="8"/>
            <color indexed="81"/>
            <rFont val="Tahoma"/>
            <family val="2"/>
          </rPr>
          <t>This column displays the type of quantity that the databook is requesting, e.g. probability, duration, number, etc.
In some cases, the user may select the format for the data, to align with data collection pragmatics, and appropriate conversions will be done internally to the model.</t>
        </r>
      </text>
    </comment>
    <comment ref="C43" authorId="0" shapeId="0" xr:uid="{00000000-0006-0000-0700-000015000000}">
      <text>
        <r>
          <rPr>
            <sz val="8"/>
            <color indexed="81"/>
            <rFont val="Tahoma"/>
            <family val="2"/>
          </rPr>
          <t>This column should be filled with default values used by the model.
If the option to provide time-dependent values exists, then this can be considered a time-independent assumption.
In this case, if any time-dependent values are entered, the Excel sheet will attempt to explicitly mark the corresponding cell as inapplicable.
Alternatively, the user can leave the cell blank.
However, any other value will override the time-dependent values during a model run.</t>
        </r>
      </text>
    </comment>
  </commentList>
</comments>
</file>

<file path=xl/sharedStrings.xml><?xml version="1.0" encoding="utf-8"?>
<sst xmlns="http://schemas.openxmlformats.org/spreadsheetml/2006/main" count="3607" uniqueCount="151">
  <si>
    <t>Abbreviation</t>
  </si>
  <si>
    <t>Full Name</t>
  </si>
  <si>
    <t>Population size</t>
  </si>
  <si>
    <t>Quantity Type</t>
  </si>
  <si>
    <t>Constant</t>
  </si>
  <si>
    <t>Number</t>
  </si>
  <si>
    <t>OR</t>
  </si>
  <si>
    <t>Number of births</t>
  </si>
  <si>
    <t>Non-TB death rate</t>
  </si>
  <si>
    <t>Number of new immigrants</t>
  </si>
  <si>
    <t>Emigration rate</t>
  </si>
  <si>
    <t>Known SP drug-susceptible infections</t>
  </si>
  <si>
    <t>Known SP multidrug-resistant infections</t>
  </si>
  <si>
    <t>Known SP extensively drug-resistant infections</t>
  </si>
  <si>
    <t>Known SN drug-susceptible infections</t>
  </si>
  <si>
    <t>Known SN multidrug-resistant infections</t>
  </si>
  <si>
    <t>Known SN extensively drug-resistant infections</t>
  </si>
  <si>
    <t>Suspected SP drug-susceptible infections</t>
  </si>
  <si>
    <t>Suspected SP multidrug-resistant infections</t>
  </si>
  <si>
    <t>Suspected SP extensively drug-resistant infections</t>
  </si>
  <si>
    <t>Suspected SN drug-susceptible infections</t>
  </si>
  <si>
    <t>Suspected SN multidrug-resistant infections</t>
  </si>
  <si>
    <t>Suspected SN extensively drug-resistant infections</t>
  </si>
  <si>
    <t>Suspected smear-positive infections</t>
  </si>
  <si>
    <t>Suspected smear-negative infections</t>
  </si>
  <si>
    <t>Estimated number of people with active TB</t>
  </si>
  <si>
    <t>Early latent untreated (diagnosable)</t>
  </si>
  <si>
    <t>Late latent untreated (diagnosable)</t>
  </si>
  <si>
    <t>Successfully treated (latent)</t>
  </si>
  <si>
    <t>Early latent (undiagnosable)</t>
  </si>
  <si>
    <t>Late latent (undiagnosable)</t>
  </si>
  <si>
    <t>SP proportion of new active infections</t>
  </si>
  <si>
    <t>Proportion</t>
  </si>
  <si>
    <t>SN proportion of new active infections</t>
  </si>
  <si>
    <t>DS proportion of new SP infections</t>
  </si>
  <si>
    <t>MDR proportion of new SP infections</t>
  </si>
  <si>
    <t>XDR proportion of new SP infections</t>
  </si>
  <si>
    <t>DS proportion of new SN infections</t>
  </si>
  <si>
    <t>MDR proportion of new SN infections</t>
  </si>
  <si>
    <t>XDR proportion of new SN infections</t>
  </si>
  <si>
    <t>Infection vulnerability factor (vaccinated versus susceptible)</t>
  </si>
  <si>
    <t>N.A.</t>
  </si>
  <si>
    <t>Infection vulnerability factor (treated latent versus susceptible)</t>
  </si>
  <si>
    <t>DS-SP infectiousness</t>
  </si>
  <si>
    <t>Relative infectiousness (SN versus SP)</t>
  </si>
  <si>
    <t>Relative infectiousness (MDR versus DS)</t>
  </si>
  <si>
    <t>Relative infectiousness (XDR versus DS)</t>
  </si>
  <si>
    <t>Reactivation rate for recovered active cases</t>
  </si>
  <si>
    <t>Probability</t>
  </si>
  <si>
    <t>Vaccinated</t>
  </si>
  <si>
    <t>Early latent on treatment</t>
  </si>
  <si>
    <t>Late latent on treatment</t>
  </si>
  <si>
    <t>Vaccination rate</t>
  </si>
  <si>
    <t>LTBI treatment uptake rate</t>
  </si>
  <si>
    <t>LTBI treatment abandonment rate</t>
  </si>
  <si>
    <t>LTBI treatment success rate</t>
  </si>
  <si>
    <t>Early latency departure rate</t>
  </si>
  <si>
    <t>Late latency departure rate</t>
  </si>
  <si>
    <t>Probability of activation versus early-late progression</t>
  </si>
  <si>
    <t>DS-SP on treatment</t>
  </si>
  <si>
    <t>MDR-SP on treatment</t>
  </si>
  <si>
    <t>XDR-SP on treatment</t>
  </si>
  <si>
    <t>DS-SN on treatment</t>
  </si>
  <si>
    <t>MDR-SN on treatment</t>
  </si>
  <si>
    <t>XDR-SN on treatment</t>
  </si>
  <si>
    <t>Successfully treated (active)</t>
  </si>
  <si>
    <t>DS-SP diagnosis rate</t>
  </si>
  <si>
    <t>DS-SP treatment uptake rate</t>
  </si>
  <si>
    <t>DS-SP treatment abandonment rate</t>
  </si>
  <si>
    <t>DS-SP treatment success rate</t>
  </si>
  <si>
    <t>MDR-SP diagnosis rate</t>
  </si>
  <si>
    <t>MDR-SP treatment uptake rate</t>
  </si>
  <si>
    <t>MDR-SP treatment abandonment rate</t>
  </si>
  <si>
    <t>XDR-SP diagnosis rate</t>
  </si>
  <si>
    <t>XDR-SP treatment uptake rate</t>
  </si>
  <si>
    <t>XDR-SP treatment abandonment rate</t>
  </si>
  <si>
    <t>XDR-SP treatment success rate</t>
  </si>
  <si>
    <t>DS-SN diagnosis rate</t>
  </si>
  <si>
    <t>DS-SN treatment uptake rate</t>
  </si>
  <si>
    <t>DS-SN treatment abandonment rate</t>
  </si>
  <si>
    <t>DS-SN treatment success rate</t>
  </si>
  <si>
    <t>MDR-SN diagnosis rate</t>
  </si>
  <si>
    <t>MDR-SN treatment uptake rate</t>
  </si>
  <si>
    <t>MDR-SN treatment abandonment rate</t>
  </si>
  <si>
    <t>MDR-SN treatment success rate</t>
  </si>
  <si>
    <t>XDR-SN diagnosis rate</t>
  </si>
  <si>
    <t>XDR-SN treatment uptake rate</t>
  </si>
  <si>
    <t>XDR-SN treatment abandonment rate</t>
  </si>
  <si>
    <t>XDR-SN treatment success rate</t>
  </si>
  <si>
    <t>DS-SP natural recovery rate</t>
  </si>
  <si>
    <t>MDR-SP natural recovery rate</t>
  </si>
  <si>
    <t>XDR-SP natural recovery rate</t>
  </si>
  <si>
    <t>DS-SN natural recovery rate</t>
  </si>
  <si>
    <t>MDR-SN natural recovery rate</t>
  </si>
  <si>
    <t>XDR-SN natural recovery rate</t>
  </si>
  <si>
    <t>SN DS-MDR escalation rate via improper treatment</t>
  </si>
  <si>
    <t>SN MDR-XDR escalation rate via improper treatment</t>
  </si>
  <si>
    <t>SP DS-MDR escalation rate via improper treatment</t>
  </si>
  <si>
    <t>SP MDR-XDR escalation rate via improper treatment</t>
  </si>
  <si>
    <t>DS-SP death rate (untreated)</t>
  </si>
  <si>
    <t>MDR-SP death rate (untreated)</t>
  </si>
  <si>
    <t>XDR-SP death rate (untreated)</t>
  </si>
  <si>
    <t>DS-SP death rate (treated)</t>
  </si>
  <si>
    <t>MDR-SP death rate (treated)</t>
  </si>
  <si>
    <t>XDR-SP death rate (treated)</t>
  </si>
  <si>
    <t>DS-SN death rate (untreated)</t>
  </si>
  <si>
    <t>MDR-SN death rate (untreated)</t>
  </si>
  <si>
    <t>XDR-SN death rate (untreated)</t>
  </si>
  <si>
    <t>DS-SN death rate (treated)</t>
  </si>
  <si>
    <t>MDR-SN death rate (treated)</t>
  </si>
  <si>
    <t>XDR-SN death rate (treated)</t>
  </si>
  <si>
    <t>data_start</t>
  </si>
  <si>
    <t>data_end</t>
  </si>
  <si>
    <t>data_dt</t>
  </si>
  <si>
    <t>Gen 0-4</t>
  </si>
  <si>
    <t>0-4</t>
  </si>
  <si>
    <t>Gen 5-14</t>
  </si>
  <si>
    <t>5-14</t>
  </si>
  <si>
    <t>Gen 15-64</t>
  </si>
  <si>
    <t>15-64</t>
  </si>
  <si>
    <t>Gen 65+</t>
  </si>
  <si>
    <t>65+</t>
  </si>
  <si>
    <t>PLHIV 15-64</t>
  </si>
  <si>
    <t>15-64 (HIV+)</t>
  </si>
  <si>
    <t>PLHIV 65+</t>
  </si>
  <si>
    <t>65+ (HIV+)</t>
  </si>
  <si>
    <t>Prisoners</t>
  </si>
  <si>
    <t>PLHIV Prisoners</t>
  </si>
  <si>
    <t>HCW</t>
  </si>
  <si>
    <t>HCW (HIV+)</t>
  </si>
  <si>
    <t>Miners</t>
  </si>
  <si>
    <t>PLHIV Miners</t>
  </si>
  <si>
    <t>Pris</t>
  </si>
  <si>
    <t>Health Care Workers</t>
  </si>
  <si>
    <t>Mine</t>
  </si>
  <si>
    <t>Mine (HIV+)</t>
  </si>
  <si>
    <t>Pris (HIV+)</t>
  </si>
  <si>
    <t>PLHIV Health Care Workers</t>
  </si>
  <si>
    <t>MDR-SP treatment success rate</t>
  </si>
  <si>
    <t>trans_2</t>
  </si>
  <si>
    <t>Transfer 2</t>
  </si>
  <si>
    <t>trans_3</t>
  </si>
  <si>
    <t>Transfer 3</t>
  </si>
  <si>
    <t>trans_4</t>
  </si>
  <si>
    <t>Transfer 4</t>
  </si>
  <si>
    <t>n</t>
  </si>
  <si>
    <t>Aging</t>
  </si>
  <si>
    <t>y</t>
  </si>
  <si>
    <t>HIV Infection</t>
  </si>
  <si>
    <t>trans_hiv</t>
  </si>
  <si>
    <t>trans_age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</si>
</sst>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quot;£&quot;* #,##0.00_-;\-&quot;£&quot;* #,##0.00_-;_-&quot;£&quot;* &quot;-&quot;??_-;_-@_-"/>
    <numFmt numFmtId="165" formatCode="#,##0.0000"/>
    <numFmt numFmtId="166" formatCode="_-* #,##0_-;\-* #,##0_-;_-* &quot;-&quot;??_-;_-@_-"/>
    <numFmt numFmtId="167" formatCode="_-* #,##0.000_-;\-* #,##0.000_-;_-* &quot;-&quot;??_-;_-@_-"/>
    <numFmt numFmtId="168" formatCode="_-* #,##0.00000_-;\-* #,##0.00000_-;_-* &quot;-&quot;??_-;_-@_-"/>
    <numFmt numFmtId="169" formatCode="_-* #,##0.0000_-;\-* #,##0.0000_-;_-* &quot;-&quot;??_-;_-@_-"/>
  </numFmts>
  <fonts count="7" x14ac:knownFonts="1">
    <font>
      <sz val="11"/>
      <color theme="1"/>
      <name val="Calibri"/>
      <family val="2"/>
      <scheme val="minor"/>
    </font>
    <font>
      <sz val="8"/>
      <color indexed="81"/>
      <name val="Tahoma"/>
      <family val="2"/>
    </font>
    <font>
      <b/>
      <sz val="11"/>
      <color theme="1"/>
      <name val="Calibri"/>
      <family val="2"/>
      <scheme val="minor"/>
    </font>
    <font>
      <sz val="11"/>
      <color theme="1"/>
      <name val="Calibri"/>
      <family val="2"/>
      <scheme val="minor"/>
    </font>
    <font>
      <sz val="11"/>
      <color theme="1"/>
      <name val="Calibri"/>
      <family val="2"/>
    </font>
    <font>
      <sz val="11"/>
      <color rgb="FF000000"/>
      <name val="Calibri"/>
      <family val="2"/>
    </font>
    <font>
      <sz val="11"/>
      <color rgb="FF000000"/>
      <name val="Calibri"/>
      <family val="2"/>
      <scheme val="minor"/>
    </font>
  </fonts>
  <fills count="6">
    <fill>
      <patternFill patternType="none"/>
    </fill>
    <fill>
      <patternFill patternType="gray125"/>
    </fill>
    <fill>
      <patternFill patternType="solid">
        <fgColor rgb="FF00CCFF"/>
        <bgColor indexed="64"/>
      </patternFill>
    </fill>
    <fill>
      <patternFill patternType="solid">
        <fgColor rgb="FF00CCFF"/>
        <bgColor rgb="FF000000"/>
      </patternFill>
    </fill>
    <fill>
      <patternFill patternType="solid">
        <fgColor rgb="FF00B0F0"/>
        <bgColor indexed="64"/>
      </patternFill>
    </fill>
    <fill>
      <patternFill patternType="solid">
        <fgColor rgb="FFFFFF00"/>
        <bgColor indexed="64"/>
      </patternFill>
    </fill>
  </fills>
  <borders count="5">
    <border>
      <left/>
      <right/>
      <top/>
      <bottom/>
      <diagonal/>
    </border>
    <border>
      <left/>
      <right style="thin">
        <color theme="0"/>
      </right>
      <top/>
      <bottom style="thin">
        <color theme="0"/>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s>
  <cellStyleXfs count="5">
    <xf numFmtId="0" fontId="0" fillId="0" borderId="0"/>
    <xf numFmtId="9" fontId="3" fillId="0" borderId="0" applyFont="0" applyFill="0" applyBorder="0" applyAlignment="0" applyProtection="0"/>
    <xf numFmtId="43" fontId="3" fillId="0" borderId="0" applyFont="0" applyFill="0" applyBorder="0" applyAlignment="0" applyProtection="0"/>
    <xf numFmtId="0" fontId="3" fillId="0" borderId="0"/>
    <xf numFmtId="164" fontId="3" fillId="0" borderId="0" applyFont="0" applyFill="0" applyBorder="0" applyAlignment="0" applyProtection="0"/>
  </cellStyleXfs>
  <cellXfs count="164">
    <xf numFmtId="0" fontId="0" fillId="0" borderId="0" xfId="0"/>
    <xf numFmtId="0" fontId="2" fillId="0" borderId="0" xfId="0" applyFont="1" applyAlignment="1">
      <alignment horizontal="center"/>
    </xf>
    <xf numFmtId="0" fontId="0" fillId="0" borderId="0" xfId="0" applyAlignment="1">
      <alignment horizontal="center"/>
    </xf>
    <xf numFmtId="10" fontId="0" fillId="0" borderId="0" xfId="0" applyNumberFormat="1"/>
    <xf numFmtId="3" fontId="0" fillId="2" borderId="1" xfId="0" applyNumberFormat="1" applyFill="1" applyBorder="1" applyAlignment="1">
      <alignment horizontal="right"/>
    </xf>
    <xf numFmtId="0" fontId="2" fillId="0" borderId="0" xfId="0" applyFont="1"/>
    <xf numFmtId="166" fontId="4" fillId="2" borderId="2" xfId="2" applyNumberFormat="1" applyFont="1" applyFill="1" applyBorder="1" applyAlignment="1">
      <alignment horizontal="center" vertical="center"/>
    </xf>
    <xf numFmtId="166" fontId="4" fillId="2" borderId="2" xfId="2" applyNumberFormat="1" applyFont="1" applyFill="1" applyBorder="1" applyAlignment="1">
      <alignment horizontal="right" vertical="center"/>
    </xf>
    <xf numFmtId="166" fontId="5" fillId="3" borderId="2" xfId="2" applyNumberFormat="1" applyFont="1" applyFill="1" applyBorder="1" applyAlignment="1">
      <alignment horizontal="right" vertical="center"/>
    </xf>
    <xf numFmtId="166" fontId="5" fillId="3" borderId="3" xfId="2" applyNumberFormat="1" applyFont="1" applyFill="1" applyBorder="1" applyAlignment="1">
      <alignment horizontal="right" vertical="center"/>
    </xf>
    <xf numFmtId="166" fontId="0" fillId="2" borderId="1" xfId="2" applyNumberFormat="1" applyFont="1" applyFill="1" applyBorder="1" applyAlignment="1">
      <alignment horizontal="right"/>
    </xf>
    <xf numFmtId="166" fontId="0" fillId="4" borderId="1" xfId="2" applyNumberFormat="1" applyFont="1" applyFill="1" applyBorder="1" applyAlignment="1">
      <alignment horizontal="right"/>
    </xf>
    <xf numFmtId="3" fontId="0" fillId="2" borderId="1" xfId="0" applyNumberFormat="1" applyFill="1" applyBorder="1" applyAlignment="1">
      <alignment horizontal="right"/>
    </xf>
    <xf numFmtId="3" fontId="0" fillId="2" borderId="1" xfId="0" applyNumberFormat="1" applyFill="1" applyBorder="1" applyAlignment="1">
      <alignment horizontal="right"/>
    </xf>
    <xf numFmtId="10" fontId="0" fillId="2" borderId="1" xfId="1"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43" fontId="0" fillId="2" borderId="1" xfId="2" applyNumberFormat="1" applyFont="1" applyFill="1" applyBorder="1" applyAlignment="1">
      <alignment horizontal="right"/>
    </xf>
    <xf numFmtId="0" fontId="0" fillId="0" borderId="0" xfId="0"/>
    <xf numFmtId="43" fontId="0" fillId="2" borderId="1" xfId="2" applyNumberFormat="1" applyFont="1" applyFill="1" applyBorder="1" applyAlignment="1">
      <alignment horizontal="right"/>
    </xf>
    <xf numFmtId="0" fontId="0" fillId="0" borderId="0" xfId="0" applyAlignment="1">
      <alignment horizontal="center"/>
    </xf>
    <xf numFmtId="166" fontId="0" fillId="2" borderId="1" xfId="2" applyNumberFormat="1" applyFont="1" applyFill="1" applyBorder="1" applyAlignment="1">
      <alignment horizontal="right"/>
    </xf>
    <xf numFmtId="0" fontId="0" fillId="0" borderId="0" xfId="0" applyAlignment="1">
      <alignment horizontal="center"/>
    </xf>
    <xf numFmtId="0" fontId="0" fillId="0" borderId="0" xfId="0"/>
    <xf numFmtId="0" fontId="0" fillId="0" borderId="0" xfId="0"/>
    <xf numFmtId="0" fontId="0" fillId="0" borderId="0" xfId="0"/>
    <xf numFmtId="43" fontId="0" fillId="2" borderId="1" xfId="2" applyNumberFormat="1" applyFont="1" applyFill="1" applyBorder="1" applyAlignment="1">
      <alignment horizontal="right"/>
    </xf>
    <xf numFmtId="0" fontId="0" fillId="0" borderId="0" xfId="0"/>
    <xf numFmtId="0" fontId="0" fillId="0" borderId="0" xfId="0"/>
    <xf numFmtId="166" fontId="0" fillId="2" borderId="1" xfId="2" applyNumberFormat="1" applyFont="1" applyFill="1" applyBorder="1" applyAlignment="1">
      <alignment horizontal="right"/>
    </xf>
    <xf numFmtId="0" fontId="0" fillId="0" borderId="0" xfId="0" applyAlignment="1">
      <alignment horizontal="center"/>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5"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7" fontId="0" fillId="5" borderId="1" xfId="2" applyNumberFormat="1" applyFont="1" applyFill="1" applyBorder="1" applyAlignment="1">
      <alignment horizontal="right"/>
    </xf>
    <xf numFmtId="166"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6"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4" fontId="0" fillId="2" borderId="1" xfId="0" applyNumberFormat="1" applyFill="1" applyBorder="1" applyAlignment="1">
      <alignment horizontal="right"/>
    </xf>
    <xf numFmtId="0" fontId="0" fillId="0" borderId="0" xfId="0"/>
    <xf numFmtId="4" fontId="0" fillId="2" borderId="1" xfId="0" applyNumberForma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168" fontId="0" fillId="2" borderId="1" xfId="2" applyNumberFormat="1" applyFont="1" applyFill="1" applyBorder="1" applyAlignment="1">
      <alignment horizontal="right"/>
    </xf>
    <xf numFmtId="0" fontId="0" fillId="0" borderId="0" xfId="0"/>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9"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6" fillId="3" borderId="4" xfId="0"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7" fontId="0" fillId="2" borderId="1" xfId="2" applyNumberFormat="1" applyFont="1" applyFill="1" applyBorder="1" applyAlignment="1">
      <alignment horizontal="right"/>
    </xf>
    <xf numFmtId="167" fontId="0" fillId="2" borderId="1" xfId="2" applyNumberFormat="1" applyFont="1" applyFill="1" applyBorder="1" applyAlignment="1">
      <alignment horizontal="right"/>
    </xf>
    <xf numFmtId="165" fontId="0" fillId="2" borderId="1" xfId="0" applyNumberFormat="1" applyFill="1" applyBorder="1" applyAlignment="1">
      <alignment horizontal="right"/>
    </xf>
    <xf numFmtId="165" fontId="0" fillId="2" borderId="1" xfId="0" applyNumberFormat="1" applyFill="1" applyBorder="1" applyAlignment="1">
      <alignment horizontal="right"/>
    </xf>
    <xf numFmtId="4" fontId="0" fillId="2" borderId="1" xfId="0" applyNumberFormat="1" applyFill="1" applyBorder="1" applyAlignment="1">
      <alignment horizontal="right"/>
    </xf>
    <xf numFmtId="2" fontId="0" fillId="2" borderId="1" xfId="2" applyNumberFormat="1" applyFont="1" applyFill="1" applyBorder="1" applyAlignment="1">
      <alignment horizontal="right"/>
    </xf>
    <xf numFmtId="2" fontId="0" fillId="2" borderId="1" xfId="2" applyNumberFormat="1" applyFont="1" applyFill="1" applyBorder="1" applyAlignment="1">
      <alignment horizontal="right"/>
    </xf>
    <xf numFmtId="4" fontId="0" fillId="2" borderId="1" xfId="0" applyNumberFormat="1" applyFill="1" applyBorder="1" applyAlignment="1">
      <alignment horizontal="right"/>
    </xf>
    <xf numFmtId="2" fontId="0" fillId="2" borderId="1" xfId="2" applyNumberFormat="1" applyFont="1" applyFill="1" applyBorder="1" applyAlignment="1">
      <alignment horizontal="right"/>
    </xf>
    <xf numFmtId="4" fontId="0" fillId="2" borderId="1" xfId="0" applyNumberFormat="1" applyFill="1" applyBorder="1" applyAlignment="1">
      <alignment horizontal="right"/>
    </xf>
    <xf numFmtId="4" fontId="0" fillId="2" borderId="1" xfId="0" applyNumberFormat="1" applyFill="1" applyBorder="1" applyAlignment="1">
      <alignment horizontal="right"/>
    </xf>
    <xf numFmtId="0" fontId="0" fillId="0" borderId="0" xfId="0"/>
    <xf numFmtId="4" fontId="0" fillId="2" borderId="1" xfId="0" applyNumberFormat="1" applyFill="1" applyBorder="1" applyAlignment="1">
      <alignment horizontal="right"/>
    </xf>
    <xf numFmtId="2" fontId="0" fillId="2" borderId="1" xfId="2"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10" fontId="0" fillId="2" borderId="1" xfId="1" applyNumberFormat="1" applyFont="1" applyFill="1" applyBorder="1" applyAlignment="1">
      <alignment horizontal="right"/>
    </xf>
    <xf numFmtId="3" fontId="2" fillId="0" borderId="0" xfId="0" applyNumberFormat="1" applyFont="1" applyAlignment="1">
      <alignment horizontal="center"/>
    </xf>
  </cellXfs>
  <cellStyles count="5">
    <cellStyle name="Comma 2" xfId="2" xr:uid="{00000000-0005-0000-0000-00002F000000}"/>
    <cellStyle name="Currency 2" xfId="4" xr:uid="{00000000-0005-0000-0000-000001000000}"/>
    <cellStyle name="Normal" xfId="0" builtinId="0"/>
    <cellStyle name="Normal 2" xfId="3" xr:uid="{00000000-0005-0000-0000-0000FD03000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activeCell="A2" sqref="A2"/>
    </sheetView>
  </sheetViews>
  <sheetFormatPr defaultRowHeight="14.25" x14ac:dyDescent="0.45"/>
  <cols>
    <col min="1" max="1" width="13.33203125" bestFit="1" customWidth="1"/>
    <col min="2" max="2" width="22.796875" bestFit="1" customWidth="1"/>
  </cols>
  <sheetData>
    <row r="1" spans="1:2" x14ac:dyDescent="0.45">
      <c r="A1" s="1" t="s">
        <v>0</v>
      </c>
      <c r="B1" s="1" t="s">
        <v>1</v>
      </c>
    </row>
    <row r="2" spans="1:2" x14ac:dyDescent="0.45">
      <c r="A2" s="4" t="s">
        <v>115</v>
      </c>
      <c r="B2" s="5" t="s">
        <v>114</v>
      </c>
    </row>
    <row r="3" spans="1:2" x14ac:dyDescent="0.45">
      <c r="A3" s="4" t="s">
        <v>117</v>
      </c>
      <c r="B3" s="5" t="s">
        <v>116</v>
      </c>
    </row>
    <row r="4" spans="1:2" x14ac:dyDescent="0.45">
      <c r="A4" s="4" t="s">
        <v>119</v>
      </c>
      <c r="B4" s="5" t="s">
        <v>118</v>
      </c>
    </row>
    <row r="5" spans="1:2" x14ac:dyDescent="0.45">
      <c r="A5" s="4" t="s">
        <v>121</v>
      </c>
      <c r="B5" s="5" t="s">
        <v>120</v>
      </c>
    </row>
    <row r="6" spans="1:2" x14ac:dyDescent="0.45">
      <c r="A6" s="4" t="s">
        <v>123</v>
      </c>
      <c r="B6" s="5" t="s">
        <v>122</v>
      </c>
    </row>
    <row r="7" spans="1:2" x14ac:dyDescent="0.45">
      <c r="A7" s="4" t="s">
        <v>125</v>
      </c>
      <c r="B7" s="5" t="s">
        <v>124</v>
      </c>
    </row>
    <row r="8" spans="1:2" x14ac:dyDescent="0.45">
      <c r="A8" s="4" t="s">
        <v>132</v>
      </c>
      <c r="B8" s="5" t="s">
        <v>126</v>
      </c>
    </row>
    <row r="9" spans="1:2" x14ac:dyDescent="0.45">
      <c r="A9" s="4" t="s">
        <v>136</v>
      </c>
      <c r="B9" s="5" t="s">
        <v>127</v>
      </c>
    </row>
    <row r="10" spans="1:2" x14ac:dyDescent="0.45">
      <c r="A10" s="4" t="s">
        <v>128</v>
      </c>
      <c r="B10" s="5" t="s">
        <v>133</v>
      </c>
    </row>
    <row r="11" spans="1:2" x14ac:dyDescent="0.45">
      <c r="A11" s="4" t="s">
        <v>129</v>
      </c>
      <c r="B11" s="5" t="s">
        <v>137</v>
      </c>
    </row>
    <row r="12" spans="1:2" x14ac:dyDescent="0.45">
      <c r="A12" s="4" t="s">
        <v>134</v>
      </c>
      <c r="B12" s="5" t="s">
        <v>130</v>
      </c>
    </row>
    <row r="13" spans="1:2" x14ac:dyDescent="0.45">
      <c r="A13" s="4" t="s">
        <v>135</v>
      </c>
      <c r="B13" s="5" t="s">
        <v>131</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41"/>
  <sheetViews>
    <sheetView workbookViewId="0">
      <selection activeCell="E30" sqref="E30:E41"/>
    </sheetView>
  </sheetViews>
  <sheetFormatPr defaultRowHeight="14.25" x14ac:dyDescent="0.45"/>
  <cols>
    <col min="1" max="1" width="50.73046875" customWidth="1"/>
    <col min="2" max="2" width="15.73046875" customWidth="1"/>
    <col min="3" max="3" width="10.73046875" customWidth="1"/>
  </cols>
  <sheetData>
    <row r="1" spans="1:23" x14ac:dyDescent="0.45">
      <c r="A1" s="1" t="s">
        <v>56</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t="s">
        <v>41</v>
      </c>
      <c r="C2" t="str">
        <f t="shared" ref="C2:C13" si="0">IF(SUMPRODUCT(--(E2:W2&lt;&gt;""))=0,0,"N.A.")</f>
        <v>N.A.</v>
      </c>
      <c r="D2" s="2" t="s">
        <v>6</v>
      </c>
      <c r="E2" s="79">
        <v>0.2001</v>
      </c>
    </row>
    <row r="3" spans="1:23" x14ac:dyDescent="0.45">
      <c r="A3" s="2" t="str">
        <f>'Population Definitions'!B3</f>
        <v>Gen 5-14</v>
      </c>
      <c r="B3" t="s">
        <v>41</v>
      </c>
      <c r="C3" t="str">
        <f t="shared" si="0"/>
        <v>N.A.</v>
      </c>
      <c r="D3" s="2" t="s">
        <v>6</v>
      </c>
      <c r="E3" s="79">
        <v>0.2001</v>
      </c>
    </row>
    <row r="4" spans="1:23" x14ac:dyDescent="0.45">
      <c r="A4" s="2" t="str">
        <f>'Population Definitions'!B4</f>
        <v>Gen 15-64</v>
      </c>
      <c r="B4" t="s">
        <v>41</v>
      </c>
      <c r="C4" t="str">
        <f t="shared" si="0"/>
        <v>N.A.</v>
      </c>
      <c r="D4" s="2" t="s">
        <v>6</v>
      </c>
      <c r="E4" s="79">
        <v>0.2001</v>
      </c>
    </row>
    <row r="5" spans="1:23" x14ac:dyDescent="0.45">
      <c r="A5" s="2" t="str">
        <f>'Population Definitions'!B5</f>
        <v>Gen 65+</v>
      </c>
      <c r="B5" t="s">
        <v>41</v>
      </c>
      <c r="C5" t="str">
        <f t="shared" si="0"/>
        <v>N.A.</v>
      </c>
      <c r="D5" s="2" t="s">
        <v>6</v>
      </c>
      <c r="E5" s="79">
        <v>0.2001</v>
      </c>
    </row>
    <row r="6" spans="1:23" x14ac:dyDescent="0.45">
      <c r="A6" s="2" t="str">
        <f>'Population Definitions'!B6</f>
        <v>PLHIV 15-64</v>
      </c>
      <c r="B6" t="s">
        <v>41</v>
      </c>
      <c r="C6" t="str">
        <f t="shared" si="0"/>
        <v>N.A.</v>
      </c>
      <c r="D6" s="2" t="s">
        <v>6</v>
      </c>
      <c r="E6" s="79">
        <v>0.99</v>
      </c>
    </row>
    <row r="7" spans="1:23" x14ac:dyDescent="0.45">
      <c r="A7" s="2" t="str">
        <f>'Population Definitions'!B7</f>
        <v>PLHIV 65+</v>
      </c>
      <c r="B7" t="s">
        <v>41</v>
      </c>
      <c r="C7" t="str">
        <f t="shared" si="0"/>
        <v>N.A.</v>
      </c>
      <c r="D7" s="2" t="s">
        <v>6</v>
      </c>
      <c r="E7" s="79">
        <v>0.99</v>
      </c>
    </row>
    <row r="8" spans="1:23" x14ac:dyDescent="0.45">
      <c r="A8" s="2" t="str">
        <f>'Population Definitions'!B8</f>
        <v>Prisoners</v>
      </c>
      <c r="B8" t="s">
        <v>41</v>
      </c>
      <c r="C8" t="str">
        <f t="shared" si="0"/>
        <v>N.A.</v>
      </c>
      <c r="D8" s="2" t="s">
        <v>6</v>
      </c>
      <c r="E8" s="79">
        <v>0.2001</v>
      </c>
    </row>
    <row r="9" spans="1:23" x14ac:dyDescent="0.45">
      <c r="A9" s="2" t="str">
        <f>'Population Definitions'!B9</f>
        <v>PLHIV Prisoners</v>
      </c>
      <c r="B9" t="s">
        <v>41</v>
      </c>
      <c r="C9" t="str">
        <f t="shared" si="0"/>
        <v>N.A.</v>
      </c>
      <c r="D9" s="2" t="s">
        <v>6</v>
      </c>
      <c r="E9" s="79">
        <v>0.99</v>
      </c>
    </row>
    <row r="10" spans="1:23" x14ac:dyDescent="0.45">
      <c r="A10" s="2" t="str">
        <f>'Population Definitions'!B10</f>
        <v>Health Care Workers</v>
      </c>
      <c r="B10" t="s">
        <v>41</v>
      </c>
      <c r="C10" t="str">
        <f t="shared" si="0"/>
        <v>N.A.</v>
      </c>
      <c r="D10" s="2" t="s">
        <v>6</v>
      </c>
      <c r="E10" s="79">
        <v>0.2001</v>
      </c>
    </row>
    <row r="11" spans="1:23" x14ac:dyDescent="0.45">
      <c r="A11" s="2" t="str">
        <f>'Population Definitions'!B11</f>
        <v>PLHIV Health Care Workers</v>
      </c>
      <c r="B11" t="s">
        <v>41</v>
      </c>
      <c r="C11" t="str">
        <f t="shared" si="0"/>
        <v>N.A.</v>
      </c>
      <c r="D11" s="2" t="s">
        <v>6</v>
      </c>
      <c r="E11" s="79">
        <v>0.99</v>
      </c>
    </row>
    <row r="12" spans="1:23" x14ac:dyDescent="0.45">
      <c r="A12" s="2" t="str">
        <f>'Population Definitions'!B12</f>
        <v>Miners</v>
      </c>
      <c r="B12" t="s">
        <v>41</v>
      </c>
      <c r="C12" t="str">
        <f t="shared" si="0"/>
        <v>N.A.</v>
      </c>
      <c r="D12" s="2" t="s">
        <v>6</v>
      </c>
      <c r="E12" s="79">
        <v>0.2001</v>
      </c>
    </row>
    <row r="13" spans="1:23" x14ac:dyDescent="0.45">
      <c r="A13" s="2" t="str">
        <f>'Population Definitions'!B13</f>
        <v>PLHIV Miners</v>
      </c>
      <c r="B13" t="s">
        <v>41</v>
      </c>
      <c r="C13" t="str">
        <f t="shared" si="0"/>
        <v>N.A.</v>
      </c>
      <c r="D13" s="2" t="s">
        <v>6</v>
      </c>
      <c r="E13" s="79">
        <v>0.99</v>
      </c>
    </row>
    <row r="15" spans="1:23" x14ac:dyDescent="0.45">
      <c r="A15" s="1" t="s">
        <v>57</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t="s">
        <v>41</v>
      </c>
      <c r="C16" t="str">
        <f t="shared" ref="C16:C27" si="1">IF(SUMPRODUCT(--(E16:W16&lt;&gt;""))=0,0,"N.A.")</f>
        <v>N.A.</v>
      </c>
      <c r="D16" s="2" t="s">
        <v>6</v>
      </c>
      <c r="E16" s="80">
        <v>5.5500000000000002E-3</v>
      </c>
    </row>
    <row r="17" spans="1:23" x14ac:dyDescent="0.45">
      <c r="A17" s="2" t="str">
        <f>'Population Definitions'!B3</f>
        <v>Gen 5-14</v>
      </c>
      <c r="B17" t="s">
        <v>41</v>
      </c>
      <c r="C17" t="str">
        <f t="shared" si="1"/>
        <v>N.A.</v>
      </c>
      <c r="D17" s="2" t="s">
        <v>6</v>
      </c>
      <c r="E17" s="80">
        <v>1.1280487804878051E-4</v>
      </c>
    </row>
    <row r="18" spans="1:23" x14ac:dyDescent="0.45">
      <c r="A18" s="2" t="str">
        <f>'Population Definitions'!B4</f>
        <v>Gen 15-64</v>
      </c>
      <c r="B18" t="s">
        <v>41</v>
      </c>
      <c r="C18" t="str">
        <f t="shared" si="1"/>
        <v>N.A.</v>
      </c>
      <c r="D18" s="2" t="s">
        <v>6</v>
      </c>
      <c r="E18" s="80">
        <v>1.1280487804878051E-4</v>
      </c>
    </row>
    <row r="19" spans="1:23" x14ac:dyDescent="0.45">
      <c r="A19" s="2" t="str">
        <f>'Population Definitions'!B5</f>
        <v>Gen 65+</v>
      </c>
      <c r="B19" t="s">
        <v>41</v>
      </c>
      <c r="C19" t="str">
        <f t="shared" si="1"/>
        <v>N.A.</v>
      </c>
      <c r="D19" s="2" t="s">
        <v>6</v>
      </c>
      <c r="E19" s="80">
        <v>1.1280487804878051E-4</v>
      </c>
    </row>
    <row r="20" spans="1:23" x14ac:dyDescent="0.45">
      <c r="A20" s="2" t="str">
        <f>'Population Definitions'!B6</f>
        <v>PLHIV 15-64</v>
      </c>
      <c r="B20" t="s">
        <v>41</v>
      </c>
      <c r="C20" t="str">
        <f t="shared" si="1"/>
        <v>N.A.</v>
      </c>
      <c r="D20" s="2" t="s">
        <v>6</v>
      </c>
      <c r="E20" s="80">
        <v>3.7000000000000002E-3</v>
      </c>
    </row>
    <row r="21" spans="1:23" x14ac:dyDescent="0.45">
      <c r="A21" s="2" t="str">
        <f>'Population Definitions'!B7</f>
        <v>PLHIV 65+</v>
      </c>
      <c r="B21" t="s">
        <v>41</v>
      </c>
      <c r="C21" t="str">
        <f t="shared" si="1"/>
        <v>N.A.</v>
      </c>
      <c r="D21" s="2" t="s">
        <v>6</v>
      </c>
      <c r="E21" s="80">
        <v>3.7000000000000002E-3</v>
      </c>
    </row>
    <row r="22" spans="1:23" x14ac:dyDescent="0.45">
      <c r="A22" s="2" t="str">
        <f>'Population Definitions'!B8</f>
        <v>Prisoners</v>
      </c>
      <c r="B22" t="s">
        <v>41</v>
      </c>
      <c r="C22" t="str">
        <f t="shared" si="1"/>
        <v>N.A.</v>
      </c>
      <c r="D22" s="2" t="s">
        <v>6</v>
      </c>
      <c r="E22" s="80">
        <v>1.1280487804878051E-4</v>
      </c>
    </row>
    <row r="23" spans="1:23" x14ac:dyDescent="0.45">
      <c r="A23" s="2" t="str">
        <f>'Population Definitions'!B9</f>
        <v>PLHIV Prisoners</v>
      </c>
      <c r="B23" t="s">
        <v>41</v>
      </c>
      <c r="C23" t="str">
        <f t="shared" si="1"/>
        <v>N.A.</v>
      </c>
      <c r="D23" s="2" t="s">
        <v>6</v>
      </c>
      <c r="E23" s="80">
        <v>3.7000000000000002E-3</v>
      </c>
    </row>
    <row r="24" spans="1:23" x14ac:dyDescent="0.45">
      <c r="A24" s="2" t="str">
        <f>'Population Definitions'!B10</f>
        <v>Health Care Workers</v>
      </c>
      <c r="B24" t="s">
        <v>41</v>
      </c>
      <c r="C24" t="str">
        <f t="shared" si="1"/>
        <v>N.A.</v>
      </c>
      <c r="D24" s="2" t="s">
        <v>6</v>
      </c>
      <c r="E24" s="80">
        <v>1.1280487804878051E-4</v>
      </c>
    </row>
    <row r="25" spans="1:23" x14ac:dyDescent="0.45">
      <c r="A25" s="2" t="str">
        <f>'Population Definitions'!B11</f>
        <v>PLHIV Health Care Workers</v>
      </c>
      <c r="B25" t="s">
        <v>41</v>
      </c>
      <c r="C25" t="str">
        <f t="shared" si="1"/>
        <v>N.A.</v>
      </c>
      <c r="D25" s="2" t="s">
        <v>6</v>
      </c>
      <c r="E25" s="80">
        <v>3.7000000000000002E-3</v>
      </c>
    </row>
    <row r="26" spans="1:23" x14ac:dyDescent="0.45">
      <c r="A26" s="2" t="str">
        <f>'Population Definitions'!B12</f>
        <v>Miners</v>
      </c>
      <c r="B26" t="s">
        <v>41</v>
      </c>
      <c r="C26" t="str">
        <f t="shared" si="1"/>
        <v>N.A.</v>
      </c>
      <c r="D26" s="2" t="s">
        <v>6</v>
      </c>
      <c r="E26" s="80">
        <v>1.1280487804878051E-4</v>
      </c>
    </row>
    <row r="27" spans="1:23" x14ac:dyDescent="0.45">
      <c r="A27" s="2" t="str">
        <f>'Population Definitions'!B13</f>
        <v>PLHIV Miners</v>
      </c>
      <c r="B27" t="s">
        <v>41</v>
      </c>
      <c r="C27" t="str">
        <f t="shared" si="1"/>
        <v>N.A.</v>
      </c>
      <c r="D27" s="2" t="s">
        <v>6</v>
      </c>
      <c r="E27" s="80">
        <v>3.7000000000000002E-3</v>
      </c>
    </row>
    <row r="29" spans="1:23" x14ac:dyDescent="0.45">
      <c r="A29" s="1" t="s">
        <v>58</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t="s">
        <v>41</v>
      </c>
      <c r="C30" t="str">
        <f t="shared" ref="C30:C41" si="2">IF(SUMPRODUCT(--(E30:W30&lt;&gt;""))=0,0,"N.A.")</f>
        <v>N.A.</v>
      </c>
      <c r="D30" s="2" t="s">
        <v>6</v>
      </c>
      <c r="E30" s="81">
        <v>0.53099999999999992</v>
      </c>
    </row>
    <row r="31" spans="1:23" x14ac:dyDescent="0.45">
      <c r="A31" s="2" t="str">
        <f>'Population Definitions'!B3</f>
        <v>Gen 5-14</v>
      </c>
      <c r="B31" t="s">
        <v>41</v>
      </c>
      <c r="C31" t="str">
        <f t="shared" si="2"/>
        <v>N.A.</v>
      </c>
      <c r="D31" s="2" t="s">
        <v>6</v>
      </c>
      <c r="E31" s="81">
        <v>0.17699999999999999</v>
      </c>
    </row>
    <row r="32" spans="1:23" x14ac:dyDescent="0.45">
      <c r="A32" s="2" t="str">
        <f>'Population Definitions'!B4</f>
        <v>Gen 15-64</v>
      </c>
      <c r="B32" t="s">
        <v>41</v>
      </c>
      <c r="C32" t="str">
        <f t="shared" si="2"/>
        <v>N.A.</v>
      </c>
      <c r="D32" s="2" t="s">
        <v>6</v>
      </c>
      <c r="E32" s="81">
        <v>0.17699999999999999</v>
      </c>
    </row>
    <row r="33" spans="1:5" x14ac:dyDescent="0.45">
      <c r="A33" s="2" t="str">
        <f>'Population Definitions'!B5</f>
        <v>Gen 65+</v>
      </c>
      <c r="B33" t="s">
        <v>41</v>
      </c>
      <c r="C33" t="str">
        <f t="shared" si="2"/>
        <v>N.A.</v>
      </c>
      <c r="D33" s="2" t="s">
        <v>6</v>
      </c>
      <c r="E33" s="81">
        <v>0.17699999999999999</v>
      </c>
    </row>
    <row r="34" spans="1:5" x14ac:dyDescent="0.45">
      <c r="A34" s="2" t="str">
        <f>'Population Definitions'!B6</f>
        <v>PLHIV 15-64</v>
      </c>
      <c r="B34" t="s">
        <v>41</v>
      </c>
      <c r="C34" t="str">
        <f t="shared" si="2"/>
        <v>N.A.</v>
      </c>
      <c r="D34" s="2" t="s">
        <v>6</v>
      </c>
      <c r="E34" s="81">
        <v>0.93</v>
      </c>
    </row>
    <row r="35" spans="1:5" x14ac:dyDescent="0.45">
      <c r="A35" s="2" t="str">
        <f>'Population Definitions'!B7</f>
        <v>PLHIV 65+</v>
      </c>
      <c r="B35" t="s">
        <v>41</v>
      </c>
      <c r="C35" t="str">
        <f t="shared" si="2"/>
        <v>N.A.</v>
      </c>
      <c r="D35" s="2" t="s">
        <v>6</v>
      </c>
      <c r="E35" s="81">
        <v>0.93</v>
      </c>
    </row>
    <row r="36" spans="1:5" x14ac:dyDescent="0.45">
      <c r="A36" s="2" t="str">
        <f>'Population Definitions'!B8</f>
        <v>Prisoners</v>
      </c>
      <c r="B36" t="s">
        <v>41</v>
      </c>
      <c r="C36" t="str">
        <f t="shared" si="2"/>
        <v>N.A.</v>
      </c>
      <c r="D36" s="2" t="s">
        <v>6</v>
      </c>
      <c r="E36" s="81">
        <v>0.17699999999999999</v>
      </c>
    </row>
    <row r="37" spans="1:5" x14ac:dyDescent="0.45">
      <c r="A37" s="2" t="str">
        <f>'Population Definitions'!B9</f>
        <v>PLHIV Prisoners</v>
      </c>
      <c r="B37" t="s">
        <v>41</v>
      </c>
      <c r="C37" t="str">
        <f t="shared" si="2"/>
        <v>N.A.</v>
      </c>
      <c r="D37" s="2" t="s">
        <v>6</v>
      </c>
      <c r="E37" s="81">
        <v>0.93</v>
      </c>
    </row>
    <row r="38" spans="1:5" x14ac:dyDescent="0.45">
      <c r="A38" s="2" t="str">
        <f>'Population Definitions'!B10</f>
        <v>Health Care Workers</v>
      </c>
      <c r="B38" t="s">
        <v>41</v>
      </c>
      <c r="C38" t="str">
        <f t="shared" si="2"/>
        <v>N.A.</v>
      </c>
      <c r="D38" s="2" t="s">
        <v>6</v>
      </c>
      <c r="E38" s="81">
        <v>0.17699999999999999</v>
      </c>
    </row>
    <row r="39" spans="1:5" x14ac:dyDescent="0.45">
      <c r="A39" s="2" t="str">
        <f>'Population Definitions'!B11</f>
        <v>PLHIV Health Care Workers</v>
      </c>
      <c r="B39" t="s">
        <v>41</v>
      </c>
      <c r="C39" t="str">
        <f t="shared" si="2"/>
        <v>N.A.</v>
      </c>
      <c r="D39" s="2" t="s">
        <v>6</v>
      </c>
      <c r="E39" s="81">
        <v>0.93</v>
      </c>
    </row>
    <row r="40" spans="1:5" x14ac:dyDescent="0.45">
      <c r="A40" s="2" t="str">
        <f>'Population Definitions'!B12</f>
        <v>Miners</v>
      </c>
      <c r="B40" t="s">
        <v>41</v>
      </c>
      <c r="C40" t="str">
        <f t="shared" si="2"/>
        <v>N.A.</v>
      </c>
      <c r="D40" s="2" t="s">
        <v>6</v>
      </c>
      <c r="E40" s="81">
        <v>0.17699999999999999</v>
      </c>
    </row>
    <row r="41" spans="1:5" x14ac:dyDescent="0.45">
      <c r="A41" s="2" t="str">
        <f>'Population Definitions'!B13</f>
        <v>PLHIV Miners</v>
      </c>
      <c r="B41" t="s">
        <v>41</v>
      </c>
      <c r="C41" t="str">
        <f t="shared" si="2"/>
        <v>N.A.</v>
      </c>
      <c r="D41" s="2" t="s">
        <v>6</v>
      </c>
      <c r="E41" s="81">
        <v>0.93</v>
      </c>
    </row>
  </sheetData>
  <dataValidations count="36">
    <dataValidation type="list" allowBlank="1" showInputMessage="1" showErrorMessage="1" sqref="B2" xr:uid="{00000000-0002-0000-0800-000000000000}">
      <formula1>"N.A."</formula1>
    </dataValidation>
    <dataValidation type="list" allowBlank="1" showInputMessage="1" showErrorMessage="1" sqref="B3" xr:uid="{00000000-0002-0000-0800-000001000000}">
      <formula1>"N.A."</formula1>
    </dataValidation>
    <dataValidation type="list" allowBlank="1" showInputMessage="1" showErrorMessage="1" sqref="B4" xr:uid="{00000000-0002-0000-0800-000002000000}">
      <formula1>"N.A."</formula1>
    </dataValidation>
    <dataValidation type="list" allowBlank="1" showInputMessage="1" showErrorMessage="1" sqref="B5" xr:uid="{00000000-0002-0000-0800-000003000000}">
      <formula1>"N.A."</formula1>
    </dataValidation>
    <dataValidation type="list" allowBlank="1" showInputMessage="1" showErrorMessage="1" sqref="B6" xr:uid="{00000000-0002-0000-0800-000004000000}">
      <formula1>"N.A."</formula1>
    </dataValidation>
    <dataValidation type="list" allowBlank="1" showInputMessage="1" showErrorMessage="1" sqref="B7" xr:uid="{00000000-0002-0000-0800-000005000000}">
      <formula1>"N.A."</formula1>
    </dataValidation>
    <dataValidation type="list" allowBlank="1" showInputMessage="1" showErrorMessage="1" sqref="B8" xr:uid="{00000000-0002-0000-0800-000006000000}">
      <formula1>"N.A."</formula1>
    </dataValidation>
    <dataValidation type="list" allowBlank="1" showInputMessage="1" showErrorMessage="1" sqref="B9" xr:uid="{00000000-0002-0000-0800-000007000000}">
      <formula1>"N.A."</formula1>
    </dataValidation>
    <dataValidation type="list" allowBlank="1" showInputMessage="1" showErrorMessage="1" sqref="B10" xr:uid="{00000000-0002-0000-0800-000008000000}">
      <formula1>"N.A."</formula1>
    </dataValidation>
    <dataValidation type="list" allowBlank="1" showInputMessage="1" showErrorMessage="1" sqref="B11" xr:uid="{00000000-0002-0000-0800-000009000000}">
      <formula1>"N.A."</formula1>
    </dataValidation>
    <dataValidation type="list" allowBlank="1" showInputMessage="1" showErrorMessage="1" sqref="B12" xr:uid="{00000000-0002-0000-0800-00000A000000}">
      <formula1>"N.A."</formula1>
    </dataValidation>
    <dataValidation type="list" allowBlank="1" showInputMessage="1" showErrorMessage="1" sqref="B13" xr:uid="{00000000-0002-0000-0800-00000B000000}">
      <formula1>"N.A."</formula1>
    </dataValidation>
    <dataValidation type="list" allowBlank="1" showInputMessage="1" showErrorMessage="1" sqref="B16" xr:uid="{00000000-0002-0000-0800-00000C000000}">
      <formula1>"N.A."</formula1>
    </dataValidation>
    <dataValidation type="list" allowBlank="1" showInputMessage="1" showErrorMessage="1" sqref="B17" xr:uid="{00000000-0002-0000-0800-00000D000000}">
      <formula1>"N.A."</formula1>
    </dataValidation>
    <dataValidation type="list" allowBlank="1" showInputMessage="1" showErrorMessage="1" sqref="B18" xr:uid="{00000000-0002-0000-0800-00000E000000}">
      <formula1>"N.A."</formula1>
    </dataValidation>
    <dataValidation type="list" allowBlank="1" showInputMessage="1" showErrorMessage="1" sqref="B19" xr:uid="{00000000-0002-0000-0800-00000F000000}">
      <formula1>"N.A."</formula1>
    </dataValidation>
    <dataValidation type="list" allowBlank="1" showInputMessage="1" showErrorMessage="1" sqref="B20" xr:uid="{00000000-0002-0000-0800-000010000000}">
      <formula1>"N.A."</formula1>
    </dataValidation>
    <dataValidation type="list" allowBlank="1" showInputMessage="1" showErrorMessage="1" sqref="B21" xr:uid="{00000000-0002-0000-0800-000011000000}">
      <formula1>"N.A."</formula1>
    </dataValidation>
    <dataValidation type="list" allowBlank="1" showInputMessage="1" showErrorMessage="1" sqref="B22" xr:uid="{00000000-0002-0000-0800-000012000000}">
      <formula1>"N.A."</formula1>
    </dataValidation>
    <dataValidation type="list" allowBlank="1" showInputMessage="1" showErrorMessage="1" sqref="B23" xr:uid="{00000000-0002-0000-0800-000013000000}">
      <formula1>"N.A."</formula1>
    </dataValidation>
    <dataValidation type="list" allowBlank="1" showInputMessage="1" showErrorMessage="1" sqref="B24" xr:uid="{00000000-0002-0000-0800-000014000000}">
      <formula1>"N.A."</formula1>
    </dataValidation>
    <dataValidation type="list" allowBlank="1" showInputMessage="1" showErrorMessage="1" sqref="B25" xr:uid="{00000000-0002-0000-0800-000015000000}">
      <formula1>"N.A."</formula1>
    </dataValidation>
    <dataValidation type="list" allowBlank="1" showInputMessage="1" showErrorMessage="1" sqref="B26" xr:uid="{00000000-0002-0000-0800-000016000000}">
      <formula1>"N.A."</formula1>
    </dataValidation>
    <dataValidation type="list" allowBlank="1" showInputMessage="1" showErrorMessage="1" sqref="B27" xr:uid="{00000000-0002-0000-0800-000017000000}">
      <formula1>"N.A."</formula1>
    </dataValidation>
    <dataValidation type="list" allowBlank="1" showInputMessage="1" showErrorMessage="1" sqref="B30" xr:uid="{00000000-0002-0000-0800-000018000000}">
      <formula1>"N.A."</formula1>
    </dataValidation>
    <dataValidation type="list" allowBlank="1" showInputMessage="1" showErrorMessage="1" sqref="B31" xr:uid="{00000000-0002-0000-0800-000019000000}">
      <formula1>"N.A."</formula1>
    </dataValidation>
    <dataValidation type="list" allowBlank="1" showInputMessage="1" showErrorMessage="1" sqref="B32" xr:uid="{00000000-0002-0000-0800-00001A000000}">
      <formula1>"N.A."</formula1>
    </dataValidation>
    <dataValidation type="list" allowBlank="1" showInputMessage="1" showErrorMessage="1" sqref="B33" xr:uid="{00000000-0002-0000-0800-00001B000000}">
      <formula1>"N.A."</formula1>
    </dataValidation>
    <dataValidation type="list" allowBlank="1" showInputMessage="1" showErrorMessage="1" sqref="B34" xr:uid="{00000000-0002-0000-0800-00001C000000}">
      <formula1>"N.A."</formula1>
    </dataValidation>
    <dataValidation type="list" allowBlank="1" showInputMessage="1" showErrorMessage="1" sqref="B35" xr:uid="{00000000-0002-0000-0800-00001D000000}">
      <formula1>"N.A."</formula1>
    </dataValidation>
    <dataValidation type="list" allowBlank="1" showInputMessage="1" showErrorMessage="1" sqref="B36" xr:uid="{00000000-0002-0000-0800-00001E000000}">
      <formula1>"N.A."</formula1>
    </dataValidation>
    <dataValidation type="list" allowBlank="1" showInputMessage="1" showErrorMessage="1" sqref="B37" xr:uid="{00000000-0002-0000-0800-00001F000000}">
      <formula1>"N.A."</formula1>
    </dataValidation>
    <dataValidation type="list" allowBlank="1" showInputMessage="1" showErrorMessage="1" sqref="B38" xr:uid="{00000000-0002-0000-0800-000020000000}">
      <formula1>"N.A."</formula1>
    </dataValidation>
    <dataValidation type="list" allowBlank="1" showInputMessage="1" showErrorMessage="1" sqref="B39" xr:uid="{00000000-0002-0000-0800-000021000000}">
      <formula1>"N.A."</formula1>
    </dataValidation>
    <dataValidation type="list" allowBlank="1" showInputMessage="1" showErrorMessage="1" sqref="B40" xr:uid="{00000000-0002-0000-0800-000022000000}">
      <formula1>"N.A."</formula1>
    </dataValidation>
    <dataValidation type="list" allowBlank="1" showInputMessage="1" showErrorMessage="1" sqref="B41" xr:uid="{00000000-0002-0000-0800-000023000000}">
      <formula1>"N.A."</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335"/>
  <sheetViews>
    <sheetView topLeftCell="B304" workbookViewId="0">
      <selection activeCell="G327" sqref="G327"/>
    </sheetView>
  </sheetViews>
  <sheetFormatPr defaultRowHeight="14.25" x14ac:dyDescent="0.45"/>
  <cols>
    <col min="1" max="1" width="50.73046875" customWidth="1"/>
    <col min="2" max="2" width="15.73046875" customWidth="1"/>
    <col min="3" max="3" width="10.73046875" customWidth="1"/>
  </cols>
  <sheetData>
    <row r="1" spans="1:23" x14ac:dyDescent="0.45">
      <c r="A1" s="1" t="s">
        <v>66</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t="s">
        <v>48</v>
      </c>
      <c r="C2" t="str">
        <f t="shared" ref="C2:C13" si="0">IF(SUMPRODUCT(--(E2:W2&lt;&gt;""))=0,0,"N.A.")</f>
        <v>N.A.</v>
      </c>
      <c r="D2" s="2" t="s">
        <v>6</v>
      </c>
      <c r="G2" s="84">
        <v>0.52728187130444959</v>
      </c>
      <c r="H2" s="84">
        <v>0.60126751446492466</v>
      </c>
      <c r="I2" s="84">
        <v>0.6185431743629175</v>
      </c>
      <c r="J2" s="84">
        <v>0.6544774870160196</v>
      </c>
      <c r="K2" s="84"/>
      <c r="L2" s="84">
        <v>0.54895144774638782</v>
      </c>
      <c r="M2" s="84">
        <v>0.68417739899250785</v>
      </c>
      <c r="N2" s="84">
        <v>0.72738972022399784</v>
      </c>
      <c r="O2" s="84">
        <v>0.73016553054937605</v>
      </c>
      <c r="P2" s="84"/>
      <c r="Q2" s="84">
        <v>0.71294256594431826</v>
      </c>
      <c r="R2" s="84"/>
      <c r="S2" s="84">
        <v>0.65602333797001322</v>
      </c>
      <c r="T2" s="84"/>
    </row>
    <row r="3" spans="1:23" x14ac:dyDescent="0.45">
      <c r="A3" s="2" t="str">
        <f>'Population Definitions'!B3</f>
        <v>Gen 5-14</v>
      </c>
      <c r="B3" s="82" t="s">
        <v>48</v>
      </c>
      <c r="C3" t="str">
        <f t="shared" si="0"/>
        <v>N.A.</v>
      </c>
      <c r="D3" s="2" t="s">
        <v>6</v>
      </c>
      <c r="G3" s="84">
        <v>0.52761265523770429</v>
      </c>
      <c r="H3" s="84">
        <v>0.6017651657491071</v>
      </c>
      <c r="I3" s="84">
        <v>0.61917910676356847</v>
      </c>
      <c r="J3" s="84">
        <v>0.65528162143823487</v>
      </c>
      <c r="K3" s="84">
        <v>0.65443320943362138</v>
      </c>
      <c r="L3" s="84">
        <v>0.62653996484003982</v>
      </c>
      <c r="M3" s="84">
        <v>0.68417739888878804</v>
      </c>
      <c r="N3" s="84">
        <v>0.72592662047665379</v>
      </c>
      <c r="O3" s="84">
        <v>0.73016553025898712</v>
      </c>
      <c r="P3" s="84">
        <v>0.78137559754285613</v>
      </c>
      <c r="Q3" s="84">
        <v>0.71294256626806429</v>
      </c>
      <c r="R3" s="84">
        <v>0.68381977228723001</v>
      </c>
      <c r="S3" s="84">
        <v>0.65651957338707012</v>
      </c>
      <c r="T3" s="84"/>
    </row>
    <row r="4" spans="1:23" x14ac:dyDescent="0.45">
      <c r="A4" s="2" t="str">
        <f>'Population Definitions'!B4</f>
        <v>Gen 15-64</v>
      </c>
      <c r="B4" s="82" t="s">
        <v>48</v>
      </c>
      <c r="C4" t="str">
        <f t="shared" si="0"/>
        <v>N.A.</v>
      </c>
      <c r="D4" s="2" t="s">
        <v>6</v>
      </c>
      <c r="G4" s="84">
        <v>0.55067449706655269</v>
      </c>
      <c r="H4" s="84">
        <v>0.62555791776644842</v>
      </c>
      <c r="I4" s="84">
        <v>0.64086681698974046</v>
      </c>
      <c r="J4" s="84">
        <v>0.67436241142338693</v>
      </c>
      <c r="K4" s="84"/>
      <c r="L4" s="84">
        <v>0.62653996506090293</v>
      </c>
      <c r="M4" s="84"/>
      <c r="N4" s="84">
        <v>0.72745783122423247</v>
      </c>
      <c r="O4" s="84">
        <v>0.73848508537969926</v>
      </c>
      <c r="P4" s="84">
        <v>0.781375597733036</v>
      </c>
      <c r="Q4" s="84">
        <v>0.71294256593975247</v>
      </c>
      <c r="R4" s="84">
        <v>0.68381977222841184</v>
      </c>
      <c r="S4" s="84">
        <v>0.65602333785137079</v>
      </c>
      <c r="T4" s="84"/>
    </row>
    <row r="5" spans="1:23" x14ac:dyDescent="0.45">
      <c r="A5" s="2" t="str">
        <f>'Population Definitions'!B5</f>
        <v>Gen 65+</v>
      </c>
      <c r="B5" s="82" t="s">
        <v>48</v>
      </c>
      <c r="C5" t="str">
        <f t="shared" si="0"/>
        <v>N.A.</v>
      </c>
      <c r="D5" s="2" t="s">
        <v>6</v>
      </c>
      <c r="G5" s="84">
        <v>0.52845628744387418</v>
      </c>
      <c r="H5" s="84">
        <v>0.60272649992205973</v>
      </c>
      <c r="I5" s="84">
        <v>0.62016736933887728</v>
      </c>
      <c r="J5" s="84">
        <v>0.65632656370426856</v>
      </c>
      <c r="K5" s="84">
        <v>0.65547585659263452</v>
      </c>
      <c r="L5" s="84">
        <v>0.62907914517819674</v>
      </c>
      <c r="M5" s="84">
        <v>0.68417739902122576</v>
      </c>
      <c r="N5" s="84">
        <v>0.72592662048618972</v>
      </c>
      <c r="O5" s="84"/>
      <c r="P5" s="84">
        <v>0.78137559781853583</v>
      </c>
      <c r="Q5" s="84">
        <v>0.71294256602280948</v>
      </c>
      <c r="R5" s="84">
        <v>0.6838197722454622</v>
      </c>
      <c r="S5" s="84">
        <v>0.65602333785953382</v>
      </c>
      <c r="T5" s="84"/>
    </row>
    <row r="6" spans="1:23" x14ac:dyDescent="0.45">
      <c r="A6" s="2" t="str">
        <f>'Population Definitions'!B6</f>
        <v>PLHIV 15-64</v>
      </c>
      <c r="B6" s="82" t="s">
        <v>48</v>
      </c>
      <c r="C6" t="str">
        <f t="shared" si="0"/>
        <v>N.A.</v>
      </c>
      <c r="D6" s="2" t="s">
        <v>6</v>
      </c>
      <c r="G6" s="84">
        <v>0.53045361362447518</v>
      </c>
      <c r="H6" s="84">
        <v>0.60516367855763931</v>
      </c>
      <c r="I6" s="84">
        <v>0.62284297262724009</v>
      </c>
      <c r="J6" s="84">
        <v>0.65936045820325317</v>
      </c>
      <c r="K6" s="84">
        <v>0.565506340560194</v>
      </c>
      <c r="L6" s="84">
        <v>0.63206374301910362</v>
      </c>
      <c r="M6" s="84">
        <v>0.76964007850794369</v>
      </c>
      <c r="N6" s="84">
        <v>0.72660518192436707</v>
      </c>
      <c r="O6" s="84">
        <v>0.73782441629676121</v>
      </c>
      <c r="P6" s="84">
        <v>0.78193517968808746</v>
      </c>
      <c r="Q6" s="84">
        <v>0.71340975748522106</v>
      </c>
      <c r="R6" s="84">
        <v>0.68404139567522904</v>
      </c>
      <c r="S6" s="84">
        <v>0.65661033668624535</v>
      </c>
      <c r="T6" s="84"/>
    </row>
    <row r="7" spans="1:23" x14ac:dyDescent="0.45">
      <c r="A7" s="2" t="str">
        <f>'Population Definitions'!B7</f>
        <v>PLHIV 65+</v>
      </c>
      <c r="B7" s="82" t="s">
        <v>48</v>
      </c>
      <c r="C7" t="str">
        <f t="shared" si="0"/>
        <v>N.A.</v>
      </c>
      <c r="D7" s="2" t="s">
        <v>6</v>
      </c>
      <c r="G7" s="84">
        <v>0.52838965188452258</v>
      </c>
      <c r="H7" s="84">
        <v>0.60256726743249001</v>
      </c>
      <c r="I7" s="84">
        <v>0.61991786553615713</v>
      </c>
      <c r="J7" s="84">
        <v>0.65597182946713306</v>
      </c>
      <c r="K7" s="84">
        <v>0.65503099227854578</v>
      </c>
      <c r="L7" s="84"/>
      <c r="M7" s="84">
        <v>0.68417739898711749</v>
      </c>
      <c r="N7" s="84">
        <v>0.73295096659773573</v>
      </c>
      <c r="O7" s="84"/>
      <c r="P7" s="84">
        <v>0.78137559787202193</v>
      </c>
      <c r="Q7" s="84">
        <v>0.71294256598294636</v>
      </c>
      <c r="R7" s="84">
        <v>0.6838197720766066</v>
      </c>
      <c r="S7" s="84">
        <v>0.67314841143825577</v>
      </c>
      <c r="T7" s="84"/>
    </row>
    <row r="8" spans="1:23" x14ac:dyDescent="0.45">
      <c r="A8" s="2" t="str">
        <f>'Population Definitions'!B8</f>
        <v>Prisoners</v>
      </c>
      <c r="B8" s="82" t="s">
        <v>48</v>
      </c>
      <c r="C8" t="str">
        <f t="shared" si="0"/>
        <v>N.A.</v>
      </c>
      <c r="D8" s="2" t="s">
        <v>6</v>
      </c>
      <c r="G8" s="84">
        <v>0.5270438588019648</v>
      </c>
      <c r="H8" s="84">
        <v>0.46364079802937885</v>
      </c>
      <c r="I8" s="84">
        <v>0.61817155646575495</v>
      </c>
      <c r="J8" s="84">
        <v>0.65403539027450919</v>
      </c>
      <c r="K8" s="84">
        <v>0.65300889165040166</v>
      </c>
      <c r="L8" s="84"/>
      <c r="M8" s="84">
        <v>0.68417739889979223</v>
      </c>
      <c r="N8" s="84">
        <v>0.7259266203066973</v>
      </c>
      <c r="O8" s="84">
        <v>0.73016553044905463</v>
      </c>
      <c r="P8" s="84">
        <v>0.78137559792763511</v>
      </c>
      <c r="Q8" s="84">
        <v>0.71294256602521744</v>
      </c>
      <c r="R8" s="84">
        <v>0.68381977240266867</v>
      </c>
      <c r="S8" s="84">
        <v>0.65602333786113276</v>
      </c>
      <c r="T8" s="84"/>
    </row>
    <row r="9" spans="1:23" x14ac:dyDescent="0.45">
      <c r="A9" s="2" t="str">
        <f>'Population Definitions'!B9</f>
        <v>PLHIV Prisoners</v>
      </c>
      <c r="B9" s="82" t="s">
        <v>48</v>
      </c>
      <c r="C9" t="str">
        <f t="shared" si="0"/>
        <v>N.A.</v>
      </c>
      <c r="D9" s="2" t="s">
        <v>6</v>
      </c>
      <c r="G9" s="84">
        <v>0.52704385877126847</v>
      </c>
      <c r="H9" s="84">
        <v>0.52980922439436529</v>
      </c>
      <c r="I9" s="84">
        <v>0.61817155627866849</v>
      </c>
      <c r="J9" s="84">
        <v>0.65403539030765889</v>
      </c>
      <c r="K9" s="84">
        <v>0.68487264055179264</v>
      </c>
      <c r="L9" s="84">
        <v>0.71809133807644876</v>
      </c>
      <c r="M9" s="84">
        <v>0.68417739908977482</v>
      </c>
      <c r="N9" s="84">
        <v>0.72592662044277956</v>
      </c>
      <c r="O9" s="84">
        <v>0.73016553038445808</v>
      </c>
      <c r="P9" s="84">
        <v>0.78137559786281374</v>
      </c>
      <c r="Q9" s="84">
        <v>0.71294256605192141</v>
      </c>
      <c r="R9" s="84">
        <v>0.68381977229616697</v>
      </c>
      <c r="S9" s="84">
        <v>0.65602333797124845</v>
      </c>
      <c r="T9" s="84"/>
    </row>
    <row r="10" spans="1:23" x14ac:dyDescent="0.45">
      <c r="A10" s="2" t="str">
        <f>'Population Definitions'!B10</f>
        <v>Health Care Workers</v>
      </c>
      <c r="B10" s="82" t="s">
        <v>48</v>
      </c>
      <c r="C10" s="83">
        <v>0.59</v>
      </c>
      <c r="D10" s="2" t="s">
        <v>6</v>
      </c>
      <c r="G10" s="84"/>
      <c r="H10" s="84"/>
      <c r="I10" s="84"/>
      <c r="J10" s="84"/>
      <c r="K10" s="84"/>
      <c r="L10" s="84"/>
      <c r="M10" s="84"/>
      <c r="N10" s="84"/>
      <c r="O10" s="84"/>
      <c r="P10" s="84"/>
      <c r="Q10" s="84"/>
      <c r="R10" s="84"/>
      <c r="S10" s="84"/>
      <c r="T10" s="84"/>
    </row>
    <row r="11" spans="1:23" x14ac:dyDescent="0.45">
      <c r="A11" s="2" t="str">
        <f>'Population Definitions'!B11</f>
        <v>PLHIV Health Care Workers</v>
      </c>
      <c r="B11" s="82" t="s">
        <v>48</v>
      </c>
      <c r="C11" s="83">
        <v>0.59</v>
      </c>
      <c r="D11" s="2" t="s">
        <v>6</v>
      </c>
      <c r="G11" s="84"/>
      <c r="H11" s="84"/>
      <c r="I11" s="84"/>
      <c r="J11" s="84"/>
      <c r="K11" s="84"/>
      <c r="L11" s="84"/>
      <c r="M11" s="84"/>
      <c r="N11" s="84"/>
      <c r="O11" s="84"/>
      <c r="P11" s="84"/>
      <c r="Q11" s="84"/>
      <c r="R11" s="84"/>
      <c r="S11" s="84"/>
      <c r="T11" s="84"/>
    </row>
    <row r="12" spans="1:23" x14ac:dyDescent="0.45">
      <c r="A12" s="2" t="str">
        <f>'Population Definitions'!B12</f>
        <v>Miners</v>
      </c>
      <c r="B12" s="82" t="s">
        <v>48</v>
      </c>
      <c r="C12" t="str">
        <f t="shared" si="0"/>
        <v>N.A.</v>
      </c>
      <c r="D12" s="2" t="s">
        <v>6</v>
      </c>
      <c r="G12" s="84"/>
      <c r="H12" s="84"/>
      <c r="I12" s="84"/>
      <c r="J12" s="84"/>
      <c r="K12" s="84"/>
      <c r="L12" s="84"/>
      <c r="M12" s="84"/>
      <c r="N12" s="84"/>
      <c r="O12" s="84"/>
      <c r="P12" s="84"/>
      <c r="Q12" s="84"/>
      <c r="R12" s="84"/>
      <c r="S12" s="84"/>
      <c r="T12" s="84">
        <v>0.8</v>
      </c>
    </row>
    <row r="13" spans="1:23" x14ac:dyDescent="0.45">
      <c r="A13" s="2" t="str">
        <f>'Population Definitions'!B13</f>
        <v>PLHIV Miners</v>
      </c>
      <c r="B13" s="82" t="s">
        <v>48</v>
      </c>
      <c r="C13" t="str">
        <f t="shared" si="0"/>
        <v>N.A.</v>
      </c>
      <c r="D13" s="2" t="s">
        <v>6</v>
      </c>
      <c r="G13" s="84"/>
      <c r="H13" s="84"/>
      <c r="I13" s="84"/>
      <c r="J13" s="84"/>
      <c r="K13" s="84"/>
      <c r="L13" s="84"/>
      <c r="M13" s="84"/>
      <c r="N13" s="84"/>
      <c r="O13" s="84"/>
      <c r="P13" s="84"/>
      <c r="Q13" s="84"/>
      <c r="R13" s="84"/>
      <c r="S13" s="84"/>
      <c r="T13" s="84">
        <v>0.8</v>
      </c>
    </row>
    <row r="15" spans="1:23" x14ac:dyDescent="0.45">
      <c r="A15" s="1" t="s">
        <v>67</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s="82" t="s">
        <v>48</v>
      </c>
      <c r="C16" t="str">
        <f t="shared" ref="C16:C27" si="1">IF(SUMPRODUCT(--(E16:W16&lt;&gt;""))=0,0,"N.A.")</f>
        <v>N.A.</v>
      </c>
      <c r="D16" s="2" t="s">
        <v>6</v>
      </c>
      <c r="G16" s="86">
        <v>0.82399999999999995</v>
      </c>
      <c r="H16" s="86"/>
      <c r="I16" s="86"/>
      <c r="J16" s="86"/>
      <c r="K16" s="86"/>
      <c r="L16" s="86"/>
      <c r="M16" s="86"/>
      <c r="N16" s="86"/>
      <c r="O16" s="86">
        <v>0.82399999999999995</v>
      </c>
      <c r="P16" s="86">
        <v>0.871</v>
      </c>
      <c r="Q16" s="86">
        <v>0.68300000000000005</v>
      </c>
      <c r="R16" s="86"/>
      <c r="S16" s="86">
        <v>0.90300000000000002</v>
      </c>
      <c r="T16" s="86">
        <v>0.9</v>
      </c>
    </row>
    <row r="17" spans="1:23" x14ac:dyDescent="0.45">
      <c r="A17" s="2" t="str">
        <f>'Population Definitions'!B3</f>
        <v>Gen 5-14</v>
      </c>
      <c r="B17" s="82" t="s">
        <v>48</v>
      </c>
      <c r="C17" t="str">
        <f t="shared" si="1"/>
        <v>N.A.</v>
      </c>
      <c r="D17" s="2" t="s">
        <v>6</v>
      </c>
      <c r="G17" s="86">
        <v>0.82399999999999995</v>
      </c>
      <c r="H17" s="86"/>
      <c r="I17" s="86"/>
      <c r="J17" s="86"/>
      <c r="K17" s="86"/>
      <c r="L17" s="86"/>
      <c r="M17" s="86"/>
      <c r="N17" s="86"/>
      <c r="O17" s="86">
        <v>0.82399999999999995</v>
      </c>
      <c r="P17" s="86">
        <v>0.871</v>
      </c>
      <c r="Q17" s="86">
        <v>0.68300000000000005</v>
      </c>
      <c r="R17" s="86"/>
      <c r="S17" s="86">
        <v>0.90300000000000002</v>
      </c>
      <c r="T17" s="86">
        <v>0.9</v>
      </c>
    </row>
    <row r="18" spans="1:23" x14ac:dyDescent="0.45">
      <c r="A18" s="2" t="str">
        <f>'Population Definitions'!B4</f>
        <v>Gen 15-64</v>
      </c>
      <c r="B18" s="82" t="s">
        <v>48</v>
      </c>
      <c r="C18" t="str">
        <f t="shared" si="1"/>
        <v>N.A.</v>
      </c>
      <c r="D18" s="2" t="s">
        <v>6</v>
      </c>
      <c r="G18" s="86">
        <v>0.82399999999999995</v>
      </c>
      <c r="H18" s="86"/>
      <c r="I18" s="86"/>
      <c r="J18" s="86"/>
      <c r="K18" s="86"/>
      <c r="L18" s="86"/>
      <c r="M18" s="86"/>
      <c r="N18" s="86"/>
      <c r="O18" s="86">
        <v>0.82399999999999995</v>
      </c>
      <c r="P18" s="86">
        <v>0.871</v>
      </c>
      <c r="Q18" s="86">
        <v>0.68300000000000005</v>
      </c>
      <c r="R18" s="86"/>
      <c r="S18" s="86">
        <v>0.90300000000000002</v>
      </c>
      <c r="T18" s="86">
        <v>0.9</v>
      </c>
    </row>
    <row r="19" spans="1:23" x14ac:dyDescent="0.45">
      <c r="A19" s="2" t="str">
        <f>'Population Definitions'!B5</f>
        <v>Gen 65+</v>
      </c>
      <c r="B19" s="82" t="s">
        <v>48</v>
      </c>
      <c r="C19" t="str">
        <f t="shared" si="1"/>
        <v>N.A.</v>
      </c>
      <c r="D19" s="2" t="s">
        <v>6</v>
      </c>
      <c r="G19" s="86">
        <v>0.82399999999999995</v>
      </c>
      <c r="H19" s="86"/>
      <c r="I19" s="86"/>
      <c r="J19" s="86"/>
      <c r="K19" s="86"/>
      <c r="L19" s="86"/>
      <c r="M19" s="86"/>
      <c r="N19" s="86"/>
      <c r="O19" s="86">
        <v>0.82399999999999995</v>
      </c>
      <c r="P19" s="86">
        <v>0.871</v>
      </c>
      <c r="Q19" s="86">
        <v>0.68300000000000005</v>
      </c>
      <c r="R19" s="86"/>
      <c r="S19" s="86">
        <v>0.90300000000000002</v>
      </c>
      <c r="T19" s="86">
        <v>0.9</v>
      </c>
    </row>
    <row r="20" spans="1:23" x14ac:dyDescent="0.45">
      <c r="A20" s="2" t="str">
        <f>'Population Definitions'!B6</f>
        <v>PLHIV 15-64</v>
      </c>
      <c r="B20" s="82" t="s">
        <v>48</v>
      </c>
      <c r="C20" t="str">
        <f t="shared" si="1"/>
        <v>N.A.</v>
      </c>
      <c r="D20" s="2" t="s">
        <v>6</v>
      </c>
      <c r="G20" s="86">
        <v>0.82399999999999995</v>
      </c>
      <c r="H20" s="86"/>
      <c r="I20" s="86"/>
      <c r="J20" s="86"/>
      <c r="K20" s="86"/>
      <c r="L20" s="86"/>
      <c r="M20" s="86"/>
      <c r="N20" s="86"/>
      <c r="O20" s="86">
        <v>0.82399999999999995</v>
      </c>
      <c r="P20" s="86">
        <v>0.871</v>
      </c>
      <c r="Q20" s="86">
        <v>0.68300000000000005</v>
      </c>
      <c r="R20" s="86"/>
      <c r="S20" s="86">
        <v>0.90300000000000002</v>
      </c>
      <c r="T20" s="86">
        <v>0.9</v>
      </c>
    </row>
    <row r="21" spans="1:23" x14ac:dyDescent="0.45">
      <c r="A21" s="2" t="str">
        <f>'Population Definitions'!B7</f>
        <v>PLHIV 65+</v>
      </c>
      <c r="B21" s="82" t="s">
        <v>48</v>
      </c>
      <c r="C21" t="str">
        <f t="shared" si="1"/>
        <v>N.A.</v>
      </c>
      <c r="D21" s="2" t="s">
        <v>6</v>
      </c>
      <c r="G21" s="86">
        <v>0.82399999999999995</v>
      </c>
      <c r="H21" s="86"/>
      <c r="I21" s="86"/>
      <c r="J21" s="86"/>
      <c r="K21" s="86"/>
      <c r="L21" s="86"/>
      <c r="M21" s="86"/>
      <c r="N21" s="86"/>
      <c r="O21" s="86">
        <v>0.82399999999999995</v>
      </c>
      <c r="P21" s="86">
        <v>0.871</v>
      </c>
      <c r="Q21" s="86">
        <v>0.68300000000000005</v>
      </c>
      <c r="R21" s="86"/>
      <c r="S21" s="86">
        <v>0.90300000000000002</v>
      </c>
      <c r="T21" s="86">
        <v>0.9</v>
      </c>
    </row>
    <row r="22" spans="1:23" x14ac:dyDescent="0.45">
      <c r="A22" s="2" t="str">
        <f>'Population Definitions'!B8</f>
        <v>Prisoners</v>
      </c>
      <c r="B22" s="82" t="s">
        <v>48</v>
      </c>
      <c r="C22" t="str">
        <f t="shared" si="1"/>
        <v>N.A.</v>
      </c>
      <c r="D22" s="2" t="s">
        <v>6</v>
      </c>
      <c r="G22" s="86">
        <v>0.82399999999999995</v>
      </c>
      <c r="H22" s="86"/>
      <c r="I22" s="86"/>
      <c r="J22" s="86"/>
      <c r="K22" s="86"/>
      <c r="L22" s="86"/>
      <c r="M22" s="86"/>
      <c r="N22" s="86"/>
      <c r="O22" s="86">
        <v>0.82399999999999995</v>
      </c>
      <c r="P22" s="86">
        <v>0.871</v>
      </c>
      <c r="Q22" s="86">
        <v>0.68300000000000005</v>
      </c>
      <c r="R22" s="86"/>
      <c r="S22" s="86">
        <v>0.90300000000000002</v>
      </c>
      <c r="T22" s="86">
        <v>0.9</v>
      </c>
    </row>
    <row r="23" spans="1:23" x14ac:dyDescent="0.45">
      <c r="A23" s="2" t="str">
        <f>'Population Definitions'!B9</f>
        <v>PLHIV Prisoners</v>
      </c>
      <c r="B23" s="82" t="s">
        <v>48</v>
      </c>
      <c r="C23" t="str">
        <f t="shared" si="1"/>
        <v>N.A.</v>
      </c>
      <c r="D23" s="2" t="s">
        <v>6</v>
      </c>
      <c r="G23" s="86">
        <v>0.82399999999999995</v>
      </c>
      <c r="H23" s="86"/>
      <c r="I23" s="86"/>
      <c r="J23" s="86"/>
      <c r="K23" s="86"/>
      <c r="L23" s="86"/>
      <c r="M23" s="86"/>
      <c r="N23" s="86"/>
      <c r="O23" s="86">
        <v>0.82399999999999995</v>
      </c>
      <c r="P23" s="86">
        <v>0.871</v>
      </c>
      <c r="Q23" s="86">
        <v>0.68300000000000005</v>
      </c>
      <c r="R23" s="86"/>
      <c r="S23" s="86">
        <v>0.90300000000000002</v>
      </c>
      <c r="T23" s="86">
        <v>0.9</v>
      </c>
    </row>
    <row r="24" spans="1:23" x14ac:dyDescent="0.45">
      <c r="A24" s="2" t="str">
        <f>'Population Definitions'!B10</f>
        <v>Health Care Workers</v>
      </c>
      <c r="B24" s="82" t="s">
        <v>48</v>
      </c>
      <c r="C24" s="85">
        <v>0.59</v>
      </c>
      <c r="D24" s="2" t="s">
        <v>6</v>
      </c>
      <c r="G24" s="86"/>
      <c r="H24" s="86"/>
      <c r="I24" s="86"/>
      <c r="J24" s="86"/>
      <c r="K24" s="86"/>
      <c r="L24" s="86"/>
      <c r="M24" s="86"/>
      <c r="N24" s="86"/>
      <c r="O24" s="86"/>
      <c r="P24" s="86"/>
      <c r="Q24" s="86"/>
      <c r="R24" s="86"/>
      <c r="S24" s="86"/>
      <c r="T24" s="86"/>
    </row>
    <row r="25" spans="1:23" x14ac:dyDescent="0.45">
      <c r="A25" s="2" t="str">
        <f>'Population Definitions'!B11</f>
        <v>PLHIV Health Care Workers</v>
      </c>
      <c r="B25" s="82" t="s">
        <v>48</v>
      </c>
      <c r="C25" s="85">
        <v>0.59</v>
      </c>
      <c r="D25" s="2" t="s">
        <v>6</v>
      </c>
      <c r="G25" s="86"/>
      <c r="H25" s="86"/>
      <c r="I25" s="86"/>
      <c r="J25" s="86"/>
      <c r="K25" s="86"/>
      <c r="L25" s="86"/>
      <c r="M25" s="86"/>
      <c r="N25" s="86"/>
      <c r="O25" s="86"/>
      <c r="P25" s="86"/>
      <c r="Q25" s="86"/>
      <c r="R25" s="86"/>
      <c r="S25" s="86"/>
      <c r="T25" s="86"/>
    </row>
    <row r="26" spans="1:23" x14ac:dyDescent="0.45">
      <c r="A26" s="2" t="str">
        <f>'Population Definitions'!B12</f>
        <v>Miners</v>
      </c>
      <c r="B26" s="82" t="s">
        <v>48</v>
      </c>
      <c r="C26" t="str">
        <f t="shared" si="1"/>
        <v>N.A.</v>
      </c>
      <c r="D26" s="2" t="s">
        <v>6</v>
      </c>
      <c r="G26" s="86"/>
      <c r="H26" s="86"/>
      <c r="I26" s="86"/>
      <c r="J26" s="86"/>
      <c r="K26" s="86"/>
      <c r="L26" s="86"/>
      <c r="M26" s="86"/>
      <c r="N26" s="86"/>
      <c r="O26" s="86"/>
      <c r="P26" s="86"/>
      <c r="Q26" s="86"/>
      <c r="R26" s="86"/>
      <c r="S26" s="86"/>
      <c r="T26" s="87">
        <v>0.93759999999999999</v>
      </c>
    </row>
    <row r="27" spans="1:23" x14ac:dyDescent="0.45">
      <c r="A27" s="2" t="str">
        <f>'Population Definitions'!B13</f>
        <v>PLHIV Miners</v>
      </c>
      <c r="B27" s="82" t="s">
        <v>48</v>
      </c>
      <c r="C27" t="str">
        <f t="shared" si="1"/>
        <v>N.A.</v>
      </c>
      <c r="D27" s="2" t="s">
        <v>6</v>
      </c>
      <c r="G27" s="86"/>
      <c r="H27" s="86"/>
      <c r="I27" s="86"/>
      <c r="J27" s="86"/>
      <c r="K27" s="86"/>
      <c r="L27" s="86"/>
      <c r="M27" s="86"/>
      <c r="N27" s="86"/>
      <c r="O27" s="86"/>
      <c r="P27" s="86"/>
      <c r="Q27" s="86"/>
      <c r="R27" s="86"/>
      <c r="S27" s="86"/>
      <c r="T27" s="86">
        <v>0.93759999999999999</v>
      </c>
    </row>
    <row r="29" spans="1:23" x14ac:dyDescent="0.45">
      <c r="A29" s="1" t="s">
        <v>68</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s="82" t="s">
        <v>48</v>
      </c>
      <c r="C30" t="str">
        <f t="shared" ref="C30:C37" si="2">IF(SUMPRODUCT(--(E30:W30&lt;&gt;""))=0,0,"N.A.")</f>
        <v>N.A.</v>
      </c>
      <c r="D30" s="2" t="s">
        <v>6</v>
      </c>
      <c r="H30" s="88">
        <v>0.12690191000323731</v>
      </c>
      <c r="I30" s="88">
        <v>0.1290866194809572</v>
      </c>
      <c r="J30" s="88"/>
      <c r="K30" s="88"/>
      <c r="L30" s="88">
        <v>0.11751930501930502</v>
      </c>
      <c r="M30" s="88"/>
      <c r="N30" s="88">
        <v>8.7855297157622733E-2</v>
      </c>
      <c r="O30" s="88">
        <v>8.0291970802919707E-2</v>
      </c>
      <c r="P30" s="88">
        <v>4.9977688531905401E-2</v>
      </c>
      <c r="Q30" s="88">
        <v>5.0980392156862744E-2</v>
      </c>
      <c r="R30" s="88">
        <v>5.4147772739397172E-2</v>
      </c>
      <c r="S30" s="88">
        <v>5.0324675324675328E-2</v>
      </c>
      <c r="T30" s="88">
        <v>4.1752224503764541E-2</v>
      </c>
    </row>
    <row r="31" spans="1:23" x14ac:dyDescent="0.45">
      <c r="A31" s="2" t="str">
        <f>'Population Definitions'!B3</f>
        <v>Gen 5-14</v>
      </c>
      <c r="B31" s="82" t="s">
        <v>48</v>
      </c>
      <c r="C31" t="str">
        <f t="shared" si="2"/>
        <v>N.A.</v>
      </c>
      <c r="D31" s="2" t="s">
        <v>6</v>
      </c>
      <c r="H31" s="88">
        <v>0.1133879781420765</v>
      </c>
      <c r="I31" s="88">
        <v>0.11237298266586969</v>
      </c>
      <c r="J31" s="88"/>
      <c r="K31" s="88"/>
      <c r="L31" s="88">
        <v>8.8495575221238937E-2</v>
      </c>
      <c r="M31" s="88"/>
      <c r="N31" s="88">
        <v>8.75405280222325E-2</v>
      </c>
      <c r="O31" s="88"/>
      <c r="P31" s="88">
        <v>4.1591320072332731E-2</v>
      </c>
      <c r="Q31" s="88">
        <v>3.834355828220859E-2</v>
      </c>
      <c r="R31" s="88">
        <v>4.4099378881987575E-2</v>
      </c>
      <c r="S31" s="88">
        <v>3.9321511179645337E-2</v>
      </c>
      <c r="T31" s="88">
        <v>3.5859820700896494E-2</v>
      </c>
    </row>
    <row r="32" spans="1:23" x14ac:dyDescent="0.45">
      <c r="A32" s="2" t="str">
        <f>'Population Definitions'!B4</f>
        <v>Gen 15-64</v>
      </c>
      <c r="B32" s="82" t="s">
        <v>48</v>
      </c>
      <c r="C32" t="str">
        <f t="shared" si="2"/>
        <v>N.A.</v>
      </c>
      <c r="D32" s="2" t="s">
        <v>6</v>
      </c>
      <c r="H32" s="88">
        <v>0.15780842091170763</v>
      </c>
      <c r="I32" s="88">
        <v>0.13122721749696234</v>
      </c>
      <c r="J32" s="88"/>
      <c r="K32" s="88"/>
      <c r="L32" s="88">
        <v>0.12801951420260921</v>
      </c>
      <c r="M32" s="88"/>
      <c r="N32" s="88">
        <v>0.11693734518564772</v>
      </c>
      <c r="O32" s="88"/>
      <c r="P32" s="88"/>
      <c r="Q32" s="88">
        <v>8.7488316109183964E-2</v>
      </c>
      <c r="R32" s="88">
        <v>7.6886747284385951E-2</v>
      </c>
      <c r="S32" s="88">
        <v>6.9641955504940248E-2</v>
      </c>
      <c r="T32" s="88">
        <v>6.9810943466733361E-2</v>
      </c>
    </row>
    <row r="33" spans="1:23" x14ac:dyDescent="0.45">
      <c r="A33" s="2" t="str">
        <f>'Population Definitions'!B5</f>
        <v>Gen 65+</v>
      </c>
      <c r="B33" s="82" t="s">
        <v>48</v>
      </c>
      <c r="C33" t="str">
        <f t="shared" si="2"/>
        <v>N.A.</v>
      </c>
      <c r="D33" s="2" t="s">
        <v>6</v>
      </c>
      <c r="H33" s="88">
        <v>0.1333333333333333</v>
      </c>
      <c r="I33" s="88">
        <v>0.10920770877944322</v>
      </c>
      <c r="J33" s="88"/>
      <c r="K33" s="88">
        <v>0.10461538461538462</v>
      </c>
      <c r="L33" s="88">
        <v>0.10574765626588756</v>
      </c>
      <c r="M33" s="88"/>
      <c r="N33" s="88">
        <v>0.10023373932599088</v>
      </c>
      <c r="O33" s="88"/>
      <c r="P33" s="88">
        <v>7.9566258273482598E-2</v>
      </c>
      <c r="Q33" s="88">
        <v>6.3890405467977918E-2</v>
      </c>
      <c r="R33" s="88">
        <v>7.7663265401036199E-2</v>
      </c>
      <c r="S33" s="88">
        <v>6.7228847400140485E-2</v>
      </c>
      <c r="T33" s="88">
        <v>4.3518375341477247E-2</v>
      </c>
    </row>
    <row r="34" spans="1:23" x14ac:dyDescent="0.45">
      <c r="A34" s="2" t="str">
        <f>'Population Definitions'!B6</f>
        <v>PLHIV 15-64</v>
      </c>
      <c r="B34" s="82" t="s">
        <v>48</v>
      </c>
      <c r="C34" t="str">
        <f t="shared" si="2"/>
        <v>N.A.</v>
      </c>
      <c r="D34" s="2" t="s">
        <v>6</v>
      </c>
      <c r="H34" s="88">
        <v>0.15783623078369768</v>
      </c>
      <c r="I34" s="88">
        <v>0.13125925929346685</v>
      </c>
      <c r="J34" s="88">
        <v>0.11387649433581779</v>
      </c>
      <c r="K34" s="88">
        <v>0.11538287201108939</v>
      </c>
      <c r="L34" s="88">
        <v>0.12754313300908782</v>
      </c>
      <c r="M34" s="88">
        <v>0.10388573183873054</v>
      </c>
      <c r="N34" s="88">
        <v>0.11895971196237486</v>
      </c>
      <c r="O34" s="88">
        <v>0.12344685515806607</v>
      </c>
      <c r="P34" s="88">
        <v>0.10868301378108965</v>
      </c>
      <c r="Q34" s="88">
        <v>9.560733710659218E-2</v>
      </c>
      <c r="R34" s="88">
        <v>8.213988447690064E-2</v>
      </c>
      <c r="S34" s="88">
        <v>7.1167404435899306E-2</v>
      </c>
      <c r="T34" s="88">
        <v>6.8420760896606897E-2</v>
      </c>
    </row>
    <row r="35" spans="1:23" x14ac:dyDescent="0.45">
      <c r="A35" s="2" t="str">
        <f>'Population Definitions'!B7</f>
        <v>PLHIV 65+</v>
      </c>
      <c r="B35" s="82" t="s">
        <v>48</v>
      </c>
      <c r="C35" t="str">
        <f t="shared" si="2"/>
        <v>N.A.</v>
      </c>
      <c r="D35" s="2" t="s">
        <v>6</v>
      </c>
      <c r="H35" s="88">
        <v>0.13333333333333333</v>
      </c>
      <c r="I35" s="88">
        <v>0.10920770877944325</v>
      </c>
      <c r="J35" s="88">
        <v>8.2812499999999997E-2</v>
      </c>
      <c r="K35" s="88">
        <v>0.10461538461538464</v>
      </c>
      <c r="L35" s="88">
        <v>0.10877457573095552</v>
      </c>
      <c r="M35" s="88">
        <v>5.8973365187897579E-2</v>
      </c>
      <c r="N35" s="88">
        <v>0.11554136323801989</v>
      </c>
      <c r="O35" s="88">
        <v>9.1344647246847113E-2</v>
      </c>
      <c r="P35" s="88">
        <v>7.3647333952645708E-2</v>
      </c>
      <c r="Q35" s="88">
        <v>7.6155286776611444E-2</v>
      </c>
      <c r="R35" s="88">
        <v>5.856099540167703E-2</v>
      </c>
      <c r="S35" s="88">
        <v>6.5839305482724458E-2</v>
      </c>
      <c r="T35" s="88">
        <v>4.8122548616253875E-2</v>
      </c>
    </row>
    <row r="36" spans="1:23" x14ac:dyDescent="0.45">
      <c r="A36" s="2" t="str">
        <f>'Population Definitions'!B8</f>
        <v>Prisoners</v>
      </c>
      <c r="B36" s="82" t="s">
        <v>48</v>
      </c>
      <c r="C36" t="str">
        <f t="shared" si="2"/>
        <v>N.A.</v>
      </c>
      <c r="D36" s="2" t="s">
        <v>6</v>
      </c>
      <c r="H36" s="88">
        <v>0.38012958963282939</v>
      </c>
      <c r="I36" s="88">
        <v>0.34711964549483015</v>
      </c>
      <c r="J36" s="88"/>
      <c r="K36" s="88"/>
      <c r="L36" s="88">
        <v>0.10393258426966293</v>
      </c>
      <c r="M36" s="88"/>
      <c r="N36" s="88"/>
      <c r="O36" s="88"/>
      <c r="P36" s="88">
        <v>4.0316346554082186E-2</v>
      </c>
      <c r="Q36" s="88">
        <v>4.98776268039497E-2</v>
      </c>
      <c r="R36" s="88"/>
      <c r="S36" s="88">
        <v>4.8024732147071314E-2</v>
      </c>
      <c r="T36" s="88">
        <v>3.4267026873311526E-2</v>
      </c>
    </row>
    <row r="37" spans="1:23" x14ac:dyDescent="0.45">
      <c r="A37" s="2" t="str">
        <f>'Population Definitions'!B9</f>
        <v>PLHIV Prisoners</v>
      </c>
      <c r="B37" s="82" t="s">
        <v>48</v>
      </c>
      <c r="C37" t="str">
        <f t="shared" si="2"/>
        <v>N.A.</v>
      </c>
      <c r="D37" s="2" t="s">
        <v>6</v>
      </c>
      <c r="H37" s="88">
        <v>0.38012958963282939</v>
      </c>
      <c r="I37" s="88">
        <v>0.3471196454948301</v>
      </c>
      <c r="J37" s="88"/>
      <c r="K37" s="88"/>
      <c r="L37" s="88"/>
      <c r="M37" s="88">
        <v>0.17735495168108789</v>
      </c>
      <c r="N37" s="88">
        <v>0.11118230299264784</v>
      </c>
      <c r="O37" s="88">
        <v>0.1021170703273874</v>
      </c>
      <c r="P37" s="88"/>
      <c r="Q37" s="88"/>
      <c r="R37" s="88"/>
      <c r="S37" s="88">
        <v>9.3275464708036271E-2</v>
      </c>
      <c r="T37" s="88">
        <v>4.5643939393939396E-2</v>
      </c>
    </row>
    <row r="38" spans="1:23" x14ac:dyDescent="0.45">
      <c r="A38" s="2" t="str">
        <f>'Population Definitions'!B10</f>
        <v>Health Care Workers</v>
      </c>
      <c r="B38" s="82" t="s">
        <v>48</v>
      </c>
      <c r="C38" s="89">
        <v>0.05</v>
      </c>
      <c r="D38" s="2" t="s">
        <v>6</v>
      </c>
    </row>
    <row r="39" spans="1:23" x14ac:dyDescent="0.45">
      <c r="A39" s="2" t="str">
        <f>'Population Definitions'!B11</f>
        <v>PLHIV Health Care Workers</v>
      </c>
      <c r="B39" s="82" t="s">
        <v>48</v>
      </c>
      <c r="C39" s="89">
        <v>0.05</v>
      </c>
      <c r="D39" s="2" t="s">
        <v>6</v>
      </c>
    </row>
    <row r="40" spans="1:23" x14ac:dyDescent="0.45">
      <c r="A40" s="2" t="str">
        <f>'Population Definitions'!B12</f>
        <v>Miners</v>
      </c>
      <c r="B40" s="82" t="s">
        <v>48</v>
      </c>
      <c r="C40" s="89">
        <v>0.05</v>
      </c>
      <c r="D40" s="2" t="s">
        <v>6</v>
      </c>
    </row>
    <row r="41" spans="1:23" x14ac:dyDescent="0.45">
      <c r="A41" s="2" t="str">
        <f>'Population Definitions'!B13</f>
        <v>PLHIV Miners</v>
      </c>
      <c r="B41" s="82" t="s">
        <v>48</v>
      </c>
      <c r="C41" s="89">
        <v>0.05</v>
      </c>
      <c r="D41" s="2" t="s">
        <v>6</v>
      </c>
    </row>
    <row r="43" spans="1:23" x14ac:dyDescent="0.45">
      <c r="A43" s="1" t="s">
        <v>69</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s="82" t="s">
        <v>48</v>
      </c>
      <c r="C44" t="str">
        <f t="shared" ref="C44:C51" si="3">IF(SUMPRODUCT(--(E44:W44&lt;&gt;""))=0,0,"N.A.")</f>
        <v>N.A.</v>
      </c>
      <c r="D44" s="2" t="s">
        <v>6</v>
      </c>
      <c r="H44" s="90">
        <v>0.83004208481709296</v>
      </c>
      <c r="I44" s="90">
        <v>0.82002022244691608</v>
      </c>
      <c r="J44" s="90">
        <v>0.88652482269503541</v>
      </c>
      <c r="K44" s="90">
        <v>0.87963843958135113</v>
      </c>
      <c r="L44" s="90">
        <v>0.84242277992277992</v>
      </c>
      <c r="M44" s="90">
        <v>0.89597086273617121</v>
      </c>
      <c r="N44" s="90">
        <v>0.88771435283063194</v>
      </c>
      <c r="O44" s="90">
        <v>0.90208910143468413</v>
      </c>
      <c r="P44" s="90">
        <v>0.93596608656849622</v>
      </c>
      <c r="Q44" s="90">
        <v>0.93568627450980391</v>
      </c>
      <c r="R44" s="90">
        <v>0.93331555081355033</v>
      </c>
      <c r="S44" s="90">
        <v>0.93733766233766236</v>
      </c>
      <c r="T44" s="90">
        <v>0.94558521560574949</v>
      </c>
    </row>
    <row r="45" spans="1:23" x14ac:dyDescent="0.45">
      <c r="A45" s="2" t="str">
        <f>'Population Definitions'!B3</f>
        <v>Gen 5-14</v>
      </c>
      <c r="B45" s="82" t="s">
        <v>48</v>
      </c>
      <c r="C45" t="str">
        <f t="shared" si="3"/>
        <v>N.A.</v>
      </c>
      <c r="D45" s="2" t="s">
        <v>6</v>
      </c>
      <c r="H45" s="90">
        <v>0.85314207650273222</v>
      </c>
      <c r="I45" s="90">
        <v>0.83263598326359833</v>
      </c>
      <c r="J45" s="90">
        <v>0.89219330855018586</v>
      </c>
      <c r="K45" s="90">
        <v>0.873269435569755</v>
      </c>
      <c r="L45" s="90">
        <v>0.87610619469026552</v>
      </c>
      <c r="M45" s="90">
        <v>0.90651307044749663</v>
      </c>
      <c r="N45" s="90">
        <v>0.88559518295507178</v>
      </c>
      <c r="O45" s="90">
        <v>0.89358528095474887</v>
      </c>
      <c r="P45" s="90">
        <v>0.93761301989150092</v>
      </c>
      <c r="Q45" s="90">
        <v>0.94734151329243355</v>
      </c>
      <c r="R45" s="90">
        <v>0.94099378881987583</v>
      </c>
      <c r="S45" s="90">
        <v>0.93754818812644569</v>
      </c>
      <c r="T45" s="90">
        <v>0.93887530562347188</v>
      </c>
    </row>
    <row r="46" spans="1:23" x14ac:dyDescent="0.45">
      <c r="A46" s="2" t="str">
        <f>'Population Definitions'!B4</f>
        <v>Gen 15-64</v>
      </c>
      <c r="B46" s="82" t="s">
        <v>48</v>
      </c>
      <c r="C46" t="str">
        <f t="shared" si="3"/>
        <v>N.A.</v>
      </c>
      <c r="D46" s="2" t="s">
        <v>6</v>
      </c>
      <c r="H46" s="90">
        <v>0.72421179463150154</v>
      </c>
      <c r="I46" s="90">
        <v>0.74295261239368171</v>
      </c>
      <c r="J46" s="90">
        <v>0.75441127224955573</v>
      </c>
      <c r="K46" s="90">
        <v>0.76850747270232711</v>
      </c>
      <c r="L46" s="90">
        <v>0.76313932399588613</v>
      </c>
      <c r="M46" s="90">
        <v>0.81120008641523145</v>
      </c>
      <c r="N46" s="90">
        <v>0.81736360284413834</v>
      </c>
      <c r="O46" s="90">
        <v>0.82369956980646253</v>
      </c>
      <c r="P46" s="90">
        <v>0.83941445019082661</v>
      </c>
      <c r="Q46" s="90">
        <v>0.87059440009749156</v>
      </c>
      <c r="R46" s="90">
        <v>0.88368562949790774</v>
      </c>
      <c r="S46" s="90">
        <v>0.89042121466047164</v>
      </c>
      <c r="T46" s="90">
        <v>0.89233197402238951</v>
      </c>
    </row>
    <row r="47" spans="1:23" x14ac:dyDescent="0.45">
      <c r="A47" s="2" t="str">
        <f>'Population Definitions'!B5</f>
        <v>Gen 65+</v>
      </c>
      <c r="B47" s="82" t="s">
        <v>48</v>
      </c>
      <c r="C47" t="str">
        <f t="shared" si="3"/>
        <v>N.A.</v>
      </c>
      <c r="D47" s="2" t="s">
        <v>6</v>
      </c>
      <c r="H47" s="90">
        <v>0.62666666666666659</v>
      </c>
      <c r="I47" s="90">
        <v>0.65952890792291208</v>
      </c>
      <c r="J47" s="90">
        <v>0.69531250000000011</v>
      </c>
      <c r="K47" s="90">
        <v>0.66</v>
      </c>
      <c r="L47" s="90">
        <v>0.67997098718148585</v>
      </c>
      <c r="M47" s="90">
        <v>0.73061564869581486</v>
      </c>
      <c r="N47" s="90">
        <v>0.69669415894621212</v>
      </c>
      <c r="O47" s="90">
        <v>0.72554870627036794</v>
      </c>
      <c r="P47" s="90">
        <v>0.73314310383437098</v>
      </c>
      <c r="Q47" s="90">
        <v>0.76062737997332364</v>
      </c>
      <c r="R47" s="90">
        <v>0.73594458758491521</v>
      </c>
      <c r="S47" s="90">
        <v>0.7235599778025279</v>
      </c>
      <c r="T47" s="90">
        <v>0.78871192206587293</v>
      </c>
    </row>
    <row r="48" spans="1:23" x14ac:dyDescent="0.45">
      <c r="A48" s="2" t="str">
        <f>'Population Definitions'!B6</f>
        <v>PLHIV 15-64</v>
      </c>
      <c r="B48" s="82" t="s">
        <v>48</v>
      </c>
      <c r="C48" t="str">
        <f t="shared" si="3"/>
        <v>N.A.</v>
      </c>
      <c r="D48" s="2" t="s">
        <v>6</v>
      </c>
      <c r="H48" s="90">
        <v>0.72419357296361586</v>
      </c>
      <c r="I48" s="90">
        <v>0.74292521105595766</v>
      </c>
      <c r="J48" s="90">
        <v>0.75440303995861979</v>
      </c>
      <c r="K48" s="90">
        <v>0.76836350816045251</v>
      </c>
      <c r="L48" s="90">
        <v>0.75982423581627967</v>
      </c>
      <c r="M48" s="90">
        <v>0.78878984775300964</v>
      </c>
      <c r="N48" s="90">
        <v>0.78917336691740736</v>
      </c>
      <c r="O48" s="90">
        <v>0.79504524336435856</v>
      </c>
      <c r="P48" s="90">
        <v>0.80837059964261437</v>
      </c>
      <c r="Q48" s="90">
        <v>0.82161975483086058</v>
      </c>
      <c r="R48" s="90">
        <v>0.84111640809153621</v>
      </c>
      <c r="S48" s="90">
        <v>0.85684661068530654</v>
      </c>
      <c r="T48" s="90">
        <v>0.85642224443745063</v>
      </c>
    </row>
    <row r="49" spans="1:23" x14ac:dyDescent="0.45">
      <c r="A49" s="2" t="str">
        <f>'Population Definitions'!B7</f>
        <v>PLHIV 65+</v>
      </c>
      <c r="B49" s="82" t="s">
        <v>48</v>
      </c>
      <c r="C49" t="str">
        <f t="shared" si="3"/>
        <v>N.A.</v>
      </c>
      <c r="D49" s="2" t="s">
        <v>6</v>
      </c>
      <c r="H49" s="90">
        <v>0.62666666666666671</v>
      </c>
      <c r="I49" s="90">
        <v>0.65952890792291208</v>
      </c>
      <c r="J49" s="90">
        <v>0.6953125</v>
      </c>
      <c r="K49" s="90">
        <v>0.66000000000000014</v>
      </c>
      <c r="L49" s="90">
        <v>0.66054848548454392</v>
      </c>
      <c r="M49" s="90">
        <v>0.70566344071715192</v>
      </c>
      <c r="N49" s="90">
        <v>0.69205385325298785</v>
      </c>
      <c r="O49" s="90">
        <v>0.74366116755687717</v>
      </c>
      <c r="P49" s="90">
        <v>0.74516682149476132</v>
      </c>
      <c r="Q49" s="90">
        <v>0.69956836600533523</v>
      </c>
      <c r="R49" s="90">
        <v>0.71486299292628741</v>
      </c>
      <c r="S49" s="90">
        <v>0.6988538467300921</v>
      </c>
      <c r="T49" s="90">
        <v>0.70846704517403114</v>
      </c>
    </row>
    <row r="50" spans="1:23" x14ac:dyDescent="0.45">
      <c r="A50" s="2" t="str">
        <f>'Population Definitions'!B8</f>
        <v>Prisoners</v>
      </c>
      <c r="B50" s="82" t="s">
        <v>48</v>
      </c>
      <c r="C50" t="str">
        <f t="shared" si="3"/>
        <v>N.A.</v>
      </c>
      <c r="D50" s="2" t="s">
        <v>6</v>
      </c>
      <c r="H50" s="90">
        <v>0.54211663066954641</v>
      </c>
      <c r="I50" s="90">
        <v>0.55391432791728212</v>
      </c>
      <c r="J50" s="90"/>
      <c r="K50" s="90"/>
      <c r="L50" s="90"/>
      <c r="M50" s="90">
        <v>0.71724951656779534</v>
      </c>
      <c r="N50" s="90"/>
      <c r="O50" s="90">
        <v>0.87209982452719825</v>
      </c>
      <c r="P50" s="90">
        <v>0.93607658916572534</v>
      </c>
      <c r="Q50" s="90">
        <v>0.92117478268208308</v>
      </c>
      <c r="R50" s="90"/>
      <c r="S50" s="90">
        <v>0.95197526785292863</v>
      </c>
      <c r="T50" s="90">
        <v>0.95205933930518016</v>
      </c>
    </row>
    <row r="51" spans="1:23" x14ac:dyDescent="0.45">
      <c r="A51" s="2" t="str">
        <f>'Population Definitions'!B9</f>
        <v>PLHIV Prisoners</v>
      </c>
      <c r="B51" s="82" t="s">
        <v>48</v>
      </c>
      <c r="C51" t="str">
        <f t="shared" si="3"/>
        <v>N.A.</v>
      </c>
      <c r="D51" s="2" t="s">
        <v>6</v>
      </c>
      <c r="H51" s="90">
        <v>0.54211663066954652</v>
      </c>
      <c r="I51" s="90">
        <v>0.55391432791728201</v>
      </c>
      <c r="J51" s="90"/>
      <c r="K51" s="90"/>
      <c r="L51" s="90"/>
      <c r="M51" s="90">
        <v>0.71572068078746287</v>
      </c>
      <c r="N51" s="90">
        <v>0.79472144558351454</v>
      </c>
      <c r="O51" s="90">
        <v>0.82275047266042423</v>
      </c>
      <c r="P51" s="90">
        <v>0.84013077386714397</v>
      </c>
      <c r="Q51" s="90">
        <v>0.85820257562805047</v>
      </c>
      <c r="R51" s="90"/>
      <c r="S51" s="90">
        <v>0.85324272513838928</v>
      </c>
      <c r="T51" s="90">
        <v>0.9064078282828284</v>
      </c>
    </row>
    <row r="52" spans="1:23" x14ac:dyDescent="0.45">
      <c r="A52" s="2" t="str">
        <f>'Population Definitions'!B10</f>
        <v>Health Care Workers</v>
      </c>
      <c r="B52" s="82" t="s">
        <v>48</v>
      </c>
      <c r="C52" s="91">
        <v>0.83</v>
      </c>
      <c r="D52" s="2" t="s">
        <v>6</v>
      </c>
    </row>
    <row r="53" spans="1:23" x14ac:dyDescent="0.45">
      <c r="A53" s="2" t="str">
        <f>'Population Definitions'!B11</f>
        <v>PLHIV Health Care Workers</v>
      </c>
      <c r="B53" s="82" t="s">
        <v>48</v>
      </c>
      <c r="C53" s="91">
        <v>0.83</v>
      </c>
      <c r="D53" s="2" t="s">
        <v>6</v>
      </c>
    </row>
    <row r="54" spans="1:23" x14ac:dyDescent="0.45">
      <c r="A54" s="2" t="str">
        <f>'Population Definitions'!B12</f>
        <v>Miners</v>
      </c>
      <c r="B54" s="82" t="s">
        <v>48</v>
      </c>
      <c r="C54" s="91">
        <v>0.83</v>
      </c>
      <c r="D54" s="2" t="s">
        <v>6</v>
      </c>
    </row>
    <row r="55" spans="1:23" x14ac:dyDescent="0.45">
      <c r="A55" s="2" t="str">
        <f>'Population Definitions'!B13</f>
        <v>PLHIV Miners</v>
      </c>
      <c r="B55" s="82" t="s">
        <v>48</v>
      </c>
      <c r="C55" s="91">
        <v>0.83</v>
      </c>
      <c r="D55" s="2" t="s">
        <v>6</v>
      </c>
    </row>
    <row r="57" spans="1:23" x14ac:dyDescent="0.45">
      <c r="A57" s="1" t="s">
        <v>70</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2" t="str">
        <f>'Population Definitions'!B2</f>
        <v>Gen 0-4</v>
      </c>
      <c r="B58" s="82" t="s">
        <v>48</v>
      </c>
      <c r="C58" t="str">
        <f t="shared" ref="C58:C69" si="4">IF(SUMPRODUCT(--(E58:W58&lt;&gt;""))=0,0,"N.A.")</f>
        <v>N.A.</v>
      </c>
      <c r="D58" s="2" t="s">
        <v>6</v>
      </c>
      <c r="E58" s="93">
        <v>0.54900000000000004</v>
      </c>
      <c r="F58" s="92"/>
      <c r="G58" s="92"/>
      <c r="H58" s="92"/>
      <c r="I58" s="92"/>
      <c r="J58" s="92"/>
      <c r="K58" s="92"/>
      <c r="L58" s="92"/>
      <c r="M58" s="92">
        <v>0.68417739916270781</v>
      </c>
      <c r="N58" s="92"/>
      <c r="O58" s="92">
        <v>0.73016553029983899</v>
      </c>
      <c r="P58" s="92">
        <v>0.78137559788628941</v>
      </c>
      <c r="Q58" s="92">
        <v>0.71294256599845918</v>
      </c>
      <c r="R58" s="92"/>
      <c r="S58" s="92">
        <v>0.65602333784067923</v>
      </c>
      <c r="T58" s="92"/>
    </row>
    <row r="59" spans="1:23" x14ac:dyDescent="0.45">
      <c r="A59" s="2" t="str">
        <f>'Population Definitions'!B3</f>
        <v>Gen 5-14</v>
      </c>
      <c r="B59" s="82" t="s">
        <v>48</v>
      </c>
      <c r="C59" t="str">
        <f t="shared" si="4"/>
        <v>N.A.</v>
      </c>
      <c r="D59" s="2" t="s">
        <v>6</v>
      </c>
      <c r="E59" s="93">
        <v>0.627</v>
      </c>
      <c r="F59" s="92"/>
      <c r="G59" s="92"/>
      <c r="H59" s="92"/>
      <c r="I59" s="92"/>
      <c r="J59" s="92"/>
      <c r="K59" s="92"/>
      <c r="L59" s="92">
        <v>0.62653996496501718</v>
      </c>
      <c r="M59" s="92">
        <v>0.68417739889461482</v>
      </c>
      <c r="N59" s="92">
        <v>0.72592662034733069</v>
      </c>
      <c r="O59" s="92">
        <v>0.73016553032383003</v>
      </c>
      <c r="P59" s="92">
        <v>0.78137559788628952</v>
      </c>
      <c r="Q59" s="92">
        <v>0.71294256614550144</v>
      </c>
      <c r="R59" s="92">
        <v>0.68381977226304091</v>
      </c>
      <c r="S59" s="92">
        <v>0.65651957350207557</v>
      </c>
      <c r="T59" s="92"/>
    </row>
    <row r="60" spans="1:23" x14ac:dyDescent="0.45">
      <c r="A60" s="2" t="str">
        <f>'Population Definitions'!B4</f>
        <v>Gen 15-64</v>
      </c>
      <c r="B60" s="82" t="s">
        <v>48</v>
      </c>
      <c r="C60" t="str">
        <f t="shared" si="4"/>
        <v>N.A.</v>
      </c>
      <c r="D60" s="2" t="s">
        <v>6</v>
      </c>
      <c r="E60" s="93">
        <v>0.627</v>
      </c>
      <c r="F60" s="92"/>
      <c r="G60" s="92"/>
      <c r="H60" s="92"/>
      <c r="I60" s="92"/>
      <c r="J60" s="92"/>
      <c r="K60" s="92"/>
      <c r="L60" s="92">
        <v>0.62653996494768227</v>
      </c>
      <c r="M60" s="92">
        <v>0.67642863579586343</v>
      </c>
      <c r="N60" s="92">
        <v>0.72592662042842393</v>
      </c>
      <c r="O60" s="92"/>
      <c r="P60" s="92">
        <v>0.78137559766926901</v>
      </c>
      <c r="Q60" s="92">
        <v>0.71294256616434137</v>
      </c>
      <c r="R60" s="92">
        <v>0.68381977230199043</v>
      </c>
      <c r="S60" s="92">
        <v>0.65602333777983546</v>
      </c>
      <c r="T60" s="92"/>
    </row>
    <row r="61" spans="1:23" x14ac:dyDescent="0.45">
      <c r="A61" s="2" t="str">
        <f>'Population Definitions'!B5</f>
        <v>Gen 65+</v>
      </c>
      <c r="B61" s="82" t="s">
        <v>48</v>
      </c>
      <c r="C61" t="str">
        <f t="shared" si="4"/>
        <v>N.A.</v>
      </c>
      <c r="D61" s="2" t="s">
        <v>6</v>
      </c>
      <c r="E61" s="93">
        <v>0.68400000000000005</v>
      </c>
      <c r="F61" s="92"/>
      <c r="G61" s="92"/>
      <c r="H61" s="92"/>
      <c r="I61" s="92"/>
      <c r="J61" s="92"/>
      <c r="K61" s="92"/>
      <c r="L61" s="92"/>
      <c r="M61" s="92">
        <v>0.68417739900210539</v>
      </c>
      <c r="N61" s="92">
        <v>0.72592662041508416</v>
      </c>
      <c r="O61" s="92"/>
      <c r="P61" s="92">
        <v>0.78137559820028568</v>
      </c>
      <c r="Q61" s="92">
        <v>0.71294256550856849</v>
      </c>
      <c r="R61" s="92">
        <v>0.68381977214411982</v>
      </c>
      <c r="S61" s="92">
        <v>0.65602333766361409</v>
      </c>
      <c r="T61" s="92"/>
    </row>
    <row r="62" spans="1:23" x14ac:dyDescent="0.45">
      <c r="A62" s="2" t="str">
        <f>'Population Definitions'!B6</f>
        <v>PLHIV 15-64</v>
      </c>
      <c r="B62" s="82" t="s">
        <v>48</v>
      </c>
      <c r="C62" t="str">
        <f t="shared" si="4"/>
        <v>N.A.</v>
      </c>
      <c r="D62" s="2" t="s">
        <v>6</v>
      </c>
      <c r="E62" s="93">
        <v>4.0000000000000001E-3</v>
      </c>
      <c r="F62" s="92"/>
      <c r="G62" s="92"/>
      <c r="H62" s="92"/>
      <c r="I62" s="92"/>
      <c r="J62" s="92"/>
      <c r="K62" s="92"/>
      <c r="L62" s="92"/>
      <c r="M62" s="92"/>
      <c r="N62" s="92">
        <v>0.7266051819731294</v>
      </c>
      <c r="O62" s="92"/>
      <c r="P62" s="92">
        <v>0.78193517970597248</v>
      </c>
      <c r="Q62" s="92">
        <v>0.71340975749681868</v>
      </c>
      <c r="R62" s="92">
        <v>0.68404139574834943</v>
      </c>
      <c r="S62" s="92">
        <v>0.65661033689651993</v>
      </c>
      <c r="T62" s="92"/>
    </row>
    <row r="63" spans="1:23" x14ac:dyDescent="0.45">
      <c r="A63" s="2" t="str">
        <f>'Population Definitions'!B7</f>
        <v>PLHIV 65+</v>
      </c>
      <c r="B63" s="82" t="s">
        <v>48</v>
      </c>
      <c r="C63" t="str">
        <f t="shared" si="4"/>
        <v>N.A.</v>
      </c>
      <c r="D63" s="2" t="s">
        <v>6</v>
      </c>
      <c r="E63" s="93">
        <v>0.68400000000000005</v>
      </c>
      <c r="F63" s="92"/>
      <c r="G63" s="92"/>
      <c r="H63" s="92"/>
      <c r="I63" s="92"/>
      <c r="J63" s="92"/>
      <c r="K63" s="92"/>
      <c r="L63" s="92"/>
      <c r="M63" s="92">
        <v>0.68417739886238338</v>
      </c>
      <c r="N63" s="92"/>
      <c r="O63" s="92"/>
      <c r="P63" s="92">
        <v>0.78137559770002041</v>
      </c>
      <c r="Q63" s="92">
        <v>0.71294256588409466</v>
      </c>
      <c r="R63" s="92">
        <v>0.68381977222141721</v>
      </c>
      <c r="S63" s="92"/>
      <c r="T63" s="92"/>
    </row>
    <row r="64" spans="1:23" x14ac:dyDescent="0.45">
      <c r="A64" s="2" t="str">
        <f>'Population Definitions'!B8</f>
        <v>Prisoners</v>
      </c>
      <c r="B64" s="82" t="s">
        <v>48</v>
      </c>
      <c r="C64" s="94">
        <v>0.59</v>
      </c>
      <c r="D64" s="2" t="s">
        <v>6</v>
      </c>
      <c r="E64" s="93"/>
      <c r="F64" s="92"/>
      <c r="G64" s="92"/>
      <c r="H64" s="92"/>
      <c r="I64" s="92"/>
      <c r="J64" s="92"/>
      <c r="K64" s="92"/>
      <c r="L64" s="92"/>
      <c r="M64" s="92"/>
      <c r="N64" s="92"/>
      <c r="O64" s="92"/>
      <c r="P64" s="92"/>
      <c r="Q64" s="92"/>
      <c r="R64" s="92"/>
      <c r="S64" s="92"/>
      <c r="T64" s="92"/>
    </row>
    <row r="65" spans="1:23" x14ac:dyDescent="0.45">
      <c r="A65" s="2" t="str">
        <f>'Population Definitions'!B9</f>
        <v>PLHIV Prisoners</v>
      </c>
      <c r="B65" s="82" t="s">
        <v>48</v>
      </c>
      <c r="C65" s="94">
        <v>0.59</v>
      </c>
      <c r="D65" s="2" t="s">
        <v>6</v>
      </c>
      <c r="E65" s="93"/>
      <c r="F65" s="92"/>
      <c r="G65" s="92"/>
      <c r="H65" s="92"/>
      <c r="I65" s="92"/>
      <c r="J65" s="92"/>
      <c r="K65" s="92"/>
      <c r="L65" s="92"/>
      <c r="M65" s="92"/>
      <c r="N65" s="92"/>
      <c r="O65" s="92"/>
      <c r="P65" s="92"/>
      <c r="Q65" s="92"/>
      <c r="R65" s="92"/>
      <c r="S65" s="92"/>
      <c r="T65" s="92"/>
    </row>
    <row r="66" spans="1:23" x14ac:dyDescent="0.45">
      <c r="A66" s="2" t="str">
        <f>'Population Definitions'!B10</f>
        <v>Health Care Workers</v>
      </c>
      <c r="B66" s="82" t="s">
        <v>48</v>
      </c>
      <c r="C66" s="94">
        <v>0.59</v>
      </c>
      <c r="D66" s="2" t="s">
        <v>6</v>
      </c>
      <c r="E66" s="93"/>
      <c r="F66" s="92"/>
      <c r="G66" s="92"/>
      <c r="H66" s="92"/>
      <c r="I66" s="92"/>
      <c r="J66" s="92"/>
      <c r="K66" s="92"/>
      <c r="L66" s="92"/>
      <c r="M66" s="92"/>
      <c r="N66" s="92"/>
      <c r="O66" s="92"/>
      <c r="P66" s="92"/>
      <c r="Q66" s="92"/>
      <c r="R66" s="92"/>
      <c r="S66" s="92"/>
      <c r="T66" s="92"/>
    </row>
    <row r="67" spans="1:23" x14ac:dyDescent="0.45">
      <c r="A67" s="2" t="str">
        <f>'Population Definitions'!B11</f>
        <v>PLHIV Health Care Workers</v>
      </c>
      <c r="B67" s="82" t="s">
        <v>48</v>
      </c>
      <c r="C67" s="94">
        <v>0.59</v>
      </c>
      <c r="D67" s="2" t="s">
        <v>6</v>
      </c>
      <c r="E67" s="93"/>
      <c r="F67" s="92"/>
      <c r="G67" s="92"/>
      <c r="H67" s="92"/>
      <c r="I67" s="92"/>
      <c r="J67" s="92"/>
      <c r="K67" s="92"/>
      <c r="L67" s="92"/>
      <c r="M67" s="92"/>
      <c r="N67" s="92"/>
      <c r="O67" s="92"/>
      <c r="P67" s="92"/>
      <c r="Q67" s="92"/>
      <c r="R67" s="92"/>
      <c r="S67" s="92"/>
      <c r="T67" s="92"/>
    </row>
    <row r="68" spans="1:23" x14ac:dyDescent="0.45">
      <c r="A68" s="2" t="str">
        <f>'Population Definitions'!B12</f>
        <v>Miners</v>
      </c>
      <c r="B68" s="82" t="s">
        <v>48</v>
      </c>
      <c r="C68" t="str">
        <f t="shared" si="4"/>
        <v>N.A.</v>
      </c>
      <c r="D68" s="2" t="s">
        <v>6</v>
      </c>
      <c r="E68" s="93"/>
      <c r="F68" s="92"/>
      <c r="G68" s="92"/>
      <c r="H68" s="92"/>
      <c r="I68" s="92"/>
      <c r="J68" s="92"/>
      <c r="K68" s="92"/>
      <c r="L68" s="92"/>
      <c r="M68" s="92"/>
      <c r="N68" s="92"/>
      <c r="O68" s="92"/>
      <c r="P68" s="92"/>
      <c r="Q68" s="92"/>
      <c r="R68" s="92"/>
      <c r="S68" s="92"/>
      <c r="T68" s="92">
        <v>0.8</v>
      </c>
    </row>
    <row r="69" spans="1:23" x14ac:dyDescent="0.45">
      <c r="A69" s="2" t="str">
        <f>'Population Definitions'!B13</f>
        <v>PLHIV Miners</v>
      </c>
      <c r="B69" s="82" t="s">
        <v>48</v>
      </c>
      <c r="C69" t="str">
        <f t="shared" si="4"/>
        <v>N.A.</v>
      </c>
      <c r="D69" s="2" t="s">
        <v>6</v>
      </c>
      <c r="E69" s="93"/>
      <c r="F69" s="92"/>
      <c r="G69" s="92"/>
      <c r="H69" s="92"/>
      <c r="I69" s="92"/>
      <c r="J69" s="92"/>
      <c r="K69" s="92"/>
      <c r="L69" s="92"/>
      <c r="M69" s="92"/>
      <c r="N69" s="92"/>
      <c r="O69" s="92"/>
      <c r="P69" s="92"/>
      <c r="Q69" s="92"/>
      <c r="R69" s="92"/>
      <c r="S69" s="92"/>
      <c r="T69" s="92">
        <v>0.8</v>
      </c>
    </row>
    <row r="71" spans="1:23" x14ac:dyDescent="0.45">
      <c r="A71" s="1" t="s">
        <v>71</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45">
      <c r="A72" s="2" t="str">
        <f>'Population Definitions'!B2</f>
        <v>Gen 0-4</v>
      </c>
      <c r="B72" s="82" t="s">
        <v>48</v>
      </c>
      <c r="C72" t="str">
        <f t="shared" ref="C72:C83" si="5">IF(SUMPRODUCT(--(E72:W72&lt;&gt;""))=0,0,"N.A.")</f>
        <v>N.A.</v>
      </c>
      <c r="D72" s="2" t="s">
        <v>6</v>
      </c>
      <c r="O72" s="95">
        <v>0.61699999999999999</v>
      </c>
      <c r="P72" s="95">
        <v>0.55800000000000005</v>
      </c>
      <c r="Q72" s="95">
        <v>0.57399999999999995</v>
      </c>
      <c r="R72" s="95"/>
      <c r="S72" s="95"/>
    </row>
    <row r="73" spans="1:23" x14ac:dyDescent="0.45">
      <c r="A73" s="2" t="str">
        <f>'Population Definitions'!B3</f>
        <v>Gen 5-14</v>
      </c>
      <c r="B73" s="82" t="s">
        <v>48</v>
      </c>
      <c r="C73" t="str">
        <f t="shared" si="5"/>
        <v>N.A.</v>
      </c>
      <c r="D73" s="2" t="s">
        <v>6</v>
      </c>
      <c r="O73" s="95">
        <v>0.61699999999999999</v>
      </c>
      <c r="P73" s="95">
        <v>0.55800000000000005</v>
      </c>
      <c r="Q73" s="95">
        <v>0.57399999999999995</v>
      </c>
      <c r="R73" s="95"/>
      <c r="S73" s="95"/>
    </row>
    <row r="74" spans="1:23" x14ac:dyDescent="0.45">
      <c r="A74" s="2" t="str">
        <f>'Population Definitions'!B4</f>
        <v>Gen 15-64</v>
      </c>
      <c r="B74" s="82" t="s">
        <v>48</v>
      </c>
      <c r="C74" t="str">
        <f t="shared" si="5"/>
        <v>N.A.</v>
      </c>
      <c r="D74" s="2" t="s">
        <v>6</v>
      </c>
      <c r="O74" s="95">
        <v>0.61699999999999999</v>
      </c>
      <c r="P74" s="95">
        <v>0.55800000000000005</v>
      </c>
      <c r="Q74" s="95">
        <v>0.57399999999999995</v>
      </c>
      <c r="R74" s="95"/>
      <c r="S74" s="95"/>
    </row>
    <row r="75" spans="1:23" x14ac:dyDescent="0.45">
      <c r="A75" s="2" t="str">
        <f>'Population Definitions'!B5</f>
        <v>Gen 65+</v>
      </c>
      <c r="B75" s="82" t="s">
        <v>48</v>
      </c>
      <c r="C75" t="str">
        <f t="shared" si="5"/>
        <v>N.A.</v>
      </c>
      <c r="D75" s="2" t="s">
        <v>6</v>
      </c>
      <c r="O75" s="95">
        <v>0.61699999999999999</v>
      </c>
      <c r="P75" s="95">
        <v>0.55800000000000005</v>
      </c>
      <c r="Q75" s="95">
        <v>0.57399999999999995</v>
      </c>
      <c r="R75" s="95"/>
      <c r="S75" s="95"/>
    </row>
    <row r="76" spans="1:23" x14ac:dyDescent="0.45">
      <c r="A76" s="2" t="str">
        <f>'Population Definitions'!B6</f>
        <v>PLHIV 15-64</v>
      </c>
      <c r="B76" s="82" t="s">
        <v>48</v>
      </c>
      <c r="C76" t="str">
        <f t="shared" si="5"/>
        <v>N.A.</v>
      </c>
      <c r="D76" s="2" t="s">
        <v>6</v>
      </c>
      <c r="O76" s="95">
        <v>0.61699999999999999</v>
      </c>
      <c r="P76" s="95">
        <v>0.55800000000000005</v>
      </c>
      <c r="Q76" s="95">
        <v>0.57399999999999995</v>
      </c>
      <c r="R76" s="95"/>
      <c r="S76" s="95"/>
    </row>
    <row r="77" spans="1:23" x14ac:dyDescent="0.45">
      <c r="A77" s="2" t="str">
        <f>'Population Definitions'!B7</f>
        <v>PLHIV 65+</v>
      </c>
      <c r="B77" s="82" t="s">
        <v>48</v>
      </c>
      <c r="C77" t="str">
        <f t="shared" si="5"/>
        <v>N.A.</v>
      </c>
      <c r="D77" s="2" t="s">
        <v>6</v>
      </c>
      <c r="O77" s="95">
        <v>0.61699999999999999</v>
      </c>
      <c r="P77" s="95">
        <v>0.55800000000000005</v>
      </c>
      <c r="Q77" s="95">
        <v>0.57399999999999995</v>
      </c>
      <c r="R77" s="95"/>
      <c r="S77" s="95"/>
    </row>
    <row r="78" spans="1:23" x14ac:dyDescent="0.45">
      <c r="A78" s="2" t="str">
        <f>'Population Definitions'!B8</f>
        <v>Prisoners</v>
      </c>
      <c r="B78" s="82" t="s">
        <v>48</v>
      </c>
      <c r="C78" s="97">
        <v>0.37</v>
      </c>
      <c r="D78" s="2" t="s">
        <v>6</v>
      </c>
      <c r="O78" s="95"/>
      <c r="P78" s="95"/>
      <c r="Q78" s="95"/>
      <c r="R78" s="95"/>
      <c r="S78" s="95"/>
    </row>
    <row r="79" spans="1:23" x14ac:dyDescent="0.45">
      <c r="A79" s="2" t="str">
        <f>'Population Definitions'!B9</f>
        <v>PLHIV Prisoners</v>
      </c>
      <c r="B79" s="82" t="s">
        <v>48</v>
      </c>
      <c r="C79" s="97">
        <v>0.37</v>
      </c>
      <c r="D79" s="2" t="s">
        <v>6</v>
      </c>
      <c r="O79" s="95"/>
      <c r="P79" s="95"/>
      <c r="Q79" s="95"/>
      <c r="R79" s="95"/>
      <c r="S79" s="95"/>
    </row>
    <row r="80" spans="1:23" x14ac:dyDescent="0.45">
      <c r="A80" s="2" t="str">
        <f>'Population Definitions'!B10</f>
        <v>Health Care Workers</v>
      </c>
      <c r="B80" s="82" t="s">
        <v>48</v>
      </c>
      <c r="C80" s="97">
        <v>0.37</v>
      </c>
      <c r="D80" s="2" t="s">
        <v>6</v>
      </c>
      <c r="O80" s="95"/>
      <c r="P80" s="95"/>
      <c r="Q80" s="95"/>
      <c r="R80" s="95"/>
      <c r="S80" s="95"/>
    </row>
    <row r="81" spans="1:23" x14ac:dyDescent="0.45">
      <c r="A81" s="2" t="str">
        <f>'Population Definitions'!B11</f>
        <v>PLHIV Health Care Workers</v>
      </c>
      <c r="B81" s="82" t="s">
        <v>48</v>
      </c>
      <c r="C81" s="97">
        <v>0.37</v>
      </c>
      <c r="D81" s="2" t="s">
        <v>6</v>
      </c>
      <c r="O81" s="95"/>
      <c r="P81" s="95"/>
      <c r="Q81" s="95"/>
      <c r="R81" s="95"/>
      <c r="S81" s="95"/>
    </row>
    <row r="82" spans="1:23" x14ac:dyDescent="0.45">
      <c r="A82" s="2" t="str">
        <f>'Population Definitions'!B12</f>
        <v>Miners</v>
      </c>
      <c r="B82" s="82" t="s">
        <v>48</v>
      </c>
      <c r="C82" t="str">
        <f t="shared" si="5"/>
        <v>N.A.</v>
      </c>
      <c r="D82" s="2" t="s">
        <v>6</v>
      </c>
      <c r="O82" s="95"/>
      <c r="P82" s="95"/>
      <c r="Q82" s="95"/>
      <c r="R82" s="95"/>
      <c r="S82" s="96">
        <v>1</v>
      </c>
    </row>
    <row r="83" spans="1:23" x14ac:dyDescent="0.45">
      <c r="A83" s="2" t="str">
        <f>'Population Definitions'!B13</f>
        <v>PLHIV Miners</v>
      </c>
      <c r="B83" s="82" t="s">
        <v>48</v>
      </c>
      <c r="C83" t="str">
        <f t="shared" si="5"/>
        <v>N.A.</v>
      </c>
      <c r="D83" s="2" t="s">
        <v>6</v>
      </c>
      <c r="O83" s="95"/>
      <c r="P83" s="95"/>
      <c r="Q83" s="95"/>
      <c r="R83" s="95"/>
      <c r="S83" s="95">
        <v>1</v>
      </c>
    </row>
    <row r="85" spans="1:23" x14ac:dyDescent="0.45">
      <c r="A85" s="1" t="s">
        <v>72</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45">
      <c r="A86" s="2" t="str">
        <f>'Population Definitions'!B2</f>
        <v>Gen 0-4</v>
      </c>
      <c r="B86" s="82" t="s">
        <v>48</v>
      </c>
      <c r="C86" t="str">
        <f t="shared" ref="C86:C91" si="6">IF(SUMPRODUCT(--(E86:W86&lt;&gt;""))=0,0,"N.A.")</f>
        <v>N.A.</v>
      </c>
      <c r="D86" s="2" t="s">
        <v>6</v>
      </c>
      <c r="N86" s="98"/>
      <c r="O86" s="98">
        <v>0.14285714285714285</v>
      </c>
      <c r="P86" s="98">
        <v>0.30769230769230771</v>
      </c>
      <c r="Q86" s="98"/>
      <c r="R86" s="98">
        <v>0.1111111111111111</v>
      </c>
      <c r="S86" s="98"/>
    </row>
    <row r="87" spans="1:23" x14ac:dyDescent="0.45">
      <c r="A87" s="2" t="str">
        <f>'Population Definitions'!B3</f>
        <v>Gen 5-14</v>
      </c>
      <c r="B87" s="82" t="s">
        <v>48</v>
      </c>
      <c r="C87" t="str">
        <f t="shared" si="6"/>
        <v>N.A.</v>
      </c>
      <c r="D87" s="2" t="s">
        <v>6</v>
      </c>
      <c r="N87" s="98">
        <v>0.26666666666666666</v>
      </c>
      <c r="O87" s="98"/>
      <c r="P87" s="98"/>
      <c r="Q87" s="98"/>
      <c r="R87" s="98"/>
      <c r="S87" s="98">
        <v>0.25</v>
      </c>
    </row>
    <row r="88" spans="1:23" x14ac:dyDescent="0.45">
      <c r="A88" s="2" t="str">
        <f>'Population Definitions'!B4</f>
        <v>Gen 15-64</v>
      </c>
      <c r="B88" s="82" t="s">
        <v>48</v>
      </c>
      <c r="C88" t="str">
        <f t="shared" si="6"/>
        <v>N.A.</v>
      </c>
      <c r="D88" s="2" t="s">
        <v>6</v>
      </c>
      <c r="N88" s="98">
        <v>0.41949152542372881</v>
      </c>
      <c r="O88" s="98">
        <v>0.39067656765676573</v>
      </c>
      <c r="P88" s="98"/>
      <c r="Q88" s="98"/>
      <c r="R88" s="98"/>
      <c r="S88" s="98">
        <v>0.47606130476061304</v>
      </c>
    </row>
    <row r="89" spans="1:23" x14ac:dyDescent="0.45">
      <c r="A89" s="2" t="str">
        <f>'Population Definitions'!B5</f>
        <v>Gen 65+</v>
      </c>
      <c r="B89" s="82" t="s">
        <v>48</v>
      </c>
      <c r="C89" t="str">
        <f t="shared" si="6"/>
        <v>N.A.</v>
      </c>
      <c r="D89" s="2" t="s">
        <v>6</v>
      </c>
      <c r="N89" s="98">
        <v>0.85451197053407002</v>
      </c>
      <c r="O89" s="98"/>
      <c r="P89" s="98"/>
      <c r="Q89" s="98"/>
      <c r="R89" s="98">
        <v>0.35436893203883496</v>
      </c>
      <c r="S89" s="98">
        <v>0.56666666666666665</v>
      </c>
    </row>
    <row r="90" spans="1:23" x14ac:dyDescent="0.45">
      <c r="A90" s="2" t="str">
        <f>'Population Definitions'!B6</f>
        <v>PLHIV 15-64</v>
      </c>
      <c r="B90" s="82" t="s">
        <v>48</v>
      </c>
      <c r="C90" t="str">
        <f t="shared" si="6"/>
        <v>N.A.</v>
      </c>
      <c r="D90" s="2" t="s">
        <v>6</v>
      </c>
      <c r="N90" s="98">
        <v>0.40434782608695652</v>
      </c>
      <c r="O90" s="98">
        <v>0.35303144925969948</v>
      </c>
      <c r="P90" s="98"/>
      <c r="Q90" s="98">
        <v>0.34559506076894847</v>
      </c>
      <c r="R90" s="98">
        <v>0.36291031419778325</v>
      </c>
      <c r="S90" s="98">
        <v>0.39774620483963036</v>
      </c>
    </row>
    <row r="91" spans="1:23" x14ac:dyDescent="0.45">
      <c r="A91" s="2" t="str">
        <f>'Population Definitions'!B7</f>
        <v>PLHIV 65+</v>
      </c>
      <c r="B91" s="82" t="s">
        <v>48</v>
      </c>
      <c r="C91" t="str">
        <f t="shared" si="6"/>
        <v>N.A.</v>
      </c>
      <c r="D91" s="2" t="s">
        <v>6</v>
      </c>
      <c r="N91" s="98">
        <v>0.66666666666666663</v>
      </c>
      <c r="O91" s="98"/>
      <c r="P91" s="98"/>
      <c r="Q91" s="98"/>
      <c r="R91" s="98"/>
      <c r="S91" s="98">
        <v>0.26666666666666666</v>
      </c>
    </row>
    <row r="92" spans="1:23" x14ac:dyDescent="0.45">
      <c r="A92" s="2" t="str">
        <f>'Population Definitions'!B8</f>
        <v>Prisoners</v>
      </c>
      <c r="B92" s="82" t="s">
        <v>48</v>
      </c>
      <c r="C92" s="99">
        <v>0.24</v>
      </c>
      <c r="D92" s="2" t="s">
        <v>6</v>
      </c>
    </row>
    <row r="93" spans="1:23" x14ac:dyDescent="0.45">
      <c r="A93" s="2" t="str">
        <f>'Population Definitions'!B9</f>
        <v>PLHIV Prisoners</v>
      </c>
      <c r="B93" s="82" t="s">
        <v>48</v>
      </c>
      <c r="C93" s="99">
        <v>0.24</v>
      </c>
      <c r="D93" s="2" t="s">
        <v>6</v>
      </c>
    </row>
    <row r="94" spans="1:23" x14ac:dyDescent="0.45">
      <c r="A94" s="2" t="str">
        <f>'Population Definitions'!B10</f>
        <v>Health Care Workers</v>
      </c>
      <c r="B94" s="82" t="s">
        <v>48</v>
      </c>
      <c r="C94" s="99">
        <v>0.24</v>
      </c>
      <c r="D94" s="2" t="s">
        <v>6</v>
      </c>
    </row>
    <row r="95" spans="1:23" x14ac:dyDescent="0.45">
      <c r="A95" s="2" t="str">
        <f>'Population Definitions'!B11</f>
        <v>PLHIV Health Care Workers</v>
      </c>
      <c r="B95" s="82" t="s">
        <v>48</v>
      </c>
      <c r="C95" s="99">
        <v>0.24</v>
      </c>
      <c r="D95" s="2" t="s">
        <v>6</v>
      </c>
    </row>
    <row r="96" spans="1:23" x14ac:dyDescent="0.45">
      <c r="A96" s="2" t="str">
        <f>'Population Definitions'!B12</f>
        <v>Miners</v>
      </c>
      <c r="B96" s="82" t="s">
        <v>48</v>
      </c>
      <c r="C96" s="99">
        <v>0.24</v>
      </c>
      <c r="D96" s="2" t="s">
        <v>6</v>
      </c>
    </row>
    <row r="97" spans="1:23" x14ac:dyDescent="0.45">
      <c r="A97" s="2" t="str">
        <f>'Population Definitions'!B13</f>
        <v>PLHIV Miners</v>
      </c>
      <c r="B97" s="82" t="s">
        <v>48</v>
      </c>
      <c r="C97" s="99">
        <v>0.24</v>
      </c>
      <c r="D97" s="2" t="s">
        <v>6</v>
      </c>
    </row>
    <row r="99" spans="1:23" x14ac:dyDescent="0.45">
      <c r="A99" s="1" t="s">
        <v>138</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45">
      <c r="A100" s="2" t="str">
        <f>'Population Definitions'!B2</f>
        <v>Gen 0-4</v>
      </c>
      <c r="B100" s="82" t="s">
        <v>48</v>
      </c>
      <c r="C100" t="str">
        <f t="shared" ref="C100:C105" si="7">IF(SUMPRODUCT(--(E100:W100&lt;&gt;""))=0,0,"N.A.")</f>
        <v>N.A.</v>
      </c>
      <c r="D100" s="2" t="s">
        <v>6</v>
      </c>
      <c r="N100" s="101"/>
      <c r="O100" s="101">
        <v>0.7142857142857143</v>
      </c>
      <c r="P100" s="101"/>
      <c r="Q100" s="101"/>
      <c r="R100" s="101">
        <v>0.88888888888888884</v>
      </c>
      <c r="S100" s="101"/>
    </row>
    <row r="101" spans="1:23" x14ac:dyDescent="0.45">
      <c r="A101" s="2" t="str">
        <f>'Population Definitions'!B3</f>
        <v>Gen 5-14</v>
      </c>
      <c r="B101" s="82" t="s">
        <v>48</v>
      </c>
      <c r="C101" t="str">
        <f t="shared" si="7"/>
        <v>N.A.</v>
      </c>
      <c r="D101" s="2" t="s">
        <v>6</v>
      </c>
      <c r="N101" s="101">
        <v>0.66666666666666663</v>
      </c>
      <c r="O101" s="101"/>
      <c r="P101" s="101"/>
      <c r="Q101" s="101">
        <v>0.7142857142857143</v>
      </c>
      <c r="R101" s="101"/>
      <c r="S101" s="101">
        <v>0.55000000000000004</v>
      </c>
    </row>
    <row r="102" spans="1:23" x14ac:dyDescent="0.45">
      <c r="A102" s="2" t="str">
        <f>'Population Definitions'!B4</f>
        <v>Gen 15-64</v>
      </c>
      <c r="B102" s="82" t="s">
        <v>48</v>
      </c>
      <c r="C102" t="str">
        <f t="shared" si="7"/>
        <v>N.A.</v>
      </c>
      <c r="D102" s="2" t="s">
        <v>6</v>
      </c>
      <c r="N102" s="101"/>
      <c r="O102" s="101"/>
      <c r="P102" s="101">
        <v>0.5981219279583303</v>
      </c>
      <c r="Q102" s="101">
        <v>0.58178894164496853</v>
      </c>
      <c r="R102" s="101">
        <v>0.52494593276911738</v>
      </c>
      <c r="S102" s="101">
        <v>0.42567224759005584</v>
      </c>
    </row>
    <row r="103" spans="1:23" x14ac:dyDescent="0.45">
      <c r="A103" s="2" t="str">
        <f>'Population Definitions'!B5</f>
        <v>Gen 65+</v>
      </c>
      <c r="B103" s="82" t="s">
        <v>48</v>
      </c>
      <c r="C103" t="str">
        <f t="shared" si="7"/>
        <v>N.A.</v>
      </c>
      <c r="D103" s="2" t="s">
        <v>6</v>
      </c>
      <c r="N103" s="101">
        <v>0.14548802946593004</v>
      </c>
      <c r="O103" s="101"/>
      <c r="P103" s="101">
        <v>0.17025862068965519</v>
      </c>
      <c r="Q103" s="101"/>
      <c r="R103" s="101"/>
      <c r="S103" s="101">
        <v>0.2</v>
      </c>
    </row>
    <row r="104" spans="1:23" x14ac:dyDescent="0.45">
      <c r="A104" s="2" t="str">
        <f>'Population Definitions'!B6</f>
        <v>PLHIV 15-64</v>
      </c>
      <c r="B104" s="82" t="s">
        <v>48</v>
      </c>
      <c r="C104" t="str">
        <f t="shared" si="7"/>
        <v>N.A.</v>
      </c>
      <c r="D104" s="2" t="s">
        <v>6</v>
      </c>
      <c r="N104" s="101">
        <v>0.3536231884057971</v>
      </c>
      <c r="O104" s="101">
        <v>0.42502972009078133</v>
      </c>
      <c r="P104" s="101"/>
      <c r="Q104" s="101">
        <v>0.46024652980161046</v>
      </c>
      <c r="R104" s="101">
        <v>0.38980797528137756</v>
      </c>
      <c r="S104" s="101">
        <v>0.40658313236167903</v>
      </c>
    </row>
    <row r="105" spans="1:23" x14ac:dyDescent="0.45">
      <c r="A105" s="2" t="str">
        <f>'Population Definitions'!B7</f>
        <v>PLHIV 65+</v>
      </c>
      <c r="B105" s="82" t="s">
        <v>48</v>
      </c>
      <c r="C105" t="str">
        <f t="shared" si="7"/>
        <v>N.A.</v>
      </c>
      <c r="D105" s="2" t="s">
        <v>6</v>
      </c>
      <c r="N105" s="101">
        <v>0.33333333333333331</v>
      </c>
      <c r="O105" s="101"/>
      <c r="P105" s="101"/>
      <c r="Q105" s="101"/>
      <c r="R105" s="101">
        <v>0.34693877551020408</v>
      </c>
      <c r="S105" s="101">
        <v>0.4</v>
      </c>
    </row>
    <row r="106" spans="1:23" x14ac:dyDescent="0.45">
      <c r="A106" s="2" t="str">
        <f>'Population Definitions'!B8</f>
        <v>Prisoners</v>
      </c>
      <c r="B106" s="82" t="s">
        <v>48</v>
      </c>
      <c r="C106" s="100">
        <v>0.52</v>
      </c>
      <c r="D106" s="2" t="s">
        <v>6</v>
      </c>
    </row>
    <row r="107" spans="1:23" x14ac:dyDescent="0.45">
      <c r="A107" s="2" t="str">
        <f>'Population Definitions'!B9</f>
        <v>PLHIV Prisoners</v>
      </c>
      <c r="B107" s="82" t="s">
        <v>48</v>
      </c>
      <c r="C107" s="100">
        <v>0.52</v>
      </c>
      <c r="D107" s="2" t="s">
        <v>6</v>
      </c>
    </row>
    <row r="108" spans="1:23" x14ac:dyDescent="0.45">
      <c r="A108" s="2" t="str">
        <f>'Population Definitions'!B10</f>
        <v>Health Care Workers</v>
      </c>
      <c r="B108" s="82" t="s">
        <v>48</v>
      </c>
      <c r="C108" s="100">
        <v>0.52</v>
      </c>
      <c r="D108" s="2" t="s">
        <v>6</v>
      </c>
    </row>
    <row r="109" spans="1:23" x14ac:dyDescent="0.45">
      <c r="A109" s="2" t="str">
        <f>'Population Definitions'!B11</f>
        <v>PLHIV Health Care Workers</v>
      </c>
      <c r="B109" s="82" t="s">
        <v>48</v>
      </c>
      <c r="C109" s="100">
        <v>0.52</v>
      </c>
      <c r="D109" s="2" t="s">
        <v>6</v>
      </c>
    </row>
    <row r="110" spans="1:23" x14ac:dyDescent="0.45">
      <c r="A110" s="2" t="str">
        <f>'Population Definitions'!B12</f>
        <v>Miners</v>
      </c>
      <c r="B110" s="82" t="s">
        <v>48</v>
      </c>
      <c r="C110" s="100">
        <v>0.52</v>
      </c>
      <c r="D110" s="2" t="s">
        <v>6</v>
      </c>
    </row>
    <row r="111" spans="1:23" x14ac:dyDescent="0.45">
      <c r="A111" s="2" t="str">
        <f>'Population Definitions'!B13</f>
        <v>PLHIV Miners</v>
      </c>
      <c r="B111" s="82" t="s">
        <v>48</v>
      </c>
      <c r="C111" s="100">
        <v>0.52</v>
      </c>
      <c r="D111" s="2" t="s">
        <v>6</v>
      </c>
    </row>
    <row r="113" spans="1:23" x14ac:dyDescent="0.45">
      <c r="A113" s="1" t="s">
        <v>73</v>
      </c>
      <c r="B113" s="1" t="s">
        <v>3</v>
      </c>
      <c r="C113" s="1" t="s">
        <v>4</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45">
      <c r="A114" s="2" t="str">
        <f>'Population Definitions'!B2</f>
        <v>Gen 0-4</v>
      </c>
      <c r="B114" s="82" t="s">
        <v>48</v>
      </c>
      <c r="C114" t="str">
        <f t="shared" ref="C114:C125" si="8">IF(SUMPRODUCT(--(E114:W114&lt;&gt;""))=0,0,"N.A.")</f>
        <v>N.A.</v>
      </c>
      <c r="D114" s="2" t="s">
        <v>6</v>
      </c>
      <c r="L114" s="102"/>
      <c r="M114" s="102">
        <v>0.68417739916270781</v>
      </c>
      <c r="N114" s="102"/>
      <c r="O114" s="102"/>
      <c r="P114" s="102"/>
      <c r="Q114" s="102"/>
      <c r="R114" s="102"/>
      <c r="S114" s="102"/>
      <c r="T114" s="102"/>
    </row>
    <row r="115" spans="1:23" x14ac:dyDescent="0.45">
      <c r="A115" s="2" t="str">
        <f>'Population Definitions'!B3</f>
        <v>Gen 5-14</v>
      </c>
      <c r="B115" s="82" t="s">
        <v>48</v>
      </c>
      <c r="C115" s="103">
        <v>0.59</v>
      </c>
      <c r="D115" s="2" t="s">
        <v>6</v>
      </c>
      <c r="L115" s="102"/>
      <c r="M115" s="102"/>
      <c r="N115" s="102"/>
      <c r="O115" s="102"/>
      <c r="P115" s="102"/>
      <c r="Q115" s="102"/>
      <c r="R115" s="102"/>
      <c r="S115" s="102"/>
      <c r="T115" s="102"/>
    </row>
    <row r="116" spans="1:23" x14ac:dyDescent="0.45">
      <c r="A116" s="2" t="str">
        <f>'Population Definitions'!B4</f>
        <v>Gen 15-64</v>
      </c>
      <c r="B116" s="82" t="s">
        <v>48</v>
      </c>
      <c r="C116" s="103" t="s">
        <v>41</v>
      </c>
      <c r="D116" s="2" t="s">
        <v>6</v>
      </c>
      <c r="L116" s="102">
        <v>0.62653996495110453</v>
      </c>
      <c r="M116" s="102"/>
      <c r="N116" s="102"/>
      <c r="O116" s="102">
        <v>0.73016553019208075</v>
      </c>
      <c r="P116" s="102"/>
      <c r="Q116" s="102">
        <v>0.71294256594944572</v>
      </c>
      <c r="R116" s="102">
        <v>0.68381977238005032</v>
      </c>
      <c r="S116" s="102">
        <v>0.65602333788131761</v>
      </c>
      <c r="T116" s="102"/>
    </row>
    <row r="117" spans="1:23" x14ac:dyDescent="0.45">
      <c r="A117" s="2" t="str">
        <f>'Population Definitions'!B5</f>
        <v>Gen 65+</v>
      </c>
      <c r="B117" s="82" t="s">
        <v>48</v>
      </c>
      <c r="C117" s="103">
        <v>0.59</v>
      </c>
      <c r="D117" s="2" t="s">
        <v>6</v>
      </c>
      <c r="L117" s="102"/>
      <c r="M117" s="102"/>
      <c r="N117" s="102"/>
      <c r="O117" s="102"/>
      <c r="P117" s="102"/>
      <c r="Q117" s="102"/>
      <c r="R117" s="102"/>
      <c r="S117" s="102"/>
      <c r="T117" s="102"/>
    </row>
    <row r="118" spans="1:23" x14ac:dyDescent="0.45">
      <c r="A118" s="2" t="str">
        <f>'Population Definitions'!B6</f>
        <v>PLHIV 15-64</v>
      </c>
      <c r="B118" s="82" t="s">
        <v>48</v>
      </c>
      <c r="C118" s="103" t="s">
        <v>41</v>
      </c>
      <c r="D118" s="2" t="s">
        <v>6</v>
      </c>
      <c r="L118" s="102">
        <v>0.62675728247034024</v>
      </c>
      <c r="M118" s="102"/>
      <c r="N118" s="102">
        <v>0.72660518196804846</v>
      </c>
      <c r="O118" s="102">
        <v>0.73071436852812177</v>
      </c>
      <c r="P118" s="102"/>
      <c r="Q118" s="102">
        <v>0.7134097575033268</v>
      </c>
      <c r="R118" s="102">
        <v>0.68404139569767641</v>
      </c>
      <c r="S118" s="102">
        <v>0.65661033666112878</v>
      </c>
      <c r="T118" s="102"/>
    </row>
    <row r="119" spans="1:23" x14ac:dyDescent="0.45">
      <c r="A119" s="2" t="str">
        <f>'Population Definitions'!B7</f>
        <v>PLHIV 65+</v>
      </c>
      <c r="B119" s="82" t="s">
        <v>48</v>
      </c>
      <c r="C119" s="103">
        <v>0.59</v>
      </c>
      <c r="D119" s="2" t="s">
        <v>6</v>
      </c>
      <c r="L119" s="102"/>
      <c r="M119" s="102"/>
      <c r="N119" s="102"/>
      <c r="O119" s="102"/>
      <c r="P119" s="102"/>
      <c r="Q119" s="102"/>
      <c r="R119" s="102"/>
      <c r="S119" s="102"/>
      <c r="T119" s="102"/>
    </row>
    <row r="120" spans="1:23" x14ac:dyDescent="0.45">
      <c r="A120" s="2" t="str">
        <f>'Population Definitions'!B8</f>
        <v>Prisoners</v>
      </c>
      <c r="B120" s="82" t="s">
        <v>48</v>
      </c>
      <c r="C120" s="103">
        <v>0.59</v>
      </c>
      <c r="D120" s="2" t="s">
        <v>6</v>
      </c>
      <c r="L120" s="102"/>
      <c r="M120" s="102"/>
      <c r="N120" s="102"/>
      <c r="O120" s="102"/>
      <c r="P120" s="102"/>
      <c r="Q120" s="102"/>
      <c r="R120" s="102"/>
      <c r="S120" s="102"/>
      <c r="T120" s="102"/>
    </row>
    <row r="121" spans="1:23" x14ac:dyDescent="0.45">
      <c r="A121" s="2" t="str">
        <f>'Population Definitions'!B9</f>
        <v>PLHIV Prisoners</v>
      </c>
      <c r="B121" s="82" t="s">
        <v>48</v>
      </c>
      <c r="C121" s="103">
        <v>0.59</v>
      </c>
      <c r="D121" s="2" t="s">
        <v>6</v>
      </c>
      <c r="L121" s="102"/>
      <c r="M121" s="102"/>
      <c r="N121" s="102"/>
      <c r="O121" s="102"/>
      <c r="P121" s="102"/>
      <c r="Q121" s="102"/>
      <c r="R121" s="102"/>
      <c r="S121" s="102"/>
      <c r="T121" s="102"/>
    </row>
    <row r="122" spans="1:23" x14ac:dyDescent="0.45">
      <c r="A122" s="2" t="str">
        <f>'Population Definitions'!B10</f>
        <v>Health Care Workers</v>
      </c>
      <c r="B122" s="82" t="s">
        <v>48</v>
      </c>
      <c r="C122" s="103">
        <v>0.59</v>
      </c>
      <c r="D122" s="2" t="s">
        <v>6</v>
      </c>
      <c r="L122" s="102"/>
      <c r="M122" s="102"/>
      <c r="N122" s="102"/>
      <c r="O122" s="102"/>
      <c r="P122" s="102"/>
      <c r="Q122" s="102"/>
      <c r="R122" s="102"/>
      <c r="S122" s="102"/>
      <c r="T122" s="102"/>
    </row>
    <row r="123" spans="1:23" x14ac:dyDescent="0.45">
      <c r="A123" s="2" t="str">
        <f>'Population Definitions'!B11</f>
        <v>PLHIV Health Care Workers</v>
      </c>
      <c r="B123" s="82" t="s">
        <v>48</v>
      </c>
      <c r="C123" s="103">
        <v>0.59</v>
      </c>
      <c r="D123" s="2" t="s">
        <v>6</v>
      </c>
      <c r="L123" s="102"/>
      <c r="M123" s="102"/>
      <c r="N123" s="102"/>
      <c r="O123" s="102"/>
      <c r="P123" s="102"/>
      <c r="Q123" s="102"/>
      <c r="R123" s="102"/>
      <c r="S123" s="102"/>
      <c r="T123" s="102"/>
    </row>
    <row r="124" spans="1:23" x14ac:dyDescent="0.45">
      <c r="A124" s="2" t="str">
        <f>'Population Definitions'!B12</f>
        <v>Miners</v>
      </c>
      <c r="B124" s="82" t="s">
        <v>48</v>
      </c>
      <c r="C124" t="str">
        <f t="shared" si="8"/>
        <v>N.A.</v>
      </c>
      <c r="D124" s="2" t="s">
        <v>6</v>
      </c>
      <c r="L124" s="102"/>
      <c r="M124" s="102"/>
      <c r="N124" s="102"/>
      <c r="O124" s="102"/>
      <c r="P124" s="102"/>
      <c r="Q124" s="102"/>
      <c r="R124" s="102"/>
      <c r="S124" s="102"/>
      <c r="T124" s="102">
        <v>0.8</v>
      </c>
    </row>
    <row r="125" spans="1:23" x14ac:dyDescent="0.45">
      <c r="A125" s="2" t="str">
        <f>'Population Definitions'!B13</f>
        <v>PLHIV Miners</v>
      </c>
      <c r="B125" s="82" t="s">
        <v>48</v>
      </c>
      <c r="C125" t="str">
        <f t="shared" si="8"/>
        <v>N.A.</v>
      </c>
      <c r="D125" s="2" t="s">
        <v>6</v>
      </c>
      <c r="L125" s="102"/>
      <c r="M125" s="102"/>
      <c r="N125" s="102"/>
      <c r="O125" s="102"/>
      <c r="P125" s="102"/>
      <c r="Q125" s="102"/>
      <c r="R125" s="102"/>
      <c r="S125" s="102"/>
      <c r="T125" s="102">
        <v>0.8</v>
      </c>
    </row>
    <row r="127" spans="1:23" x14ac:dyDescent="0.45">
      <c r="A127" s="1" t="s">
        <v>74</v>
      </c>
      <c r="B127" s="1" t="s">
        <v>3</v>
      </c>
      <c r="C127" s="1" t="s">
        <v>4</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45">
      <c r="A128" s="2" t="str">
        <f>'Population Definitions'!B2</f>
        <v>Gen 0-4</v>
      </c>
      <c r="B128" s="82" t="s">
        <v>48</v>
      </c>
      <c r="C128" t="str">
        <f t="shared" ref="C128:C139" si="9">IF(SUMPRODUCT(--(E128:W128&lt;&gt;""))=0,0,"N.A.")</f>
        <v>N.A.</v>
      </c>
      <c r="D128" s="2" t="s">
        <v>6</v>
      </c>
      <c r="Q128" s="104">
        <v>0.81</v>
      </c>
      <c r="R128" s="104">
        <v>1</v>
      </c>
      <c r="S128" s="104"/>
      <c r="T128" s="104"/>
    </row>
    <row r="129" spans="1:23" x14ac:dyDescent="0.45">
      <c r="A129" s="2" t="str">
        <f>'Population Definitions'!B3</f>
        <v>Gen 5-14</v>
      </c>
      <c r="B129" s="82" t="s">
        <v>48</v>
      </c>
      <c r="C129" t="str">
        <f t="shared" si="9"/>
        <v>N.A.</v>
      </c>
      <c r="D129" s="2" t="s">
        <v>6</v>
      </c>
      <c r="Q129" s="104">
        <v>0.81</v>
      </c>
      <c r="R129" s="104">
        <v>1</v>
      </c>
      <c r="S129" s="104"/>
      <c r="T129" s="104"/>
    </row>
    <row r="130" spans="1:23" x14ac:dyDescent="0.45">
      <c r="A130" s="2" t="str">
        <f>'Population Definitions'!B4</f>
        <v>Gen 15-64</v>
      </c>
      <c r="B130" s="82" t="s">
        <v>48</v>
      </c>
      <c r="C130" t="str">
        <f t="shared" si="9"/>
        <v>N.A.</v>
      </c>
      <c r="D130" s="2" t="s">
        <v>6</v>
      </c>
      <c r="Q130" s="104">
        <v>0.81</v>
      </c>
      <c r="R130" s="104">
        <v>1</v>
      </c>
      <c r="S130" s="104"/>
      <c r="T130" s="104"/>
    </row>
    <row r="131" spans="1:23" x14ac:dyDescent="0.45">
      <c r="A131" s="2" t="str">
        <f>'Population Definitions'!B5</f>
        <v>Gen 65+</v>
      </c>
      <c r="B131" s="82" t="s">
        <v>48</v>
      </c>
      <c r="C131" t="str">
        <f t="shared" si="9"/>
        <v>N.A.</v>
      </c>
      <c r="D131" s="2" t="s">
        <v>6</v>
      </c>
      <c r="Q131" s="104">
        <v>0.81</v>
      </c>
      <c r="R131" s="104">
        <v>1</v>
      </c>
      <c r="S131" s="104"/>
      <c r="T131" s="104"/>
    </row>
    <row r="132" spans="1:23" x14ac:dyDescent="0.45">
      <c r="A132" s="2" t="str">
        <f>'Population Definitions'!B6</f>
        <v>PLHIV 15-64</v>
      </c>
      <c r="B132" s="82" t="s">
        <v>48</v>
      </c>
      <c r="C132" t="str">
        <f t="shared" si="9"/>
        <v>N.A.</v>
      </c>
      <c r="D132" s="2" t="s">
        <v>6</v>
      </c>
      <c r="Q132" s="104">
        <v>0.81</v>
      </c>
      <c r="R132" s="104">
        <v>1</v>
      </c>
      <c r="S132" s="104"/>
      <c r="T132" s="104"/>
    </row>
    <row r="133" spans="1:23" x14ac:dyDescent="0.45">
      <c r="A133" s="2" t="str">
        <f>'Population Definitions'!B7</f>
        <v>PLHIV 65+</v>
      </c>
      <c r="B133" s="82" t="s">
        <v>48</v>
      </c>
      <c r="C133" t="str">
        <f t="shared" si="9"/>
        <v>N.A.</v>
      </c>
      <c r="D133" s="2" t="s">
        <v>6</v>
      </c>
      <c r="Q133" s="104">
        <v>0.81</v>
      </c>
      <c r="R133" s="104">
        <v>1</v>
      </c>
      <c r="S133" s="104"/>
      <c r="T133" s="104"/>
    </row>
    <row r="134" spans="1:23" x14ac:dyDescent="0.45">
      <c r="A134" s="2" t="str">
        <f>'Population Definitions'!B8</f>
        <v>Prisoners</v>
      </c>
      <c r="B134" s="82" t="s">
        <v>48</v>
      </c>
      <c r="C134" s="105">
        <v>0.37</v>
      </c>
      <c r="D134" s="2" t="s">
        <v>6</v>
      </c>
      <c r="Q134" s="104"/>
      <c r="R134" s="104"/>
      <c r="S134" s="104"/>
      <c r="T134" s="104"/>
    </row>
    <row r="135" spans="1:23" x14ac:dyDescent="0.45">
      <c r="A135" s="2" t="str">
        <f>'Population Definitions'!B9</f>
        <v>PLHIV Prisoners</v>
      </c>
      <c r="B135" s="82" t="s">
        <v>48</v>
      </c>
      <c r="C135" s="105">
        <v>0.37</v>
      </c>
      <c r="D135" s="2" t="s">
        <v>6</v>
      </c>
      <c r="Q135" s="104"/>
      <c r="R135" s="104"/>
      <c r="S135" s="104"/>
      <c r="T135" s="104"/>
    </row>
    <row r="136" spans="1:23" x14ac:dyDescent="0.45">
      <c r="A136" s="2" t="str">
        <f>'Population Definitions'!B10</f>
        <v>Health Care Workers</v>
      </c>
      <c r="B136" s="82" t="s">
        <v>48</v>
      </c>
      <c r="C136" s="105">
        <v>0.37</v>
      </c>
      <c r="D136" s="2" t="s">
        <v>6</v>
      </c>
      <c r="Q136" s="104"/>
      <c r="R136" s="104"/>
      <c r="S136" s="104"/>
      <c r="T136" s="104"/>
    </row>
    <row r="137" spans="1:23" x14ac:dyDescent="0.45">
      <c r="A137" s="2" t="str">
        <f>'Population Definitions'!B11</f>
        <v>PLHIV Health Care Workers</v>
      </c>
      <c r="B137" s="82" t="s">
        <v>48</v>
      </c>
      <c r="C137" s="105">
        <v>0.37</v>
      </c>
      <c r="D137" s="2" t="s">
        <v>6</v>
      </c>
      <c r="Q137" s="104"/>
      <c r="R137" s="104"/>
      <c r="S137" s="104"/>
      <c r="T137" s="104"/>
    </row>
    <row r="138" spans="1:23" x14ac:dyDescent="0.45">
      <c r="A138" s="2" t="str">
        <f>'Population Definitions'!B12</f>
        <v>Miners</v>
      </c>
      <c r="B138" s="82" t="s">
        <v>48</v>
      </c>
      <c r="C138" t="str">
        <f t="shared" si="9"/>
        <v>N.A.</v>
      </c>
      <c r="D138" s="2" t="s">
        <v>6</v>
      </c>
      <c r="Q138" s="104"/>
      <c r="R138" s="104"/>
      <c r="S138" s="104"/>
      <c r="T138" s="104">
        <v>0.75</v>
      </c>
    </row>
    <row r="139" spans="1:23" x14ac:dyDescent="0.45">
      <c r="A139" s="2" t="str">
        <f>'Population Definitions'!B13</f>
        <v>PLHIV Miners</v>
      </c>
      <c r="B139" s="82" t="s">
        <v>48</v>
      </c>
      <c r="C139" t="str">
        <f t="shared" si="9"/>
        <v>N.A.</v>
      </c>
      <c r="D139" s="2" t="s">
        <v>6</v>
      </c>
      <c r="Q139" s="104"/>
      <c r="R139" s="104"/>
      <c r="S139" s="104"/>
      <c r="T139" s="104">
        <v>0.75</v>
      </c>
    </row>
    <row r="141" spans="1:23" x14ac:dyDescent="0.45">
      <c r="A141" s="1" t="s">
        <v>75</v>
      </c>
      <c r="B141" s="1" t="s">
        <v>3</v>
      </c>
      <c r="C141" s="1" t="s">
        <v>4</v>
      </c>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c r="W141" s="1">
        <v>2018</v>
      </c>
    </row>
    <row r="142" spans="1:23" x14ac:dyDescent="0.45">
      <c r="A142" s="2" t="str">
        <f>'Population Definitions'!B2</f>
        <v>Gen 0-4</v>
      </c>
      <c r="B142" s="82" t="s">
        <v>48</v>
      </c>
      <c r="C142" s="107">
        <v>0.44</v>
      </c>
      <c r="D142" s="2" t="s">
        <v>6</v>
      </c>
    </row>
    <row r="143" spans="1:23" x14ac:dyDescent="0.45">
      <c r="A143" s="2" t="str">
        <f>'Population Definitions'!B3</f>
        <v>Gen 5-14</v>
      </c>
      <c r="B143" s="82" t="s">
        <v>48</v>
      </c>
      <c r="C143" s="107">
        <v>0.44</v>
      </c>
      <c r="D143" s="2" t="s">
        <v>6</v>
      </c>
    </row>
    <row r="144" spans="1:23" x14ac:dyDescent="0.45">
      <c r="A144" s="2" t="str">
        <f>'Population Definitions'!B4</f>
        <v>Gen 15-64</v>
      </c>
      <c r="B144" s="82" t="s">
        <v>48</v>
      </c>
      <c r="C144" s="107" t="s">
        <v>41</v>
      </c>
      <c r="D144" s="2" t="s">
        <v>6</v>
      </c>
      <c r="N144" s="106"/>
      <c r="O144" s="106">
        <v>0.79564495481450503</v>
      </c>
      <c r="P144" s="106">
        <v>0.797976333390499</v>
      </c>
    </row>
    <row r="145" spans="1:23" x14ac:dyDescent="0.45">
      <c r="A145" s="2" t="str">
        <f>'Population Definitions'!B5</f>
        <v>Gen 65+</v>
      </c>
      <c r="B145" s="82" t="s">
        <v>48</v>
      </c>
      <c r="C145" s="107" t="s">
        <v>41</v>
      </c>
      <c r="D145" s="2" t="s">
        <v>6</v>
      </c>
      <c r="N145" s="106">
        <v>0.2581699346405229</v>
      </c>
      <c r="O145" s="106"/>
      <c r="P145" s="106"/>
    </row>
    <row r="146" spans="1:23" x14ac:dyDescent="0.45">
      <c r="A146" s="2" t="str">
        <f>'Population Definitions'!B6</f>
        <v>PLHIV 15-64</v>
      </c>
      <c r="B146" s="82" t="s">
        <v>48</v>
      </c>
      <c r="C146" s="107" t="s">
        <v>41</v>
      </c>
      <c r="D146" s="2" t="s">
        <v>6</v>
      </c>
      <c r="N146" s="106"/>
      <c r="O146" s="106"/>
      <c r="P146" s="106">
        <v>0.83095586989244097</v>
      </c>
    </row>
    <row r="147" spans="1:23" x14ac:dyDescent="0.45">
      <c r="A147" s="2" t="str">
        <f>'Population Definitions'!B7</f>
        <v>PLHIV 65+</v>
      </c>
      <c r="B147" s="82" t="s">
        <v>48</v>
      </c>
      <c r="C147" s="107">
        <v>0.44</v>
      </c>
      <c r="D147" s="2" t="s">
        <v>6</v>
      </c>
    </row>
    <row r="148" spans="1:23" x14ac:dyDescent="0.45">
      <c r="A148" s="2" t="str">
        <f>'Population Definitions'!B8</f>
        <v>Prisoners</v>
      </c>
      <c r="B148" s="82" t="s">
        <v>48</v>
      </c>
      <c r="C148" s="107">
        <v>0.44</v>
      </c>
      <c r="D148" s="2" t="s">
        <v>6</v>
      </c>
    </row>
    <row r="149" spans="1:23" x14ac:dyDescent="0.45">
      <c r="A149" s="2" t="str">
        <f>'Population Definitions'!B9</f>
        <v>PLHIV Prisoners</v>
      </c>
      <c r="B149" s="82" t="s">
        <v>48</v>
      </c>
      <c r="C149" s="107">
        <v>0.44</v>
      </c>
      <c r="D149" s="2" t="s">
        <v>6</v>
      </c>
    </row>
    <row r="150" spans="1:23" x14ac:dyDescent="0.45">
      <c r="A150" s="2" t="str">
        <f>'Population Definitions'!B10</f>
        <v>Health Care Workers</v>
      </c>
      <c r="B150" s="82" t="s">
        <v>48</v>
      </c>
      <c r="C150" s="107">
        <v>0.44</v>
      </c>
      <c r="D150" s="2" t="s">
        <v>6</v>
      </c>
    </row>
    <row r="151" spans="1:23" x14ac:dyDescent="0.45">
      <c r="A151" s="2" t="str">
        <f>'Population Definitions'!B11</f>
        <v>PLHIV Health Care Workers</v>
      </c>
      <c r="B151" s="82" t="s">
        <v>48</v>
      </c>
      <c r="C151" s="107">
        <v>0.44</v>
      </c>
      <c r="D151" s="2" t="s">
        <v>6</v>
      </c>
    </row>
    <row r="152" spans="1:23" x14ac:dyDescent="0.45">
      <c r="A152" s="2" t="str">
        <f>'Population Definitions'!B12</f>
        <v>Miners</v>
      </c>
      <c r="B152" s="82" t="s">
        <v>48</v>
      </c>
      <c r="C152" s="107">
        <v>0.44</v>
      </c>
      <c r="D152" s="2" t="s">
        <v>6</v>
      </c>
    </row>
    <row r="153" spans="1:23" x14ac:dyDescent="0.45">
      <c r="A153" s="2" t="str">
        <f>'Population Definitions'!B13</f>
        <v>PLHIV Miners</v>
      </c>
      <c r="B153" s="82" t="s">
        <v>48</v>
      </c>
      <c r="C153" s="107">
        <v>0.44</v>
      </c>
      <c r="D153" s="2" t="s">
        <v>6</v>
      </c>
    </row>
    <row r="155" spans="1:23" x14ac:dyDescent="0.45">
      <c r="A155" s="1" t="s">
        <v>76</v>
      </c>
      <c r="B155" s="1" t="s">
        <v>3</v>
      </c>
      <c r="C155" s="1" t="s">
        <v>4</v>
      </c>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c r="W155" s="1">
        <v>2018</v>
      </c>
    </row>
    <row r="156" spans="1:23" x14ac:dyDescent="0.45">
      <c r="A156" s="2" t="str">
        <f>'Population Definitions'!B2</f>
        <v>Gen 0-4</v>
      </c>
      <c r="B156" s="82" t="s">
        <v>48</v>
      </c>
      <c r="C156" s="108">
        <v>0.28000000000000003</v>
      </c>
      <c r="D156" s="2" t="s">
        <v>6</v>
      </c>
    </row>
    <row r="157" spans="1:23" x14ac:dyDescent="0.45">
      <c r="A157" s="2" t="str">
        <f>'Population Definitions'!B3</f>
        <v>Gen 5-14</v>
      </c>
      <c r="B157" s="82" t="s">
        <v>48</v>
      </c>
      <c r="C157" s="108">
        <v>0.28000000000000003</v>
      </c>
      <c r="D157" s="2" t="s">
        <v>6</v>
      </c>
    </row>
    <row r="158" spans="1:23" x14ac:dyDescent="0.45">
      <c r="A158" s="2" t="str">
        <f>'Population Definitions'!B4</f>
        <v>Gen 15-64</v>
      </c>
      <c r="B158" s="82" t="s">
        <v>48</v>
      </c>
      <c r="C158" s="108" t="s">
        <v>41</v>
      </c>
      <c r="D158" s="2" t="s">
        <v>6</v>
      </c>
      <c r="O158" s="109">
        <v>0.13574660633484162</v>
      </c>
      <c r="P158" s="109"/>
      <c r="Q158" s="109">
        <v>0.5714285714285714</v>
      </c>
      <c r="R158" s="109">
        <v>0.68</v>
      </c>
      <c r="S158" s="109">
        <v>0.62727272727272732</v>
      </c>
    </row>
    <row r="159" spans="1:23" x14ac:dyDescent="0.45">
      <c r="A159" s="2" t="str">
        <f>'Population Definitions'!B5</f>
        <v>Gen 65+</v>
      </c>
      <c r="B159" s="82" t="s">
        <v>48</v>
      </c>
      <c r="C159" s="108">
        <v>0.28000000000000003</v>
      </c>
      <c r="D159" s="2" t="s">
        <v>6</v>
      </c>
      <c r="O159" s="109"/>
      <c r="P159" s="109"/>
      <c r="Q159" s="109"/>
      <c r="R159" s="109"/>
      <c r="S159" s="109"/>
    </row>
    <row r="160" spans="1:23" x14ac:dyDescent="0.45">
      <c r="A160" s="2" t="str">
        <f>'Population Definitions'!B6</f>
        <v>PLHIV 15-64</v>
      </c>
      <c r="B160" s="82" t="s">
        <v>48</v>
      </c>
      <c r="C160" s="108" t="s">
        <v>41</v>
      </c>
      <c r="D160" s="2" t="s">
        <v>6</v>
      </c>
      <c r="O160" s="109"/>
      <c r="P160" s="109">
        <v>0.33333333333333331</v>
      </c>
      <c r="Q160" s="109"/>
      <c r="R160" s="109">
        <v>0.39130434782608697</v>
      </c>
      <c r="S160" s="109">
        <v>0.41417910447761191</v>
      </c>
    </row>
    <row r="161" spans="1:23" x14ac:dyDescent="0.45">
      <c r="A161" s="2" t="str">
        <f>'Population Definitions'!B7</f>
        <v>PLHIV 65+</v>
      </c>
      <c r="B161" s="82" t="s">
        <v>48</v>
      </c>
      <c r="C161" s="108">
        <v>0.28000000000000003</v>
      </c>
      <c r="D161" s="2" t="s">
        <v>6</v>
      </c>
    </row>
    <row r="162" spans="1:23" x14ac:dyDescent="0.45">
      <c r="A162" s="2" t="str">
        <f>'Population Definitions'!B8</f>
        <v>Prisoners</v>
      </c>
      <c r="B162" s="82" t="s">
        <v>48</v>
      </c>
      <c r="C162" s="108">
        <v>0.28000000000000003</v>
      </c>
      <c r="D162" s="2" t="s">
        <v>6</v>
      </c>
    </row>
    <row r="163" spans="1:23" x14ac:dyDescent="0.45">
      <c r="A163" s="2" t="str">
        <f>'Population Definitions'!B9</f>
        <v>PLHIV Prisoners</v>
      </c>
      <c r="B163" s="82" t="s">
        <v>48</v>
      </c>
      <c r="C163" s="108">
        <v>0.28000000000000003</v>
      </c>
      <c r="D163" s="2" t="s">
        <v>6</v>
      </c>
    </row>
    <row r="164" spans="1:23" x14ac:dyDescent="0.45">
      <c r="A164" s="2" t="str">
        <f>'Population Definitions'!B10</f>
        <v>Health Care Workers</v>
      </c>
      <c r="B164" s="82" t="s">
        <v>48</v>
      </c>
      <c r="C164" s="108">
        <v>0.28000000000000003</v>
      </c>
      <c r="D164" s="2" t="s">
        <v>6</v>
      </c>
    </row>
    <row r="165" spans="1:23" x14ac:dyDescent="0.45">
      <c r="A165" s="2" t="str">
        <f>'Population Definitions'!B11</f>
        <v>PLHIV Health Care Workers</v>
      </c>
      <c r="B165" s="82" t="s">
        <v>48</v>
      </c>
      <c r="C165" s="108">
        <v>0.28000000000000003</v>
      </c>
      <c r="D165" s="2" t="s">
        <v>6</v>
      </c>
    </row>
    <row r="166" spans="1:23" x14ac:dyDescent="0.45">
      <c r="A166" s="2" t="str">
        <f>'Population Definitions'!B12</f>
        <v>Miners</v>
      </c>
      <c r="B166" s="82" t="s">
        <v>48</v>
      </c>
      <c r="C166" s="108">
        <v>0.28000000000000003</v>
      </c>
      <c r="D166" s="2" t="s">
        <v>6</v>
      </c>
    </row>
    <row r="167" spans="1:23" x14ac:dyDescent="0.45">
      <c r="A167" s="2" t="str">
        <f>'Population Definitions'!B13</f>
        <v>PLHIV Miners</v>
      </c>
      <c r="B167" s="82" t="s">
        <v>48</v>
      </c>
      <c r="C167" s="108">
        <v>0.28000000000000003</v>
      </c>
      <c r="D167" s="2" t="s">
        <v>6</v>
      </c>
    </row>
    <row r="169" spans="1:23" x14ac:dyDescent="0.45">
      <c r="A169" s="1" t="s">
        <v>77</v>
      </c>
      <c r="B169" s="1" t="s">
        <v>3</v>
      </c>
      <c r="C169" s="1" t="s">
        <v>4</v>
      </c>
      <c r="E169" s="1">
        <v>2000</v>
      </c>
      <c r="F169" s="1">
        <v>2001</v>
      </c>
      <c r="G169" s="1">
        <v>2002</v>
      </c>
      <c r="H169" s="1">
        <v>2003</v>
      </c>
      <c r="I169" s="1">
        <v>2004</v>
      </c>
      <c r="J169" s="1">
        <v>2005</v>
      </c>
      <c r="K169" s="1">
        <v>2006</v>
      </c>
      <c r="L169" s="1">
        <v>2007</v>
      </c>
      <c r="M169" s="1">
        <v>2008</v>
      </c>
      <c r="N169" s="1">
        <v>2009</v>
      </c>
      <c r="O169" s="1">
        <v>2010</v>
      </c>
      <c r="P169" s="1">
        <v>2011</v>
      </c>
      <c r="Q169" s="1">
        <v>2012</v>
      </c>
      <c r="R169" s="1">
        <v>2013</v>
      </c>
      <c r="S169" s="1">
        <v>2014</v>
      </c>
      <c r="T169" s="1">
        <v>2015</v>
      </c>
      <c r="U169" s="1">
        <v>2016</v>
      </c>
      <c r="V169" s="1">
        <v>2017</v>
      </c>
      <c r="W169" s="1">
        <v>2018</v>
      </c>
    </row>
    <row r="170" spans="1:23" x14ac:dyDescent="0.45">
      <c r="A170" s="2" t="str">
        <f>'Population Definitions'!B2</f>
        <v>Gen 0-4</v>
      </c>
      <c r="B170" s="82" t="s">
        <v>48</v>
      </c>
      <c r="C170" t="str">
        <f t="shared" ref="C170:C181" si="10">IF(SUMPRODUCT(--(E170:W170&lt;&gt;""))=0,0,"N.A.")</f>
        <v>N.A.</v>
      </c>
      <c r="D170" s="2" t="s">
        <v>6</v>
      </c>
      <c r="G170" s="110">
        <v>0.64332362010897726</v>
      </c>
      <c r="H170" s="110">
        <v>0.73310362348119018</v>
      </c>
      <c r="I170" s="110">
        <v>0.75330009457571978</v>
      </c>
      <c r="J170" s="110">
        <v>0.79762529679927685</v>
      </c>
      <c r="K170" s="110"/>
      <c r="L170" s="110"/>
      <c r="M170" s="110">
        <v>0.83510363681622923</v>
      </c>
      <c r="N170" s="110">
        <v>0.88704947647767207</v>
      </c>
      <c r="O170" s="110">
        <v>0.89302372102225214</v>
      </c>
      <c r="P170" s="110"/>
      <c r="Q170" s="110">
        <v>0.87324685929371093</v>
      </c>
      <c r="R170" s="110"/>
      <c r="S170" s="110">
        <v>0.80017196367501287</v>
      </c>
      <c r="T170" s="110"/>
    </row>
    <row r="171" spans="1:23" x14ac:dyDescent="0.45">
      <c r="A171" s="2" t="str">
        <f>'Population Definitions'!B3</f>
        <v>Gen 5-14</v>
      </c>
      <c r="B171" s="82" t="s">
        <v>48</v>
      </c>
      <c r="C171" t="str">
        <f t="shared" si="10"/>
        <v>N.A.</v>
      </c>
      <c r="D171" s="2" t="s">
        <v>6</v>
      </c>
      <c r="G171" s="110">
        <v>0.65180388056461958</v>
      </c>
      <c r="H171" s="110">
        <v>0.7419142728869218</v>
      </c>
      <c r="I171" s="110">
        <v>0.7614227110900238</v>
      </c>
      <c r="J171" s="110">
        <v>0.80407862093802041</v>
      </c>
      <c r="K171" s="110">
        <v>0.80233354290491499</v>
      </c>
      <c r="L171" s="110">
        <v>0.76328245967477948</v>
      </c>
      <c r="M171" s="110">
        <v>0.83510363681623001</v>
      </c>
      <c r="N171" s="110">
        <v>0.88704947647767252</v>
      </c>
      <c r="O171" s="110">
        <v>0.89302372102224892</v>
      </c>
      <c r="P171" s="110"/>
      <c r="Q171" s="110">
        <v>0.87324685929370827</v>
      </c>
      <c r="R171" s="110">
        <v>0.83536086843748614</v>
      </c>
      <c r="S171" s="110">
        <v>0.80077723747506924</v>
      </c>
      <c r="T171" s="110"/>
    </row>
    <row r="172" spans="1:23" x14ac:dyDescent="0.45">
      <c r="A172" s="2" t="str">
        <f>'Population Definitions'!B4</f>
        <v>Gen 15-64</v>
      </c>
      <c r="B172" s="82" t="s">
        <v>48</v>
      </c>
      <c r="C172" t="str">
        <f t="shared" si="10"/>
        <v>N.A.</v>
      </c>
      <c r="D172" s="2" t="s">
        <v>6</v>
      </c>
      <c r="G172" s="110">
        <v>0.72955876892557192</v>
      </c>
      <c r="H172" s="110">
        <v>0.82386705687099759</v>
      </c>
      <c r="I172" s="110">
        <v>0.83658852383690352</v>
      </c>
      <c r="J172" s="110">
        <v>0.87372829006235064</v>
      </c>
      <c r="K172" s="110"/>
      <c r="L172" s="110">
        <v>0.7632824596747797</v>
      </c>
      <c r="M172" s="110"/>
      <c r="N172" s="110">
        <v>0.88704947647767518</v>
      </c>
      <c r="O172" s="110"/>
      <c r="P172" s="110"/>
      <c r="Q172" s="110">
        <v>0.87324685929370982</v>
      </c>
      <c r="R172" s="110">
        <v>0.83536086843748791</v>
      </c>
      <c r="S172" s="110">
        <v>0.80017196367501131</v>
      </c>
      <c r="T172" s="110"/>
    </row>
    <row r="173" spans="1:23" x14ac:dyDescent="0.45">
      <c r="A173" s="2" t="str">
        <f>'Population Definitions'!B5</f>
        <v>Gen 65+</v>
      </c>
      <c r="B173" s="82" t="s">
        <v>48</v>
      </c>
      <c r="C173" t="str">
        <f t="shared" si="10"/>
        <v>N.A.</v>
      </c>
      <c r="D173" s="2" t="s">
        <v>6</v>
      </c>
      <c r="G173" s="110">
        <v>0.65742998142574993</v>
      </c>
      <c r="H173" s="110">
        <v>0.74739812159799934</v>
      </c>
      <c r="I173" s="110">
        <v>0.76588638430408251</v>
      </c>
      <c r="J173" s="110">
        <v>0.80885256457891663</v>
      </c>
      <c r="K173" s="110">
        <v>0.80728241874059992</v>
      </c>
      <c r="L173" s="110">
        <v>0.7721762249158759</v>
      </c>
      <c r="M173" s="110">
        <v>0.8351036368162309</v>
      </c>
      <c r="N173" s="110">
        <v>0.88704947647767374</v>
      </c>
      <c r="O173" s="110">
        <v>0.79449317142371634</v>
      </c>
      <c r="P173" s="110"/>
      <c r="Q173" s="110">
        <v>0.87324685929371071</v>
      </c>
      <c r="R173" s="110">
        <v>0.8244910155262708</v>
      </c>
      <c r="S173" s="110">
        <v>0.80017196367501142</v>
      </c>
      <c r="T173" s="110"/>
    </row>
    <row r="174" spans="1:23" x14ac:dyDescent="0.45">
      <c r="A174" s="2" t="str">
        <f>'Population Definitions'!B6</f>
        <v>PLHIV 15-64</v>
      </c>
      <c r="B174" s="82" t="s">
        <v>48</v>
      </c>
      <c r="C174" t="str">
        <f t="shared" si="10"/>
        <v>N.A.</v>
      </c>
      <c r="D174" s="2" t="s">
        <v>6</v>
      </c>
      <c r="G174" s="110">
        <v>0.64533582357471519</v>
      </c>
      <c r="H174" s="110">
        <v>0.73565745625713619</v>
      </c>
      <c r="I174" s="110">
        <v>0.75535991807656089</v>
      </c>
      <c r="J174" s="110">
        <v>0.79936495259573404</v>
      </c>
      <c r="K174" s="110">
        <v>0.68543616718179745</v>
      </c>
      <c r="L174" s="110">
        <v>0.76328245967477981</v>
      </c>
      <c r="M174" s="110"/>
      <c r="N174" s="110"/>
      <c r="O174" s="110">
        <v>0.89302372102224847</v>
      </c>
      <c r="P174" s="110"/>
      <c r="Q174" s="110">
        <v>0.87324685929371237</v>
      </c>
      <c r="R174" s="110">
        <v>0.83536086843748825</v>
      </c>
      <c r="S174" s="110">
        <v>0.80017196367501331</v>
      </c>
      <c r="T174" s="110"/>
    </row>
    <row r="175" spans="1:23" x14ac:dyDescent="0.45">
      <c r="A175" s="2" t="str">
        <f>'Population Definitions'!B7</f>
        <v>PLHIV 65+</v>
      </c>
      <c r="B175" s="82" t="s">
        <v>48</v>
      </c>
      <c r="C175" t="str">
        <f t="shared" si="10"/>
        <v>N.A.</v>
      </c>
      <c r="D175" s="2" t="s">
        <v>6</v>
      </c>
      <c r="G175" s="110">
        <v>0.64637375318676493</v>
      </c>
      <c r="H175" s="110">
        <v>0.73660366413195377</v>
      </c>
      <c r="I175" s="110">
        <v>0.75778349643452114</v>
      </c>
      <c r="J175" s="110">
        <v>0.80321786125489836</v>
      </c>
      <c r="K175" s="110"/>
      <c r="L175" s="110"/>
      <c r="M175" s="110">
        <v>0.84258756489463593</v>
      </c>
      <c r="N175" s="110"/>
      <c r="O175" s="110"/>
      <c r="P175" s="110"/>
      <c r="Q175" s="110">
        <v>0.87324685929371215</v>
      </c>
      <c r="R175" s="110">
        <v>0.8445680002544661</v>
      </c>
      <c r="S175" s="110">
        <v>0.80017196367501175</v>
      </c>
      <c r="T175" s="110"/>
    </row>
    <row r="176" spans="1:23" x14ac:dyDescent="0.45">
      <c r="A176" s="2" t="str">
        <f>'Population Definitions'!B8</f>
        <v>Prisoners</v>
      </c>
      <c r="B176" s="82" t="s">
        <v>48</v>
      </c>
      <c r="C176" t="str">
        <f t="shared" si="10"/>
        <v>N.A.</v>
      </c>
      <c r="D176" s="2" t="s">
        <v>6</v>
      </c>
      <c r="G176" s="110">
        <v>0.64051330133789031</v>
      </c>
      <c r="H176" s="110"/>
      <c r="I176" s="110">
        <v>0.75045776156030963</v>
      </c>
      <c r="J176" s="110">
        <v>0.7948412677455331</v>
      </c>
      <c r="K176" s="110">
        <v>0.79435013553362732</v>
      </c>
      <c r="L176" s="110"/>
      <c r="M176" s="110">
        <v>0.8351036368162279</v>
      </c>
      <c r="N176" s="110">
        <v>0.88704947647767618</v>
      </c>
      <c r="O176" s="110">
        <v>0.89302372102224958</v>
      </c>
      <c r="P176" s="110"/>
      <c r="Q176" s="110">
        <v>0.87324685929371193</v>
      </c>
      <c r="R176" s="110">
        <v>0.8353608684374888</v>
      </c>
      <c r="S176" s="110">
        <v>0.80017196367501175</v>
      </c>
      <c r="T176" s="110"/>
    </row>
    <row r="177" spans="1:23" x14ac:dyDescent="0.45">
      <c r="A177" s="2" t="str">
        <f>'Population Definitions'!B9</f>
        <v>PLHIV Prisoners</v>
      </c>
      <c r="B177" s="82" t="s">
        <v>48</v>
      </c>
      <c r="C177" t="str">
        <f t="shared" si="10"/>
        <v>N.A.</v>
      </c>
      <c r="D177" s="2" t="s">
        <v>6</v>
      </c>
      <c r="G177" s="110">
        <v>0.64051330133789031</v>
      </c>
      <c r="H177" s="110"/>
      <c r="I177" s="110">
        <v>0.75045776156031041</v>
      </c>
      <c r="J177" s="110">
        <v>0.79484126774553221</v>
      </c>
      <c r="K177" s="110"/>
      <c r="L177" s="110"/>
      <c r="M177" s="110">
        <v>0.83510363681623057</v>
      </c>
      <c r="N177" s="110">
        <v>0.88704947647767463</v>
      </c>
      <c r="O177" s="110">
        <v>0.89302372102225391</v>
      </c>
      <c r="P177" s="110"/>
      <c r="Q177" s="110">
        <v>0.87324685929371204</v>
      </c>
      <c r="R177" s="110">
        <v>0.83536086843749047</v>
      </c>
      <c r="S177" s="110">
        <v>0.80017196367501298</v>
      </c>
      <c r="T177" s="110"/>
    </row>
    <row r="178" spans="1:23" x14ac:dyDescent="0.45">
      <c r="A178" s="2" t="str">
        <f>'Population Definitions'!B10</f>
        <v>Health Care Workers</v>
      </c>
      <c r="B178" s="82" t="s">
        <v>48</v>
      </c>
      <c r="C178" s="111">
        <v>0.59</v>
      </c>
      <c r="D178" s="2" t="s">
        <v>6</v>
      </c>
      <c r="G178" s="110"/>
      <c r="H178" s="110"/>
      <c r="I178" s="110"/>
      <c r="J178" s="110"/>
      <c r="K178" s="110"/>
      <c r="L178" s="110"/>
      <c r="M178" s="110"/>
      <c r="N178" s="110"/>
      <c r="O178" s="110"/>
      <c r="P178" s="110"/>
      <c r="Q178" s="110"/>
      <c r="R178" s="110"/>
      <c r="S178" s="110"/>
      <c r="T178" s="110"/>
    </row>
    <row r="179" spans="1:23" x14ac:dyDescent="0.45">
      <c r="A179" s="2" t="str">
        <f>'Population Definitions'!B11</f>
        <v>PLHIV Health Care Workers</v>
      </c>
      <c r="B179" s="82" t="s">
        <v>48</v>
      </c>
      <c r="C179" s="111">
        <v>0.59</v>
      </c>
      <c r="D179" s="2" t="s">
        <v>6</v>
      </c>
      <c r="G179" s="110"/>
      <c r="H179" s="110"/>
      <c r="I179" s="110"/>
      <c r="J179" s="110"/>
      <c r="K179" s="110"/>
      <c r="L179" s="110"/>
      <c r="M179" s="110"/>
      <c r="N179" s="110"/>
      <c r="O179" s="110"/>
      <c r="P179" s="110"/>
      <c r="Q179" s="110"/>
      <c r="R179" s="110"/>
      <c r="S179" s="110"/>
      <c r="T179" s="110"/>
    </row>
    <row r="180" spans="1:23" x14ac:dyDescent="0.45">
      <c r="A180" s="2" t="str">
        <f>'Population Definitions'!B12</f>
        <v>Miners</v>
      </c>
      <c r="B180" s="82" t="s">
        <v>48</v>
      </c>
      <c r="C180" t="str">
        <f t="shared" si="10"/>
        <v>N.A.</v>
      </c>
      <c r="D180" s="2" t="s">
        <v>6</v>
      </c>
      <c r="G180" s="110"/>
      <c r="H180" s="110"/>
      <c r="I180" s="110"/>
      <c r="J180" s="110"/>
      <c r="K180" s="110"/>
      <c r="L180" s="110"/>
      <c r="M180" s="110"/>
      <c r="N180" s="110"/>
      <c r="O180" s="110"/>
      <c r="P180" s="110"/>
      <c r="Q180" s="110"/>
      <c r="R180" s="110"/>
      <c r="S180" s="110"/>
      <c r="T180" s="110">
        <v>0.8</v>
      </c>
    </row>
    <row r="181" spans="1:23" x14ac:dyDescent="0.45">
      <c r="A181" s="2" t="str">
        <f>'Population Definitions'!B13</f>
        <v>PLHIV Miners</v>
      </c>
      <c r="B181" s="82" t="s">
        <v>48</v>
      </c>
      <c r="C181" t="str">
        <f t="shared" si="10"/>
        <v>N.A.</v>
      </c>
      <c r="D181" s="2" t="s">
        <v>6</v>
      </c>
      <c r="G181" s="110"/>
      <c r="H181" s="110"/>
      <c r="I181" s="110"/>
      <c r="J181" s="110"/>
      <c r="K181" s="110"/>
      <c r="L181" s="110"/>
      <c r="M181" s="110"/>
      <c r="N181" s="110"/>
      <c r="O181" s="110"/>
      <c r="P181" s="110"/>
      <c r="Q181" s="110"/>
      <c r="R181" s="110"/>
      <c r="S181" s="110"/>
      <c r="T181" s="110">
        <v>0.8</v>
      </c>
    </row>
    <row r="183" spans="1:23" x14ac:dyDescent="0.45">
      <c r="A183" s="1" t="s">
        <v>78</v>
      </c>
      <c r="B183" s="1" t="s">
        <v>3</v>
      </c>
      <c r="C183" s="1" t="s">
        <v>4</v>
      </c>
      <c r="E183" s="1">
        <v>2000</v>
      </c>
      <c r="F183" s="1">
        <v>2001</v>
      </c>
      <c r="G183" s="1">
        <v>2002</v>
      </c>
      <c r="H183" s="1">
        <v>2003</v>
      </c>
      <c r="I183" s="1">
        <v>2004</v>
      </c>
      <c r="J183" s="1">
        <v>2005</v>
      </c>
      <c r="K183" s="1">
        <v>2006</v>
      </c>
      <c r="L183" s="1">
        <v>2007</v>
      </c>
      <c r="M183" s="1">
        <v>2008</v>
      </c>
      <c r="N183" s="1">
        <v>2009</v>
      </c>
      <c r="O183" s="1">
        <v>2010</v>
      </c>
      <c r="P183" s="1">
        <v>2011</v>
      </c>
      <c r="Q183" s="1">
        <v>2012</v>
      </c>
      <c r="R183" s="1">
        <v>2013</v>
      </c>
      <c r="S183" s="1">
        <v>2014</v>
      </c>
      <c r="T183" s="1">
        <v>2015</v>
      </c>
      <c r="U183" s="1">
        <v>2016</v>
      </c>
      <c r="V183" s="1">
        <v>2017</v>
      </c>
      <c r="W183" s="1">
        <v>2018</v>
      </c>
    </row>
    <row r="184" spans="1:23" x14ac:dyDescent="0.45">
      <c r="A184" s="2" t="str">
        <f>'Population Definitions'!B2</f>
        <v>Gen 0-4</v>
      </c>
      <c r="B184" s="82" t="s">
        <v>48</v>
      </c>
      <c r="C184" t="str">
        <f t="shared" ref="C184:C195" si="11">IF(SUMPRODUCT(--(E184:W184&lt;&gt;""))=0,0,"N.A.")</f>
        <v>N.A.</v>
      </c>
      <c r="D184" s="2" t="s">
        <v>6</v>
      </c>
      <c r="G184" s="112">
        <v>0.82399999999999995</v>
      </c>
      <c r="H184" s="112"/>
      <c r="I184" s="112"/>
      <c r="J184" s="112"/>
      <c r="K184" s="112"/>
      <c r="L184" s="112"/>
      <c r="M184" s="112"/>
      <c r="N184" s="112"/>
      <c r="O184" s="112">
        <v>0.82399999999999995</v>
      </c>
      <c r="P184" s="112">
        <v>0.871</v>
      </c>
      <c r="Q184" s="112">
        <v>0.68300000000000005</v>
      </c>
      <c r="R184" s="112"/>
      <c r="S184" s="112">
        <v>0.90300000000000002</v>
      </c>
      <c r="T184" s="112">
        <v>0.9</v>
      </c>
    </row>
    <row r="185" spans="1:23" x14ac:dyDescent="0.45">
      <c r="A185" s="2" t="str">
        <f>'Population Definitions'!B3</f>
        <v>Gen 5-14</v>
      </c>
      <c r="B185" s="82" t="s">
        <v>48</v>
      </c>
      <c r="C185" t="str">
        <f t="shared" si="11"/>
        <v>N.A.</v>
      </c>
      <c r="D185" s="2" t="s">
        <v>6</v>
      </c>
      <c r="G185" s="112">
        <v>0.82399999999999995</v>
      </c>
      <c r="H185" s="112"/>
      <c r="I185" s="112"/>
      <c r="J185" s="112"/>
      <c r="K185" s="112"/>
      <c r="L185" s="112"/>
      <c r="M185" s="112"/>
      <c r="N185" s="112"/>
      <c r="O185" s="112">
        <v>0.82399999999999995</v>
      </c>
      <c r="P185" s="112">
        <v>0.871</v>
      </c>
      <c r="Q185" s="112">
        <v>0.68300000000000005</v>
      </c>
      <c r="R185" s="112"/>
      <c r="S185" s="112">
        <v>0.90300000000000002</v>
      </c>
      <c r="T185" s="112">
        <v>0.9</v>
      </c>
    </row>
    <row r="186" spans="1:23" x14ac:dyDescent="0.45">
      <c r="A186" s="2" t="str">
        <f>'Population Definitions'!B4</f>
        <v>Gen 15-64</v>
      </c>
      <c r="B186" s="82" t="s">
        <v>48</v>
      </c>
      <c r="C186" t="str">
        <f t="shared" si="11"/>
        <v>N.A.</v>
      </c>
      <c r="D186" s="2" t="s">
        <v>6</v>
      </c>
      <c r="G186" s="112">
        <v>0.82399999999999995</v>
      </c>
      <c r="H186" s="112"/>
      <c r="I186" s="112"/>
      <c r="J186" s="112"/>
      <c r="K186" s="112"/>
      <c r="L186" s="112"/>
      <c r="M186" s="112"/>
      <c r="N186" s="112"/>
      <c r="O186" s="112">
        <v>0.82399999999999995</v>
      </c>
      <c r="P186" s="112">
        <v>0.871</v>
      </c>
      <c r="Q186" s="112">
        <v>0.68300000000000005</v>
      </c>
      <c r="R186" s="112"/>
      <c r="S186" s="112">
        <v>0.90300000000000002</v>
      </c>
      <c r="T186" s="112">
        <v>0.9</v>
      </c>
    </row>
    <row r="187" spans="1:23" x14ac:dyDescent="0.45">
      <c r="A187" s="2" t="str">
        <f>'Population Definitions'!B5</f>
        <v>Gen 65+</v>
      </c>
      <c r="B187" s="82" t="s">
        <v>48</v>
      </c>
      <c r="C187" t="str">
        <f t="shared" si="11"/>
        <v>N.A.</v>
      </c>
      <c r="D187" s="2" t="s">
        <v>6</v>
      </c>
      <c r="G187" s="112">
        <v>0.82399999999999995</v>
      </c>
      <c r="H187" s="112"/>
      <c r="I187" s="112"/>
      <c r="J187" s="112"/>
      <c r="K187" s="112"/>
      <c r="L187" s="112"/>
      <c r="M187" s="112"/>
      <c r="N187" s="112"/>
      <c r="O187" s="112">
        <v>0.82399999999999995</v>
      </c>
      <c r="P187" s="112">
        <v>0.871</v>
      </c>
      <c r="Q187" s="112">
        <v>0.68300000000000005</v>
      </c>
      <c r="R187" s="112"/>
      <c r="S187" s="112">
        <v>0.90300000000000002</v>
      </c>
      <c r="T187" s="112">
        <v>0.9</v>
      </c>
    </row>
    <row r="188" spans="1:23" x14ac:dyDescent="0.45">
      <c r="A188" s="2" t="str">
        <f>'Population Definitions'!B6</f>
        <v>PLHIV 15-64</v>
      </c>
      <c r="B188" s="82" t="s">
        <v>48</v>
      </c>
      <c r="C188" t="str">
        <f t="shared" si="11"/>
        <v>N.A.</v>
      </c>
      <c r="D188" s="2" t="s">
        <v>6</v>
      </c>
      <c r="G188" s="112">
        <v>0.82399999999999995</v>
      </c>
      <c r="H188" s="112"/>
      <c r="I188" s="112"/>
      <c r="J188" s="112"/>
      <c r="K188" s="112"/>
      <c r="L188" s="112"/>
      <c r="M188" s="112"/>
      <c r="N188" s="112"/>
      <c r="O188" s="112">
        <v>0.82399999999999995</v>
      </c>
      <c r="P188" s="112">
        <v>0.871</v>
      </c>
      <c r="Q188" s="112">
        <v>0.68300000000000005</v>
      </c>
      <c r="R188" s="112"/>
      <c r="S188" s="112">
        <v>0.90300000000000002</v>
      </c>
      <c r="T188" s="112">
        <v>0.9</v>
      </c>
    </row>
    <row r="189" spans="1:23" x14ac:dyDescent="0.45">
      <c r="A189" s="2" t="str">
        <f>'Population Definitions'!B7</f>
        <v>PLHIV 65+</v>
      </c>
      <c r="B189" s="82" t="s">
        <v>48</v>
      </c>
      <c r="C189" t="str">
        <f t="shared" si="11"/>
        <v>N.A.</v>
      </c>
      <c r="D189" s="2" t="s">
        <v>6</v>
      </c>
      <c r="G189" s="112">
        <v>0.82399999999999995</v>
      </c>
      <c r="H189" s="112"/>
      <c r="I189" s="112"/>
      <c r="J189" s="112"/>
      <c r="K189" s="112"/>
      <c r="L189" s="112"/>
      <c r="M189" s="112"/>
      <c r="N189" s="112"/>
      <c r="O189" s="112">
        <v>0.82399999999999995</v>
      </c>
      <c r="P189" s="112">
        <v>0.871</v>
      </c>
      <c r="Q189" s="112">
        <v>0.68300000000000005</v>
      </c>
      <c r="R189" s="112"/>
      <c r="S189" s="112">
        <v>0.90300000000000002</v>
      </c>
      <c r="T189" s="112">
        <v>0.9</v>
      </c>
    </row>
    <row r="190" spans="1:23" x14ac:dyDescent="0.45">
      <c r="A190" s="2" t="str">
        <f>'Population Definitions'!B8</f>
        <v>Prisoners</v>
      </c>
      <c r="B190" s="82" t="s">
        <v>48</v>
      </c>
      <c r="C190" t="str">
        <f t="shared" si="11"/>
        <v>N.A.</v>
      </c>
      <c r="D190" s="2" t="s">
        <v>6</v>
      </c>
      <c r="G190" s="112">
        <v>0.82399999999999995</v>
      </c>
      <c r="H190" s="112"/>
      <c r="I190" s="112"/>
      <c r="J190" s="112"/>
      <c r="K190" s="112"/>
      <c r="L190" s="112"/>
      <c r="M190" s="112"/>
      <c r="N190" s="112"/>
      <c r="O190" s="112">
        <v>0.82399999999999995</v>
      </c>
      <c r="P190" s="112">
        <v>0.871</v>
      </c>
      <c r="Q190" s="112">
        <v>0.68300000000000005</v>
      </c>
      <c r="R190" s="112"/>
      <c r="S190" s="112">
        <v>0.90300000000000002</v>
      </c>
      <c r="T190" s="112">
        <v>0.9</v>
      </c>
    </row>
    <row r="191" spans="1:23" x14ac:dyDescent="0.45">
      <c r="A191" s="2" t="str">
        <f>'Population Definitions'!B9</f>
        <v>PLHIV Prisoners</v>
      </c>
      <c r="B191" s="82" t="s">
        <v>48</v>
      </c>
      <c r="C191" t="str">
        <f t="shared" si="11"/>
        <v>N.A.</v>
      </c>
      <c r="D191" s="2" t="s">
        <v>6</v>
      </c>
      <c r="G191" s="112">
        <v>0.82399999999999995</v>
      </c>
      <c r="H191" s="112"/>
      <c r="I191" s="112"/>
      <c r="J191" s="112"/>
      <c r="K191" s="112"/>
      <c r="L191" s="112"/>
      <c r="M191" s="112"/>
      <c r="N191" s="112"/>
      <c r="O191" s="112">
        <v>0.82399999999999995</v>
      </c>
      <c r="P191" s="112">
        <v>0.871</v>
      </c>
      <c r="Q191" s="112">
        <v>0.68300000000000005</v>
      </c>
      <c r="R191" s="112"/>
      <c r="S191" s="112">
        <v>0.90300000000000002</v>
      </c>
      <c r="T191" s="112">
        <v>0.9</v>
      </c>
    </row>
    <row r="192" spans="1:23" x14ac:dyDescent="0.45">
      <c r="A192" s="2" t="str">
        <f>'Population Definitions'!B10</f>
        <v>Health Care Workers</v>
      </c>
      <c r="B192" s="82" t="s">
        <v>48</v>
      </c>
      <c r="C192" s="114">
        <v>0.59</v>
      </c>
      <c r="D192" s="2" t="s">
        <v>6</v>
      </c>
      <c r="G192" s="112"/>
      <c r="H192" s="112"/>
      <c r="I192" s="112"/>
      <c r="J192" s="112"/>
      <c r="K192" s="112"/>
      <c r="L192" s="112"/>
      <c r="M192" s="112"/>
      <c r="N192" s="112"/>
      <c r="O192" s="112"/>
      <c r="P192" s="112"/>
      <c r="Q192" s="112"/>
      <c r="R192" s="112"/>
      <c r="S192" s="112"/>
      <c r="T192" s="112"/>
    </row>
    <row r="193" spans="1:23" x14ac:dyDescent="0.45">
      <c r="A193" s="2" t="str">
        <f>'Population Definitions'!B11</f>
        <v>PLHIV Health Care Workers</v>
      </c>
      <c r="B193" s="82" t="s">
        <v>48</v>
      </c>
      <c r="C193" s="114">
        <v>0.59</v>
      </c>
      <c r="D193" s="2" t="s">
        <v>6</v>
      </c>
      <c r="G193" s="112"/>
      <c r="H193" s="112"/>
      <c r="I193" s="112"/>
      <c r="J193" s="112"/>
      <c r="K193" s="112"/>
      <c r="L193" s="112"/>
      <c r="M193" s="112"/>
      <c r="N193" s="112"/>
      <c r="O193" s="112"/>
      <c r="P193" s="112"/>
      <c r="Q193" s="112"/>
      <c r="R193" s="112"/>
      <c r="S193" s="112"/>
      <c r="T193" s="112"/>
    </row>
    <row r="194" spans="1:23" x14ac:dyDescent="0.45">
      <c r="A194" s="2" t="str">
        <f>'Population Definitions'!B12</f>
        <v>Miners</v>
      </c>
      <c r="B194" s="82" t="s">
        <v>48</v>
      </c>
      <c r="C194" t="str">
        <f t="shared" si="11"/>
        <v>N.A.</v>
      </c>
      <c r="D194" s="2" t="s">
        <v>6</v>
      </c>
      <c r="G194" s="112"/>
      <c r="H194" s="112"/>
      <c r="I194" s="112"/>
      <c r="J194" s="112"/>
      <c r="K194" s="112"/>
      <c r="L194" s="112"/>
      <c r="M194" s="112"/>
      <c r="N194" s="112"/>
      <c r="O194" s="112"/>
      <c r="P194" s="112"/>
      <c r="Q194" s="112"/>
      <c r="R194" s="112"/>
      <c r="S194" s="112"/>
      <c r="T194" s="113">
        <v>0.93759999999999999</v>
      </c>
    </row>
    <row r="195" spans="1:23" x14ac:dyDescent="0.45">
      <c r="A195" s="2" t="str">
        <f>'Population Definitions'!B13</f>
        <v>PLHIV Miners</v>
      </c>
      <c r="B195" s="82" t="s">
        <v>48</v>
      </c>
      <c r="C195" t="str">
        <f t="shared" si="11"/>
        <v>N.A.</v>
      </c>
      <c r="D195" s="2" t="s">
        <v>6</v>
      </c>
      <c r="G195" s="112"/>
      <c r="H195" s="112"/>
      <c r="I195" s="112"/>
      <c r="J195" s="112"/>
      <c r="K195" s="112"/>
      <c r="L195" s="112"/>
      <c r="M195" s="112"/>
      <c r="N195" s="112"/>
      <c r="O195" s="112"/>
      <c r="P195" s="112"/>
      <c r="Q195" s="112"/>
      <c r="R195" s="112"/>
      <c r="S195" s="112"/>
      <c r="T195" s="112">
        <v>0.93759999999999999</v>
      </c>
    </row>
    <row r="197" spans="1:23" x14ac:dyDescent="0.45">
      <c r="A197" s="1" t="s">
        <v>79</v>
      </c>
      <c r="B197" s="1" t="s">
        <v>3</v>
      </c>
      <c r="C197" s="1" t="s">
        <v>4</v>
      </c>
      <c r="E197" s="1">
        <v>2000</v>
      </c>
      <c r="F197" s="1">
        <v>2001</v>
      </c>
      <c r="G197" s="1">
        <v>2002</v>
      </c>
      <c r="H197" s="1">
        <v>2003</v>
      </c>
      <c r="I197" s="1">
        <v>2004</v>
      </c>
      <c r="J197" s="1">
        <v>2005</v>
      </c>
      <c r="K197" s="1">
        <v>2006</v>
      </c>
      <c r="L197" s="1">
        <v>2007</v>
      </c>
      <c r="M197" s="1">
        <v>2008</v>
      </c>
      <c r="N197" s="1">
        <v>2009</v>
      </c>
      <c r="O197" s="1">
        <v>2010</v>
      </c>
      <c r="P197" s="1">
        <v>2011</v>
      </c>
      <c r="Q197" s="1">
        <v>2012</v>
      </c>
      <c r="R197" s="1">
        <v>2013</v>
      </c>
      <c r="S197" s="1">
        <v>2014</v>
      </c>
      <c r="T197" s="1">
        <v>2015</v>
      </c>
      <c r="U197" s="1">
        <v>2016</v>
      </c>
      <c r="V197" s="1">
        <v>2017</v>
      </c>
      <c r="W197" s="1">
        <v>2018</v>
      </c>
    </row>
    <row r="198" spans="1:23" x14ac:dyDescent="0.45">
      <c r="A198" s="2" t="str">
        <f>'Population Definitions'!B2</f>
        <v>Gen 0-4</v>
      </c>
      <c r="B198" s="82" t="s">
        <v>48</v>
      </c>
      <c r="C198" t="str">
        <f t="shared" ref="C198:C205" si="12">IF(SUMPRODUCT(--(E198:W198&lt;&gt;""))=0,0,"N.A.")</f>
        <v>N.A.</v>
      </c>
      <c r="D198" s="2" t="s">
        <v>6</v>
      </c>
      <c r="H198" s="115">
        <v>0.12690191000323731</v>
      </c>
      <c r="I198" s="115">
        <v>0.1290866194809572</v>
      </c>
      <c r="J198" s="115"/>
      <c r="K198" s="115"/>
      <c r="L198" s="115">
        <v>0.11751930501930502</v>
      </c>
      <c r="M198" s="115"/>
      <c r="N198" s="115">
        <v>8.7855297157622733E-2</v>
      </c>
      <c r="O198" s="115">
        <v>8.0291970802919707E-2</v>
      </c>
      <c r="P198" s="115">
        <v>4.9977688531905401E-2</v>
      </c>
      <c r="Q198" s="115">
        <v>5.0980392156862744E-2</v>
      </c>
      <c r="R198" s="115">
        <v>5.4147772739397172E-2</v>
      </c>
      <c r="S198" s="115">
        <v>5.0324675324675328E-2</v>
      </c>
      <c r="T198" s="115">
        <v>4.1752224503764541E-2</v>
      </c>
    </row>
    <row r="199" spans="1:23" x14ac:dyDescent="0.45">
      <c r="A199" s="2" t="str">
        <f>'Population Definitions'!B3</f>
        <v>Gen 5-14</v>
      </c>
      <c r="B199" s="82" t="s">
        <v>48</v>
      </c>
      <c r="C199" t="str">
        <f t="shared" si="12"/>
        <v>N.A.</v>
      </c>
      <c r="D199" s="2" t="s">
        <v>6</v>
      </c>
      <c r="H199" s="115">
        <v>0.1133879781420765</v>
      </c>
      <c r="I199" s="115">
        <v>0.11237298266586969</v>
      </c>
      <c r="J199" s="115"/>
      <c r="K199" s="115"/>
      <c r="L199" s="115">
        <v>8.8495575221238937E-2</v>
      </c>
      <c r="M199" s="115"/>
      <c r="N199" s="115">
        <v>8.75405280222325E-2</v>
      </c>
      <c r="O199" s="115"/>
      <c r="P199" s="115">
        <v>4.1591320072332731E-2</v>
      </c>
      <c r="Q199" s="115">
        <v>3.834355828220859E-2</v>
      </c>
      <c r="R199" s="115">
        <v>4.4099378881987575E-2</v>
      </c>
      <c r="S199" s="115">
        <v>3.9321511179645337E-2</v>
      </c>
      <c r="T199" s="115">
        <v>3.5859820700896494E-2</v>
      </c>
    </row>
    <row r="200" spans="1:23" x14ac:dyDescent="0.45">
      <c r="A200" s="2" t="str">
        <f>'Population Definitions'!B4</f>
        <v>Gen 15-64</v>
      </c>
      <c r="B200" s="82" t="s">
        <v>48</v>
      </c>
      <c r="C200" t="str">
        <f t="shared" si="12"/>
        <v>N.A.</v>
      </c>
      <c r="D200" s="2" t="s">
        <v>6</v>
      </c>
      <c r="H200" s="115">
        <v>0.15780842091170763</v>
      </c>
      <c r="I200" s="115">
        <v>0.13122721749696234</v>
      </c>
      <c r="J200" s="115"/>
      <c r="K200" s="115"/>
      <c r="L200" s="115">
        <v>0.12801951420260921</v>
      </c>
      <c r="M200" s="115"/>
      <c r="N200" s="115">
        <v>0.11693734518564772</v>
      </c>
      <c r="O200" s="115"/>
      <c r="P200" s="115"/>
      <c r="Q200" s="115">
        <v>8.7488316109183964E-2</v>
      </c>
      <c r="R200" s="115">
        <v>7.6886747284385951E-2</v>
      </c>
      <c r="S200" s="115">
        <v>6.9641955504940248E-2</v>
      </c>
      <c r="T200" s="115">
        <v>6.9810943466733361E-2</v>
      </c>
    </row>
    <row r="201" spans="1:23" x14ac:dyDescent="0.45">
      <c r="A201" s="2" t="str">
        <f>'Population Definitions'!B5</f>
        <v>Gen 65+</v>
      </c>
      <c r="B201" s="82" t="s">
        <v>48</v>
      </c>
      <c r="C201" t="str">
        <f t="shared" si="12"/>
        <v>N.A.</v>
      </c>
      <c r="D201" s="2" t="s">
        <v>6</v>
      </c>
      <c r="H201" s="115">
        <v>0.1333333333333333</v>
      </c>
      <c r="I201" s="115">
        <v>0.10920770877944322</v>
      </c>
      <c r="J201" s="115"/>
      <c r="K201" s="115">
        <v>0.10461538461538462</v>
      </c>
      <c r="L201" s="115">
        <v>0.10574765626588756</v>
      </c>
      <c r="M201" s="115"/>
      <c r="N201" s="115">
        <v>0.10023373932599088</v>
      </c>
      <c r="O201" s="115"/>
      <c r="P201" s="115">
        <v>7.9566258273482598E-2</v>
      </c>
      <c r="Q201" s="115">
        <v>6.3890405467977918E-2</v>
      </c>
      <c r="R201" s="115">
        <v>7.7663265401036199E-2</v>
      </c>
      <c r="S201" s="115">
        <v>6.7228847400140485E-2</v>
      </c>
      <c r="T201" s="115">
        <v>4.3518375341477247E-2</v>
      </c>
    </row>
    <row r="202" spans="1:23" x14ac:dyDescent="0.45">
      <c r="A202" s="2" t="str">
        <f>'Population Definitions'!B6</f>
        <v>PLHIV 15-64</v>
      </c>
      <c r="B202" s="82" t="s">
        <v>48</v>
      </c>
      <c r="C202" t="str">
        <f t="shared" si="12"/>
        <v>N.A.</v>
      </c>
      <c r="D202" s="2" t="s">
        <v>6</v>
      </c>
      <c r="H202" s="115">
        <v>0.15783623078369768</v>
      </c>
      <c r="I202" s="115">
        <v>0.13125925929346685</v>
      </c>
      <c r="J202" s="115">
        <v>0.11387649433581779</v>
      </c>
      <c r="K202" s="115">
        <v>0.11538287201108939</v>
      </c>
      <c r="L202" s="115">
        <v>0.12754313300908782</v>
      </c>
      <c r="M202" s="115">
        <v>0.10388573183873054</v>
      </c>
      <c r="N202" s="115">
        <v>0.11895971196237486</v>
      </c>
      <c r="O202" s="115">
        <v>0.12344685515806607</v>
      </c>
      <c r="P202" s="115">
        <v>0.10868301378108965</v>
      </c>
      <c r="Q202" s="115">
        <v>9.560733710659218E-2</v>
      </c>
      <c r="R202" s="115">
        <v>8.213988447690064E-2</v>
      </c>
      <c r="S202" s="115">
        <v>7.1167404435899306E-2</v>
      </c>
      <c r="T202" s="115">
        <v>6.8420760896606897E-2</v>
      </c>
    </row>
    <row r="203" spans="1:23" x14ac:dyDescent="0.45">
      <c r="A203" s="2" t="str">
        <f>'Population Definitions'!B7</f>
        <v>PLHIV 65+</v>
      </c>
      <c r="B203" s="82" t="s">
        <v>48</v>
      </c>
      <c r="C203" t="str">
        <f t="shared" si="12"/>
        <v>N.A.</v>
      </c>
      <c r="D203" s="2" t="s">
        <v>6</v>
      </c>
      <c r="H203" s="115">
        <v>0.13333333333333333</v>
      </c>
      <c r="I203" s="115">
        <v>0.10920770877944325</v>
      </c>
      <c r="J203" s="115">
        <v>8.2812499999999997E-2</v>
      </c>
      <c r="K203" s="115">
        <v>0.10461538461538464</v>
      </c>
      <c r="L203" s="115">
        <v>0.10877457573095552</v>
      </c>
      <c r="M203" s="115">
        <v>5.8973365187897579E-2</v>
      </c>
      <c r="N203" s="115">
        <v>0.11554136323801989</v>
      </c>
      <c r="O203" s="115">
        <v>9.1344647246847113E-2</v>
      </c>
      <c r="P203" s="115">
        <v>7.3647333952645708E-2</v>
      </c>
      <c r="Q203" s="115">
        <v>7.6155286776611444E-2</v>
      </c>
      <c r="R203" s="115">
        <v>5.856099540167703E-2</v>
      </c>
      <c r="S203" s="115">
        <v>6.5839305482724458E-2</v>
      </c>
      <c r="T203" s="115">
        <v>4.8122548616253875E-2</v>
      </c>
    </row>
    <row r="204" spans="1:23" x14ac:dyDescent="0.45">
      <c r="A204" s="2" t="str">
        <f>'Population Definitions'!B8</f>
        <v>Prisoners</v>
      </c>
      <c r="B204" s="82" t="s">
        <v>48</v>
      </c>
      <c r="C204" t="str">
        <f t="shared" si="12"/>
        <v>N.A.</v>
      </c>
      <c r="D204" s="2" t="s">
        <v>6</v>
      </c>
      <c r="H204" s="115">
        <v>0.38012958963282939</v>
      </c>
      <c r="I204" s="115">
        <v>0.34711964549483015</v>
      </c>
      <c r="J204" s="115"/>
      <c r="K204" s="115"/>
      <c r="L204" s="115">
        <v>0.10393258426966293</v>
      </c>
      <c r="M204" s="115"/>
      <c r="N204" s="115"/>
      <c r="O204" s="115"/>
      <c r="P204" s="115">
        <v>4.0316346554082186E-2</v>
      </c>
      <c r="Q204" s="115">
        <v>4.98776268039497E-2</v>
      </c>
      <c r="R204" s="115"/>
      <c r="S204" s="115">
        <v>4.8024732147071314E-2</v>
      </c>
      <c r="T204" s="115">
        <v>3.4267026873311526E-2</v>
      </c>
    </row>
    <row r="205" spans="1:23" x14ac:dyDescent="0.45">
      <c r="A205" s="2" t="str">
        <f>'Population Definitions'!B9</f>
        <v>PLHIV Prisoners</v>
      </c>
      <c r="B205" s="82" t="s">
        <v>48</v>
      </c>
      <c r="C205" t="str">
        <f t="shared" si="12"/>
        <v>N.A.</v>
      </c>
      <c r="D205" s="2" t="s">
        <v>6</v>
      </c>
      <c r="H205" s="115">
        <v>0.38012958963282939</v>
      </c>
      <c r="I205" s="115">
        <v>0.3471196454948301</v>
      </c>
      <c r="J205" s="115"/>
      <c r="K205" s="115"/>
      <c r="L205" s="115"/>
      <c r="M205" s="115">
        <v>0.17735495168108789</v>
      </c>
      <c r="N205" s="115">
        <v>0.11118230299264784</v>
      </c>
      <c r="O205" s="115">
        <v>0.1021170703273874</v>
      </c>
      <c r="P205" s="115"/>
      <c r="Q205" s="115"/>
      <c r="R205" s="115"/>
      <c r="S205" s="115">
        <v>9.3275464708036271E-2</v>
      </c>
      <c r="T205" s="115">
        <v>4.5643939393939396E-2</v>
      </c>
    </row>
    <row r="206" spans="1:23" x14ac:dyDescent="0.45">
      <c r="A206" s="2" t="str">
        <f>'Population Definitions'!B10</f>
        <v>Health Care Workers</v>
      </c>
      <c r="B206" s="82" t="s">
        <v>48</v>
      </c>
      <c r="C206" s="116">
        <v>0.05</v>
      </c>
      <c r="D206" s="2" t="s">
        <v>6</v>
      </c>
    </row>
    <row r="207" spans="1:23" x14ac:dyDescent="0.45">
      <c r="A207" s="2" t="str">
        <f>'Population Definitions'!B11</f>
        <v>PLHIV Health Care Workers</v>
      </c>
      <c r="B207" s="82" t="s">
        <v>48</v>
      </c>
      <c r="C207" s="116">
        <v>0.05</v>
      </c>
      <c r="D207" s="2" t="s">
        <v>6</v>
      </c>
    </row>
    <row r="208" spans="1:23" x14ac:dyDescent="0.45">
      <c r="A208" s="2" t="str">
        <f>'Population Definitions'!B12</f>
        <v>Miners</v>
      </c>
      <c r="B208" s="82" t="s">
        <v>48</v>
      </c>
      <c r="C208" s="116">
        <v>0.05</v>
      </c>
      <c r="D208" s="2" t="s">
        <v>6</v>
      </c>
    </row>
    <row r="209" spans="1:23" x14ac:dyDescent="0.45">
      <c r="A209" s="2" t="str">
        <f>'Population Definitions'!B13</f>
        <v>PLHIV Miners</v>
      </c>
      <c r="B209" s="82" t="s">
        <v>48</v>
      </c>
      <c r="C209" s="116">
        <v>0.05</v>
      </c>
      <c r="D209" s="2" t="s">
        <v>6</v>
      </c>
    </row>
    <row r="211" spans="1:23" x14ac:dyDescent="0.45">
      <c r="A211" s="1" t="s">
        <v>80</v>
      </c>
      <c r="B211" s="1" t="s">
        <v>3</v>
      </c>
      <c r="C211" s="1" t="s">
        <v>4</v>
      </c>
      <c r="E211" s="1">
        <v>2000</v>
      </c>
      <c r="F211" s="1">
        <v>2001</v>
      </c>
      <c r="G211" s="1">
        <v>2002</v>
      </c>
      <c r="H211" s="1">
        <v>2003</v>
      </c>
      <c r="I211" s="1">
        <v>2004</v>
      </c>
      <c r="J211" s="1">
        <v>2005</v>
      </c>
      <c r="K211" s="1">
        <v>2006</v>
      </c>
      <c r="L211" s="1">
        <v>2007</v>
      </c>
      <c r="M211" s="1">
        <v>2008</v>
      </c>
      <c r="N211" s="1">
        <v>2009</v>
      </c>
      <c r="O211" s="1">
        <v>2010</v>
      </c>
      <c r="P211" s="1">
        <v>2011</v>
      </c>
      <c r="Q211" s="1">
        <v>2012</v>
      </c>
      <c r="R211" s="1">
        <v>2013</v>
      </c>
      <c r="S211" s="1">
        <v>2014</v>
      </c>
      <c r="T211" s="1">
        <v>2015</v>
      </c>
      <c r="U211" s="1">
        <v>2016</v>
      </c>
      <c r="V211" s="1">
        <v>2017</v>
      </c>
      <c r="W211" s="1">
        <v>2018</v>
      </c>
    </row>
    <row r="212" spans="1:23" x14ac:dyDescent="0.45">
      <c r="A212" s="2" t="str">
        <f>'Population Definitions'!B2</f>
        <v>Gen 0-4</v>
      </c>
      <c r="B212" s="82" t="s">
        <v>48</v>
      </c>
      <c r="C212" t="str">
        <f t="shared" ref="C212:C219" si="13">IF(SUMPRODUCT(--(E212:W212&lt;&gt;""))=0,0,"N.A.")</f>
        <v>N.A.</v>
      </c>
      <c r="D212" s="2" t="s">
        <v>6</v>
      </c>
      <c r="H212" s="117">
        <v>0.83004208481709296</v>
      </c>
      <c r="I212" s="117">
        <v>0.82002022244691608</v>
      </c>
      <c r="J212" s="117">
        <v>0.88652482269503541</v>
      </c>
      <c r="K212" s="117">
        <v>0.87963843958135113</v>
      </c>
      <c r="L212" s="117">
        <v>0.84242277992277992</v>
      </c>
      <c r="M212" s="117">
        <v>0.89597086273617121</v>
      </c>
      <c r="N212" s="117">
        <v>0.88771435283063194</v>
      </c>
      <c r="O212" s="117">
        <v>0.90208910143468413</v>
      </c>
      <c r="P212" s="117">
        <v>0.93596608656849622</v>
      </c>
      <c r="Q212" s="117">
        <v>0.93568627450980391</v>
      </c>
      <c r="R212" s="117">
        <v>0.93331555081355033</v>
      </c>
      <c r="S212" s="117">
        <v>0.93733766233766236</v>
      </c>
      <c r="T212" s="117">
        <v>0.94558521560574949</v>
      </c>
    </row>
    <row r="213" spans="1:23" x14ac:dyDescent="0.45">
      <c r="A213" s="2" t="str">
        <f>'Population Definitions'!B3</f>
        <v>Gen 5-14</v>
      </c>
      <c r="B213" s="82" t="s">
        <v>48</v>
      </c>
      <c r="C213" t="str">
        <f t="shared" si="13"/>
        <v>N.A.</v>
      </c>
      <c r="D213" s="2" t="s">
        <v>6</v>
      </c>
      <c r="H213" s="117">
        <v>0.85314207650273222</v>
      </c>
      <c r="I213" s="117">
        <v>0.83263598326359833</v>
      </c>
      <c r="J213" s="117">
        <v>0.89219330855018586</v>
      </c>
      <c r="K213" s="117">
        <v>0.873269435569755</v>
      </c>
      <c r="L213" s="117">
        <v>0.87610619469026552</v>
      </c>
      <c r="M213" s="117">
        <v>0.90651307044749663</v>
      </c>
      <c r="N213" s="117">
        <v>0.88559518295507178</v>
      </c>
      <c r="O213" s="117">
        <v>0.89358528095474887</v>
      </c>
      <c r="P213" s="117">
        <v>0.93761301989150092</v>
      </c>
      <c r="Q213" s="117">
        <v>0.94734151329243355</v>
      </c>
      <c r="R213" s="117">
        <v>0.94099378881987583</v>
      </c>
      <c r="S213" s="117">
        <v>0.93754818812644569</v>
      </c>
      <c r="T213" s="117">
        <v>0.93887530562347188</v>
      </c>
    </row>
    <row r="214" spans="1:23" x14ac:dyDescent="0.45">
      <c r="A214" s="2" t="str">
        <f>'Population Definitions'!B4</f>
        <v>Gen 15-64</v>
      </c>
      <c r="B214" s="82" t="s">
        <v>48</v>
      </c>
      <c r="C214" t="str">
        <f t="shared" si="13"/>
        <v>N.A.</v>
      </c>
      <c r="D214" s="2" t="s">
        <v>6</v>
      </c>
      <c r="H214" s="117">
        <v>0.72421179463150154</v>
      </c>
      <c r="I214" s="117">
        <v>0.74295261239368171</v>
      </c>
      <c r="J214" s="117">
        <v>0.75441127224955573</v>
      </c>
      <c r="K214" s="117">
        <v>0.76850747270232711</v>
      </c>
      <c r="L214" s="117">
        <v>0.76313932399588613</v>
      </c>
      <c r="M214" s="117">
        <v>0.81120008641523145</v>
      </c>
      <c r="N214" s="117">
        <v>0.81736360284413834</v>
      </c>
      <c r="O214" s="117">
        <v>0.82369956980646253</v>
      </c>
      <c r="P214" s="117">
        <v>0.83941445019082661</v>
      </c>
      <c r="Q214" s="117">
        <v>0.87059440009749156</v>
      </c>
      <c r="R214" s="117">
        <v>0.88368562949790774</v>
      </c>
      <c r="S214" s="117">
        <v>0.89042121466047164</v>
      </c>
      <c r="T214" s="117">
        <v>0.89233197402238951</v>
      </c>
    </row>
    <row r="215" spans="1:23" x14ac:dyDescent="0.45">
      <c r="A215" s="2" t="str">
        <f>'Population Definitions'!B5</f>
        <v>Gen 65+</v>
      </c>
      <c r="B215" s="82" t="s">
        <v>48</v>
      </c>
      <c r="C215" t="str">
        <f t="shared" si="13"/>
        <v>N.A.</v>
      </c>
      <c r="D215" s="2" t="s">
        <v>6</v>
      </c>
      <c r="H215" s="117">
        <v>0.62666666666666659</v>
      </c>
      <c r="I215" s="117">
        <v>0.65952890792291208</v>
      </c>
      <c r="J215" s="117">
        <v>0.69531250000000011</v>
      </c>
      <c r="K215" s="117">
        <v>0.66</v>
      </c>
      <c r="L215" s="117">
        <v>0.67997098718148585</v>
      </c>
      <c r="M215" s="117">
        <v>0.73061564869581486</v>
      </c>
      <c r="N215" s="117">
        <v>0.69669415894621212</v>
      </c>
      <c r="O215" s="117">
        <v>0.72554870627036794</v>
      </c>
      <c r="P215" s="117">
        <v>0.73314310383437098</v>
      </c>
      <c r="Q215" s="117">
        <v>0.76062737997332364</v>
      </c>
      <c r="R215" s="117">
        <v>0.73594458758491521</v>
      </c>
      <c r="S215" s="117">
        <v>0.7235599778025279</v>
      </c>
      <c r="T215" s="117">
        <v>0.78871192206587293</v>
      </c>
    </row>
    <row r="216" spans="1:23" x14ac:dyDescent="0.45">
      <c r="A216" s="2" t="str">
        <f>'Population Definitions'!B6</f>
        <v>PLHIV 15-64</v>
      </c>
      <c r="B216" s="82" t="s">
        <v>48</v>
      </c>
      <c r="C216" t="str">
        <f t="shared" si="13"/>
        <v>N.A.</v>
      </c>
      <c r="D216" s="2" t="s">
        <v>6</v>
      </c>
      <c r="H216" s="117">
        <v>0.72419357296361586</v>
      </c>
      <c r="I216" s="117">
        <v>0.74292521105595766</v>
      </c>
      <c r="J216" s="117">
        <v>0.75440303995861979</v>
      </c>
      <c r="K216" s="117">
        <v>0.76836350816045251</v>
      </c>
      <c r="L216" s="117">
        <v>0.75982423581627967</v>
      </c>
      <c r="M216" s="117">
        <v>0.78878984775300964</v>
      </c>
      <c r="N216" s="117">
        <v>0.78917336691740736</v>
      </c>
      <c r="O216" s="117">
        <v>0.79504524336435856</v>
      </c>
      <c r="P216" s="117">
        <v>0.80837059964261437</v>
      </c>
      <c r="Q216" s="117">
        <v>0.82161975483086058</v>
      </c>
      <c r="R216" s="117">
        <v>0.84111640809153621</v>
      </c>
      <c r="S216" s="117">
        <v>0.85684661068530654</v>
      </c>
      <c r="T216" s="117">
        <v>0.85642224443745063</v>
      </c>
    </row>
    <row r="217" spans="1:23" x14ac:dyDescent="0.45">
      <c r="A217" s="2" t="str">
        <f>'Population Definitions'!B7</f>
        <v>PLHIV 65+</v>
      </c>
      <c r="B217" s="82" t="s">
        <v>48</v>
      </c>
      <c r="C217" t="str">
        <f t="shared" si="13"/>
        <v>N.A.</v>
      </c>
      <c r="D217" s="2" t="s">
        <v>6</v>
      </c>
      <c r="H217" s="117">
        <v>0.62666666666666671</v>
      </c>
      <c r="I217" s="117">
        <v>0.65952890792291208</v>
      </c>
      <c r="J217" s="117">
        <v>0.6953125</v>
      </c>
      <c r="K217" s="117">
        <v>0.66000000000000014</v>
      </c>
      <c r="L217" s="117">
        <v>0.66054848548454392</v>
      </c>
      <c r="M217" s="117">
        <v>0.70566344071715192</v>
      </c>
      <c r="N217" s="117">
        <v>0.69205385325298785</v>
      </c>
      <c r="O217" s="117">
        <v>0.74366116755687717</v>
      </c>
      <c r="P217" s="117">
        <v>0.74516682149476132</v>
      </c>
      <c r="Q217" s="117">
        <v>0.69956836600533523</v>
      </c>
      <c r="R217" s="117">
        <v>0.71486299292628741</v>
      </c>
      <c r="S217" s="117">
        <v>0.6988538467300921</v>
      </c>
      <c r="T217" s="117">
        <v>0.70846704517403114</v>
      </c>
    </row>
    <row r="218" spans="1:23" x14ac:dyDescent="0.45">
      <c r="A218" s="2" t="str">
        <f>'Population Definitions'!B8</f>
        <v>Prisoners</v>
      </c>
      <c r="B218" s="82" t="s">
        <v>48</v>
      </c>
      <c r="C218" t="str">
        <f t="shared" si="13"/>
        <v>N.A.</v>
      </c>
      <c r="D218" s="2" t="s">
        <v>6</v>
      </c>
      <c r="H218" s="117">
        <v>0.54211663066954641</v>
      </c>
      <c r="I218" s="117">
        <v>0.55391432791728212</v>
      </c>
      <c r="J218" s="117"/>
      <c r="K218" s="117"/>
      <c r="L218" s="117"/>
      <c r="M218" s="117">
        <v>0.71724951656779534</v>
      </c>
      <c r="N218" s="117"/>
      <c r="O218" s="117">
        <v>0.87209982452719825</v>
      </c>
      <c r="P218" s="117">
        <v>0.93607658916572534</v>
      </c>
      <c r="Q218" s="117">
        <v>0.92117478268208308</v>
      </c>
      <c r="R218" s="117"/>
      <c r="S218" s="117">
        <v>0.95197526785292863</v>
      </c>
      <c r="T218" s="117">
        <v>0.95205933930518016</v>
      </c>
    </row>
    <row r="219" spans="1:23" x14ac:dyDescent="0.45">
      <c r="A219" s="2" t="str">
        <f>'Population Definitions'!B9</f>
        <v>PLHIV Prisoners</v>
      </c>
      <c r="B219" s="82" t="s">
        <v>48</v>
      </c>
      <c r="C219" t="str">
        <f t="shared" si="13"/>
        <v>N.A.</v>
      </c>
      <c r="D219" s="2" t="s">
        <v>6</v>
      </c>
      <c r="H219" s="117">
        <v>0.54211663066954652</v>
      </c>
      <c r="I219" s="117">
        <v>0.55391432791728201</v>
      </c>
      <c r="J219" s="117"/>
      <c r="K219" s="117"/>
      <c r="L219" s="117"/>
      <c r="M219" s="117">
        <v>0.71572068078746287</v>
      </c>
      <c r="N219" s="117">
        <v>0.79472144558351454</v>
      </c>
      <c r="O219" s="117">
        <v>0.82275047266042423</v>
      </c>
      <c r="P219" s="117">
        <v>0.84013077386714397</v>
      </c>
      <c r="Q219" s="117">
        <v>0.85820257562805047</v>
      </c>
      <c r="R219" s="117"/>
      <c r="S219" s="117">
        <v>0.85324272513838928</v>
      </c>
      <c r="T219" s="117">
        <v>0.9064078282828284</v>
      </c>
    </row>
    <row r="220" spans="1:23" x14ac:dyDescent="0.45">
      <c r="A220" s="2" t="str">
        <f>'Population Definitions'!B10</f>
        <v>Health Care Workers</v>
      </c>
      <c r="B220" s="82" t="s">
        <v>48</v>
      </c>
      <c r="C220" s="118">
        <v>0.83</v>
      </c>
      <c r="D220" s="2" t="s">
        <v>6</v>
      </c>
    </row>
    <row r="221" spans="1:23" x14ac:dyDescent="0.45">
      <c r="A221" s="2" t="str">
        <f>'Population Definitions'!B11</f>
        <v>PLHIV Health Care Workers</v>
      </c>
      <c r="B221" s="82" t="s">
        <v>48</v>
      </c>
      <c r="C221" s="118">
        <v>0.83</v>
      </c>
      <c r="D221" s="2" t="s">
        <v>6</v>
      </c>
    </row>
    <row r="222" spans="1:23" x14ac:dyDescent="0.45">
      <c r="A222" s="2" t="str">
        <f>'Population Definitions'!B12</f>
        <v>Miners</v>
      </c>
      <c r="B222" s="82" t="s">
        <v>48</v>
      </c>
      <c r="C222" s="118">
        <v>0.83</v>
      </c>
      <c r="D222" s="2" t="s">
        <v>6</v>
      </c>
    </row>
    <row r="223" spans="1:23" x14ac:dyDescent="0.45">
      <c r="A223" s="2" t="str">
        <f>'Population Definitions'!B13</f>
        <v>PLHIV Miners</v>
      </c>
      <c r="B223" s="82" t="s">
        <v>48</v>
      </c>
      <c r="C223" s="118">
        <v>0.83</v>
      </c>
      <c r="D223" s="2" t="s">
        <v>6</v>
      </c>
    </row>
    <row r="225" spans="1:23" x14ac:dyDescent="0.45">
      <c r="A225" s="1" t="s">
        <v>81</v>
      </c>
      <c r="B225" s="1" t="s">
        <v>3</v>
      </c>
      <c r="C225" s="1" t="s">
        <v>4</v>
      </c>
      <c r="E225" s="1">
        <v>2000</v>
      </c>
      <c r="F225" s="1">
        <v>2001</v>
      </c>
      <c r="G225" s="1">
        <v>2002</v>
      </c>
      <c r="H225" s="1">
        <v>2003</v>
      </c>
      <c r="I225" s="1">
        <v>2004</v>
      </c>
      <c r="J225" s="1">
        <v>2005</v>
      </c>
      <c r="K225" s="1">
        <v>2006</v>
      </c>
      <c r="L225" s="1">
        <v>2007</v>
      </c>
      <c r="M225" s="1">
        <v>2008</v>
      </c>
      <c r="N225" s="1">
        <v>2009</v>
      </c>
      <c r="O225" s="1">
        <v>2010</v>
      </c>
      <c r="P225" s="1">
        <v>2011</v>
      </c>
      <c r="Q225" s="1">
        <v>2012</v>
      </c>
      <c r="R225" s="1">
        <v>2013</v>
      </c>
      <c r="S225" s="1">
        <v>2014</v>
      </c>
      <c r="T225" s="1">
        <v>2015</v>
      </c>
      <c r="U225" s="1">
        <v>2016</v>
      </c>
      <c r="V225" s="1">
        <v>2017</v>
      </c>
      <c r="W225" s="1">
        <v>2018</v>
      </c>
    </row>
    <row r="226" spans="1:23" x14ac:dyDescent="0.45">
      <c r="A226" s="2" t="str">
        <f>'Population Definitions'!B2</f>
        <v>Gen 0-4</v>
      </c>
      <c r="B226" s="82" t="s">
        <v>48</v>
      </c>
      <c r="C226" t="str">
        <f t="shared" ref="C226:C237" si="14">IF(SUMPRODUCT(--(E226:W226&lt;&gt;""))=0,0,"N.A.")</f>
        <v>N.A.</v>
      </c>
      <c r="D226" s="2" t="s">
        <v>6</v>
      </c>
      <c r="L226" s="119"/>
      <c r="M226" s="119">
        <v>0.83510363681623001</v>
      </c>
      <c r="N226" s="119">
        <v>0.88704947647767307</v>
      </c>
      <c r="O226" s="119">
        <v>0.89302372102225114</v>
      </c>
      <c r="P226" s="119"/>
      <c r="Q226" s="119">
        <v>0.87324685929371082</v>
      </c>
      <c r="R226" s="119"/>
      <c r="S226" s="119">
        <v>0.80017196367501175</v>
      </c>
      <c r="T226" s="119"/>
    </row>
    <row r="227" spans="1:23" x14ac:dyDescent="0.45">
      <c r="A227" s="2" t="str">
        <f>'Population Definitions'!B3</f>
        <v>Gen 5-14</v>
      </c>
      <c r="B227" s="82" t="s">
        <v>48</v>
      </c>
      <c r="C227" t="str">
        <f t="shared" si="14"/>
        <v>N.A.</v>
      </c>
      <c r="D227" s="2" t="s">
        <v>6</v>
      </c>
      <c r="L227" s="119">
        <v>0.76328245967477981</v>
      </c>
      <c r="M227" s="119">
        <v>0.83510363681623001</v>
      </c>
      <c r="N227" s="119">
        <v>0.88704947647767274</v>
      </c>
      <c r="O227" s="119">
        <v>0.89302372102225103</v>
      </c>
      <c r="P227" s="119"/>
      <c r="Q227" s="119">
        <v>0.87324685929371071</v>
      </c>
      <c r="R227" s="119">
        <v>0.83536086843748891</v>
      </c>
      <c r="S227" s="119">
        <v>0.80077723747506868</v>
      </c>
      <c r="T227" s="119"/>
    </row>
    <row r="228" spans="1:23" x14ac:dyDescent="0.45">
      <c r="A228" s="2" t="str">
        <f>'Population Definitions'!B4</f>
        <v>Gen 15-64</v>
      </c>
      <c r="B228" s="82" t="s">
        <v>48</v>
      </c>
      <c r="C228" t="str">
        <f t="shared" si="14"/>
        <v>N.A.</v>
      </c>
      <c r="D228" s="2" t="s">
        <v>6</v>
      </c>
      <c r="L228" s="119">
        <v>0.76328245967477992</v>
      </c>
      <c r="M228" s="119"/>
      <c r="N228" s="119">
        <v>0.88704947647767318</v>
      </c>
      <c r="O228" s="119"/>
      <c r="P228" s="119"/>
      <c r="Q228" s="119">
        <v>0.87324685929371049</v>
      </c>
      <c r="R228" s="119">
        <v>0.83536086843748902</v>
      </c>
      <c r="S228" s="119">
        <v>0.80017196367501198</v>
      </c>
      <c r="T228" s="119"/>
    </row>
    <row r="229" spans="1:23" x14ac:dyDescent="0.45">
      <c r="A229" s="2" t="str">
        <f>'Population Definitions'!B5</f>
        <v>Gen 65+</v>
      </c>
      <c r="B229" s="82" t="s">
        <v>48</v>
      </c>
      <c r="C229" t="str">
        <f t="shared" si="14"/>
        <v>N.A.</v>
      </c>
      <c r="D229" s="2" t="s">
        <v>6</v>
      </c>
      <c r="L229" s="119"/>
      <c r="M229" s="119">
        <v>0.83510363681623012</v>
      </c>
      <c r="N229" s="119">
        <v>0.88704947647767296</v>
      </c>
      <c r="O229" s="119"/>
      <c r="P229" s="119"/>
      <c r="Q229" s="119">
        <v>0.87324685929371082</v>
      </c>
      <c r="R229" s="119"/>
      <c r="S229" s="119">
        <v>0.80017196367501198</v>
      </c>
      <c r="T229" s="119"/>
    </row>
    <row r="230" spans="1:23" x14ac:dyDescent="0.45">
      <c r="A230" s="2" t="str">
        <f>'Population Definitions'!B6</f>
        <v>PLHIV 15-64</v>
      </c>
      <c r="B230" s="82" t="s">
        <v>48</v>
      </c>
      <c r="C230" t="str">
        <f t="shared" si="14"/>
        <v>N.A.</v>
      </c>
      <c r="D230" s="2" t="s">
        <v>6</v>
      </c>
      <c r="L230" s="119">
        <v>0.7632824596747797</v>
      </c>
      <c r="M230" s="119"/>
      <c r="N230" s="119"/>
      <c r="O230" s="119">
        <v>0.89302372102225092</v>
      </c>
      <c r="P230" s="119"/>
      <c r="Q230" s="119">
        <v>0.87324685929371049</v>
      </c>
      <c r="R230" s="119">
        <v>0.83536086843748913</v>
      </c>
      <c r="S230" s="119">
        <v>0.80017196367501153</v>
      </c>
      <c r="T230" s="119"/>
    </row>
    <row r="231" spans="1:23" x14ac:dyDescent="0.45">
      <c r="A231" s="2" t="str">
        <f>'Population Definitions'!B7</f>
        <v>PLHIV 65+</v>
      </c>
      <c r="B231" s="82" t="s">
        <v>48</v>
      </c>
      <c r="C231" t="str">
        <f t="shared" si="14"/>
        <v>N.A.</v>
      </c>
      <c r="D231" s="2" t="s">
        <v>6</v>
      </c>
      <c r="L231" s="119"/>
      <c r="M231" s="119"/>
      <c r="N231" s="119"/>
      <c r="O231" s="119"/>
      <c r="P231" s="119"/>
      <c r="Q231" s="119">
        <v>0.87324685929371082</v>
      </c>
      <c r="R231" s="119"/>
      <c r="S231" s="119">
        <v>0.80017196367501198</v>
      </c>
      <c r="T231" s="119"/>
    </row>
    <row r="232" spans="1:23" x14ac:dyDescent="0.45">
      <c r="A232" s="2" t="str">
        <f>'Population Definitions'!B8</f>
        <v>Prisoners</v>
      </c>
      <c r="B232" s="82" t="s">
        <v>48</v>
      </c>
      <c r="C232" s="120">
        <v>0.59</v>
      </c>
      <c r="D232" s="2" t="s">
        <v>6</v>
      </c>
      <c r="L232" s="119"/>
      <c r="M232" s="119"/>
      <c r="N232" s="119"/>
      <c r="O232" s="119"/>
      <c r="P232" s="119"/>
      <c r="Q232" s="119"/>
      <c r="R232" s="119"/>
      <c r="S232" s="119"/>
      <c r="T232" s="119"/>
    </row>
    <row r="233" spans="1:23" x14ac:dyDescent="0.45">
      <c r="A233" s="2" t="str">
        <f>'Population Definitions'!B9</f>
        <v>PLHIV Prisoners</v>
      </c>
      <c r="B233" s="82" t="s">
        <v>48</v>
      </c>
      <c r="C233" s="120">
        <v>0.59</v>
      </c>
      <c r="D233" s="2" t="s">
        <v>6</v>
      </c>
      <c r="L233" s="119"/>
      <c r="M233" s="119"/>
      <c r="N233" s="119"/>
      <c r="O233" s="119"/>
      <c r="P233" s="119"/>
      <c r="Q233" s="119"/>
      <c r="R233" s="119"/>
      <c r="S233" s="119"/>
      <c r="T233" s="119"/>
    </row>
    <row r="234" spans="1:23" x14ac:dyDescent="0.45">
      <c r="A234" s="2" t="str">
        <f>'Population Definitions'!B10</f>
        <v>Health Care Workers</v>
      </c>
      <c r="B234" s="82" t="s">
        <v>48</v>
      </c>
      <c r="C234" s="120">
        <v>0.59</v>
      </c>
      <c r="D234" s="2" t="s">
        <v>6</v>
      </c>
      <c r="L234" s="119"/>
      <c r="M234" s="119"/>
      <c r="N234" s="119"/>
      <c r="O234" s="119"/>
      <c r="P234" s="119"/>
      <c r="Q234" s="119"/>
      <c r="R234" s="119"/>
      <c r="S234" s="119"/>
      <c r="T234" s="119"/>
    </row>
    <row r="235" spans="1:23" x14ac:dyDescent="0.45">
      <c r="A235" s="2" t="str">
        <f>'Population Definitions'!B11</f>
        <v>PLHIV Health Care Workers</v>
      </c>
      <c r="B235" s="82" t="s">
        <v>48</v>
      </c>
      <c r="C235" s="120">
        <v>0.59</v>
      </c>
      <c r="D235" s="2" t="s">
        <v>6</v>
      </c>
      <c r="L235" s="119"/>
      <c r="M235" s="119"/>
      <c r="N235" s="119"/>
      <c r="O235" s="119"/>
      <c r="P235" s="119"/>
      <c r="Q235" s="119"/>
      <c r="R235" s="119"/>
      <c r="S235" s="119"/>
      <c r="T235" s="119"/>
    </row>
    <row r="236" spans="1:23" x14ac:dyDescent="0.45">
      <c r="A236" s="2" t="str">
        <f>'Population Definitions'!B12</f>
        <v>Miners</v>
      </c>
      <c r="B236" s="82" t="s">
        <v>48</v>
      </c>
      <c r="C236" t="str">
        <f t="shared" si="14"/>
        <v>N.A.</v>
      </c>
      <c r="D236" s="2" t="s">
        <v>6</v>
      </c>
      <c r="L236" s="119"/>
      <c r="M236" s="119"/>
      <c r="N236" s="119"/>
      <c r="O236" s="119"/>
      <c r="P236" s="119"/>
      <c r="Q236" s="119"/>
      <c r="R236" s="119"/>
      <c r="S236" s="119"/>
      <c r="T236" s="119">
        <v>0.8</v>
      </c>
    </row>
    <row r="237" spans="1:23" x14ac:dyDescent="0.45">
      <c r="A237" s="2" t="str">
        <f>'Population Definitions'!B13</f>
        <v>PLHIV Miners</v>
      </c>
      <c r="B237" s="82" t="s">
        <v>48</v>
      </c>
      <c r="C237" t="str">
        <f t="shared" si="14"/>
        <v>N.A.</v>
      </c>
      <c r="D237" s="2" t="s">
        <v>6</v>
      </c>
      <c r="L237" s="119"/>
      <c r="M237" s="119"/>
      <c r="N237" s="119"/>
      <c r="O237" s="119"/>
      <c r="P237" s="119"/>
      <c r="Q237" s="119"/>
      <c r="R237" s="119"/>
      <c r="S237" s="119"/>
      <c r="T237" s="119">
        <v>0.8</v>
      </c>
    </row>
    <row r="239" spans="1:23" x14ac:dyDescent="0.45">
      <c r="A239" s="1" t="s">
        <v>82</v>
      </c>
      <c r="B239" s="1" t="s">
        <v>3</v>
      </c>
      <c r="C239" s="1" t="s">
        <v>4</v>
      </c>
      <c r="E239" s="1">
        <v>2000</v>
      </c>
      <c r="F239" s="1">
        <v>2001</v>
      </c>
      <c r="G239" s="1">
        <v>2002</v>
      </c>
      <c r="H239" s="1">
        <v>2003</v>
      </c>
      <c r="I239" s="1">
        <v>2004</v>
      </c>
      <c r="J239" s="1">
        <v>2005</v>
      </c>
      <c r="K239" s="1">
        <v>2006</v>
      </c>
      <c r="L239" s="1">
        <v>2007</v>
      </c>
      <c r="M239" s="1">
        <v>2008</v>
      </c>
      <c r="N239" s="1">
        <v>2009</v>
      </c>
      <c r="O239" s="1">
        <v>2010</v>
      </c>
      <c r="P239" s="1">
        <v>2011</v>
      </c>
      <c r="Q239" s="1">
        <v>2012</v>
      </c>
      <c r="R239" s="1">
        <v>2013</v>
      </c>
      <c r="S239" s="1">
        <v>2014</v>
      </c>
      <c r="T239" s="1">
        <v>2015</v>
      </c>
      <c r="U239" s="1">
        <v>2016</v>
      </c>
      <c r="V239" s="1">
        <v>2017</v>
      </c>
      <c r="W239" s="1">
        <v>2018</v>
      </c>
    </row>
    <row r="240" spans="1:23" x14ac:dyDescent="0.45">
      <c r="A240" s="2" t="str">
        <f>'Population Definitions'!B2</f>
        <v>Gen 0-4</v>
      </c>
      <c r="B240" s="82" t="s">
        <v>48</v>
      </c>
      <c r="C240" t="str">
        <f t="shared" ref="C240:C251" si="15">IF(SUMPRODUCT(--(E240:W240&lt;&gt;""))=0,0,"N.A.")</f>
        <v>N.A.</v>
      </c>
      <c r="D240" s="2" t="s">
        <v>6</v>
      </c>
      <c r="P240" s="121">
        <v>0.61699999999999999</v>
      </c>
      <c r="Q240" s="121">
        <v>0.55800000000000005</v>
      </c>
      <c r="R240" s="121">
        <v>0.57399999999999995</v>
      </c>
      <c r="S240" s="121"/>
      <c r="T240" s="121"/>
    </row>
    <row r="241" spans="1:23" x14ac:dyDescent="0.45">
      <c r="A241" s="2" t="str">
        <f>'Population Definitions'!B3</f>
        <v>Gen 5-14</v>
      </c>
      <c r="B241" s="82" t="s">
        <v>48</v>
      </c>
      <c r="C241" t="str">
        <f t="shared" si="15"/>
        <v>N.A.</v>
      </c>
      <c r="D241" s="2" t="s">
        <v>6</v>
      </c>
      <c r="P241" s="121">
        <v>0.61699999999999999</v>
      </c>
      <c r="Q241" s="121">
        <v>0.55800000000000005</v>
      </c>
      <c r="R241" s="121">
        <v>0.57399999999999995</v>
      </c>
      <c r="S241" s="121"/>
      <c r="T241" s="121"/>
    </row>
    <row r="242" spans="1:23" x14ac:dyDescent="0.45">
      <c r="A242" s="2" t="str">
        <f>'Population Definitions'!B4</f>
        <v>Gen 15-64</v>
      </c>
      <c r="B242" s="82" t="s">
        <v>48</v>
      </c>
      <c r="C242" t="str">
        <f t="shared" si="15"/>
        <v>N.A.</v>
      </c>
      <c r="D242" s="2" t="s">
        <v>6</v>
      </c>
      <c r="P242" s="121">
        <v>0.61699999999999999</v>
      </c>
      <c r="Q242" s="121">
        <v>0.55800000000000005</v>
      </c>
      <c r="R242" s="121">
        <v>0.57399999999999995</v>
      </c>
      <c r="S242" s="121"/>
      <c r="T242" s="121"/>
    </row>
    <row r="243" spans="1:23" x14ac:dyDescent="0.45">
      <c r="A243" s="2" t="str">
        <f>'Population Definitions'!B5</f>
        <v>Gen 65+</v>
      </c>
      <c r="B243" s="82" t="s">
        <v>48</v>
      </c>
      <c r="C243" t="str">
        <f t="shared" si="15"/>
        <v>N.A.</v>
      </c>
      <c r="D243" s="2" t="s">
        <v>6</v>
      </c>
      <c r="P243" s="121">
        <v>0.61699999999999999</v>
      </c>
      <c r="Q243" s="121">
        <v>0.55800000000000005</v>
      </c>
      <c r="R243" s="121">
        <v>0.57399999999999995</v>
      </c>
      <c r="S243" s="121"/>
      <c r="T243" s="121"/>
    </row>
    <row r="244" spans="1:23" x14ac:dyDescent="0.45">
      <c r="A244" s="2" t="str">
        <f>'Population Definitions'!B6</f>
        <v>PLHIV 15-64</v>
      </c>
      <c r="B244" s="82" t="s">
        <v>48</v>
      </c>
      <c r="C244" t="str">
        <f t="shared" si="15"/>
        <v>N.A.</v>
      </c>
      <c r="D244" s="2" t="s">
        <v>6</v>
      </c>
      <c r="P244" s="121">
        <v>0.61699999999999999</v>
      </c>
      <c r="Q244" s="121">
        <v>0.55800000000000005</v>
      </c>
      <c r="R244" s="121">
        <v>0.57399999999999995</v>
      </c>
      <c r="S244" s="121"/>
      <c r="T244" s="121"/>
    </row>
    <row r="245" spans="1:23" x14ac:dyDescent="0.45">
      <c r="A245" s="2" t="str">
        <f>'Population Definitions'!B7</f>
        <v>PLHIV 65+</v>
      </c>
      <c r="B245" s="82" t="s">
        <v>48</v>
      </c>
      <c r="C245" t="str">
        <f t="shared" si="15"/>
        <v>N.A.</v>
      </c>
      <c r="D245" s="2" t="s">
        <v>6</v>
      </c>
      <c r="P245" s="121">
        <v>0.61699999999999999</v>
      </c>
      <c r="Q245" s="121">
        <v>0.55800000000000005</v>
      </c>
      <c r="R245" s="121">
        <v>0.57399999999999995</v>
      </c>
      <c r="S245" s="121"/>
      <c r="T245" s="121"/>
    </row>
    <row r="246" spans="1:23" x14ac:dyDescent="0.45">
      <c r="A246" s="2" t="str">
        <f>'Population Definitions'!B8</f>
        <v>Prisoners</v>
      </c>
      <c r="B246" s="82" t="s">
        <v>48</v>
      </c>
      <c r="C246" s="123">
        <v>0.37</v>
      </c>
      <c r="D246" s="2" t="s">
        <v>6</v>
      </c>
      <c r="P246" s="121"/>
      <c r="Q246" s="121"/>
      <c r="R246" s="121"/>
      <c r="S246" s="121"/>
      <c r="T246" s="121"/>
    </row>
    <row r="247" spans="1:23" x14ac:dyDescent="0.45">
      <c r="A247" s="2" t="str">
        <f>'Population Definitions'!B9</f>
        <v>PLHIV Prisoners</v>
      </c>
      <c r="B247" s="82" t="s">
        <v>48</v>
      </c>
      <c r="C247" s="123">
        <v>0.37</v>
      </c>
      <c r="D247" s="2" t="s">
        <v>6</v>
      </c>
      <c r="P247" s="121"/>
      <c r="Q247" s="121"/>
      <c r="R247" s="121"/>
      <c r="S247" s="121"/>
      <c r="T247" s="121"/>
    </row>
    <row r="248" spans="1:23" x14ac:dyDescent="0.45">
      <c r="A248" s="2" t="str">
        <f>'Population Definitions'!B10</f>
        <v>Health Care Workers</v>
      </c>
      <c r="B248" s="82" t="s">
        <v>48</v>
      </c>
      <c r="C248" s="123">
        <v>0.37</v>
      </c>
      <c r="D248" s="2" t="s">
        <v>6</v>
      </c>
      <c r="P248" s="121"/>
      <c r="Q248" s="121"/>
      <c r="R248" s="121"/>
      <c r="S248" s="121"/>
      <c r="T248" s="121"/>
    </row>
    <row r="249" spans="1:23" x14ac:dyDescent="0.45">
      <c r="A249" s="2" t="str">
        <f>'Population Definitions'!B11</f>
        <v>PLHIV Health Care Workers</v>
      </c>
      <c r="B249" s="82" t="s">
        <v>48</v>
      </c>
      <c r="C249" s="123">
        <v>0.37</v>
      </c>
      <c r="D249" s="2" t="s">
        <v>6</v>
      </c>
      <c r="P249" s="121"/>
      <c r="Q249" s="121"/>
      <c r="R249" s="121"/>
      <c r="S249" s="121"/>
      <c r="T249" s="121"/>
    </row>
    <row r="250" spans="1:23" x14ac:dyDescent="0.45">
      <c r="A250" s="2" t="str">
        <f>'Population Definitions'!B12</f>
        <v>Miners</v>
      </c>
      <c r="B250" s="82" t="s">
        <v>48</v>
      </c>
      <c r="C250" t="str">
        <f t="shared" si="15"/>
        <v>N.A.</v>
      </c>
      <c r="D250" s="2" t="s">
        <v>6</v>
      </c>
      <c r="P250" s="121"/>
      <c r="Q250" s="121"/>
      <c r="R250" s="121"/>
      <c r="S250" s="121"/>
      <c r="T250" s="122">
        <v>1</v>
      </c>
    </row>
    <row r="251" spans="1:23" x14ac:dyDescent="0.45">
      <c r="A251" s="2" t="str">
        <f>'Population Definitions'!B13</f>
        <v>PLHIV Miners</v>
      </c>
      <c r="B251" s="82" t="s">
        <v>48</v>
      </c>
      <c r="C251" t="str">
        <f t="shared" si="15"/>
        <v>N.A.</v>
      </c>
      <c r="D251" s="2" t="s">
        <v>6</v>
      </c>
      <c r="P251" s="121"/>
      <c r="Q251" s="121"/>
      <c r="R251" s="121"/>
      <c r="S251" s="121"/>
      <c r="T251" s="121">
        <v>1</v>
      </c>
    </row>
    <row r="253" spans="1:23" x14ac:dyDescent="0.45">
      <c r="A253" s="1" t="s">
        <v>83</v>
      </c>
      <c r="B253" s="1" t="s">
        <v>3</v>
      </c>
      <c r="C253" s="1" t="s">
        <v>4</v>
      </c>
      <c r="E253" s="1">
        <v>2000</v>
      </c>
      <c r="F253" s="1">
        <v>2001</v>
      </c>
      <c r="G253" s="1">
        <v>2002</v>
      </c>
      <c r="H253" s="1">
        <v>2003</v>
      </c>
      <c r="I253" s="1">
        <v>2004</v>
      </c>
      <c r="J253" s="1">
        <v>2005</v>
      </c>
      <c r="K253" s="1">
        <v>2006</v>
      </c>
      <c r="L253" s="1">
        <v>2007</v>
      </c>
      <c r="M253" s="1">
        <v>2008</v>
      </c>
      <c r="N253" s="1">
        <v>2009</v>
      </c>
      <c r="O253" s="1">
        <v>2010</v>
      </c>
      <c r="P253" s="1">
        <v>2011</v>
      </c>
      <c r="Q253" s="1">
        <v>2012</v>
      </c>
      <c r="R253" s="1">
        <v>2013</v>
      </c>
      <c r="S253" s="1">
        <v>2014</v>
      </c>
      <c r="T253" s="1">
        <v>2015</v>
      </c>
      <c r="U253" s="1">
        <v>2016</v>
      </c>
      <c r="V253" s="1">
        <v>2017</v>
      </c>
      <c r="W253" s="1">
        <v>2018</v>
      </c>
    </row>
    <row r="254" spans="1:23" x14ac:dyDescent="0.45">
      <c r="A254" s="2" t="str">
        <f>'Population Definitions'!B2</f>
        <v>Gen 0-4</v>
      </c>
      <c r="B254" s="82" t="s">
        <v>48</v>
      </c>
      <c r="C254" t="str">
        <f t="shared" ref="C254:C259" si="16">IF(SUMPRODUCT(--(E254:W254&lt;&gt;""))=0,0,"N.A.")</f>
        <v>N.A.</v>
      </c>
      <c r="D254" s="2" t="s">
        <v>6</v>
      </c>
      <c r="N254" s="124"/>
      <c r="O254" s="124">
        <v>0.14285714285714285</v>
      </c>
      <c r="P254" s="124">
        <v>0.30769230769230771</v>
      </c>
      <c r="Q254" s="124"/>
      <c r="R254" s="124">
        <v>0.1111111111111111</v>
      </c>
      <c r="S254" s="124"/>
    </row>
    <row r="255" spans="1:23" x14ac:dyDescent="0.45">
      <c r="A255" s="2" t="str">
        <f>'Population Definitions'!B3</f>
        <v>Gen 5-14</v>
      </c>
      <c r="B255" s="82" t="s">
        <v>48</v>
      </c>
      <c r="C255" t="str">
        <f t="shared" si="16"/>
        <v>N.A.</v>
      </c>
      <c r="D255" s="2" t="s">
        <v>6</v>
      </c>
      <c r="N255" s="124">
        <v>0.26666666666666666</v>
      </c>
      <c r="O255" s="124"/>
      <c r="P255" s="124"/>
      <c r="Q255" s="124"/>
      <c r="R255" s="124"/>
      <c r="S255" s="124">
        <v>0.25</v>
      </c>
    </row>
    <row r="256" spans="1:23" x14ac:dyDescent="0.45">
      <c r="A256" s="2" t="str">
        <f>'Population Definitions'!B4</f>
        <v>Gen 15-64</v>
      </c>
      <c r="B256" s="82" t="s">
        <v>48</v>
      </c>
      <c r="C256" t="str">
        <f t="shared" si="16"/>
        <v>N.A.</v>
      </c>
      <c r="D256" s="2" t="s">
        <v>6</v>
      </c>
      <c r="N256" s="124">
        <v>0.41949152542372881</v>
      </c>
      <c r="O256" s="124">
        <v>0.39067656765676573</v>
      </c>
      <c r="P256" s="124"/>
      <c r="Q256" s="124"/>
      <c r="R256" s="124"/>
      <c r="S256" s="124">
        <v>0.47606130476061304</v>
      </c>
    </row>
    <row r="257" spans="1:23" x14ac:dyDescent="0.45">
      <c r="A257" s="2" t="str">
        <f>'Population Definitions'!B5</f>
        <v>Gen 65+</v>
      </c>
      <c r="B257" s="82" t="s">
        <v>48</v>
      </c>
      <c r="C257" t="str">
        <f t="shared" si="16"/>
        <v>N.A.</v>
      </c>
      <c r="D257" s="2" t="s">
        <v>6</v>
      </c>
      <c r="N257" s="124">
        <v>0.85451197053407002</v>
      </c>
      <c r="O257" s="124"/>
      <c r="P257" s="124"/>
      <c r="Q257" s="124"/>
      <c r="R257" s="124">
        <v>0.35436893203883496</v>
      </c>
      <c r="S257" s="124">
        <v>0.56666666666666665</v>
      </c>
    </row>
    <row r="258" spans="1:23" x14ac:dyDescent="0.45">
      <c r="A258" s="2" t="str">
        <f>'Population Definitions'!B6</f>
        <v>PLHIV 15-64</v>
      </c>
      <c r="B258" s="82" t="s">
        <v>48</v>
      </c>
      <c r="C258" t="str">
        <f t="shared" si="16"/>
        <v>N.A.</v>
      </c>
      <c r="D258" s="2" t="s">
        <v>6</v>
      </c>
      <c r="N258" s="124">
        <v>0.40434782608695652</v>
      </c>
      <c r="O258" s="124">
        <v>0.35303144925969948</v>
      </c>
      <c r="P258" s="124"/>
      <c r="Q258" s="124">
        <v>0.34559506076894847</v>
      </c>
      <c r="R258" s="124">
        <v>0.36291031419778325</v>
      </c>
      <c r="S258" s="124">
        <v>0.39774620483963036</v>
      </c>
    </row>
    <row r="259" spans="1:23" x14ac:dyDescent="0.45">
      <c r="A259" s="2" t="str">
        <f>'Population Definitions'!B7</f>
        <v>PLHIV 65+</v>
      </c>
      <c r="B259" s="82" t="s">
        <v>48</v>
      </c>
      <c r="C259" t="str">
        <f t="shared" si="16"/>
        <v>N.A.</v>
      </c>
      <c r="D259" s="2" t="s">
        <v>6</v>
      </c>
      <c r="N259" s="124">
        <v>0.66666666666666663</v>
      </c>
      <c r="O259" s="124"/>
      <c r="P259" s="124"/>
      <c r="Q259" s="124"/>
      <c r="R259" s="124"/>
      <c r="S259" s="124">
        <v>0.26666666666666666</v>
      </c>
    </row>
    <row r="260" spans="1:23" x14ac:dyDescent="0.45">
      <c r="A260" s="2" t="str">
        <f>'Population Definitions'!B8</f>
        <v>Prisoners</v>
      </c>
      <c r="B260" s="82" t="s">
        <v>48</v>
      </c>
      <c r="C260" s="125">
        <v>0.24</v>
      </c>
      <c r="D260" s="2" t="s">
        <v>6</v>
      </c>
    </row>
    <row r="261" spans="1:23" x14ac:dyDescent="0.45">
      <c r="A261" s="2" t="str">
        <f>'Population Definitions'!B9</f>
        <v>PLHIV Prisoners</v>
      </c>
      <c r="B261" s="82" t="s">
        <v>48</v>
      </c>
      <c r="C261" s="125">
        <v>0.24</v>
      </c>
      <c r="D261" s="2" t="s">
        <v>6</v>
      </c>
    </row>
    <row r="262" spans="1:23" x14ac:dyDescent="0.45">
      <c r="A262" s="2" t="str">
        <f>'Population Definitions'!B10</f>
        <v>Health Care Workers</v>
      </c>
      <c r="B262" s="82" t="s">
        <v>48</v>
      </c>
      <c r="C262" s="125">
        <v>0.24</v>
      </c>
      <c r="D262" s="2" t="s">
        <v>6</v>
      </c>
    </row>
    <row r="263" spans="1:23" x14ac:dyDescent="0.45">
      <c r="A263" s="2" t="str">
        <f>'Population Definitions'!B11</f>
        <v>PLHIV Health Care Workers</v>
      </c>
      <c r="B263" s="82" t="s">
        <v>48</v>
      </c>
      <c r="C263" s="125">
        <v>0.24</v>
      </c>
      <c r="D263" s="2" t="s">
        <v>6</v>
      </c>
    </row>
    <row r="264" spans="1:23" x14ac:dyDescent="0.45">
      <c r="A264" s="2" t="str">
        <f>'Population Definitions'!B12</f>
        <v>Miners</v>
      </c>
      <c r="B264" s="82" t="s">
        <v>48</v>
      </c>
      <c r="C264" s="125">
        <v>0.24</v>
      </c>
      <c r="D264" s="2" t="s">
        <v>6</v>
      </c>
    </row>
    <row r="265" spans="1:23" x14ac:dyDescent="0.45">
      <c r="A265" s="2" t="str">
        <f>'Population Definitions'!B13</f>
        <v>PLHIV Miners</v>
      </c>
      <c r="B265" s="82" t="s">
        <v>48</v>
      </c>
      <c r="C265" s="125">
        <v>0.24</v>
      </c>
      <c r="D265" s="2" t="s">
        <v>6</v>
      </c>
    </row>
    <row r="267" spans="1:23" x14ac:dyDescent="0.45">
      <c r="A267" s="1" t="s">
        <v>84</v>
      </c>
      <c r="B267" s="1" t="s">
        <v>3</v>
      </c>
      <c r="C267" s="1" t="s">
        <v>4</v>
      </c>
      <c r="E267" s="1">
        <v>2000</v>
      </c>
      <c r="F267" s="1">
        <v>2001</v>
      </c>
      <c r="G267" s="1">
        <v>2002</v>
      </c>
      <c r="H267" s="1">
        <v>2003</v>
      </c>
      <c r="I267" s="1">
        <v>2004</v>
      </c>
      <c r="J267" s="1">
        <v>2005</v>
      </c>
      <c r="K267" s="1">
        <v>2006</v>
      </c>
      <c r="L267" s="1">
        <v>2007</v>
      </c>
      <c r="M267" s="1">
        <v>2008</v>
      </c>
      <c r="N267" s="1">
        <v>2009</v>
      </c>
      <c r="O267" s="1">
        <v>2010</v>
      </c>
      <c r="P267" s="1">
        <v>2011</v>
      </c>
      <c r="Q267" s="1">
        <v>2012</v>
      </c>
      <c r="R267" s="1">
        <v>2013</v>
      </c>
      <c r="S267" s="1">
        <v>2014</v>
      </c>
      <c r="T267" s="1">
        <v>2015</v>
      </c>
      <c r="U267" s="1">
        <v>2016</v>
      </c>
      <c r="V267" s="1">
        <v>2017</v>
      </c>
      <c r="W267" s="1">
        <v>2018</v>
      </c>
    </row>
    <row r="268" spans="1:23" x14ac:dyDescent="0.45">
      <c r="A268" s="2" t="str">
        <f>'Population Definitions'!B2</f>
        <v>Gen 0-4</v>
      </c>
      <c r="B268" s="82" t="s">
        <v>48</v>
      </c>
      <c r="C268" t="str">
        <f t="shared" ref="C268:C273" si="17">IF(SUMPRODUCT(--(E268:W268&lt;&gt;""))=0,0,"N.A.")</f>
        <v>N.A.</v>
      </c>
      <c r="D268" s="2" t="s">
        <v>6</v>
      </c>
      <c r="N268" s="126"/>
      <c r="O268" s="126">
        <v>0.7142857142857143</v>
      </c>
      <c r="P268" s="126"/>
      <c r="Q268" s="126"/>
      <c r="R268" s="126">
        <v>0.88888888888888884</v>
      </c>
      <c r="S268" s="126"/>
    </row>
    <row r="269" spans="1:23" x14ac:dyDescent="0.45">
      <c r="A269" s="2" t="str">
        <f>'Population Definitions'!B3</f>
        <v>Gen 5-14</v>
      </c>
      <c r="B269" s="82" t="s">
        <v>48</v>
      </c>
      <c r="C269" t="str">
        <f t="shared" si="17"/>
        <v>N.A.</v>
      </c>
      <c r="D269" s="2" t="s">
        <v>6</v>
      </c>
      <c r="N269" s="126">
        <v>0.66666666666666663</v>
      </c>
      <c r="O269" s="126"/>
      <c r="P269" s="126"/>
      <c r="Q269" s="126">
        <v>0.7142857142857143</v>
      </c>
      <c r="R269" s="126"/>
      <c r="S269" s="126">
        <v>0.55000000000000004</v>
      </c>
    </row>
    <row r="270" spans="1:23" x14ac:dyDescent="0.45">
      <c r="A270" s="2" t="str">
        <f>'Population Definitions'!B4</f>
        <v>Gen 15-64</v>
      </c>
      <c r="B270" s="82" t="s">
        <v>48</v>
      </c>
      <c r="C270" t="str">
        <f t="shared" si="17"/>
        <v>N.A.</v>
      </c>
      <c r="D270" s="2" t="s">
        <v>6</v>
      </c>
      <c r="N270" s="126"/>
      <c r="O270" s="126"/>
      <c r="P270" s="126">
        <v>0.5981219279583303</v>
      </c>
      <c r="Q270" s="126">
        <v>0.58178894164496853</v>
      </c>
      <c r="R270" s="126">
        <v>0.52494593276911738</v>
      </c>
      <c r="S270" s="126">
        <v>0.42567224759005584</v>
      </c>
    </row>
    <row r="271" spans="1:23" x14ac:dyDescent="0.45">
      <c r="A271" s="2" t="str">
        <f>'Population Definitions'!B5</f>
        <v>Gen 65+</v>
      </c>
      <c r="B271" s="82" t="s">
        <v>48</v>
      </c>
      <c r="C271" t="str">
        <f t="shared" si="17"/>
        <v>N.A.</v>
      </c>
      <c r="D271" s="2" t="s">
        <v>6</v>
      </c>
      <c r="N271" s="126">
        <v>0.14548802946593004</v>
      </c>
      <c r="O271" s="126"/>
      <c r="P271" s="126">
        <v>0.17025862068965519</v>
      </c>
      <c r="Q271" s="126"/>
      <c r="R271" s="126"/>
      <c r="S271" s="126">
        <v>0.2</v>
      </c>
    </row>
    <row r="272" spans="1:23" x14ac:dyDescent="0.45">
      <c r="A272" s="2" t="str">
        <f>'Population Definitions'!B6</f>
        <v>PLHIV 15-64</v>
      </c>
      <c r="B272" s="82" t="s">
        <v>48</v>
      </c>
      <c r="C272" t="str">
        <f t="shared" si="17"/>
        <v>N.A.</v>
      </c>
      <c r="D272" s="2" t="s">
        <v>6</v>
      </c>
      <c r="N272" s="126">
        <v>0.3536231884057971</v>
      </c>
      <c r="O272" s="126">
        <v>0.42502972009078133</v>
      </c>
      <c r="P272" s="126"/>
      <c r="Q272" s="126">
        <v>0.46024652980161046</v>
      </c>
      <c r="R272" s="126">
        <v>0.38980797528137756</v>
      </c>
      <c r="S272" s="126">
        <v>0.40658313236167903</v>
      </c>
    </row>
    <row r="273" spans="1:23" x14ac:dyDescent="0.45">
      <c r="A273" s="2" t="str">
        <f>'Population Definitions'!B7</f>
        <v>PLHIV 65+</v>
      </c>
      <c r="B273" s="82" t="s">
        <v>48</v>
      </c>
      <c r="C273" t="str">
        <f t="shared" si="17"/>
        <v>N.A.</v>
      </c>
      <c r="D273" s="2" t="s">
        <v>6</v>
      </c>
      <c r="N273" s="126">
        <v>0.33333333333333331</v>
      </c>
      <c r="O273" s="126"/>
      <c r="P273" s="126"/>
      <c r="Q273" s="126"/>
      <c r="R273" s="126">
        <v>0.34693877551020408</v>
      </c>
      <c r="S273" s="126">
        <v>0.4</v>
      </c>
    </row>
    <row r="274" spans="1:23" x14ac:dyDescent="0.45">
      <c r="A274" s="2" t="str">
        <f>'Population Definitions'!B8</f>
        <v>Prisoners</v>
      </c>
      <c r="B274" s="82" t="s">
        <v>48</v>
      </c>
      <c r="C274" s="127">
        <v>0.52</v>
      </c>
      <c r="D274" s="2" t="s">
        <v>6</v>
      </c>
    </row>
    <row r="275" spans="1:23" x14ac:dyDescent="0.45">
      <c r="A275" s="2" t="str">
        <f>'Population Definitions'!B9</f>
        <v>PLHIV Prisoners</v>
      </c>
      <c r="B275" s="82" t="s">
        <v>48</v>
      </c>
      <c r="C275" s="127">
        <v>0.52</v>
      </c>
      <c r="D275" s="2" t="s">
        <v>6</v>
      </c>
    </row>
    <row r="276" spans="1:23" x14ac:dyDescent="0.45">
      <c r="A276" s="2" t="str">
        <f>'Population Definitions'!B10</f>
        <v>Health Care Workers</v>
      </c>
      <c r="B276" s="82" t="s">
        <v>48</v>
      </c>
      <c r="C276" s="127">
        <v>0.52</v>
      </c>
      <c r="D276" s="2" t="s">
        <v>6</v>
      </c>
    </row>
    <row r="277" spans="1:23" x14ac:dyDescent="0.45">
      <c r="A277" s="2" t="str">
        <f>'Population Definitions'!B11</f>
        <v>PLHIV Health Care Workers</v>
      </c>
      <c r="B277" s="82" t="s">
        <v>48</v>
      </c>
      <c r="C277" s="127">
        <v>0.52</v>
      </c>
      <c r="D277" s="2" t="s">
        <v>6</v>
      </c>
    </row>
    <row r="278" spans="1:23" x14ac:dyDescent="0.45">
      <c r="A278" s="2" t="str">
        <f>'Population Definitions'!B12</f>
        <v>Miners</v>
      </c>
      <c r="B278" s="82" t="s">
        <v>48</v>
      </c>
      <c r="C278" s="127">
        <v>0.52</v>
      </c>
      <c r="D278" s="2" t="s">
        <v>6</v>
      </c>
    </row>
    <row r="279" spans="1:23" x14ac:dyDescent="0.45">
      <c r="A279" s="2" t="str">
        <f>'Population Definitions'!B13</f>
        <v>PLHIV Miners</v>
      </c>
      <c r="B279" s="82" t="s">
        <v>48</v>
      </c>
      <c r="C279" s="127">
        <v>0.52</v>
      </c>
      <c r="D279" s="2" t="s">
        <v>6</v>
      </c>
    </row>
    <row r="281" spans="1:23" x14ac:dyDescent="0.45">
      <c r="A281" s="1" t="s">
        <v>85</v>
      </c>
      <c r="B281" s="1" t="s">
        <v>3</v>
      </c>
      <c r="C281" s="1" t="s">
        <v>4</v>
      </c>
      <c r="E281" s="1">
        <v>2000</v>
      </c>
      <c r="F281" s="1">
        <v>2001</v>
      </c>
      <c r="G281" s="1">
        <v>2002</v>
      </c>
      <c r="H281" s="1">
        <v>2003</v>
      </c>
      <c r="I281" s="1">
        <v>2004</v>
      </c>
      <c r="J281" s="1">
        <v>2005</v>
      </c>
      <c r="K281" s="1">
        <v>2006</v>
      </c>
      <c r="L281" s="1">
        <v>2007</v>
      </c>
      <c r="M281" s="1">
        <v>2008</v>
      </c>
      <c r="N281" s="1">
        <v>2009</v>
      </c>
      <c r="O281" s="1">
        <v>2010</v>
      </c>
      <c r="P281" s="1">
        <v>2011</v>
      </c>
      <c r="Q281" s="1">
        <v>2012</v>
      </c>
      <c r="R281" s="1">
        <v>2013</v>
      </c>
      <c r="S281" s="1">
        <v>2014</v>
      </c>
      <c r="T281" s="1">
        <v>2015</v>
      </c>
      <c r="U281" s="1">
        <v>2016</v>
      </c>
      <c r="V281" s="1">
        <v>2017</v>
      </c>
      <c r="W281" s="1">
        <v>2018</v>
      </c>
    </row>
    <row r="282" spans="1:23" x14ac:dyDescent="0.45">
      <c r="A282" s="2" t="str">
        <f>'Population Definitions'!B2</f>
        <v>Gen 0-4</v>
      </c>
      <c r="B282" s="82" t="s">
        <v>48</v>
      </c>
      <c r="C282" s="129">
        <v>0.59</v>
      </c>
      <c r="D282" s="2" t="s">
        <v>6</v>
      </c>
    </row>
    <row r="283" spans="1:23" x14ac:dyDescent="0.45">
      <c r="A283" s="2" t="str">
        <f>'Population Definitions'!B3</f>
        <v>Gen 5-14</v>
      </c>
      <c r="B283" s="82" t="s">
        <v>48</v>
      </c>
      <c r="C283" s="129">
        <v>0.59</v>
      </c>
      <c r="D283" s="2" t="s">
        <v>6</v>
      </c>
    </row>
    <row r="284" spans="1:23" x14ac:dyDescent="0.45">
      <c r="A284" s="2" t="str">
        <f>'Population Definitions'!B4</f>
        <v>Gen 15-64</v>
      </c>
      <c r="B284" s="82" t="s">
        <v>48</v>
      </c>
      <c r="C284" s="129" t="s">
        <v>41</v>
      </c>
      <c r="D284" s="2" t="s">
        <v>6</v>
      </c>
      <c r="L284" s="128">
        <v>0.33098598364479603</v>
      </c>
      <c r="M284" s="128"/>
      <c r="N284" s="128"/>
      <c r="O284" s="128"/>
      <c r="P284" s="128"/>
      <c r="Q284" s="128">
        <v>0.59879784637283007</v>
      </c>
      <c r="R284" s="128"/>
      <c r="S284" s="128">
        <v>0.6687151410712604</v>
      </c>
      <c r="T284" s="128"/>
    </row>
    <row r="285" spans="1:23" x14ac:dyDescent="0.45">
      <c r="A285" s="2" t="str">
        <f>'Population Definitions'!B5</f>
        <v>Gen 65+</v>
      </c>
      <c r="B285" s="82" t="s">
        <v>48</v>
      </c>
      <c r="C285" s="129" t="s">
        <v>41</v>
      </c>
      <c r="D285" s="2" t="s">
        <v>6</v>
      </c>
      <c r="L285" s="128"/>
      <c r="M285" s="128"/>
      <c r="N285" s="128"/>
      <c r="O285" s="128">
        <v>0.89302372102225125</v>
      </c>
      <c r="P285" s="128"/>
      <c r="Q285" s="128"/>
      <c r="R285" s="128"/>
      <c r="S285" s="128"/>
      <c r="T285" s="128"/>
    </row>
    <row r="286" spans="1:23" x14ac:dyDescent="0.45">
      <c r="A286" s="2" t="str">
        <f>'Population Definitions'!B6</f>
        <v>PLHIV 15-64</v>
      </c>
      <c r="B286" s="82" t="s">
        <v>48</v>
      </c>
      <c r="C286" s="129" t="s">
        <v>41</v>
      </c>
      <c r="D286" s="2" t="s">
        <v>6</v>
      </c>
      <c r="L286" s="128">
        <v>0.33098598364479542</v>
      </c>
      <c r="M286" s="128"/>
      <c r="N286" s="128"/>
      <c r="O286" s="128"/>
      <c r="P286" s="128">
        <v>0.65734297223736105</v>
      </c>
      <c r="Q286" s="128">
        <v>0.77117904457106845</v>
      </c>
      <c r="R286" s="128"/>
      <c r="S286" s="128"/>
      <c r="T286" s="128"/>
    </row>
    <row r="287" spans="1:23" x14ac:dyDescent="0.45">
      <c r="A287" s="2" t="str">
        <f>'Population Definitions'!B7</f>
        <v>PLHIV 65+</v>
      </c>
      <c r="B287" s="82" t="s">
        <v>48</v>
      </c>
      <c r="C287" s="129">
        <v>0.59</v>
      </c>
      <c r="D287" s="2" t="s">
        <v>6</v>
      </c>
      <c r="L287" s="128"/>
      <c r="M287" s="128"/>
      <c r="N287" s="128"/>
      <c r="O287" s="128"/>
      <c r="P287" s="128"/>
      <c r="Q287" s="128"/>
      <c r="R287" s="128"/>
      <c r="S287" s="128"/>
      <c r="T287" s="128"/>
    </row>
    <row r="288" spans="1:23" x14ac:dyDescent="0.45">
      <c r="A288" s="2" t="str">
        <f>'Population Definitions'!B8</f>
        <v>Prisoners</v>
      </c>
      <c r="B288" s="82" t="s">
        <v>48</v>
      </c>
      <c r="C288" s="129">
        <v>0.59</v>
      </c>
      <c r="D288" s="2" t="s">
        <v>6</v>
      </c>
      <c r="L288" s="128"/>
      <c r="M288" s="128"/>
      <c r="N288" s="128"/>
      <c r="O288" s="128"/>
      <c r="P288" s="128"/>
      <c r="Q288" s="128"/>
      <c r="R288" s="128"/>
      <c r="S288" s="128"/>
      <c r="T288" s="128"/>
    </row>
    <row r="289" spans="1:23" x14ac:dyDescent="0.45">
      <c r="A289" s="2" t="str">
        <f>'Population Definitions'!B9</f>
        <v>PLHIV Prisoners</v>
      </c>
      <c r="B289" s="82" t="s">
        <v>48</v>
      </c>
      <c r="C289" s="129">
        <v>0.59</v>
      </c>
      <c r="D289" s="2" t="s">
        <v>6</v>
      </c>
      <c r="L289" s="128"/>
      <c r="M289" s="128"/>
      <c r="N289" s="128"/>
      <c r="O289" s="128"/>
      <c r="P289" s="128"/>
      <c r="Q289" s="128"/>
      <c r="R289" s="128"/>
      <c r="S289" s="128"/>
      <c r="T289" s="128"/>
    </row>
    <row r="290" spans="1:23" x14ac:dyDescent="0.45">
      <c r="A290" s="2" t="str">
        <f>'Population Definitions'!B10</f>
        <v>Health Care Workers</v>
      </c>
      <c r="B290" s="82" t="s">
        <v>48</v>
      </c>
      <c r="C290" s="129">
        <v>0.59</v>
      </c>
      <c r="D290" s="2" t="s">
        <v>6</v>
      </c>
      <c r="L290" s="128"/>
      <c r="M290" s="128"/>
      <c r="N290" s="128"/>
      <c r="O290" s="128"/>
      <c r="P290" s="128"/>
      <c r="Q290" s="128"/>
      <c r="R290" s="128"/>
      <c r="S290" s="128"/>
      <c r="T290" s="128"/>
    </row>
    <row r="291" spans="1:23" x14ac:dyDescent="0.45">
      <c r="A291" s="2" t="str">
        <f>'Population Definitions'!B11</f>
        <v>PLHIV Health Care Workers</v>
      </c>
      <c r="B291" s="82" t="s">
        <v>48</v>
      </c>
      <c r="C291" s="129">
        <v>0.59</v>
      </c>
      <c r="D291" s="2" t="s">
        <v>6</v>
      </c>
      <c r="L291" s="128"/>
      <c r="M291" s="128"/>
      <c r="N291" s="128"/>
      <c r="O291" s="128"/>
      <c r="P291" s="128"/>
      <c r="Q291" s="128"/>
      <c r="R291" s="128"/>
      <c r="S291" s="128"/>
      <c r="T291" s="128"/>
    </row>
    <row r="292" spans="1:23" x14ac:dyDescent="0.45">
      <c r="A292" s="2" t="str">
        <f>'Population Definitions'!B12</f>
        <v>Miners</v>
      </c>
      <c r="B292" s="82" t="s">
        <v>48</v>
      </c>
      <c r="C292" s="129" t="s">
        <v>41</v>
      </c>
      <c r="D292" s="2" t="s">
        <v>6</v>
      </c>
      <c r="L292" s="128"/>
      <c r="M292" s="128"/>
      <c r="N292" s="128"/>
      <c r="O292" s="128"/>
      <c r="P292" s="128"/>
      <c r="Q292" s="128"/>
      <c r="R292" s="128"/>
      <c r="S292" s="128"/>
      <c r="T292" s="128">
        <v>0.8</v>
      </c>
    </row>
    <row r="293" spans="1:23" x14ac:dyDescent="0.45">
      <c r="A293" s="2" t="str">
        <f>'Population Definitions'!B13</f>
        <v>PLHIV Miners</v>
      </c>
      <c r="B293" s="82" t="s">
        <v>48</v>
      </c>
      <c r="C293" s="129" t="s">
        <v>41</v>
      </c>
      <c r="D293" s="2" t="s">
        <v>6</v>
      </c>
      <c r="L293" s="128"/>
      <c r="M293" s="128"/>
      <c r="N293" s="128"/>
      <c r="O293" s="128"/>
      <c r="P293" s="128"/>
      <c r="Q293" s="128"/>
      <c r="R293" s="128"/>
      <c r="S293" s="128"/>
      <c r="T293" s="128">
        <v>0.8</v>
      </c>
    </row>
    <row r="295" spans="1:23" x14ac:dyDescent="0.45">
      <c r="A295" s="1" t="s">
        <v>86</v>
      </c>
      <c r="B295" s="1" t="s">
        <v>3</v>
      </c>
      <c r="C295" s="1" t="s">
        <v>4</v>
      </c>
      <c r="E295" s="1">
        <v>2000</v>
      </c>
      <c r="F295" s="1">
        <v>2001</v>
      </c>
      <c r="G295" s="1">
        <v>2002</v>
      </c>
      <c r="H295" s="1">
        <v>2003</v>
      </c>
      <c r="I295" s="1">
        <v>2004</v>
      </c>
      <c r="J295" s="1">
        <v>2005</v>
      </c>
      <c r="K295" s="1">
        <v>2006</v>
      </c>
      <c r="L295" s="1">
        <v>2007</v>
      </c>
      <c r="M295" s="1">
        <v>2008</v>
      </c>
      <c r="N295" s="1">
        <v>2009</v>
      </c>
      <c r="O295" s="1">
        <v>2010</v>
      </c>
      <c r="P295" s="1">
        <v>2011</v>
      </c>
      <c r="Q295" s="1">
        <v>2012</v>
      </c>
      <c r="R295" s="1">
        <v>2013</v>
      </c>
      <c r="S295" s="1">
        <v>2014</v>
      </c>
      <c r="T295" s="1">
        <v>2015</v>
      </c>
      <c r="U295" s="1">
        <v>2016</v>
      </c>
      <c r="V295" s="1">
        <v>2017</v>
      </c>
      <c r="W295" s="1">
        <v>2018</v>
      </c>
    </row>
    <row r="296" spans="1:23" x14ac:dyDescent="0.45">
      <c r="A296" s="2" t="str">
        <f>'Population Definitions'!B2</f>
        <v>Gen 0-4</v>
      </c>
      <c r="B296" s="82" t="s">
        <v>48</v>
      </c>
      <c r="C296" t="str">
        <f t="shared" ref="C296:C307" si="18">IF(SUMPRODUCT(--(E296:W296&lt;&gt;""))=0,0,"N.A.")</f>
        <v>N.A.</v>
      </c>
      <c r="D296" s="2" t="s">
        <v>6</v>
      </c>
      <c r="Q296" s="130">
        <v>0.81</v>
      </c>
      <c r="R296" s="130">
        <v>1</v>
      </c>
      <c r="S296" s="130"/>
      <c r="T296" s="130"/>
    </row>
    <row r="297" spans="1:23" x14ac:dyDescent="0.45">
      <c r="A297" s="2" t="str">
        <f>'Population Definitions'!B3</f>
        <v>Gen 5-14</v>
      </c>
      <c r="B297" s="82" t="s">
        <v>48</v>
      </c>
      <c r="C297" t="str">
        <f t="shared" si="18"/>
        <v>N.A.</v>
      </c>
      <c r="D297" s="2" t="s">
        <v>6</v>
      </c>
      <c r="Q297" s="130">
        <v>0.81</v>
      </c>
      <c r="R297" s="130">
        <v>1</v>
      </c>
      <c r="S297" s="130"/>
      <c r="T297" s="130"/>
    </row>
    <row r="298" spans="1:23" x14ac:dyDescent="0.45">
      <c r="A298" s="2" t="str">
        <f>'Population Definitions'!B4</f>
        <v>Gen 15-64</v>
      </c>
      <c r="B298" s="82" t="s">
        <v>48</v>
      </c>
      <c r="C298" t="str">
        <f t="shared" si="18"/>
        <v>N.A.</v>
      </c>
      <c r="D298" s="2" t="s">
        <v>6</v>
      </c>
      <c r="Q298" s="130">
        <v>0.81</v>
      </c>
      <c r="R298" s="130">
        <v>1</v>
      </c>
      <c r="S298" s="130"/>
      <c r="T298" s="130"/>
    </row>
    <row r="299" spans="1:23" x14ac:dyDescent="0.45">
      <c r="A299" s="2" t="str">
        <f>'Population Definitions'!B5</f>
        <v>Gen 65+</v>
      </c>
      <c r="B299" s="82" t="s">
        <v>48</v>
      </c>
      <c r="C299" t="str">
        <f t="shared" si="18"/>
        <v>N.A.</v>
      </c>
      <c r="D299" s="2" t="s">
        <v>6</v>
      </c>
      <c r="Q299" s="130">
        <v>0.81</v>
      </c>
      <c r="R299" s="130">
        <v>1</v>
      </c>
      <c r="S299" s="130"/>
      <c r="T299" s="130"/>
    </row>
    <row r="300" spans="1:23" x14ac:dyDescent="0.45">
      <c r="A300" s="2" t="str">
        <f>'Population Definitions'!B6</f>
        <v>PLHIV 15-64</v>
      </c>
      <c r="B300" s="82" t="s">
        <v>48</v>
      </c>
      <c r="C300" t="str">
        <f t="shared" si="18"/>
        <v>N.A.</v>
      </c>
      <c r="D300" s="2" t="s">
        <v>6</v>
      </c>
      <c r="Q300" s="130">
        <v>0.81</v>
      </c>
      <c r="R300" s="130">
        <v>1</v>
      </c>
      <c r="S300" s="130"/>
      <c r="T300" s="130"/>
    </row>
    <row r="301" spans="1:23" x14ac:dyDescent="0.45">
      <c r="A301" s="2" t="str">
        <f>'Population Definitions'!B7</f>
        <v>PLHIV 65+</v>
      </c>
      <c r="B301" s="82" t="s">
        <v>48</v>
      </c>
      <c r="C301" t="str">
        <f t="shared" si="18"/>
        <v>N.A.</v>
      </c>
      <c r="D301" s="2" t="s">
        <v>6</v>
      </c>
      <c r="Q301" s="130">
        <v>0.81</v>
      </c>
      <c r="R301" s="130">
        <v>1</v>
      </c>
      <c r="S301" s="130"/>
      <c r="T301" s="130"/>
    </row>
    <row r="302" spans="1:23" x14ac:dyDescent="0.45">
      <c r="A302" s="2" t="str">
        <f>'Population Definitions'!B8</f>
        <v>Prisoners</v>
      </c>
      <c r="B302" s="82" t="s">
        <v>48</v>
      </c>
      <c r="C302" s="131">
        <v>0.37</v>
      </c>
      <c r="D302" s="2" t="s">
        <v>6</v>
      </c>
      <c r="Q302" s="130"/>
      <c r="R302" s="130"/>
      <c r="S302" s="130"/>
      <c r="T302" s="130"/>
    </row>
    <row r="303" spans="1:23" x14ac:dyDescent="0.45">
      <c r="A303" s="2" t="str">
        <f>'Population Definitions'!B9</f>
        <v>PLHIV Prisoners</v>
      </c>
      <c r="B303" s="82" t="s">
        <v>48</v>
      </c>
      <c r="C303" s="131">
        <v>0.37</v>
      </c>
      <c r="D303" s="2" t="s">
        <v>6</v>
      </c>
      <c r="Q303" s="130"/>
      <c r="R303" s="130"/>
      <c r="S303" s="130"/>
      <c r="T303" s="130"/>
    </row>
    <row r="304" spans="1:23" x14ac:dyDescent="0.45">
      <c r="A304" s="2" t="str">
        <f>'Population Definitions'!B10</f>
        <v>Health Care Workers</v>
      </c>
      <c r="B304" s="82" t="s">
        <v>48</v>
      </c>
      <c r="C304" s="131">
        <v>0.37</v>
      </c>
      <c r="D304" s="2" t="s">
        <v>6</v>
      </c>
      <c r="Q304" s="130"/>
      <c r="R304" s="130"/>
      <c r="S304" s="130"/>
      <c r="T304" s="130"/>
    </row>
    <row r="305" spans="1:23" x14ac:dyDescent="0.45">
      <c r="A305" s="2" t="str">
        <f>'Population Definitions'!B11</f>
        <v>PLHIV Health Care Workers</v>
      </c>
      <c r="B305" s="82" t="s">
        <v>48</v>
      </c>
      <c r="C305" s="131">
        <v>0.37</v>
      </c>
      <c r="D305" s="2" t="s">
        <v>6</v>
      </c>
      <c r="Q305" s="130"/>
      <c r="R305" s="130"/>
      <c r="S305" s="130"/>
      <c r="T305" s="130"/>
    </row>
    <row r="306" spans="1:23" x14ac:dyDescent="0.45">
      <c r="A306" s="2" t="str">
        <f>'Population Definitions'!B12</f>
        <v>Miners</v>
      </c>
      <c r="B306" s="82" t="s">
        <v>48</v>
      </c>
      <c r="C306" t="str">
        <f t="shared" si="18"/>
        <v>N.A.</v>
      </c>
      <c r="D306" s="2" t="s">
        <v>6</v>
      </c>
      <c r="Q306" s="130"/>
      <c r="R306" s="130"/>
      <c r="S306" s="130"/>
      <c r="T306" s="130">
        <v>0.75</v>
      </c>
    </row>
    <row r="307" spans="1:23" x14ac:dyDescent="0.45">
      <c r="A307" s="2" t="str">
        <f>'Population Definitions'!B13</f>
        <v>PLHIV Miners</v>
      </c>
      <c r="B307" s="82" t="s">
        <v>48</v>
      </c>
      <c r="C307" t="str">
        <f t="shared" si="18"/>
        <v>N.A.</v>
      </c>
      <c r="D307" s="2" t="s">
        <v>6</v>
      </c>
      <c r="Q307" s="130"/>
      <c r="R307" s="130"/>
      <c r="S307" s="130"/>
      <c r="T307" s="130">
        <v>0.75</v>
      </c>
    </row>
    <row r="309" spans="1:23" x14ac:dyDescent="0.45">
      <c r="A309" s="1" t="s">
        <v>87</v>
      </c>
      <c r="B309" s="1" t="s">
        <v>3</v>
      </c>
      <c r="C309" s="1" t="s">
        <v>4</v>
      </c>
      <c r="E309" s="1">
        <v>2000</v>
      </c>
      <c r="F309" s="1">
        <v>2001</v>
      </c>
      <c r="G309" s="1">
        <v>2002</v>
      </c>
      <c r="H309" s="1">
        <v>2003</v>
      </c>
      <c r="I309" s="1">
        <v>2004</v>
      </c>
      <c r="J309" s="1">
        <v>2005</v>
      </c>
      <c r="K309" s="1">
        <v>2006</v>
      </c>
      <c r="L309" s="1">
        <v>2007</v>
      </c>
      <c r="M309" s="1">
        <v>2008</v>
      </c>
      <c r="N309" s="1">
        <v>2009</v>
      </c>
      <c r="O309" s="1">
        <v>2010</v>
      </c>
      <c r="P309" s="1">
        <v>2011</v>
      </c>
      <c r="Q309" s="1">
        <v>2012</v>
      </c>
      <c r="R309" s="1">
        <v>2013</v>
      </c>
      <c r="S309" s="1">
        <v>2014</v>
      </c>
      <c r="T309" s="1">
        <v>2015</v>
      </c>
      <c r="U309" s="1">
        <v>2016</v>
      </c>
      <c r="V309" s="1">
        <v>2017</v>
      </c>
      <c r="W309" s="1">
        <v>2018</v>
      </c>
    </row>
    <row r="310" spans="1:23" x14ac:dyDescent="0.45">
      <c r="A310" s="2" t="str">
        <f>'Population Definitions'!B2</f>
        <v>Gen 0-4</v>
      </c>
      <c r="B310" s="82" t="s">
        <v>48</v>
      </c>
      <c r="C310" s="134">
        <v>0.44</v>
      </c>
      <c r="D310" s="2" t="s">
        <v>6</v>
      </c>
    </row>
    <row r="311" spans="1:23" x14ac:dyDescent="0.45">
      <c r="A311" s="2" t="str">
        <f>'Population Definitions'!B3</f>
        <v>Gen 5-14</v>
      </c>
      <c r="B311" s="82" t="s">
        <v>48</v>
      </c>
      <c r="C311" s="134">
        <v>0.44</v>
      </c>
      <c r="D311" s="2" t="s">
        <v>6</v>
      </c>
    </row>
    <row r="312" spans="1:23" x14ac:dyDescent="0.45">
      <c r="A312" s="2" t="str">
        <f>'Population Definitions'!B4</f>
        <v>Gen 15-64</v>
      </c>
      <c r="B312" s="82" t="s">
        <v>48</v>
      </c>
      <c r="C312" s="134" t="s">
        <v>41</v>
      </c>
      <c r="D312" s="2" t="s">
        <v>6</v>
      </c>
      <c r="N312" s="132"/>
      <c r="O312" s="132">
        <v>0.79564495499999999</v>
      </c>
      <c r="P312" s="132">
        <v>0.79797633300000004</v>
      </c>
    </row>
    <row r="313" spans="1:23" x14ac:dyDescent="0.45">
      <c r="A313" s="2" t="str">
        <f>'Population Definitions'!B5</f>
        <v>Gen 65+</v>
      </c>
      <c r="B313" s="82" t="s">
        <v>48</v>
      </c>
      <c r="C313" s="134" t="s">
        <v>41</v>
      </c>
      <c r="D313" s="2" t="s">
        <v>6</v>
      </c>
      <c r="N313" s="132">
        <v>0.25816993500000002</v>
      </c>
      <c r="O313" s="132"/>
      <c r="P313" s="132"/>
    </row>
    <row r="314" spans="1:23" x14ac:dyDescent="0.45">
      <c r="A314" s="2" t="str">
        <f>'Population Definitions'!B6</f>
        <v>PLHIV 15-64</v>
      </c>
      <c r="B314" s="82" t="s">
        <v>48</v>
      </c>
      <c r="C314" s="134" t="s">
        <v>41</v>
      </c>
      <c r="D314" s="2" t="s">
        <v>6</v>
      </c>
      <c r="N314" s="132"/>
      <c r="O314" s="132"/>
      <c r="P314" s="132">
        <v>0.83095587000000004</v>
      </c>
    </row>
    <row r="315" spans="1:23" x14ac:dyDescent="0.45">
      <c r="A315" s="2" t="str">
        <f>'Population Definitions'!B7</f>
        <v>PLHIV 65+</v>
      </c>
      <c r="B315" s="82" t="s">
        <v>48</v>
      </c>
      <c r="C315" s="134">
        <v>0.44</v>
      </c>
      <c r="D315" s="2" t="s">
        <v>6</v>
      </c>
    </row>
    <row r="316" spans="1:23" x14ac:dyDescent="0.45">
      <c r="A316" s="2" t="str">
        <f>'Population Definitions'!B8</f>
        <v>Prisoners</v>
      </c>
      <c r="B316" s="82" t="s">
        <v>48</v>
      </c>
      <c r="C316" s="134">
        <v>0.44</v>
      </c>
      <c r="D316" s="2" t="s">
        <v>6</v>
      </c>
    </row>
    <row r="317" spans="1:23" x14ac:dyDescent="0.45">
      <c r="A317" s="2" t="str">
        <f>'Population Definitions'!B9</f>
        <v>PLHIV Prisoners</v>
      </c>
      <c r="B317" s="82" t="s">
        <v>48</v>
      </c>
      <c r="C317" s="134">
        <v>0.44</v>
      </c>
      <c r="D317" s="2" t="s">
        <v>6</v>
      </c>
    </row>
    <row r="318" spans="1:23" x14ac:dyDescent="0.45">
      <c r="A318" s="2" t="str">
        <f>'Population Definitions'!B10</f>
        <v>Health Care Workers</v>
      </c>
      <c r="B318" s="82" t="s">
        <v>48</v>
      </c>
      <c r="C318" s="134">
        <v>0.44</v>
      </c>
      <c r="D318" s="2" t="s">
        <v>6</v>
      </c>
    </row>
    <row r="319" spans="1:23" x14ac:dyDescent="0.45">
      <c r="A319" s="2" t="str">
        <f>'Population Definitions'!B11</f>
        <v>PLHIV Health Care Workers</v>
      </c>
      <c r="B319" s="82" t="s">
        <v>48</v>
      </c>
      <c r="C319" s="134">
        <v>0.44</v>
      </c>
      <c r="D319" s="2" t="s">
        <v>6</v>
      </c>
    </row>
    <row r="320" spans="1:23" x14ac:dyDescent="0.45">
      <c r="A320" s="2" t="str">
        <f>'Population Definitions'!B12</f>
        <v>Miners</v>
      </c>
      <c r="B320" s="82" t="s">
        <v>48</v>
      </c>
      <c r="C320" s="134">
        <v>0.44</v>
      </c>
      <c r="D320" s="2" t="s">
        <v>6</v>
      </c>
    </row>
    <row r="321" spans="1:23" x14ac:dyDescent="0.45">
      <c r="A321" s="2" t="str">
        <f>'Population Definitions'!B13</f>
        <v>PLHIV Miners</v>
      </c>
      <c r="B321" s="82" t="s">
        <v>48</v>
      </c>
      <c r="C321" s="134">
        <v>0.44</v>
      </c>
      <c r="D321" s="2" t="s">
        <v>6</v>
      </c>
    </row>
    <row r="323" spans="1:23" x14ac:dyDescent="0.45">
      <c r="A323" s="1" t="s">
        <v>88</v>
      </c>
      <c r="B323" s="1" t="s">
        <v>3</v>
      </c>
      <c r="C323" s="1" t="s">
        <v>4</v>
      </c>
      <c r="E323" s="1">
        <v>2000</v>
      </c>
      <c r="F323" s="1">
        <v>2001</v>
      </c>
      <c r="G323" s="1">
        <v>2002</v>
      </c>
      <c r="H323" s="1">
        <v>2003</v>
      </c>
      <c r="I323" s="1">
        <v>2004</v>
      </c>
      <c r="J323" s="1">
        <v>2005</v>
      </c>
      <c r="K323" s="1">
        <v>2006</v>
      </c>
      <c r="L323" s="1">
        <v>2007</v>
      </c>
      <c r="M323" s="1">
        <v>2008</v>
      </c>
      <c r="N323" s="1">
        <v>2009</v>
      </c>
      <c r="O323" s="1">
        <v>2010</v>
      </c>
      <c r="P323" s="1">
        <v>2011</v>
      </c>
      <c r="Q323" s="1">
        <v>2012</v>
      </c>
      <c r="R323" s="1">
        <v>2013</v>
      </c>
      <c r="S323" s="1">
        <v>2014</v>
      </c>
      <c r="T323" s="1">
        <v>2015</v>
      </c>
      <c r="U323" s="1">
        <v>2016</v>
      </c>
      <c r="V323" s="1">
        <v>2017</v>
      </c>
      <c r="W323" s="1">
        <v>2018</v>
      </c>
    </row>
    <row r="324" spans="1:23" x14ac:dyDescent="0.45">
      <c r="A324" s="2" t="str">
        <f>'Population Definitions'!B2</f>
        <v>Gen 0-4</v>
      </c>
      <c r="B324" s="82" t="s">
        <v>48</v>
      </c>
      <c r="C324" s="135">
        <v>0.28000000000000003</v>
      </c>
      <c r="D324" s="2" t="s">
        <v>6</v>
      </c>
    </row>
    <row r="325" spans="1:23" x14ac:dyDescent="0.45">
      <c r="A325" s="2" t="str">
        <f>'Population Definitions'!B3</f>
        <v>Gen 5-14</v>
      </c>
      <c r="B325" s="82" t="s">
        <v>48</v>
      </c>
      <c r="C325" s="135">
        <v>0.28000000000000003</v>
      </c>
      <c r="D325" s="2" t="s">
        <v>6</v>
      </c>
    </row>
    <row r="326" spans="1:23" x14ac:dyDescent="0.45">
      <c r="A326" s="2" t="str">
        <f>'Population Definitions'!B4</f>
        <v>Gen 15-64</v>
      </c>
      <c r="B326" s="82" t="s">
        <v>48</v>
      </c>
      <c r="C326" s="135" t="s">
        <v>41</v>
      </c>
      <c r="D326" s="2" t="s">
        <v>6</v>
      </c>
      <c r="O326" s="133">
        <v>0.13574660633484162</v>
      </c>
      <c r="P326" s="133"/>
      <c r="Q326" s="133">
        <v>0.5714285714285714</v>
      </c>
      <c r="R326" s="133">
        <v>0.68</v>
      </c>
      <c r="S326" s="133">
        <v>0.62727272727272732</v>
      </c>
    </row>
    <row r="327" spans="1:23" x14ac:dyDescent="0.45">
      <c r="A327" s="2" t="str">
        <f>'Population Definitions'!B5</f>
        <v>Gen 65+</v>
      </c>
      <c r="B327" s="82" t="s">
        <v>48</v>
      </c>
      <c r="C327" s="135">
        <v>0.28000000000000003</v>
      </c>
      <c r="D327" s="2" t="s">
        <v>6</v>
      </c>
      <c r="O327" s="133"/>
      <c r="P327" s="133"/>
      <c r="Q327" s="133"/>
      <c r="R327" s="133"/>
      <c r="S327" s="133"/>
    </row>
    <row r="328" spans="1:23" x14ac:dyDescent="0.45">
      <c r="A328" s="2" t="str">
        <f>'Population Definitions'!B6</f>
        <v>PLHIV 15-64</v>
      </c>
      <c r="B328" s="82" t="s">
        <v>48</v>
      </c>
      <c r="C328" s="135" t="s">
        <v>41</v>
      </c>
      <c r="D328" s="2" t="s">
        <v>6</v>
      </c>
      <c r="O328" s="133"/>
      <c r="P328" s="133">
        <v>0.33333333333333331</v>
      </c>
      <c r="Q328" s="133"/>
      <c r="R328" s="133">
        <v>0.39130434782608697</v>
      </c>
      <c r="S328" s="133">
        <v>0.41417910447761191</v>
      </c>
    </row>
    <row r="329" spans="1:23" x14ac:dyDescent="0.45">
      <c r="A329" s="2" t="str">
        <f>'Population Definitions'!B7</f>
        <v>PLHIV 65+</v>
      </c>
      <c r="B329" s="82" t="s">
        <v>48</v>
      </c>
      <c r="C329" s="135">
        <v>0.28000000000000003</v>
      </c>
      <c r="D329" s="2" t="s">
        <v>6</v>
      </c>
    </row>
    <row r="330" spans="1:23" x14ac:dyDescent="0.45">
      <c r="A330" s="2" t="str">
        <f>'Population Definitions'!B8</f>
        <v>Prisoners</v>
      </c>
      <c r="B330" s="82" t="s">
        <v>48</v>
      </c>
      <c r="C330" s="135">
        <v>0.28000000000000003</v>
      </c>
      <c r="D330" s="2" t="s">
        <v>6</v>
      </c>
    </row>
    <row r="331" spans="1:23" x14ac:dyDescent="0.45">
      <c r="A331" s="2" t="str">
        <f>'Population Definitions'!B9</f>
        <v>PLHIV Prisoners</v>
      </c>
      <c r="B331" s="82" t="s">
        <v>48</v>
      </c>
      <c r="C331" s="135">
        <v>0.28000000000000003</v>
      </c>
      <c r="D331" s="2" t="s">
        <v>6</v>
      </c>
    </row>
    <row r="332" spans="1:23" x14ac:dyDescent="0.45">
      <c r="A332" s="2" t="str">
        <f>'Population Definitions'!B10</f>
        <v>Health Care Workers</v>
      </c>
      <c r="B332" s="82" t="s">
        <v>48</v>
      </c>
      <c r="C332" s="135">
        <v>0.28000000000000003</v>
      </c>
      <c r="D332" s="2" t="s">
        <v>6</v>
      </c>
    </row>
    <row r="333" spans="1:23" x14ac:dyDescent="0.45">
      <c r="A333" s="2" t="str">
        <f>'Population Definitions'!B11</f>
        <v>PLHIV Health Care Workers</v>
      </c>
      <c r="B333" s="82" t="s">
        <v>48</v>
      </c>
      <c r="C333" s="135">
        <v>0.28000000000000003</v>
      </c>
      <c r="D333" s="2" t="s">
        <v>6</v>
      </c>
    </row>
    <row r="334" spans="1:23" x14ac:dyDescent="0.45">
      <c r="A334" s="2" t="str">
        <f>'Population Definitions'!B12</f>
        <v>Miners</v>
      </c>
      <c r="B334" s="82" t="s">
        <v>48</v>
      </c>
      <c r="C334" s="135">
        <v>0.28000000000000003</v>
      </c>
      <c r="D334" s="2" t="s">
        <v>6</v>
      </c>
    </row>
    <row r="335" spans="1:23" x14ac:dyDescent="0.45">
      <c r="A335" s="2" t="str">
        <f>'Population Definitions'!B13</f>
        <v>PLHIV Miners</v>
      </c>
      <c r="B335" s="82" t="s">
        <v>48</v>
      </c>
      <c r="C335" s="135">
        <v>0.28000000000000003</v>
      </c>
      <c r="D335" s="2" t="s">
        <v>6</v>
      </c>
    </row>
  </sheetData>
  <dataValidations count="1">
    <dataValidation type="list" allowBlank="1" showInputMessage="1" showErrorMessage="1" sqref="B310:B321 B296:B307 B282:B293 B268:B279 B254:B265 B240:B251 B226:B237 B212:B223 B198:B209 B184:B195 B170:B181 B156:B167 B142:B153 B128:B139 B114:B125 B100:B111 B86:B97 B72:B83 B58:B69 B44:B55 B30:B41 B16:B27 B2:B13 B324:B335" xr:uid="{00000000-0002-0000-0900-000054000000}">
      <formula1>"Number,Probability"</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139"/>
  <sheetViews>
    <sheetView topLeftCell="A109" workbookViewId="0">
      <selection activeCell="B128" sqref="B128:B139"/>
    </sheetView>
  </sheetViews>
  <sheetFormatPr defaultRowHeight="14.25" x14ac:dyDescent="0.45"/>
  <cols>
    <col min="1" max="1" width="50.73046875" customWidth="1"/>
    <col min="2" max="2" width="15.73046875" customWidth="1"/>
    <col min="3" max="3" width="10.73046875" customWidth="1"/>
  </cols>
  <sheetData>
    <row r="1" spans="1:23" x14ac:dyDescent="0.45">
      <c r="A1" s="1" t="s">
        <v>89</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s="143" t="s">
        <v>48</v>
      </c>
      <c r="C2" s="136">
        <v>0.03</v>
      </c>
      <c r="D2" s="2" t="s">
        <v>6</v>
      </c>
    </row>
    <row r="3" spans="1:23" x14ac:dyDescent="0.45">
      <c r="A3" s="2" t="str">
        <f>'Population Definitions'!B3</f>
        <v>Gen 5-14</v>
      </c>
      <c r="B3" s="143" t="s">
        <v>48</v>
      </c>
      <c r="C3" s="136">
        <v>0.03</v>
      </c>
      <c r="D3" s="2" t="s">
        <v>6</v>
      </c>
    </row>
    <row r="4" spans="1:23" x14ac:dyDescent="0.45">
      <c r="A4" s="2" t="str">
        <f>'Population Definitions'!B4</f>
        <v>Gen 15-64</v>
      </c>
      <c r="B4" s="143" t="s">
        <v>48</v>
      </c>
      <c r="C4" s="136">
        <v>0.03</v>
      </c>
      <c r="D4" s="2" t="s">
        <v>6</v>
      </c>
    </row>
    <row r="5" spans="1:23" x14ac:dyDescent="0.45">
      <c r="A5" s="2" t="str">
        <f>'Population Definitions'!B5</f>
        <v>Gen 65+</v>
      </c>
      <c r="B5" s="143" t="s">
        <v>48</v>
      </c>
      <c r="C5" s="136">
        <v>0.03</v>
      </c>
      <c r="D5" s="2" t="s">
        <v>6</v>
      </c>
    </row>
    <row r="6" spans="1:23" x14ac:dyDescent="0.45">
      <c r="A6" s="2" t="str">
        <f>'Population Definitions'!B6</f>
        <v>PLHIV 15-64</v>
      </c>
      <c r="B6" s="143" t="s">
        <v>48</v>
      </c>
      <c r="C6" s="136" t="s">
        <v>41</v>
      </c>
      <c r="D6" s="2" t="s">
        <v>6</v>
      </c>
      <c r="E6" s="137">
        <v>0</v>
      </c>
    </row>
    <row r="7" spans="1:23" x14ac:dyDescent="0.45">
      <c r="A7" s="2" t="str">
        <f>'Population Definitions'!B7</f>
        <v>PLHIV 65+</v>
      </c>
      <c r="B7" s="143" t="s">
        <v>48</v>
      </c>
      <c r="C7" s="136" t="s">
        <v>41</v>
      </c>
      <c r="D7" s="2" t="s">
        <v>6</v>
      </c>
      <c r="E7" s="137">
        <v>0</v>
      </c>
    </row>
    <row r="8" spans="1:23" x14ac:dyDescent="0.45">
      <c r="A8" s="2" t="str">
        <f>'Population Definitions'!B8</f>
        <v>Prisoners</v>
      </c>
      <c r="B8" s="143" t="s">
        <v>48</v>
      </c>
      <c r="C8" s="136">
        <v>0.03</v>
      </c>
      <c r="D8" s="2" t="s">
        <v>6</v>
      </c>
      <c r="E8" s="137"/>
    </row>
    <row r="9" spans="1:23" x14ac:dyDescent="0.45">
      <c r="A9" s="2" t="str">
        <f>'Population Definitions'!B9</f>
        <v>PLHIV Prisoners</v>
      </c>
      <c r="B9" s="143" t="s">
        <v>48</v>
      </c>
      <c r="C9" s="136" t="s">
        <v>41</v>
      </c>
      <c r="D9" s="2" t="s">
        <v>6</v>
      </c>
      <c r="E9" s="137">
        <v>0</v>
      </c>
    </row>
    <row r="10" spans="1:23" x14ac:dyDescent="0.45">
      <c r="A10" s="2" t="str">
        <f>'Population Definitions'!B10</f>
        <v>Health Care Workers</v>
      </c>
      <c r="B10" s="143" t="s">
        <v>48</v>
      </c>
      <c r="C10" s="136">
        <v>0.03</v>
      </c>
      <c r="D10" s="2" t="s">
        <v>6</v>
      </c>
      <c r="E10" s="137"/>
    </row>
    <row r="11" spans="1:23" x14ac:dyDescent="0.45">
      <c r="A11" s="2" t="str">
        <f>'Population Definitions'!B11</f>
        <v>PLHIV Health Care Workers</v>
      </c>
      <c r="B11" s="143" t="s">
        <v>48</v>
      </c>
      <c r="C11" s="136" t="s">
        <v>41</v>
      </c>
      <c r="D11" s="2" t="s">
        <v>6</v>
      </c>
      <c r="E11" s="137">
        <v>0</v>
      </c>
    </row>
    <row r="12" spans="1:23" x14ac:dyDescent="0.45">
      <c r="A12" s="2" t="str">
        <f>'Population Definitions'!B12</f>
        <v>Miners</v>
      </c>
      <c r="B12" s="143" t="s">
        <v>48</v>
      </c>
      <c r="C12" s="136">
        <v>0.03</v>
      </c>
      <c r="D12" s="2" t="s">
        <v>6</v>
      </c>
      <c r="E12" s="137"/>
    </row>
    <row r="13" spans="1:23" x14ac:dyDescent="0.45">
      <c r="A13" s="2" t="str">
        <f>'Population Definitions'!B13</f>
        <v>PLHIV Miners</v>
      </c>
      <c r="B13" s="143" t="s">
        <v>48</v>
      </c>
      <c r="C13" s="136" t="s">
        <v>41</v>
      </c>
      <c r="D13" s="2" t="s">
        <v>6</v>
      </c>
      <c r="E13" s="137">
        <v>0</v>
      </c>
    </row>
    <row r="15" spans="1:23" x14ac:dyDescent="0.45">
      <c r="A15" s="1" t="s">
        <v>90</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s="143" t="s">
        <v>48</v>
      </c>
      <c r="C16" s="139">
        <v>0.03</v>
      </c>
      <c r="D16" s="2" t="s">
        <v>6</v>
      </c>
    </row>
    <row r="17" spans="1:23" x14ac:dyDescent="0.45">
      <c r="A17" s="2" t="str">
        <f>'Population Definitions'!B3</f>
        <v>Gen 5-14</v>
      </c>
      <c r="B17" s="143" t="s">
        <v>48</v>
      </c>
      <c r="C17" s="139">
        <v>0.03</v>
      </c>
      <c r="D17" s="2" t="s">
        <v>6</v>
      </c>
    </row>
    <row r="18" spans="1:23" x14ac:dyDescent="0.45">
      <c r="A18" s="2" t="str">
        <f>'Population Definitions'!B4</f>
        <v>Gen 15-64</v>
      </c>
      <c r="B18" s="143" t="s">
        <v>48</v>
      </c>
      <c r="C18" s="139">
        <v>0.03</v>
      </c>
      <c r="D18" s="2" t="s">
        <v>6</v>
      </c>
    </row>
    <row r="19" spans="1:23" x14ac:dyDescent="0.45">
      <c r="A19" s="2" t="str">
        <f>'Population Definitions'!B5</f>
        <v>Gen 65+</v>
      </c>
      <c r="B19" s="143" t="s">
        <v>48</v>
      </c>
      <c r="C19" s="139">
        <v>0.03</v>
      </c>
      <c r="D19" s="2" t="s">
        <v>6</v>
      </c>
    </row>
    <row r="20" spans="1:23" x14ac:dyDescent="0.45">
      <c r="A20" s="2" t="str">
        <f>'Population Definitions'!B6</f>
        <v>PLHIV 15-64</v>
      </c>
      <c r="B20" s="143" t="s">
        <v>48</v>
      </c>
      <c r="C20" s="139" t="s">
        <v>41</v>
      </c>
      <c r="D20" s="2" t="s">
        <v>6</v>
      </c>
      <c r="E20" s="138">
        <v>0</v>
      </c>
    </row>
    <row r="21" spans="1:23" x14ac:dyDescent="0.45">
      <c r="A21" s="2" t="str">
        <f>'Population Definitions'!B7</f>
        <v>PLHIV 65+</v>
      </c>
      <c r="B21" s="143" t="s">
        <v>48</v>
      </c>
      <c r="C21" s="139" t="s">
        <v>41</v>
      </c>
      <c r="D21" s="2" t="s">
        <v>6</v>
      </c>
      <c r="E21" s="138">
        <v>0</v>
      </c>
    </row>
    <row r="22" spans="1:23" x14ac:dyDescent="0.45">
      <c r="A22" s="2" t="str">
        <f>'Population Definitions'!B8</f>
        <v>Prisoners</v>
      </c>
      <c r="B22" s="143" t="s">
        <v>48</v>
      </c>
      <c r="C22" s="139">
        <v>0.03</v>
      </c>
      <c r="D22" s="2" t="s">
        <v>6</v>
      </c>
      <c r="E22" s="138"/>
    </row>
    <row r="23" spans="1:23" x14ac:dyDescent="0.45">
      <c r="A23" s="2" t="str">
        <f>'Population Definitions'!B9</f>
        <v>PLHIV Prisoners</v>
      </c>
      <c r="B23" s="143" t="s">
        <v>48</v>
      </c>
      <c r="C23" s="139" t="s">
        <v>41</v>
      </c>
      <c r="D23" s="2" t="s">
        <v>6</v>
      </c>
      <c r="E23" s="138">
        <v>0</v>
      </c>
    </row>
    <row r="24" spans="1:23" x14ac:dyDescent="0.45">
      <c r="A24" s="2" t="str">
        <f>'Population Definitions'!B10</f>
        <v>Health Care Workers</v>
      </c>
      <c r="B24" s="143" t="s">
        <v>48</v>
      </c>
      <c r="C24" s="139">
        <v>0.03</v>
      </c>
      <c r="D24" s="2" t="s">
        <v>6</v>
      </c>
      <c r="E24" s="138"/>
    </row>
    <row r="25" spans="1:23" x14ac:dyDescent="0.45">
      <c r="A25" s="2" t="str">
        <f>'Population Definitions'!B11</f>
        <v>PLHIV Health Care Workers</v>
      </c>
      <c r="B25" s="143" t="s">
        <v>48</v>
      </c>
      <c r="C25" s="139" t="s">
        <v>41</v>
      </c>
      <c r="D25" s="2" t="s">
        <v>6</v>
      </c>
      <c r="E25" s="138">
        <v>0</v>
      </c>
    </row>
    <row r="26" spans="1:23" x14ac:dyDescent="0.45">
      <c r="A26" s="2" t="str">
        <f>'Population Definitions'!B12</f>
        <v>Miners</v>
      </c>
      <c r="B26" s="143" t="s">
        <v>48</v>
      </c>
      <c r="C26" s="139">
        <v>0.03</v>
      </c>
      <c r="D26" s="2" t="s">
        <v>6</v>
      </c>
      <c r="E26" s="138"/>
    </row>
    <row r="27" spans="1:23" x14ac:dyDescent="0.45">
      <c r="A27" s="2" t="str">
        <f>'Population Definitions'!B13</f>
        <v>PLHIV Miners</v>
      </c>
      <c r="B27" s="143" t="s">
        <v>48</v>
      </c>
      <c r="C27" s="139" t="s">
        <v>41</v>
      </c>
      <c r="D27" s="2" t="s">
        <v>6</v>
      </c>
      <c r="E27" s="138">
        <v>0</v>
      </c>
    </row>
    <row r="29" spans="1:23" x14ac:dyDescent="0.45">
      <c r="A29" s="1" t="s">
        <v>91</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s="143" t="s">
        <v>48</v>
      </c>
      <c r="C30" s="139">
        <v>0.03</v>
      </c>
      <c r="D30" s="2" t="s">
        <v>6</v>
      </c>
    </row>
    <row r="31" spans="1:23" x14ac:dyDescent="0.45">
      <c r="A31" s="2" t="str">
        <f>'Population Definitions'!B3</f>
        <v>Gen 5-14</v>
      </c>
      <c r="B31" s="143" t="s">
        <v>48</v>
      </c>
      <c r="C31" s="139">
        <v>0.03</v>
      </c>
      <c r="D31" s="2" t="s">
        <v>6</v>
      </c>
    </row>
    <row r="32" spans="1:23" x14ac:dyDescent="0.45">
      <c r="A32" s="2" t="str">
        <f>'Population Definitions'!B4</f>
        <v>Gen 15-64</v>
      </c>
      <c r="B32" s="143" t="s">
        <v>48</v>
      </c>
      <c r="C32" s="139">
        <v>0.03</v>
      </c>
      <c r="D32" s="2" t="s">
        <v>6</v>
      </c>
    </row>
    <row r="33" spans="1:23" x14ac:dyDescent="0.45">
      <c r="A33" s="2" t="str">
        <f>'Population Definitions'!B5</f>
        <v>Gen 65+</v>
      </c>
      <c r="B33" s="143" t="s">
        <v>48</v>
      </c>
      <c r="C33" s="139">
        <v>0.03</v>
      </c>
      <c r="D33" s="2" t="s">
        <v>6</v>
      </c>
    </row>
    <row r="34" spans="1:23" x14ac:dyDescent="0.45">
      <c r="A34" s="2" t="str">
        <f>'Population Definitions'!B6</f>
        <v>PLHIV 15-64</v>
      </c>
      <c r="B34" s="143" t="s">
        <v>48</v>
      </c>
      <c r="C34" s="139" t="s">
        <v>41</v>
      </c>
      <c r="D34" s="2" t="s">
        <v>6</v>
      </c>
      <c r="E34" s="140">
        <v>0</v>
      </c>
    </row>
    <row r="35" spans="1:23" x14ac:dyDescent="0.45">
      <c r="A35" s="2" t="str">
        <f>'Population Definitions'!B7</f>
        <v>PLHIV 65+</v>
      </c>
      <c r="B35" s="143" t="s">
        <v>48</v>
      </c>
      <c r="C35" s="139" t="s">
        <v>41</v>
      </c>
      <c r="D35" s="2" t="s">
        <v>6</v>
      </c>
      <c r="E35" s="140">
        <v>0</v>
      </c>
    </row>
    <row r="36" spans="1:23" x14ac:dyDescent="0.45">
      <c r="A36" s="2" t="str">
        <f>'Population Definitions'!B8</f>
        <v>Prisoners</v>
      </c>
      <c r="B36" s="143" t="s">
        <v>48</v>
      </c>
      <c r="C36" s="139">
        <v>0.03</v>
      </c>
      <c r="D36" s="2" t="s">
        <v>6</v>
      </c>
      <c r="E36" s="140"/>
    </row>
    <row r="37" spans="1:23" x14ac:dyDescent="0.45">
      <c r="A37" s="2" t="str">
        <f>'Population Definitions'!B9</f>
        <v>PLHIV Prisoners</v>
      </c>
      <c r="B37" s="143" t="s">
        <v>48</v>
      </c>
      <c r="C37" s="139" t="s">
        <v>41</v>
      </c>
      <c r="D37" s="2" t="s">
        <v>6</v>
      </c>
      <c r="E37" s="140">
        <v>0</v>
      </c>
    </row>
    <row r="38" spans="1:23" x14ac:dyDescent="0.45">
      <c r="A38" s="2" t="str">
        <f>'Population Definitions'!B10</f>
        <v>Health Care Workers</v>
      </c>
      <c r="B38" s="143" t="s">
        <v>48</v>
      </c>
      <c r="C38" s="139">
        <v>0.03</v>
      </c>
      <c r="D38" s="2" t="s">
        <v>6</v>
      </c>
      <c r="E38" s="140"/>
    </row>
    <row r="39" spans="1:23" x14ac:dyDescent="0.45">
      <c r="A39" s="2" t="str">
        <f>'Population Definitions'!B11</f>
        <v>PLHIV Health Care Workers</v>
      </c>
      <c r="B39" s="143" t="s">
        <v>48</v>
      </c>
      <c r="C39" s="139" t="s">
        <v>41</v>
      </c>
      <c r="D39" s="2" t="s">
        <v>6</v>
      </c>
      <c r="E39" s="140">
        <v>0</v>
      </c>
    </row>
    <row r="40" spans="1:23" x14ac:dyDescent="0.45">
      <c r="A40" s="2" t="str">
        <f>'Population Definitions'!B12</f>
        <v>Miners</v>
      </c>
      <c r="B40" s="143" t="s">
        <v>48</v>
      </c>
      <c r="C40" s="139">
        <v>0.03</v>
      </c>
      <c r="D40" s="2" t="s">
        <v>6</v>
      </c>
      <c r="E40" s="140"/>
    </row>
    <row r="41" spans="1:23" x14ac:dyDescent="0.45">
      <c r="A41" s="2" t="str">
        <f>'Population Definitions'!B13</f>
        <v>PLHIV Miners</v>
      </c>
      <c r="B41" s="143" t="s">
        <v>48</v>
      </c>
      <c r="C41" s="139" t="s">
        <v>41</v>
      </c>
      <c r="D41" s="2" t="s">
        <v>6</v>
      </c>
      <c r="E41" s="140">
        <v>0</v>
      </c>
    </row>
    <row r="43" spans="1:23" x14ac:dyDescent="0.45">
      <c r="A43" s="1" t="s">
        <v>92</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s="143" t="s">
        <v>48</v>
      </c>
      <c r="C44" s="141">
        <v>0.16</v>
      </c>
      <c r="D44" s="2" t="s">
        <v>6</v>
      </c>
    </row>
    <row r="45" spans="1:23" x14ac:dyDescent="0.45">
      <c r="A45" s="2" t="str">
        <f>'Population Definitions'!B3</f>
        <v>Gen 5-14</v>
      </c>
      <c r="B45" s="143" t="s">
        <v>48</v>
      </c>
      <c r="C45" s="141">
        <v>0.16</v>
      </c>
      <c r="D45" s="2" t="s">
        <v>6</v>
      </c>
    </row>
    <row r="46" spans="1:23" x14ac:dyDescent="0.45">
      <c r="A46" s="2" t="str">
        <f>'Population Definitions'!B4</f>
        <v>Gen 15-64</v>
      </c>
      <c r="B46" s="143" t="s">
        <v>48</v>
      </c>
      <c r="C46" s="141">
        <v>0.16</v>
      </c>
      <c r="D46" s="2" t="s">
        <v>6</v>
      </c>
    </row>
    <row r="47" spans="1:23" x14ac:dyDescent="0.45">
      <c r="A47" s="2" t="str">
        <f>'Population Definitions'!B5</f>
        <v>Gen 65+</v>
      </c>
      <c r="B47" s="143" t="s">
        <v>48</v>
      </c>
      <c r="C47" s="141">
        <v>0.16</v>
      </c>
      <c r="D47" s="2" t="s">
        <v>6</v>
      </c>
    </row>
    <row r="48" spans="1:23" x14ac:dyDescent="0.45">
      <c r="A48" s="2" t="str">
        <f>'Population Definitions'!B6</f>
        <v>PLHIV 15-64</v>
      </c>
      <c r="B48" s="143" t="s">
        <v>48</v>
      </c>
      <c r="C48" s="141" t="s">
        <v>41</v>
      </c>
      <c r="D48" s="2" t="s">
        <v>6</v>
      </c>
      <c r="E48" s="145">
        <v>0</v>
      </c>
    </row>
    <row r="49" spans="1:23" x14ac:dyDescent="0.45">
      <c r="A49" s="2" t="str">
        <f>'Population Definitions'!B7</f>
        <v>PLHIV 65+</v>
      </c>
      <c r="B49" s="143" t="s">
        <v>48</v>
      </c>
      <c r="C49" s="141" t="s">
        <v>41</v>
      </c>
      <c r="D49" s="2" t="s">
        <v>6</v>
      </c>
      <c r="E49" s="145">
        <v>0</v>
      </c>
    </row>
    <row r="50" spans="1:23" x14ac:dyDescent="0.45">
      <c r="A50" s="2" t="str">
        <f>'Population Definitions'!B8</f>
        <v>Prisoners</v>
      </c>
      <c r="B50" s="143" t="s">
        <v>48</v>
      </c>
      <c r="C50" s="141">
        <v>0.16</v>
      </c>
      <c r="D50" s="2" t="s">
        <v>6</v>
      </c>
      <c r="E50" s="145"/>
    </row>
    <row r="51" spans="1:23" x14ac:dyDescent="0.45">
      <c r="A51" s="2" t="str">
        <f>'Population Definitions'!B9</f>
        <v>PLHIV Prisoners</v>
      </c>
      <c r="B51" s="143" t="s">
        <v>48</v>
      </c>
      <c r="C51" s="141" t="s">
        <v>41</v>
      </c>
      <c r="D51" s="2" t="s">
        <v>6</v>
      </c>
      <c r="E51" s="145">
        <v>0</v>
      </c>
    </row>
    <row r="52" spans="1:23" x14ac:dyDescent="0.45">
      <c r="A52" s="2" t="str">
        <f>'Population Definitions'!B10</f>
        <v>Health Care Workers</v>
      </c>
      <c r="B52" s="143" t="s">
        <v>48</v>
      </c>
      <c r="C52" s="141">
        <v>0.16</v>
      </c>
      <c r="D52" s="2" t="s">
        <v>6</v>
      </c>
      <c r="E52" s="145"/>
    </row>
    <row r="53" spans="1:23" x14ac:dyDescent="0.45">
      <c r="A53" s="2" t="str">
        <f>'Population Definitions'!B11</f>
        <v>PLHIV Health Care Workers</v>
      </c>
      <c r="B53" s="143" t="s">
        <v>48</v>
      </c>
      <c r="C53" s="141" t="s">
        <v>41</v>
      </c>
      <c r="D53" s="2" t="s">
        <v>6</v>
      </c>
      <c r="E53" s="145">
        <v>0</v>
      </c>
    </row>
    <row r="54" spans="1:23" x14ac:dyDescent="0.45">
      <c r="A54" s="2" t="str">
        <f>'Population Definitions'!B12</f>
        <v>Miners</v>
      </c>
      <c r="B54" s="143" t="s">
        <v>48</v>
      </c>
      <c r="C54" s="141">
        <v>0.16</v>
      </c>
      <c r="D54" s="2" t="s">
        <v>6</v>
      </c>
      <c r="E54" s="145"/>
    </row>
    <row r="55" spans="1:23" x14ac:dyDescent="0.45">
      <c r="A55" s="2" t="str">
        <f>'Population Definitions'!B13</f>
        <v>PLHIV Miners</v>
      </c>
      <c r="B55" s="143" t="s">
        <v>48</v>
      </c>
      <c r="C55" s="141" t="s">
        <v>41</v>
      </c>
      <c r="D55" s="2" t="s">
        <v>6</v>
      </c>
      <c r="E55" s="145">
        <v>0</v>
      </c>
    </row>
    <row r="57" spans="1:23" x14ac:dyDescent="0.45">
      <c r="A57" s="1" t="s">
        <v>93</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2" t="str">
        <f>'Population Definitions'!B2</f>
        <v>Gen 0-4</v>
      </c>
      <c r="B58" s="143" t="s">
        <v>48</v>
      </c>
      <c r="C58" s="142">
        <v>0.16</v>
      </c>
      <c r="D58" s="2" t="s">
        <v>6</v>
      </c>
    </row>
    <row r="59" spans="1:23" x14ac:dyDescent="0.45">
      <c r="A59" s="2" t="str">
        <f>'Population Definitions'!B3</f>
        <v>Gen 5-14</v>
      </c>
      <c r="B59" s="143" t="s">
        <v>48</v>
      </c>
      <c r="C59" s="142">
        <v>0.16</v>
      </c>
      <c r="D59" s="2" t="s">
        <v>6</v>
      </c>
    </row>
    <row r="60" spans="1:23" x14ac:dyDescent="0.45">
      <c r="A60" s="2" t="str">
        <f>'Population Definitions'!B4</f>
        <v>Gen 15-64</v>
      </c>
      <c r="B60" s="143" t="s">
        <v>48</v>
      </c>
      <c r="C60" s="142">
        <v>0.16</v>
      </c>
      <c r="D60" s="2" t="s">
        <v>6</v>
      </c>
    </row>
    <row r="61" spans="1:23" x14ac:dyDescent="0.45">
      <c r="A61" s="2" t="str">
        <f>'Population Definitions'!B5</f>
        <v>Gen 65+</v>
      </c>
      <c r="B61" s="143" t="s">
        <v>48</v>
      </c>
      <c r="C61" s="142">
        <v>0.16</v>
      </c>
      <c r="D61" s="2" t="s">
        <v>6</v>
      </c>
    </row>
    <row r="62" spans="1:23" x14ac:dyDescent="0.45">
      <c r="A62" s="2" t="str">
        <f>'Population Definitions'!B6</f>
        <v>PLHIV 15-64</v>
      </c>
      <c r="B62" s="143" t="s">
        <v>48</v>
      </c>
      <c r="C62" s="142" t="s">
        <v>41</v>
      </c>
      <c r="D62" s="2" t="s">
        <v>6</v>
      </c>
      <c r="E62" s="145">
        <v>0</v>
      </c>
    </row>
    <row r="63" spans="1:23" x14ac:dyDescent="0.45">
      <c r="A63" s="2" t="str">
        <f>'Population Definitions'!B7</f>
        <v>PLHIV 65+</v>
      </c>
      <c r="B63" s="143" t="s">
        <v>48</v>
      </c>
      <c r="C63" s="142" t="s">
        <v>41</v>
      </c>
      <c r="D63" s="2" t="s">
        <v>6</v>
      </c>
      <c r="E63" s="145">
        <v>0</v>
      </c>
    </row>
    <row r="64" spans="1:23" x14ac:dyDescent="0.45">
      <c r="A64" s="2" t="str">
        <f>'Population Definitions'!B8</f>
        <v>Prisoners</v>
      </c>
      <c r="B64" s="143" t="s">
        <v>48</v>
      </c>
      <c r="C64" s="142">
        <v>0.16</v>
      </c>
      <c r="D64" s="2" t="s">
        <v>6</v>
      </c>
      <c r="E64" s="145"/>
    </row>
    <row r="65" spans="1:23" x14ac:dyDescent="0.45">
      <c r="A65" s="2" t="str">
        <f>'Population Definitions'!B9</f>
        <v>PLHIV Prisoners</v>
      </c>
      <c r="B65" s="143" t="s">
        <v>48</v>
      </c>
      <c r="C65" s="142" t="s">
        <v>41</v>
      </c>
      <c r="D65" s="2" t="s">
        <v>6</v>
      </c>
      <c r="E65" s="145">
        <v>0</v>
      </c>
    </row>
    <row r="66" spans="1:23" x14ac:dyDescent="0.45">
      <c r="A66" s="2" t="str">
        <f>'Population Definitions'!B10</f>
        <v>Health Care Workers</v>
      </c>
      <c r="B66" s="143" t="s">
        <v>48</v>
      </c>
      <c r="C66" s="142">
        <v>0.16</v>
      </c>
      <c r="D66" s="2" t="s">
        <v>6</v>
      </c>
      <c r="E66" s="145"/>
    </row>
    <row r="67" spans="1:23" x14ac:dyDescent="0.45">
      <c r="A67" s="2" t="str">
        <f>'Population Definitions'!B11</f>
        <v>PLHIV Health Care Workers</v>
      </c>
      <c r="B67" s="143" t="s">
        <v>48</v>
      </c>
      <c r="C67" s="142" t="s">
        <v>41</v>
      </c>
      <c r="D67" s="2" t="s">
        <v>6</v>
      </c>
      <c r="E67" s="145">
        <v>0</v>
      </c>
    </row>
    <row r="68" spans="1:23" x14ac:dyDescent="0.45">
      <c r="A68" s="2" t="str">
        <f>'Population Definitions'!B12</f>
        <v>Miners</v>
      </c>
      <c r="B68" s="143" t="s">
        <v>48</v>
      </c>
      <c r="C68" s="142">
        <v>0.16</v>
      </c>
      <c r="D68" s="2" t="s">
        <v>6</v>
      </c>
      <c r="E68" s="145"/>
    </row>
    <row r="69" spans="1:23" x14ac:dyDescent="0.45">
      <c r="A69" s="2" t="str">
        <f>'Population Definitions'!B13</f>
        <v>PLHIV Miners</v>
      </c>
      <c r="B69" s="143" t="s">
        <v>48</v>
      </c>
      <c r="C69" s="142" t="s">
        <v>41</v>
      </c>
      <c r="D69" s="2" t="s">
        <v>6</v>
      </c>
      <c r="E69" s="145">
        <v>0</v>
      </c>
    </row>
    <row r="71" spans="1:23" x14ac:dyDescent="0.45">
      <c r="A71" s="1" t="s">
        <v>94</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45">
      <c r="A72" s="2" t="str">
        <f>'Population Definitions'!B2</f>
        <v>Gen 0-4</v>
      </c>
      <c r="B72" s="143" t="s">
        <v>48</v>
      </c>
      <c r="C72" s="144">
        <v>0.16</v>
      </c>
      <c r="D72" s="2" t="s">
        <v>6</v>
      </c>
    </row>
    <row r="73" spans="1:23" x14ac:dyDescent="0.45">
      <c r="A73" s="2" t="str">
        <f>'Population Definitions'!B3</f>
        <v>Gen 5-14</v>
      </c>
      <c r="B73" s="143" t="s">
        <v>48</v>
      </c>
      <c r="C73" s="144">
        <v>0.16</v>
      </c>
      <c r="D73" s="2" t="s">
        <v>6</v>
      </c>
    </row>
    <row r="74" spans="1:23" x14ac:dyDescent="0.45">
      <c r="A74" s="2" t="str">
        <f>'Population Definitions'!B4</f>
        <v>Gen 15-64</v>
      </c>
      <c r="B74" s="143" t="s">
        <v>48</v>
      </c>
      <c r="C74" s="144">
        <v>0.16</v>
      </c>
      <c r="D74" s="2" t="s">
        <v>6</v>
      </c>
    </row>
    <row r="75" spans="1:23" x14ac:dyDescent="0.45">
      <c r="A75" s="2" t="str">
        <f>'Population Definitions'!B5</f>
        <v>Gen 65+</v>
      </c>
      <c r="B75" s="143" t="s">
        <v>48</v>
      </c>
      <c r="C75" s="144">
        <v>0.16</v>
      </c>
      <c r="D75" s="2" t="s">
        <v>6</v>
      </c>
    </row>
    <row r="76" spans="1:23" x14ac:dyDescent="0.45">
      <c r="A76" s="2" t="str">
        <f>'Population Definitions'!B6</f>
        <v>PLHIV 15-64</v>
      </c>
      <c r="B76" s="143" t="s">
        <v>48</v>
      </c>
      <c r="C76" s="144" t="s">
        <v>41</v>
      </c>
      <c r="D76" s="2" t="s">
        <v>6</v>
      </c>
      <c r="E76" s="145">
        <v>0</v>
      </c>
    </row>
    <row r="77" spans="1:23" x14ac:dyDescent="0.45">
      <c r="A77" s="2" t="str">
        <f>'Population Definitions'!B7</f>
        <v>PLHIV 65+</v>
      </c>
      <c r="B77" s="143" t="s">
        <v>48</v>
      </c>
      <c r="C77" s="144" t="s">
        <v>41</v>
      </c>
      <c r="D77" s="2" t="s">
        <v>6</v>
      </c>
      <c r="E77" s="145">
        <v>0</v>
      </c>
    </row>
    <row r="78" spans="1:23" x14ac:dyDescent="0.45">
      <c r="A78" s="2" t="str">
        <f>'Population Definitions'!B8</f>
        <v>Prisoners</v>
      </c>
      <c r="B78" s="143" t="s">
        <v>48</v>
      </c>
      <c r="C78" s="144">
        <v>0.16</v>
      </c>
      <c r="D78" s="2" t="s">
        <v>6</v>
      </c>
      <c r="E78" s="145"/>
    </row>
    <row r="79" spans="1:23" x14ac:dyDescent="0.45">
      <c r="A79" s="2" t="str">
        <f>'Population Definitions'!B9</f>
        <v>PLHIV Prisoners</v>
      </c>
      <c r="B79" s="143" t="s">
        <v>48</v>
      </c>
      <c r="C79" s="144" t="s">
        <v>41</v>
      </c>
      <c r="D79" s="2" t="s">
        <v>6</v>
      </c>
      <c r="E79" s="145">
        <v>0</v>
      </c>
    </row>
    <row r="80" spans="1:23" x14ac:dyDescent="0.45">
      <c r="A80" s="2" t="str">
        <f>'Population Definitions'!B10</f>
        <v>Health Care Workers</v>
      </c>
      <c r="B80" s="143" t="s">
        <v>48</v>
      </c>
      <c r="C80" s="144">
        <v>0.16</v>
      </c>
      <c r="D80" s="2" t="s">
        <v>6</v>
      </c>
      <c r="E80" s="145"/>
    </row>
    <row r="81" spans="1:23" x14ac:dyDescent="0.45">
      <c r="A81" s="2" t="str">
        <f>'Population Definitions'!B11</f>
        <v>PLHIV Health Care Workers</v>
      </c>
      <c r="B81" s="143" t="s">
        <v>48</v>
      </c>
      <c r="C81" s="144" t="s">
        <v>41</v>
      </c>
      <c r="D81" s="2" t="s">
        <v>6</v>
      </c>
      <c r="E81" s="145">
        <v>0</v>
      </c>
    </row>
    <row r="82" spans="1:23" x14ac:dyDescent="0.45">
      <c r="A82" s="2" t="str">
        <f>'Population Definitions'!B12</f>
        <v>Miners</v>
      </c>
      <c r="B82" s="143" t="s">
        <v>48</v>
      </c>
      <c r="C82" s="144">
        <v>0.16</v>
      </c>
      <c r="D82" s="2" t="s">
        <v>6</v>
      </c>
      <c r="E82" s="145"/>
    </row>
    <row r="83" spans="1:23" x14ac:dyDescent="0.45">
      <c r="A83" s="2" t="str">
        <f>'Population Definitions'!B13</f>
        <v>PLHIV Miners</v>
      </c>
      <c r="B83" s="143" t="s">
        <v>48</v>
      </c>
      <c r="C83" s="144" t="s">
        <v>41</v>
      </c>
      <c r="D83" s="2" t="s">
        <v>6</v>
      </c>
      <c r="E83" s="145">
        <v>0</v>
      </c>
    </row>
    <row r="85" spans="1:23" x14ac:dyDescent="0.45">
      <c r="A85" s="1" t="s">
        <v>95</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45">
      <c r="A86" s="2" t="str">
        <f>'Population Definitions'!B2</f>
        <v>Gen 0-4</v>
      </c>
      <c r="B86" s="143" t="s">
        <v>48</v>
      </c>
      <c r="C86">
        <f t="shared" ref="C86:C97" si="0">IF(SUMPRODUCT(--(E86:W86&lt;&gt;""))=0,0,"N.A.")</f>
        <v>0</v>
      </c>
      <c r="D86" s="2" t="s">
        <v>6</v>
      </c>
    </row>
    <row r="87" spans="1:23" x14ac:dyDescent="0.45">
      <c r="A87" s="2" t="str">
        <f>'Population Definitions'!B3</f>
        <v>Gen 5-14</v>
      </c>
      <c r="B87" s="143" t="s">
        <v>48</v>
      </c>
      <c r="C87">
        <f t="shared" si="0"/>
        <v>0</v>
      </c>
      <c r="D87" s="2" t="s">
        <v>6</v>
      </c>
    </row>
    <row r="88" spans="1:23" x14ac:dyDescent="0.45">
      <c r="A88" s="2" t="str">
        <f>'Population Definitions'!B4</f>
        <v>Gen 15-64</v>
      </c>
      <c r="B88" s="143" t="s">
        <v>48</v>
      </c>
      <c r="C88">
        <f t="shared" si="0"/>
        <v>0</v>
      </c>
      <c r="D88" s="2" t="s">
        <v>6</v>
      </c>
    </row>
    <row r="89" spans="1:23" x14ac:dyDescent="0.45">
      <c r="A89" s="2" t="str">
        <f>'Population Definitions'!B5</f>
        <v>Gen 65+</v>
      </c>
      <c r="B89" s="143" t="s">
        <v>48</v>
      </c>
      <c r="C89">
        <f t="shared" si="0"/>
        <v>0</v>
      </c>
      <c r="D89" s="2" t="s">
        <v>6</v>
      </c>
    </row>
    <row r="90" spans="1:23" x14ac:dyDescent="0.45">
      <c r="A90" s="2" t="str">
        <f>'Population Definitions'!B6</f>
        <v>PLHIV 15-64</v>
      </c>
      <c r="B90" s="143" t="s">
        <v>48</v>
      </c>
      <c r="C90">
        <f t="shared" si="0"/>
        <v>0</v>
      </c>
      <c r="D90" s="2" t="s">
        <v>6</v>
      </c>
    </row>
    <row r="91" spans="1:23" x14ac:dyDescent="0.45">
      <c r="A91" s="2" t="str">
        <f>'Population Definitions'!B7</f>
        <v>PLHIV 65+</v>
      </c>
      <c r="B91" s="143" t="s">
        <v>48</v>
      </c>
      <c r="C91">
        <f t="shared" si="0"/>
        <v>0</v>
      </c>
      <c r="D91" s="2" t="s">
        <v>6</v>
      </c>
    </row>
    <row r="92" spans="1:23" x14ac:dyDescent="0.45">
      <c r="A92" s="2" t="str">
        <f>'Population Definitions'!B8</f>
        <v>Prisoners</v>
      </c>
      <c r="B92" s="143" t="s">
        <v>48</v>
      </c>
      <c r="C92">
        <f t="shared" si="0"/>
        <v>0</v>
      </c>
      <c r="D92" s="2" t="s">
        <v>6</v>
      </c>
    </row>
    <row r="93" spans="1:23" x14ac:dyDescent="0.45">
      <c r="A93" s="2" t="str">
        <f>'Population Definitions'!B9</f>
        <v>PLHIV Prisoners</v>
      </c>
      <c r="B93" s="143" t="s">
        <v>48</v>
      </c>
      <c r="C93">
        <f t="shared" si="0"/>
        <v>0</v>
      </c>
      <c r="D93" s="2" t="s">
        <v>6</v>
      </c>
    </row>
    <row r="94" spans="1:23" x14ac:dyDescent="0.45">
      <c r="A94" s="2" t="str">
        <f>'Population Definitions'!B10</f>
        <v>Health Care Workers</v>
      </c>
      <c r="B94" s="143" t="s">
        <v>48</v>
      </c>
      <c r="C94">
        <f t="shared" si="0"/>
        <v>0</v>
      </c>
      <c r="D94" s="2" t="s">
        <v>6</v>
      </c>
    </row>
    <row r="95" spans="1:23" x14ac:dyDescent="0.45">
      <c r="A95" s="2" t="str">
        <f>'Population Definitions'!B11</f>
        <v>PLHIV Health Care Workers</v>
      </c>
      <c r="B95" s="143" t="s">
        <v>48</v>
      </c>
      <c r="C95">
        <f t="shared" si="0"/>
        <v>0</v>
      </c>
      <c r="D95" s="2" t="s">
        <v>6</v>
      </c>
    </row>
    <row r="96" spans="1:23" x14ac:dyDescent="0.45">
      <c r="A96" s="2" t="str">
        <f>'Population Definitions'!B12</f>
        <v>Miners</v>
      </c>
      <c r="B96" s="143" t="s">
        <v>48</v>
      </c>
      <c r="C96">
        <f t="shared" si="0"/>
        <v>0</v>
      </c>
      <c r="D96" s="2" t="s">
        <v>6</v>
      </c>
    </row>
    <row r="97" spans="1:23" x14ac:dyDescent="0.45">
      <c r="A97" s="2" t="str">
        <f>'Population Definitions'!B13</f>
        <v>PLHIV Miners</v>
      </c>
      <c r="B97" s="143" t="s">
        <v>48</v>
      </c>
      <c r="C97">
        <f t="shared" si="0"/>
        <v>0</v>
      </c>
      <c r="D97" s="2" t="s">
        <v>6</v>
      </c>
    </row>
    <row r="99" spans="1:23" x14ac:dyDescent="0.45">
      <c r="A99" s="1" t="s">
        <v>96</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45">
      <c r="A100" s="2" t="str">
        <f>'Population Definitions'!B2</f>
        <v>Gen 0-4</v>
      </c>
      <c r="B100" s="143" t="s">
        <v>48</v>
      </c>
      <c r="C100">
        <f t="shared" ref="C100:C111" si="1">IF(SUMPRODUCT(--(E100:W100&lt;&gt;""))=0,0,"N.A.")</f>
        <v>0</v>
      </c>
      <c r="D100" s="2" t="s">
        <v>6</v>
      </c>
    </row>
    <row r="101" spans="1:23" x14ac:dyDescent="0.45">
      <c r="A101" s="2" t="str">
        <f>'Population Definitions'!B3</f>
        <v>Gen 5-14</v>
      </c>
      <c r="B101" s="143" t="s">
        <v>48</v>
      </c>
      <c r="C101">
        <f t="shared" si="1"/>
        <v>0</v>
      </c>
      <c r="D101" s="2" t="s">
        <v>6</v>
      </c>
    </row>
    <row r="102" spans="1:23" x14ac:dyDescent="0.45">
      <c r="A102" s="2" t="str">
        <f>'Population Definitions'!B4</f>
        <v>Gen 15-64</v>
      </c>
      <c r="B102" s="143" t="s">
        <v>48</v>
      </c>
      <c r="C102">
        <f t="shared" si="1"/>
        <v>0</v>
      </c>
      <c r="D102" s="2" t="s">
        <v>6</v>
      </c>
    </row>
    <row r="103" spans="1:23" x14ac:dyDescent="0.45">
      <c r="A103" s="2" t="str">
        <f>'Population Definitions'!B5</f>
        <v>Gen 65+</v>
      </c>
      <c r="B103" s="143" t="s">
        <v>48</v>
      </c>
      <c r="C103">
        <f t="shared" si="1"/>
        <v>0</v>
      </c>
      <c r="D103" s="2" t="s">
        <v>6</v>
      </c>
    </row>
    <row r="104" spans="1:23" x14ac:dyDescent="0.45">
      <c r="A104" s="2" t="str">
        <f>'Population Definitions'!B6</f>
        <v>PLHIV 15-64</v>
      </c>
      <c r="B104" s="143" t="s">
        <v>48</v>
      </c>
      <c r="C104">
        <f t="shared" si="1"/>
        <v>0</v>
      </c>
      <c r="D104" s="2" t="s">
        <v>6</v>
      </c>
    </row>
    <row r="105" spans="1:23" x14ac:dyDescent="0.45">
      <c r="A105" s="2" t="str">
        <f>'Population Definitions'!B7</f>
        <v>PLHIV 65+</v>
      </c>
      <c r="B105" s="143" t="s">
        <v>48</v>
      </c>
      <c r="C105">
        <f t="shared" si="1"/>
        <v>0</v>
      </c>
      <c r="D105" s="2" t="s">
        <v>6</v>
      </c>
    </row>
    <row r="106" spans="1:23" x14ac:dyDescent="0.45">
      <c r="A106" s="2" t="str">
        <f>'Population Definitions'!B8</f>
        <v>Prisoners</v>
      </c>
      <c r="B106" s="143" t="s">
        <v>48</v>
      </c>
      <c r="C106">
        <f t="shared" si="1"/>
        <v>0</v>
      </c>
      <c r="D106" s="2" t="s">
        <v>6</v>
      </c>
    </row>
    <row r="107" spans="1:23" x14ac:dyDescent="0.45">
      <c r="A107" s="2" t="str">
        <f>'Population Definitions'!B9</f>
        <v>PLHIV Prisoners</v>
      </c>
      <c r="B107" s="143" t="s">
        <v>48</v>
      </c>
      <c r="C107">
        <f t="shared" si="1"/>
        <v>0</v>
      </c>
      <c r="D107" s="2" t="s">
        <v>6</v>
      </c>
    </row>
    <row r="108" spans="1:23" x14ac:dyDescent="0.45">
      <c r="A108" s="2" t="str">
        <f>'Population Definitions'!B10</f>
        <v>Health Care Workers</v>
      </c>
      <c r="B108" s="143" t="s">
        <v>48</v>
      </c>
      <c r="C108">
        <f t="shared" si="1"/>
        <v>0</v>
      </c>
      <c r="D108" s="2" t="s">
        <v>6</v>
      </c>
    </row>
    <row r="109" spans="1:23" x14ac:dyDescent="0.45">
      <c r="A109" s="2" t="str">
        <f>'Population Definitions'!B11</f>
        <v>PLHIV Health Care Workers</v>
      </c>
      <c r="B109" s="143" t="s">
        <v>48</v>
      </c>
      <c r="C109">
        <f t="shared" si="1"/>
        <v>0</v>
      </c>
      <c r="D109" s="2" t="s">
        <v>6</v>
      </c>
    </row>
    <row r="110" spans="1:23" x14ac:dyDescent="0.45">
      <c r="A110" s="2" t="str">
        <f>'Population Definitions'!B12</f>
        <v>Miners</v>
      </c>
      <c r="B110" s="143" t="s">
        <v>48</v>
      </c>
      <c r="C110">
        <f t="shared" si="1"/>
        <v>0</v>
      </c>
      <c r="D110" s="2" t="s">
        <v>6</v>
      </c>
    </row>
    <row r="111" spans="1:23" x14ac:dyDescent="0.45">
      <c r="A111" s="2" t="str">
        <f>'Population Definitions'!B13</f>
        <v>PLHIV Miners</v>
      </c>
      <c r="B111" s="143" t="s">
        <v>48</v>
      </c>
      <c r="C111">
        <f t="shared" si="1"/>
        <v>0</v>
      </c>
      <c r="D111" s="2" t="s">
        <v>6</v>
      </c>
    </row>
    <row r="113" spans="1:23" x14ac:dyDescent="0.45">
      <c r="A113" s="1" t="s">
        <v>97</v>
      </c>
      <c r="B113" s="1" t="s">
        <v>3</v>
      </c>
      <c r="C113" s="1" t="s">
        <v>4</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45">
      <c r="A114" s="2" t="str">
        <f>'Population Definitions'!B2</f>
        <v>Gen 0-4</v>
      </c>
      <c r="B114" s="143" t="s">
        <v>48</v>
      </c>
      <c r="C114">
        <f t="shared" ref="C114:C125" si="2">IF(SUMPRODUCT(--(E114:W114&lt;&gt;""))=0,0,"N.A.")</f>
        <v>0</v>
      </c>
      <c r="D114" s="2" t="s">
        <v>6</v>
      </c>
    </row>
    <row r="115" spans="1:23" x14ac:dyDescent="0.45">
      <c r="A115" s="2" t="str">
        <f>'Population Definitions'!B3</f>
        <v>Gen 5-14</v>
      </c>
      <c r="B115" s="143" t="s">
        <v>48</v>
      </c>
      <c r="C115">
        <f t="shared" si="2"/>
        <v>0</v>
      </c>
      <c r="D115" s="2" t="s">
        <v>6</v>
      </c>
    </row>
    <row r="116" spans="1:23" x14ac:dyDescent="0.45">
      <c r="A116" s="2" t="str">
        <f>'Population Definitions'!B4</f>
        <v>Gen 15-64</v>
      </c>
      <c r="B116" s="143" t="s">
        <v>48</v>
      </c>
      <c r="C116">
        <f t="shared" si="2"/>
        <v>0</v>
      </c>
      <c r="D116" s="2" t="s">
        <v>6</v>
      </c>
    </row>
    <row r="117" spans="1:23" x14ac:dyDescent="0.45">
      <c r="A117" s="2" t="str">
        <f>'Population Definitions'!B5</f>
        <v>Gen 65+</v>
      </c>
      <c r="B117" s="143" t="s">
        <v>48</v>
      </c>
      <c r="C117">
        <f t="shared" si="2"/>
        <v>0</v>
      </c>
      <c r="D117" s="2" t="s">
        <v>6</v>
      </c>
    </row>
    <row r="118" spans="1:23" x14ac:dyDescent="0.45">
      <c r="A118" s="2" t="str">
        <f>'Population Definitions'!B6</f>
        <v>PLHIV 15-64</v>
      </c>
      <c r="B118" s="143" t="s">
        <v>48</v>
      </c>
      <c r="C118">
        <f t="shared" si="2"/>
        <v>0</v>
      </c>
      <c r="D118" s="2" t="s">
        <v>6</v>
      </c>
    </row>
    <row r="119" spans="1:23" x14ac:dyDescent="0.45">
      <c r="A119" s="2" t="str">
        <f>'Population Definitions'!B7</f>
        <v>PLHIV 65+</v>
      </c>
      <c r="B119" s="143" t="s">
        <v>48</v>
      </c>
      <c r="C119">
        <f t="shared" si="2"/>
        <v>0</v>
      </c>
      <c r="D119" s="2" t="s">
        <v>6</v>
      </c>
    </row>
    <row r="120" spans="1:23" x14ac:dyDescent="0.45">
      <c r="A120" s="2" t="str">
        <f>'Population Definitions'!B8</f>
        <v>Prisoners</v>
      </c>
      <c r="B120" s="143" t="s">
        <v>48</v>
      </c>
      <c r="C120">
        <f t="shared" si="2"/>
        <v>0</v>
      </c>
      <c r="D120" s="2" t="s">
        <v>6</v>
      </c>
    </row>
    <row r="121" spans="1:23" x14ac:dyDescent="0.45">
      <c r="A121" s="2" t="str">
        <f>'Population Definitions'!B9</f>
        <v>PLHIV Prisoners</v>
      </c>
      <c r="B121" s="143" t="s">
        <v>48</v>
      </c>
      <c r="C121">
        <f t="shared" si="2"/>
        <v>0</v>
      </c>
      <c r="D121" s="2" t="s">
        <v>6</v>
      </c>
    </row>
    <row r="122" spans="1:23" x14ac:dyDescent="0.45">
      <c r="A122" s="2" t="str">
        <f>'Population Definitions'!B10</f>
        <v>Health Care Workers</v>
      </c>
      <c r="B122" s="143" t="s">
        <v>48</v>
      </c>
      <c r="C122">
        <f t="shared" si="2"/>
        <v>0</v>
      </c>
      <c r="D122" s="2" t="s">
        <v>6</v>
      </c>
    </row>
    <row r="123" spans="1:23" x14ac:dyDescent="0.45">
      <c r="A123" s="2" t="str">
        <f>'Population Definitions'!B11</f>
        <v>PLHIV Health Care Workers</v>
      </c>
      <c r="B123" s="143" t="s">
        <v>48</v>
      </c>
      <c r="C123">
        <f t="shared" si="2"/>
        <v>0</v>
      </c>
      <c r="D123" s="2" t="s">
        <v>6</v>
      </c>
    </row>
    <row r="124" spans="1:23" x14ac:dyDescent="0.45">
      <c r="A124" s="2" t="str">
        <f>'Population Definitions'!B12</f>
        <v>Miners</v>
      </c>
      <c r="B124" s="143" t="s">
        <v>48</v>
      </c>
      <c r="C124">
        <f t="shared" si="2"/>
        <v>0</v>
      </c>
      <c r="D124" s="2" t="s">
        <v>6</v>
      </c>
    </row>
    <row r="125" spans="1:23" x14ac:dyDescent="0.45">
      <c r="A125" s="2" t="str">
        <f>'Population Definitions'!B13</f>
        <v>PLHIV Miners</v>
      </c>
      <c r="B125" s="143" t="s">
        <v>48</v>
      </c>
      <c r="C125">
        <f t="shared" si="2"/>
        <v>0</v>
      </c>
      <c r="D125" s="2" t="s">
        <v>6</v>
      </c>
    </row>
    <row r="127" spans="1:23" x14ac:dyDescent="0.45">
      <c r="A127" s="1" t="s">
        <v>98</v>
      </c>
      <c r="B127" s="1" t="s">
        <v>3</v>
      </c>
      <c r="C127" s="1" t="s">
        <v>4</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45">
      <c r="A128" s="2" t="str">
        <f>'Population Definitions'!B2</f>
        <v>Gen 0-4</v>
      </c>
      <c r="B128" s="143" t="s">
        <v>48</v>
      </c>
      <c r="C128">
        <f t="shared" ref="C128:C139" si="3">IF(SUMPRODUCT(--(E128:W128&lt;&gt;""))=0,0,"N.A.")</f>
        <v>0</v>
      </c>
      <c r="D128" s="2" t="s">
        <v>6</v>
      </c>
    </row>
    <row r="129" spans="1:4" x14ac:dyDescent="0.45">
      <c r="A129" s="2" t="str">
        <f>'Population Definitions'!B3</f>
        <v>Gen 5-14</v>
      </c>
      <c r="B129" s="143" t="s">
        <v>48</v>
      </c>
      <c r="C129">
        <f t="shared" si="3"/>
        <v>0</v>
      </c>
      <c r="D129" s="2" t="s">
        <v>6</v>
      </c>
    </row>
    <row r="130" spans="1:4" x14ac:dyDescent="0.45">
      <c r="A130" s="2" t="str">
        <f>'Population Definitions'!B4</f>
        <v>Gen 15-64</v>
      </c>
      <c r="B130" s="143" t="s">
        <v>48</v>
      </c>
      <c r="C130">
        <f t="shared" si="3"/>
        <v>0</v>
      </c>
      <c r="D130" s="2" t="s">
        <v>6</v>
      </c>
    </row>
    <row r="131" spans="1:4" x14ac:dyDescent="0.45">
      <c r="A131" s="2" t="str">
        <f>'Population Definitions'!B5</f>
        <v>Gen 65+</v>
      </c>
      <c r="B131" s="143" t="s">
        <v>48</v>
      </c>
      <c r="C131">
        <f t="shared" si="3"/>
        <v>0</v>
      </c>
      <c r="D131" s="2" t="s">
        <v>6</v>
      </c>
    </row>
    <row r="132" spans="1:4" x14ac:dyDescent="0.45">
      <c r="A132" s="2" t="str">
        <f>'Population Definitions'!B6</f>
        <v>PLHIV 15-64</v>
      </c>
      <c r="B132" s="143" t="s">
        <v>48</v>
      </c>
      <c r="C132">
        <f t="shared" si="3"/>
        <v>0</v>
      </c>
      <c r="D132" s="2" t="s">
        <v>6</v>
      </c>
    </row>
    <row r="133" spans="1:4" x14ac:dyDescent="0.45">
      <c r="A133" s="2" t="str">
        <f>'Population Definitions'!B7</f>
        <v>PLHIV 65+</v>
      </c>
      <c r="B133" s="143" t="s">
        <v>48</v>
      </c>
      <c r="C133">
        <f t="shared" si="3"/>
        <v>0</v>
      </c>
      <c r="D133" s="2" t="s">
        <v>6</v>
      </c>
    </row>
    <row r="134" spans="1:4" x14ac:dyDescent="0.45">
      <c r="A134" s="2" t="str">
        <f>'Population Definitions'!B8</f>
        <v>Prisoners</v>
      </c>
      <c r="B134" s="143" t="s">
        <v>48</v>
      </c>
      <c r="C134">
        <f t="shared" si="3"/>
        <v>0</v>
      </c>
      <c r="D134" s="2" t="s">
        <v>6</v>
      </c>
    </row>
    <row r="135" spans="1:4" x14ac:dyDescent="0.45">
      <c r="A135" s="2" t="str">
        <f>'Population Definitions'!B9</f>
        <v>PLHIV Prisoners</v>
      </c>
      <c r="B135" s="143" t="s">
        <v>48</v>
      </c>
      <c r="C135">
        <f t="shared" si="3"/>
        <v>0</v>
      </c>
      <c r="D135" s="2" t="s">
        <v>6</v>
      </c>
    </row>
    <row r="136" spans="1:4" x14ac:dyDescent="0.45">
      <c r="A136" s="2" t="str">
        <f>'Population Definitions'!B10</f>
        <v>Health Care Workers</v>
      </c>
      <c r="B136" s="143" t="s">
        <v>48</v>
      </c>
      <c r="C136">
        <f t="shared" si="3"/>
        <v>0</v>
      </c>
      <c r="D136" s="2" t="s">
        <v>6</v>
      </c>
    </row>
    <row r="137" spans="1:4" x14ac:dyDescent="0.45">
      <c r="A137" s="2" t="str">
        <f>'Population Definitions'!B11</f>
        <v>PLHIV Health Care Workers</v>
      </c>
      <c r="B137" s="143" t="s">
        <v>48</v>
      </c>
      <c r="C137">
        <f t="shared" si="3"/>
        <v>0</v>
      </c>
      <c r="D137" s="2" t="s">
        <v>6</v>
      </c>
    </row>
    <row r="138" spans="1:4" x14ac:dyDescent="0.45">
      <c r="A138" s="2" t="str">
        <f>'Population Definitions'!B12</f>
        <v>Miners</v>
      </c>
      <c r="B138" s="143" t="s">
        <v>48</v>
      </c>
      <c r="C138">
        <f t="shared" si="3"/>
        <v>0</v>
      </c>
      <c r="D138" s="2" t="s">
        <v>6</v>
      </c>
    </row>
    <row r="139" spans="1:4" x14ac:dyDescent="0.45">
      <c r="A139" s="2" t="str">
        <f>'Population Definitions'!B13</f>
        <v>PLHIV Miners</v>
      </c>
      <c r="B139" s="143" t="s">
        <v>48</v>
      </c>
      <c r="C139">
        <f t="shared" si="3"/>
        <v>0</v>
      </c>
      <c r="D139" s="2" t="s">
        <v>6</v>
      </c>
    </row>
  </sheetData>
  <dataValidations count="1">
    <dataValidation type="list" allowBlank="1" showInputMessage="1" showErrorMessage="1" sqref="B2:B13 B16:B27 B30:B41 B44:B55 B58:B69 B72:B83 B86:B97 B100:B111 B114:B125 B128:B139" xr:uid="{11B9D580-0D93-4159-9AC8-10EA0D2D7465}">
      <formula1>"Number,Probability"</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W167"/>
  <sheetViews>
    <sheetView topLeftCell="A139" workbookViewId="0">
      <selection activeCell="E168" sqref="E168"/>
    </sheetView>
  </sheetViews>
  <sheetFormatPr defaultRowHeight="14.25" x14ac:dyDescent="0.45"/>
  <cols>
    <col min="1" max="1" width="50.73046875" customWidth="1"/>
    <col min="2" max="2" width="15.73046875" customWidth="1"/>
    <col min="3" max="3" width="10.73046875" customWidth="1"/>
  </cols>
  <sheetData>
    <row r="1" spans="1:23" x14ac:dyDescent="0.45">
      <c r="A1" s="1" t="s">
        <v>99</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s="143" t="s">
        <v>48</v>
      </c>
      <c r="C2" t="str">
        <f t="shared" ref="C2:C13" si="0">IF(SUMPRODUCT(--(E2:W2&lt;&gt;""))=0,0,"N.A.")</f>
        <v>N.A.</v>
      </c>
      <c r="D2" s="2" t="s">
        <v>6</v>
      </c>
      <c r="E2" s="3">
        <v>0.1273</v>
      </c>
      <c r="F2" s="3">
        <v>0.1275</v>
      </c>
      <c r="G2" s="3">
        <v>0.12859999999999999</v>
      </c>
      <c r="H2" s="3">
        <v>0.1298</v>
      </c>
      <c r="I2" s="3">
        <v>0.13100000000000001</v>
      </c>
      <c r="J2" s="3">
        <v>0.13189999999999999</v>
      </c>
      <c r="K2" s="3">
        <v>0.13250000000000001</v>
      </c>
      <c r="L2" s="3">
        <v>0.1318</v>
      </c>
      <c r="M2" s="3">
        <v>0.13139999999999999</v>
      </c>
      <c r="N2" s="3">
        <v>0.12939999999999999</v>
      </c>
      <c r="O2" s="3">
        <v>0.12859999999999999</v>
      </c>
      <c r="P2" s="3">
        <v>0.1268</v>
      </c>
      <c r="Q2" s="3">
        <v>0.12659999999999999</v>
      </c>
      <c r="R2" s="3">
        <v>0.1263</v>
      </c>
    </row>
    <row r="3" spans="1:23" x14ac:dyDescent="0.45">
      <c r="A3" s="2" t="str">
        <f>'Population Definitions'!B3</f>
        <v>Gen 5-14</v>
      </c>
      <c r="B3" s="143" t="s">
        <v>48</v>
      </c>
      <c r="C3" t="str">
        <f t="shared" si="0"/>
        <v>N.A.</v>
      </c>
      <c r="D3" s="2" t="s">
        <v>6</v>
      </c>
      <c r="E3" s="3">
        <v>0.1207</v>
      </c>
      <c r="F3" s="3">
        <v>0.1207</v>
      </c>
      <c r="G3" s="3">
        <v>0.1207</v>
      </c>
      <c r="H3" s="3">
        <v>0.1208</v>
      </c>
      <c r="I3" s="3">
        <v>0.12089999999999999</v>
      </c>
      <c r="J3" s="3">
        <v>0.121</v>
      </c>
      <c r="K3" s="3">
        <v>0.12089999999999999</v>
      </c>
      <c r="L3" s="3">
        <v>0.12089999999999999</v>
      </c>
      <c r="M3" s="3">
        <v>0.12089999999999999</v>
      </c>
      <c r="N3" s="3">
        <v>0.1208</v>
      </c>
      <c r="O3" s="3">
        <v>0.12089999999999999</v>
      </c>
      <c r="P3" s="3">
        <v>0.1208</v>
      </c>
      <c r="Q3" s="3">
        <v>0.12089999999999999</v>
      </c>
      <c r="R3" s="3">
        <v>0.1206</v>
      </c>
    </row>
    <row r="4" spans="1:23" x14ac:dyDescent="0.45">
      <c r="A4" s="2" t="str">
        <f>'Population Definitions'!B4</f>
        <v>Gen 15-64</v>
      </c>
      <c r="B4" s="143" t="s">
        <v>48</v>
      </c>
      <c r="C4" t="str">
        <f t="shared" si="0"/>
        <v>N.A.</v>
      </c>
      <c r="D4" s="2" t="s">
        <v>6</v>
      </c>
      <c r="E4" s="3">
        <v>0.12920000000000001</v>
      </c>
      <c r="F4" s="3">
        <v>0.13009999999999999</v>
      </c>
      <c r="G4" s="3">
        <v>0.13120000000000001</v>
      </c>
      <c r="H4" s="3">
        <v>0.1323</v>
      </c>
      <c r="I4" s="3">
        <v>0.13270000000000001</v>
      </c>
      <c r="J4" s="3">
        <v>0.1328</v>
      </c>
      <c r="K4" s="3">
        <v>0.13270000000000001</v>
      </c>
      <c r="L4" s="3">
        <v>0.1323</v>
      </c>
      <c r="M4" s="3">
        <v>0.1318</v>
      </c>
      <c r="N4" s="3">
        <v>0.13120000000000001</v>
      </c>
      <c r="O4" s="3">
        <v>0.1303</v>
      </c>
      <c r="P4" s="3">
        <v>0.1293</v>
      </c>
      <c r="Q4" s="3">
        <v>0.1285</v>
      </c>
      <c r="R4" s="3">
        <v>0.12770000000000001</v>
      </c>
    </row>
    <row r="5" spans="1:23" x14ac:dyDescent="0.45">
      <c r="A5" s="2" t="str">
        <f>'Population Definitions'!B5</f>
        <v>Gen 65+</v>
      </c>
      <c r="B5" s="143" t="s">
        <v>48</v>
      </c>
      <c r="C5" t="str">
        <f t="shared" si="0"/>
        <v>N.A.</v>
      </c>
      <c r="D5" s="2" t="s">
        <v>6</v>
      </c>
      <c r="E5" s="3">
        <v>0.18679999999999999</v>
      </c>
      <c r="F5" s="3">
        <v>0.18740000000000001</v>
      </c>
      <c r="G5" s="3">
        <v>0.18609999999999999</v>
      </c>
      <c r="H5" s="3">
        <v>0.18759999999999999</v>
      </c>
      <c r="I5" s="3">
        <v>0.18190000000000001</v>
      </c>
      <c r="J5" s="3">
        <v>0.18190000000000001</v>
      </c>
      <c r="K5" s="3">
        <v>0.1827</v>
      </c>
      <c r="L5" s="3">
        <v>0.1812</v>
      </c>
      <c r="M5" s="3">
        <v>0.1797</v>
      </c>
      <c r="N5" s="3">
        <v>0.18149999999999999</v>
      </c>
      <c r="O5" s="3">
        <v>0.17799999999999999</v>
      </c>
      <c r="P5" s="3">
        <v>0.17899999999999999</v>
      </c>
      <c r="Q5" s="3">
        <v>0.1777</v>
      </c>
      <c r="R5" s="3">
        <v>0.17519999999999999</v>
      </c>
    </row>
    <row r="6" spans="1:23" x14ac:dyDescent="0.45">
      <c r="A6" s="2" t="str">
        <f>'Population Definitions'!B6</f>
        <v>PLHIV 15-64</v>
      </c>
      <c r="B6" s="143" t="s">
        <v>48</v>
      </c>
      <c r="C6" t="str">
        <f t="shared" si="0"/>
        <v>N.A.</v>
      </c>
      <c r="D6" s="2" t="s">
        <v>6</v>
      </c>
      <c r="E6" s="3">
        <v>0.34</v>
      </c>
      <c r="I6" s="3">
        <v>0.34</v>
      </c>
      <c r="J6" s="3">
        <v>0.22</v>
      </c>
      <c r="N6" s="3">
        <v>0.215</v>
      </c>
      <c r="U6" s="3">
        <v>0.17169999999999999</v>
      </c>
    </row>
    <row r="7" spans="1:23" x14ac:dyDescent="0.45">
      <c r="A7" s="2" t="str">
        <f>'Population Definitions'!B7</f>
        <v>PLHIV 65+</v>
      </c>
      <c r="B7" s="143" t="s">
        <v>48</v>
      </c>
      <c r="C7" t="str">
        <f t="shared" si="0"/>
        <v>N.A.</v>
      </c>
      <c r="D7" s="2" t="s">
        <v>6</v>
      </c>
      <c r="E7" s="3">
        <v>0.25080000000000002</v>
      </c>
      <c r="F7" s="3">
        <v>0.25130000000000002</v>
      </c>
      <c r="G7" s="3">
        <v>0.25</v>
      </c>
      <c r="H7" s="3">
        <v>0.25140000000000001</v>
      </c>
      <c r="I7" s="3">
        <v>0.24560000000000001</v>
      </c>
      <c r="J7" s="3">
        <v>0.24529999999999999</v>
      </c>
      <c r="K7" s="3">
        <v>0.24560000000000001</v>
      </c>
      <c r="L7" s="3">
        <v>0.24340000000000001</v>
      </c>
      <c r="M7" s="3">
        <v>0.24110000000000001</v>
      </c>
      <c r="N7" s="3">
        <v>0.24199999999999999</v>
      </c>
      <c r="O7" s="3">
        <v>0.23719999999999999</v>
      </c>
      <c r="P7" s="3">
        <v>0.23649999999999999</v>
      </c>
      <c r="Q7" s="3">
        <v>0.2336</v>
      </c>
      <c r="R7" s="3">
        <v>0.22969999999999999</v>
      </c>
      <c r="U7" s="3">
        <v>0.22339999999999999</v>
      </c>
    </row>
    <row r="8" spans="1:23" x14ac:dyDescent="0.45">
      <c r="A8" s="2" t="str">
        <f>'Population Definitions'!B8</f>
        <v>Prisoners</v>
      </c>
      <c r="B8" s="143" t="s">
        <v>48</v>
      </c>
      <c r="C8" t="str">
        <f t="shared" si="0"/>
        <v>N.A.</v>
      </c>
      <c r="D8" s="2" t="s">
        <v>6</v>
      </c>
      <c r="E8" s="3">
        <v>0.12920000000000001</v>
      </c>
      <c r="F8" s="3">
        <v>0.13009999999999999</v>
      </c>
      <c r="G8" s="3">
        <v>0.13120000000000001</v>
      </c>
      <c r="H8" s="3">
        <v>0.1323</v>
      </c>
      <c r="I8" s="3">
        <v>0.13270000000000001</v>
      </c>
      <c r="J8" s="3">
        <v>0.1328</v>
      </c>
      <c r="K8" s="3">
        <v>0.13270000000000001</v>
      </c>
      <c r="L8" s="3">
        <v>0.1323</v>
      </c>
      <c r="M8" s="3">
        <v>0.1318</v>
      </c>
      <c r="N8" s="3">
        <v>0.13120000000000001</v>
      </c>
      <c r="O8" s="3">
        <v>0.1303</v>
      </c>
      <c r="P8" s="3">
        <v>0.1293</v>
      </c>
      <c r="Q8" s="3">
        <v>0.1285</v>
      </c>
      <c r="R8" s="3">
        <v>0.12770000000000001</v>
      </c>
    </row>
    <row r="9" spans="1:23" x14ac:dyDescent="0.45">
      <c r="A9" s="2" t="str">
        <f>'Population Definitions'!B9</f>
        <v>PLHIV Prisoners</v>
      </c>
      <c r="B9" s="143" t="s">
        <v>48</v>
      </c>
      <c r="C9" t="str">
        <f t="shared" si="0"/>
        <v>N.A.</v>
      </c>
      <c r="D9" s="2" t="s">
        <v>6</v>
      </c>
      <c r="E9" s="3">
        <v>0.184</v>
      </c>
      <c r="F9" s="3">
        <v>0.18390000000000001</v>
      </c>
      <c r="G9" s="3">
        <v>0.18390000000000001</v>
      </c>
      <c r="H9" s="3">
        <v>0.18379999999999999</v>
      </c>
      <c r="I9" s="3">
        <v>0.1837</v>
      </c>
      <c r="J9" s="3">
        <v>0.18340000000000001</v>
      </c>
      <c r="K9" s="3">
        <v>0.18290000000000001</v>
      </c>
      <c r="L9" s="3">
        <v>0.1822</v>
      </c>
      <c r="M9" s="3">
        <v>0.18140000000000001</v>
      </c>
      <c r="N9" s="3">
        <v>0.1804</v>
      </c>
      <c r="O9" s="3">
        <v>0.1792</v>
      </c>
      <c r="P9" s="3">
        <v>0.17749999999999999</v>
      </c>
      <c r="Q9" s="3">
        <v>0.1759</v>
      </c>
      <c r="R9" s="3">
        <v>0.17449999999999999</v>
      </c>
      <c r="S9" s="3">
        <v>0.17349999999999999</v>
      </c>
      <c r="T9" s="3">
        <v>0.1729</v>
      </c>
      <c r="U9" s="3">
        <v>0.17169999999999999</v>
      </c>
    </row>
    <row r="10" spans="1:23" x14ac:dyDescent="0.45">
      <c r="A10" s="2" t="str">
        <f>'Population Definitions'!B10</f>
        <v>Health Care Workers</v>
      </c>
      <c r="B10" s="143" t="s">
        <v>48</v>
      </c>
      <c r="C10" t="str">
        <f t="shared" si="0"/>
        <v>N.A.</v>
      </c>
      <c r="D10" s="2" t="s">
        <v>6</v>
      </c>
      <c r="E10" s="3">
        <v>0.12920000000000001</v>
      </c>
      <c r="F10" s="3">
        <v>0.13009999999999999</v>
      </c>
      <c r="G10" s="3">
        <v>0.13120000000000001</v>
      </c>
      <c r="H10" s="3">
        <v>0.1323</v>
      </c>
      <c r="I10" s="3">
        <v>0.13270000000000001</v>
      </c>
      <c r="J10" s="3">
        <v>0.1328</v>
      </c>
      <c r="K10" s="3">
        <v>0.13270000000000001</v>
      </c>
      <c r="L10" s="3">
        <v>0.1323</v>
      </c>
      <c r="M10" s="3">
        <v>0.1318</v>
      </c>
      <c r="N10" s="3">
        <v>0.13120000000000001</v>
      </c>
      <c r="O10" s="3">
        <v>0.1303</v>
      </c>
      <c r="P10" s="3">
        <v>0.1293</v>
      </c>
      <c r="Q10" s="3">
        <v>0.1285</v>
      </c>
      <c r="R10" s="3">
        <v>0.12770000000000001</v>
      </c>
    </row>
    <row r="11" spans="1:23" x14ac:dyDescent="0.45">
      <c r="A11" s="2" t="str">
        <f>'Population Definitions'!B11</f>
        <v>PLHIV Health Care Workers</v>
      </c>
      <c r="B11" s="143" t="s">
        <v>48</v>
      </c>
      <c r="C11" t="str">
        <f t="shared" si="0"/>
        <v>N.A.</v>
      </c>
      <c r="D11" s="2" t="s">
        <v>6</v>
      </c>
      <c r="E11" s="3">
        <v>0.184</v>
      </c>
      <c r="F11" s="3">
        <v>0.18390000000000001</v>
      </c>
      <c r="G11" s="3">
        <v>0.18390000000000001</v>
      </c>
      <c r="H11" s="3">
        <v>0.18379999999999999</v>
      </c>
      <c r="I11" s="3">
        <v>0.1837</v>
      </c>
      <c r="J11" s="3">
        <v>0.18340000000000001</v>
      </c>
      <c r="K11" s="3">
        <v>0.18290000000000001</v>
      </c>
      <c r="L11" s="3">
        <v>0.1822</v>
      </c>
      <c r="M11" s="3">
        <v>0.18140000000000001</v>
      </c>
      <c r="N11" s="3">
        <v>0.1804</v>
      </c>
      <c r="O11" s="3">
        <v>0.1792</v>
      </c>
      <c r="P11" s="3">
        <v>0.17749999999999999</v>
      </c>
      <c r="Q11" s="3">
        <v>0.1759</v>
      </c>
      <c r="R11" s="3">
        <v>0.17449999999999999</v>
      </c>
      <c r="S11" s="3">
        <v>0.17349999999999999</v>
      </c>
      <c r="T11" s="3">
        <v>0.1729</v>
      </c>
      <c r="U11" s="3">
        <v>0.17169999999999999</v>
      </c>
    </row>
    <row r="12" spans="1:23" x14ac:dyDescent="0.45">
      <c r="A12" s="2" t="str">
        <f>'Population Definitions'!B12</f>
        <v>Miners</v>
      </c>
      <c r="B12" s="143" t="s">
        <v>48</v>
      </c>
      <c r="C12" t="str">
        <f t="shared" si="0"/>
        <v>N.A.</v>
      </c>
      <c r="D12" s="2" t="s">
        <v>6</v>
      </c>
      <c r="E12" s="3">
        <v>0.12920000000000001</v>
      </c>
      <c r="F12" s="3">
        <v>0.13009999999999999</v>
      </c>
      <c r="G12" s="3">
        <v>0.13120000000000001</v>
      </c>
      <c r="H12" s="3">
        <v>0.1323</v>
      </c>
      <c r="I12" s="3">
        <v>0.13270000000000001</v>
      </c>
      <c r="J12" s="3">
        <v>0.1328</v>
      </c>
      <c r="K12" s="3">
        <v>0.13270000000000001</v>
      </c>
      <c r="L12" s="3">
        <v>0.1323</v>
      </c>
      <c r="M12" s="3">
        <v>0.1318</v>
      </c>
      <c r="N12" s="3">
        <v>0.13120000000000001</v>
      </c>
      <c r="O12" s="3">
        <v>0.1303</v>
      </c>
      <c r="P12" s="3">
        <v>0.1293</v>
      </c>
      <c r="Q12" s="3">
        <v>0.1285</v>
      </c>
      <c r="R12" s="3">
        <v>0.12770000000000001</v>
      </c>
    </row>
    <row r="13" spans="1:23" x14ac:dyDescent="0.45">
      <c r="A13" s="2" t="str">
        <f>'Population Definitions'!B13</f>
        <v>PLHIV Miners</v>
      </c>
      <c r="B13" s="143" t="s">
        <v>48</v>
      </c>
      <c r="C13" t="str">
        <f t="shared" si="0"/>
        <v>N.A.</v>
      </c>
      <c r="D13" s="2" t="s">
        <v>6</v>
      </c>
      <c r="E13" s="3">
        <v>0.184</v>
      </c>
      <c r="F13" s="3">
        <v>0.18390000000000001</v>
      </c>
      <c r="G13" s="3">
        <v>0.18390000000000001</v>
      </c>
      <c r="H13" s="3">
        <v>0.18379999999999999</v>
      </c>
      <c r="I13" s="3">
        <v>0.1837</v>
      </c>
      <c r="J13" s="3">
        <v>0.18340000000000001</v>
      </c>
      <c r="K13" s="3">
        <v>0.18290000000000001</v>
      </c>
      <c r="L13" s="3">
        <v>0.1822</v>
      </c>
      <c r="M13" s="3">
        <v>0.18140000000000001</v>
      </c>
      <c r="N13" s="3">
        <v>0.1804</v>
      </c>
      <c r="O13" s="3">
        <v>0.1792</v>
      </c>
      <c r="P13" s="3">
        <v>0.17749999999999999</v>
      </c>
      <c r="Q13" s="3">
        <v>0.1759</v>
      </c>
      <c r="R13" s="3">
        <v>0.17449999999999999</v>
      </c>
      <c r="S13" s="3">
        <v>0.17349999999999999</v>
      </c>
      <c r="T13" s="3">
        <v>0.1729</v>
      </c>
      <c r="U13" s="3">
        <v>0.17169999999999999</v>
      </c>
    </row>
    <row r="15" spans="1:23" x14ac:dyDescent="0.45">
      <c r="A15" s="1" t="s">
        <v>100</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s="143" t="s">
        <v>48</v>
      </c>
      <c r="C16" t="str">
        <f t="shared" ref="C16:C27" si="1">IF(SUMPRODUCT(--(E16:W16&lt;&gt;""))=0,0,"N.A.")</f>
        <v>N.A.</v>
      </c>
      <c r="D16" s="2" t="s">
        <v>6</v>
      </c>
      <c r="E16" s="146">
        <v>0.12725373961218836</v>
      </c>
      <c r="F16" s="146">
        <v>0.12754172015404364</v>
      </c>
      <c r="G16" s="146">
        <v>0.12859907578558225</v>
      </c>
      <c r="H16" s="146">
        <v>0.12977512231840421</v>
      </c>
      <c r="I16" s="146">
        <v>0.1309975129137172</v>
      </c>
      <c r="J16" s="146">
        <v>0.1319463255098115</v>
      </c>
      <c r="K16" s="146">
        <v>0.1324815962805114</v>
      </c>
      <c r="L16" s="146">
        <v>0.13182540592168099</v>
      </c>
      <c r="M16" s="146">
        <v>0.13140550595238099</v>
      </c>
      <c r="N16" s="146">
        <v>0.12944434356273832</v>
      </c>
      <c r="O16" s="146">
        <v>0.12861112107623318</v>
      </c>
      <c r="P16" s="146">
        <v>0.12679263157894738</v>
      </c>
      <c r="Q16" s="146">
        <v>0.12661699507389163</v>
      </c>
      <c r="R16" s="146">
        <v>0.12629827709978464</v>
      </c>
      <c r="S16" s="146"/>
      <c r="T16" s="146"/>
      <c r="U16" s="146"/>
    </row>
    <row r="17" spans="1:23" x14ac:dyDescent="0.45">
      <c r="A17" s="2" t="str">
        <f>'Population Definitions'!B3</f>
        <v>Gen 5-14</v>
      </c>
      <c r="B17" s="143" t="s">
        <v>48</v>
      </c>
      <c r="C17" t="str">
        <f t="shared" si="1"/>
        <v>N.A.</v>
      </c>
      <c r="D17" s="2" t="s">
        <v>6</v>
      </c>
      <c r="E17" s="146">
        <v>0.12065641175896083</v>
      </c>
      <c r="F17" s="146">
        <v>0.12068852459016392</v>
      </c>
      <c r="G17" s="146">
        <v>0.12074768786127167</v>
      </c>
      <c r="H17" s="146">
        <v>0.12082996842407424</v>
      </c>
      <c r="I17" s="146">
        <v>0.12094574528840663</v>
      </c>
      <c r="J17" s="146">
        <v>0.12096942070275403</v>
      </c>
      <c r="K17" s="146">
        <v>0.12093937671687031</v>
      </c>
      <c r="L17" s="146">
        <v>0.12090507349454717</v>
      </c>
      <c r="M17" s="146">
        <v>0.12087392877547133</v>
      </c>
      <c r="N17" s="146">
        <v>0.12084799463960945</v>
      </c>
      <c r="O17" s="146">
        <v>0.1208880338591766</v>
      </c>
      <c r="P17" s="146">
        <v>0.12080144787644786</v>
      </c>
      <c r="Q17" s="146">
        <v>0.12086946454413892</v>
      </c>
      <c r="R17" s="146">
        <v>0.12063795255930088</v>
      </c>
      <c r="S17" s="146"/>
      <c r="T17" s="146"/>
      <c r="U17" s="146"/>
    </row>
    <row r="18" spans="1:23" x14ac:dyDescent="0.45">
      <c r="A18" s="2" t="str">
        <f>'Population Definitions'!B4</f>
        <v>Gen 15-64</v>
      </c>
      <c r="B18" s="143" t="s">
        <v>48</v>
      </c>
      <c r="C18" t="str">
        <f t="shared" si="1"/>
        <v>N.A.</v>
      </c>
      <c r="D18" s="2" t="s">
        <v>6</v>
      </c>
      <c r="E18" s="146">
        <v>0.12915683846293935</v>
      </c>
      <c r="F18" s="146">
        <v>0.13005930141006369</v>
      </c>
      <c r="G18" s="146">
        <v>0.1311691973208963</v>
      </c>
      <c r="H18" s="146">
        <v>0.1322864004391382</v>
      </c>
      <c r="I18" s="146">
        <v>0.1326735043308937</v>
      </c>
      <c r="J18" s="146">
        <v>0.13277320435626619</v>
      </c>
      <c r="K18" s="146">
        <v>0.13270232408005159</v>
      </c>
      <c r="L18" s="146">
        <v>0.13226681479130301</v>
      </c>
      <c r="M18" s="146">
        <v>0.1318325987058051</v>
      </c>
      <c r="N18" s="146">
        <v>0.13122099464516529</v>
      </c>
      <c r="O18" s="146">
        <v>0.13033619828708048</v>
      </c>
      <c r="P18" s="146">
        <v>0.12930902912331951</v>
      </c>
      <c r="Q18" s="146">
        <v>0.12853499545894004</v>
      </c>
      <c r="R18" s="146">
        <v>0.12774277656267988</v>
      </c>
      <c r="S18" s="146"/>
      <c r="T18" s="146"/>
      <c r="U18" s="146"/>
    </row>
    <row r="19" spans="1:23" x14ac:dyDescent="0.45">
      <c r="A19" s="2" t="str">
        <f>'Population Definitions'!B5</f>
        <v>Gen 65+</v>
      </c>
      <c r="B19" s="143" t="s">
        <v>48</v>
      </c>
      <c r="C19" t="str">
        <f t="shared" si="1"/>
        <v>N.A.</v>
      </c>
      <c r="D19" s="2" t="s">
        <v>6</v>
      </c>
      <c r="E19" s="146">
        <v>0.18678803131991051</v>
      </c>
      <c r="F19" s="146">
        <v>0.18735394456289978</v>
      </c>
      <c r="G19" s="146">
        <v>0.18612563580874869</v>
      </c>
      <c r="H19" s="146">
        <v>0.18756511175898929</v>
      </c>
      <c r="I19" s="146">
        <v>0.18187616387337061</v>
      </c>
      <c r="J19" s="146">
        <v>0.18194133452754141</v>
      </c>
      <c r="K19" s="146">
        <v>0.18269389509888218</v>
      </c>
      <c r="L19" s="146">
        <v>0.18121659751037339</v>
      </c>
      <c r="M19" s="146">
        <v>0.17970512303348118</v>
      </c>
      <c r="N19" s="146">
        <v>0.1815330188679245</v>
      </c>
      <c r="O19" s="146">
        <v>0.1779773686229382</v>
      </c>
      <c r="P19" s="146">
        <v>0.1790019011406844</v>
      </c>
      <c r="Q19" s="146">
        <v>0.1776626506024096</v>
      </c>
      <c r="R19" s="146">
        <v>0.17519746646795831</v>
      </c>
      <c r="S19" s="146"/>
      <c r="T19" s="146"/>
      <c r="U19" s="146"/>
    </row>
    <row r="20" spans="1:23" x14ac:dyDescent="0.45">
      <c r="A20" s="2" t="str">
        <f>'Population Definitions'!B6</f>
        <v>PLHIV 15-64</v>
      </c>
      <c r="B20" s="143" t="s">
        <v>48</v>
      </c>
      <c r="C20" t="str">
        <f t="shared" si="1"/>
        <v>N.A.</v>
      </c>
      <c r="D20" s="2" t="s">
        <v>6</v>
      </c>
      <c r="E20" s="146">
        <v>0.33999999999999997</v>
      </c>
      <c r="F20" s="146"/>
      <c r="G20" s="146"/>
      <c r="H20" s="146"/>
      <c r="I20" s="146">
        <v>0.33999999999999997</v>
      </c>
      <c r="J20" s="146">
        <v>0.22</v>
      </c>
      <c r="K20" s="146"/>
      <c r="L20" s="146"/>
      <c r="M20" s="146"/>
      <c r="N20" s="146">
        <v>0.215</v>
      </c>
      <c r="O20" s="146"/>
      <c r="P20" s="146"/>
      <c r="Q20" s="146"/>
      <c r="R20" s="146"/>
      <c r="S20" s="146"/>
      <c r="T20" s="146"/>
      <c r="U20" s="146">
        <v>0.17169999999999999</v>
      </c>
    </row>
    <row r="21" spans="1:23" x14ac:dyDescent="0.45">
      <c r="A21" s="2" t="str">
        <f>'Population Definitions'!B7</f>
        <v>PLHIV 65+</v>
      </c>
      <c r="B21" s="143" t="s">
        <v>48</v>
      </c>
      <c r="C21" t="str">
        <f t="shared" si="1"/>
        <v>N.A.</v>
      </c>
      <c r="D21" s="2" t="s">
        <v>6</v>
      </c>
      <c r="E21" s="146">
        <v>0.25078803131991101</v>
      </c>
      <c r="F21" s="146">
        <v>0.251302596000888</v>
      </c>
      <c r="G21" s="146">
        <v>0.250024453435642</v>
      </c>
      <c r="H21" s="146">
        <v>0.251410138213842</v>
      </c>
      <c r="I21" s="146">
        <v>0.245580043951237</v>
      </c>
      <c r="J21" s="146">
        <v>0.24529630652387899</v>
      </c>
      <c r="K21" s="146">
        <v>0.24555678154720301</v>
      </c>
      <c r="L21" s="146">
        <v>0.24337864175214199</v>
      </c>
      <c r="M21" s="146">
        <v>0.24107593695795498</v>
      </c>
      <c r="N21" s="146">
        <v>0.24196882723285301</v>
      </c>
      <c r="O21" s="146">
        <v>0.23716909489440199</v>
      </c>
      <c r="P21" s="146">
        <v>0.23650175033566501</v>
      </c>
      <c r="Q21" s="146">
        <v>0.23359781206949598</v>
      </c>
      <c r="R21" s="146">
        <v>0.22968359763968299</v>
      </c>
      <c r="S21" s="146"/>
      <c r="T21" s="146"/>
      <c r="U21" s="146">
        <v>0.22339999999999999</v>
      </c>
    </row>
    <row r="22" spans="1:23" x14ac:dyDescent="0.45">
      <c r="A22" s="2" t="str">
        <f>'Population Definitions'!B8</f>
        <v>Prisoners</v>
      </c>
      <c r="B22" s="143" t="s">
        <v>48</v>
      </c>
      <c r="C22" t="str">
        <f t="shared" si="1"/>
        <v>N.A.</v>
      </c>
      <c r="D22" s="2" t="s">
        <v>6</v>
      </c>
      <c r="E22" s="146">
        <v>0.12915683846293935</v>
      </c>
      <c r="F22" s="146">
        <v>0.13005930141006369</v>
      </c>
      <c r="G22" s="146">
        <v>0.1311691973208963</v>
      </c>
      <c r="H22" s="146">
        <v>0.1322864004391382</v>
      </c>
      <c r="I22" s="146">
        <v>0.1326735043308937</v>
      </c>
      <c r="J22" s="146">
        <v>0.13277320435626619</v>
      </c>
      <c r="K22" s="146">
        <v>0.13270232408005159</v>
      </c>
      <c r="L22" s="146">
        <v>0.13226681479130301</v>
      </c>
      <c r="M22" s="146">
        <v>0.1318325987058051</v>
      </c>
      <c r="N22" s="146">
        <v>0.13122099464516529</v>
      </c>
      <c r="O22" s="146">
        <v>0.13033619828708048</v>
      </c>
      <c r="P22" s="146">
        <v>0.12930902912331951</v>
      </c>
      <c r="Q22" s="146">
        <v>0.12853499545894004</v>
      </c>
      <c r="R22" s="146">
        <v>0.12774277656267988</v>
      </c>
      <c r="S22" s="146"/>
      <c r="T22" s="146"/>
      <c r="U22" s="146"/>
    </row>
    <row r="23" spans="1:23" x14ac:dyDescent="0.45">
      <c r="A23" s="2" t="str">
        <f>'Population Definitions'!B9</f>
        <v>PLHIV Prisoners</v>
      </c>
      <c r="B23" s="143" t="s">
        <v>48</v>
      </c>
      <c r="C23" t="str">
        <f t="shared" si="1"/>
        <v>N.A.</v>
      </c>
      <c r="D23" s="2" t="s">
        <v>6</v>
      </c>
      <c r="E23" s="146">
        <v>0.184</v>
      </c>
      <c r="F23" s="146">
        <v>0.183948651437988</v>
      </c>
      <c r="G23" s="146">
        <v>0.1838988176268937</v>
      </c>
      <c r="H23" s="146">
        <v>0.18384502645485218</v>
      </c>
      <c r="I23" s="146">
        <v>0.1837038800778667</v>
      </c>
      <c r="J23" s="146">
        <v>0.18335497199633799</v>
      </c>
      <c r="K23" s="146">
        <v>0.1828628864483211</v>
      </c>
      <c r="L23" s="146">
        <v>0.18216204424176841</v>
      </c>
      <c r="M23" s="146">
        <v>0.18137081392447349</v>
      </c>
      <c r="N23" s="146">
        <v>0.1804358083649289</v>
      </c>
      <c r="O23" s="146">
        <v>0.17919172627146349</v>
      </c>
      <c r="P23" s="146">
        <v>0.17749984919498041</v>
      </c>
      <c r="Q23" s="146">
        <v>0.1759351614670864</v>
      </c>
      <c r="R23" s="146">
        <v>0.17448613117172479</v>
      </c>
      <c r="S23" s="146">
        <v>0.1735351493099285</v>
      </c>
      <c r="T23" s="146">
        <v>0.17290288267507409</v>
      </c>
      <c r="U23" s="146">
        <v>0.17168879164707629</v>
      </c>
    </row>
    <row r="24" spans="1:23" x14ac:dyDescent="0.45">
      <c r="A24" s="2" t="str">
        <f>'Population Definitions'!B10</f>
        <v>Health Care Workers</v>
      </c>
      <c r="B24" s="143" t="s">
        <v>48</v>
      </c>
      <c r="C24" t="str">
        <f t="shared" si="1"/>
        <v>N.A.</v>
      </c>
      <c r="D24" s="2" t="s">
        <v>6</v>
      </c>
      <c r="E24" s="146">
        <v>0.12915683846293935</v>
      </c>
      <c r="F24" s="146">
        <v>0.13005930141006369</v>
      </c>
      <c r="G24" s="146">
        <v>0.1311691973208963</v>
      </c>
      <c r="H24" s="146">
        <v>0.1322864004391382</v>
      </c>
      <c r="I24" s="146">
        <v>0.1326735043308937</v>
      </c>
      <c r="J24" s="146">
        <v>0.13277320435626619</v>
      </c>
      <c r="K24" s="146">
        <v>0.13270232408005159</v>
      </c>
      <c r="L24" s="146">
        <v>0.13226681479130301</v>
      </c>
      <c r="M24" s="146">
        <v>0.1318325987058051</v>
      </c>
      <c r="N24" s="146">
        <v>0.13122099464516529</v>
      </c>
      <c r="O24" s="146">
        <v>0.13033619828708048</v>
      </c>
      <c r="P24" s="146">
        <v>0.12930902912331951</v>
      </c>
      <c r="Q24" s="146">
        <v>0.12853499545894004</v>
      </c>
      <c r="R24" s="146">
        <v>0.12774277656267988</v>
      </c>
      <c r="S24" s="146"/>
      <c r="T24" s="146"/>
      <c r="U24" s="146"/>
    </row>
    <row r="25" spans="1:23" x14ac:dyDescent="0.45">
      <c r="A25" s="2" t="str">
        <f>'Population Definitions'!B11</f>
        <v>PLHIV Health Care Workers</v>
      </c>
      <c r="B25" s="143" t="s">
        <v>48</v>
      </c>
      <c r="C25" t="str">
        <f t="shared" si="1"/>
        <v>N.A.</v>
      </c>
      <c r="D25" s="2" t="s">
        <v>6</v>
      </c>
      <c r="E25" s="146">
        <v>0.184</v>
      </c>
      <c r="F25" s="146">
        <v>0.183948651437988</v>
      </c>
      <c r="G25" s="146">
        <v>0.1838988176268937</v>
      </c>
      <c r="H25" s="146">
        <v>0.18384502645485218</v>
      </c>
      <c r="I25" s="146">
        <v>0.1837038800778667</v>
      </c>
      <c r="J25" s="146">
        <v>0.18335497199633799</v>
      </c>
      <c r="K25" s="146">
        <v>0.1828628864483211</v>
      </c>
      <c r="L25" s="146">
        <v>0.18216204424176841</v>
      </c>
      <c r="M25" s="146">
        <v>0.18137081392447349</v>
      </c>
      <c r="N25" s="146">
        <v>0.1804358083649289</v>
      </c>
      <c r="O25" s="146">
        <v>0.17919172627146349</v>
      </c>
      <c r="P25" s="146">
        <v>0.17749984919498041</v>
      </c>
      <c r="Q25" s="146">
        <v>0.1759351614670864</v>
      </c>
      <c r="R25" s="146">
        <v>0.17448613117172479</v>
      </c>
      <c r="S25" s="146">
        <v>0.1735351493099285</v>
      </c>
      <c r="T25" s="146">
        <v>0.17290288267507409</v>
      </c>
      <c r="U25" s="146">
        <v>0.17168879164707629</v>
      </c>
    </row>
    <row r="26" spans="1:23" x14ac:dyDescent="0.45">
      <c r="A26" s="2" t="str">
        <f>'Population Definitions'!B12</f>
        <v>Miners</v>
      </c>
      <c r="B26" s="143" t="s">
        <v>48</v>
      </c>
      <c r="C26" t="str">
        <f t="shared" si="1"/>
        <v>N.A.</v>
      </c>
      <c r="D26" s="2" t="s">
        <v>6</v>
      </c>
      <c r="E26" s="146">
        <v>0.12915683846293935</v>
      </c>
      <c r="F26" s="146">
        <v>0.13005930141006369</v>
      </c>
      <c r="G26" s="146">
        <v>0.1311691973208963</v>
      </c>
      <c r="H26" s="146">
        <v>0.1322864004391382</v>
      </c>
      <c r="I26" s="146">
        <v>0.1326735043308937</v>
      </c>
      <c r="J26" s="146">
        <v>0.13277320435626619</v>
      </c>
      <c r="K26" s="146">
        <v>0.13270232408005159</v>
      </c>
      <c r="L26" s="146">
        <v>0.13226681479130301</v>
      </c>
      <c r="M26" s="146">
        <v>0.1318325987058051</v>
      </c>
      <c r="N26" s="146">
        <v>0.13122099464516529</v>
      </c>
      <c r="O26" s="146">
        <v>0.13033619828708048</v>
      </c>
      <c r="P26" s="146">
        <v>0.12930902912331951</v>
      </c>
      <c r="Q26" s="146">
        <v>0.12853499545894004</v>
      </c>
      <c r="R26" s="146">
        <v>0.12774277656267988</v>
      </c>
      <c r="S26" s="146"/>
      <c r="T26" s="146"/>
      <c r="U26" s="146"/>
    </row>
    <row r="27" spans="1:23" x14ac:dyDescent="0.45">
      <c r="A27" s="2" t="str">
        <f>'Population Definitions'!B13</f>
        <v>PLHIV Miners</v>
      </c>
      <c r="B27" s="143" t="s">
        <v>48</v>
      </c>
      <c r="C27" t="str">
        <f t="shared" si="1"/>
        <v>N.A.</v>
      </c>
      <c r="D27" s="2" t="s">
        <v>6</v>
      </c>
      <c r="E27" s="146">
        <v>0.184</v>
      </c>
      <c r="F27" s="146">
        <v>0.183948651437988</v>
      </c>
      <c r="G27" s="146">
        <v>0.1838988176268937</v>
      </c>
      <c r="H27" s="146">
        <v>0.18384502645485218</v>
      </c>
      <c r="I27" s="146">
        <v>0.1837038800778667</v>
      </c>
      <c r="J27" s="146">
        <v>0.18335497199633799</v>
      </c>
      <c r="K27" s="146">
        <v>0.1828628864483211</v>
      </c>
      <c r="L27" s="146">
        <v>0.18216204424176841</v>
      </c>
      <c r="M27" s="146">
        <v>0.18137081392447349</v>
      </c>
      <c r="N27" s="146">
        <v>0.1804358083649289</v>
      </c>
      <c r="O27" s="146">
        <v>0.17919172627146349</v>
      </c>
      <c r="P27" s="146">
        <v>0.17749984919498041</v>
      </c>
      <c r="Q27" s="146">
        <v>0.1759351614670864</v>
      </c>
      <c r="R27" s="146">
        <v>0.17448613117172479</v>
      </c>
      <c r="S27" s="146">
        <v>0.1735351493099285</v>
      </c>
      <c r="T27" s="146">
        <v>0.17290288267507409</v>
      </c>
      <c r="U27" s="146">
        <v>0.17168879164707629</v>
      </c>
    </row>
    <row r="29" spans="1:23" x14ac:dyDescent="0.45">
      <c r="A29" s="1" t="s">
        <v>101</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s="143" t="s">
        <v>48</v>
      </c>
      <c r="C30" t="str">
        <f t="shared" ref="C30:C41" si="2">IF(SUMPRODUCT(--(E30:W30&lt;&gt;""))=0,0,"N.A.")</f>
        <v>N.A.</v>
      </c>
      <c r="D30" s="2" t="s">
        <v>6</v>
      </c>
      <c r="E30" s="147">
        <v>0.12725373961218836</v>
      </c>
      <c r="F30" s="147">
        <v>0.12754172015404364</v>
      </c>
      <c r="G30" s="147">
        <v>0.12859907578558225</v>
      </c>
      <c r="H30" s="147">
        <v>0.12977512231840421</v>
      </c>
      <c r="I30" s="147">
        <v>0.1309975129137172</v>
      </c>
      <c r="J30" s="147">
        <v>0.1319463255098115</v>
      </c>
      <c r="K30" s="147">
        <v>0.1324815962805114</v>
      </c>
      <c r="L30" s="147">
        <v>0.13182540592168099</v>
      </c>
      <c r="M30" s="147">
        <v>0.13140550595238099</v>
      </c>
      <c r="N30" s="147">
        <v>0.12944434356273832</v>
      </c>
      <c r="O30" s="147">
        <v>0.12861112107623318</v>
      </c>
      <c r="P30" s="147">
        <v>0.12679263157894738</v>
      </c>
      <c r="Q30" s="147">
        <v>0.12661699507389163</v>
      </c>
      <c r="R30" s="147">
        <v>0.12629827709978464</v>
      </c>
      <c r="S30" s="147"/>
      <c r="T30" s="147"/>
      <c r="U30" s="147"/>
    </row>
    <row r="31" spans="1:23" x14ac:dyDescent="0.45">
      <c r="A31" s="2" t="str">
        <f>'Population Definitions'!B3</f>
        <v>Gen 5-14</v>
      </c>
      <c r="B31" s="143" t="s">
        <v>48</v>
      </c>
      <c r="C31" t="str">
        <f t="shared" si="2"/>
        <v>N.A.</v>
      </c>
      <c r="D31" s="2" t="s">
        <v>6</v>
      </c>
      <c r="E31" s="147">
        <v>0.12065641175896083</v>
      </c>
      <c r="F31" s="147">
        <v>0.12068852459016392</v>
      </c>
      <c r="G31" s="147">
        <v>0.12074768786127167</v>
      </c>
      <c r="H31" s="147">
        <v>0.12082996842407424</v>
      </c>
      <c r="I31" s="147">
        <v>0.12094574528840663</v>
      </c>
      <c r="J31" s="147">
        <v>0.12096942070275403</v>
      </c>
      <c r="K31" s="147">
        <v>0.12093937671687031</v>
      </c>
      <c r="L31" s="147">
        <v>0.12090507349454717</v>
      </c>
      <c r="M31" s="147">
        <v>0.12087392877547133</v>
      </c>
      <c r="N31" s="147">
        <v>0.12084799463960945</v>
      </c>
      <c r="O31" s="147">
        <v>0.1208880338591766</v>
      </c>
      <c r="P31" s="147">
        <v>0.12080144787644786</v>
      </c>
      <c r="Q31" s="147">
        <v>0.12086946454413892</v>
      </c>
      <c r="R31" s="147">
        <v>0.12063795255930088</v>
      </c>
      <c r="S31" s="147"/>
      <c r="T31" s="147"/>
      <c r="U31" s="147"/>
    </row>
    <row r="32" spans="1:23" x14ac:dyDescent="0.45">
      <c r="A32" s="2" t="str">
        <f>'Population Definitions'!B4</f>
        <v>Gen 15-64</v>
      </c>
      <c r="B32" s="143" t="s">
        <v>48</v>
      </c>
      <c r="C32" t="str">
        <f t="shared" si="2"/>
        <v>N.A.</v>
      </c>
      <c r="D32" s="2" t="s">
        <v>6</v>
      </c>
      <c r="E32" s="147">
        <v>0.12915683846293935</v>
      </c>
      <c r="F32" s="147">
        <v>0.13005930141006369</v>
      </c>
      <c r="G32" s="147">
        <v>0.1311691973208963</v>
      </c>
      <c r="H32" s="147">
        <v>0.1322864004391382</v>
      </c>
      <c r="I32" s="147">
        <v>0.1326735043308937</v>
      </c>
      <c r="J32" s="147">
        <v>0.13277320435626619</v>
      </c>
      <c r="K32" s="147">
        <v>0.13270232408005159</v>
      </c>
      <c r="L32" s="147">
        <v>0.13226681479130301</v>
      </c>
      <c r="M32" s="147">
        <v>0.1318325987058051</v>
      </c>
      <c r="N32" s="147">
        <v>0.13122099464516529</v>
      </c>
      <c r="O32" s="147">
        <v>0.13033619828708048</v>
      </c>
      <c r="P32" s="147">
        <v>0.12930902912331951</v>
      </c>
      <c r="Q32" s="147">
        <v>0.12853499545894004</v>
      </c>
      <c r="R32" s="147">
        <v>0.12774277656267988</v>
      </c>
      <c r="S32" s="147"/>
      <c r="T32" s="147"/>
      <c r="U32" s="147"/>
    </row>
    <row r="33" spans="1:23" x14ac:dyDescent="0.45">
      <c r="A33" s="2" t="str">
        <f>'Population Definitions'!B5</f>
        <v>Gen 65+</v>
      </c>
      <c r="B33" s="143" t="s">
        <v>48</v>
      </c>
      <c r="C33" t="str">
        <f t="shared" si="2"/>
        <v>N.A.</v>
      </c>
      <c r="D33" s="2" t="s">
        <v>6</v>
      </c>
      <c r="E33" s="147">
        <v>0.18678803131991051</v>
      </c>
      <c r="F33" s="147">
        <v>0.18735394456289978</v>
      </c>
      <c r="G33" s="147">
        <v>0.18612563580874869</v>
      </c>
      <c r="H33" s="147">
        <v>0.18756511175898929</v>
      </c>
      <c r="I33" s="147">
        <v>0.18187616387337061</v>
      </c>
      <c r="J33" s="147">
        <v>0.18194133452754141</v>
      </c>
      <c r="K33" s="147">
        <v>0.18269389509888218</v>
      </c>
      <c r="L33" s="147">
        <v>0.18121659751037339</v>
      </c>
      <c r="M33" s="147">
        <v>0.17970512303348118</v>
      </c>
      <c r="N33" s="147">
        <v>0.1815330188679245</v>
      </c>
      <c r="O33" s="147">
        <v>0.1779773686229382</v>
      </c>
      <c r="P33" s="147">
        <v>0.1790019011406844</v>
      </c>
      <c r="Q33" s="147">
        <v>0.1776626506024096</v>
      </c>
      <c r="R33" s="147">
        <v>0.17519746646795831</v>
      </c>
      <c r="S33" s="147"/>
      <c r="T33" s="147"/>
      <c r="U33" s="147"/>
    </row>
    <row r="34" spans="1:23" x14ac:dyDescent="0.45">
      <c r="A34" s="2" t="str">
        <f>'Population Definitions'!B6</f>
        <v>PLHIV 15-64</v>
      </c>
      <c r="B34" s="143" t="s">
        <v>48</v>
      </c>
      <c r="C34" t="str">
        <f t="shared" si="2"/>
        <v>N.A.</v>
      </c>
      <c r="D34" s="2" t="s">
        <v>6</v>
      </c>
      <c r="E34" s="147">
        <v>0.33999999999999997</v>
      </c>
      <c r="F34" s="147"/>
      <c r="G34" s="147"/>
      <c r="H34" s="147"/>
      <c r="I34" s="147">
        <v>0.33999999999999997</v>
      </c>
      <c r="J34" s="147">
        <v>0.22</v>
      </c>
      <c r="K34" s="147"/>
      <c r="L34" s="147"/>
      <c r="M34" s="147"/>
      <c r="N34" s="147">
        <v>0.215</v>
      </c>
      <c r="O34" s="147"/>
      <c r="P34" s="147"/>
      <c r="Q34" s="147"/>
      <c r="R34" s="147"/>
      <c r="S34" s="147"/>
      <c r="T34" s="147"/>
      <c r="U34" s="147">
        <v>0.17169999999999999</v>
      </c>
    </row>
    <row r="35" spans="1:23" x14ac:dyDescent="0.45">
      <c r="A35" s="2" t="str">
        <f>'Population Definitions'!B7</f>
        <v>PLHIV 65+</v>
      </c>
      <c r="B35" s="143" t="s">
        <v>48</v>
      </c>
      <c r="C35" t="str">
        <f t="shared" si="2"/>
        <v>N.A.</v>
      </c>
      <c r="D35" s="2" t="s">
        <v>6</v>
      </c>
      <c r="E35" s="147">
        <v>0.25078803131991101</v>
      </c>
      <c r="F35" s="147">
        <v>0.251302596000888</v>
      </c>
      <c r="G35" s="147">
        <v>0.250024453435642</v>
      </c>
      <c r="H35" s="147">
        <v>0.251410138213842</v>
      </c>
      <c r="I35" s="147">
        <v>0.245580043951237</v>
      </c>
      <c r="J35" s="147">
        <v>0.24529630652387899</v>
      </c>
      <c r="K35" s="147">
        <v>0.24555678154720301</v>
      </c>
      <c r="L35" s="147">
        <v>0.24337864175214199</v>
      </c>
      <c r="M35" s="147">
        <v>0.24107593695795498</v>
      </c>
      <c r="N35" s="147">
        <v>0.24196882723285301</v>
      </c>
      <c r="O35" s="147">
        <v>0.23716909489440199</v>
      </c>
      <c r="P35" s="147">
        <v>0.23650175033566501</v>
      </c>
      <c r="Q35" s="147">
        <v>0.23359781206949598</v>
      </c>
      <c r="R35" s="147">
        <v>0.22968359763968299</v>
      </c>
      <c r="S35" s="147"/>
      <c r="T35" s="147"/>
      <c r="U35" s="147">
        <v>0.22339999999999999</v>
      </c>
    </row>
    <row r="36" spans="1:23" x14ac:dyDescent="0.45">
      <c r="A36" s="2" t="str">
        <f>'Population Definitions'!B8</f>
        <v>Prisoners</v>
      </c>
      <c r="B36" s="143" t="s">
        <v>48</v>
      </c>
      <c r="C36" t="str">
        <f t="shared" si="2"/>
        <v>N.A.</v>
      </c>
      <c r="D36" s="2" t="s">
        <v>6</v>
      </c>
      <c r="E36" s="147">
        <v>0.12915683846293935</v>
      </c>
      <c r="F36" s="147">
        <v>0.13005930141006369</v>
      </c>
      <c r="G36" s="147">
        <v>0.1311691973208963</v>
      </c>
      <c r="H36" s="147">
        <v>0.1322864004391382</v>
      </c>
      <c r="I36" s="147">
        <v>0.1326735043308937</v>
      </c>
      <c r="J36" s="147">
        <v>0.13277320435626619</v>
      </c>
      <c r="K36" s="147">
        <v>0.13270232408005159</v>
      </c>
      <c r="L36" s="147">
        <v>0.13226681479130301</v>
      </c>
      <c r="M36" s="147">
        <v>0.1318325987058051</v>
      </c>
      <c r="N36" s="147">
        <v>0.13122099464516529</v>
      </c>
      <c r="O36" s="147">
        <v>0.13033619828708048</v>
      </c>
      <c r="P36" s="147">
        <v>0.12930902912331951</v>
      </c>
      <c r="Q36" s="147">
        <v>0.12853499545894004</v>
      </c>
      <c r="R36" s="147">
        <v>0.12774277656267988</v>
      </c>
      <c r="S36" s="147"/>
      <c r="T36" s="147"/>
      <c r="U36" s="147"/>
    </row>
    <row r="37" spans="1:23" x14ac:dyDescent="0.45">
      <c r="A37" s="2" t="str">
        <f>'Population Definitions'!B9</f>
        <v>PLHIV Prisoners</v>
      </c>
      <c r="B37" s="143" t="s">
        <v>48</v>
      </c>
      <c r="C37" t="str">
        <f t="shared" si="2"/>
        <v>N.A.</v>
      </c>
      <c r="D37" s="2" t="s">
        <v>6</v>
      </c>
      <c r="E37" s="147">
        <v>0.184</v>
      </c>
      <c r="F37" s="147">
        <v>0.183948651437988</v>
      </c>
      <c r="G37" s="147">
        <v>0.1838988176268937</v>
      </c>
      <c r="H37" s="147">
        <v>0.18384502645485218</v>
      </c>
      <c r="I37" s="147">
        <v>0.1837038800778667</v>
      </c>
      <c r="J37" s="147">
        <v>0.18335497199633799</v>
      </c>
      <c r="K37" s="147">
        <v>0.1828628864483211</v>
      </c>
      <c r="L37" s="147">
        <v>0.18216204424176841</v>
      </c>
      <c r="M37" s="147">
        <v>0.18137081392447349</v>
      </c>
      <c r="N37" s="147">
        <v>0.1804358083649289</v>
      </c>
      <c r="O37" s="147">
        <v>0.17919172627146349</v>
      </c>
      <c r="P37" s="147">
        <v>0.17749984919498041</v>
      </c>
      <c r="Q37" s="147">
        <v>0.1759351614670864</v>
      </c>
      <c r="R37" s="147">
        <v>0.17448613117172479</v>
      </c>
      <c r="S37" s="147">
        <v>0.1735351493099285</v>
      </c>
      <c r="T37" s="147">
        <v>0.17290288267507409</v>
      </c>
      <c r="U37" s="147">
        <v>0.17168879164707629</v>
      </c>
    </row>
    <row r="38" spans="1:23" x14ac:dyDescent="0.45">
      <c r="A38" s="2" t="str">
        <f>'Population Definitions'!B10</f>
        <v>Health Care Workers</v>
      </c>
      <c r="B38" s="143" t="s">
        <v>48</v>
      </c>
      <c r="C38" t="str">
        <f t="shared" si="2"/>
        <v>N.A.</v>
      </c>
      <c r="D38" s="2" t="s">
        <v>6</v>
      </c>
      <c r="E38" s="147">
        <v>0.12915683846293935</v>
      </c>
      <c r="F38" s="147">
        <v>0.13005930141006369</v>
      </c>
      <c r="G38" s="147">
        <v>0.1311691973208963</v>
      </c>
      <c r="H38" s="147">
        <v>0.1322864004391382</v>
      </c>
      <c r="I38" s="147">
        <v>0.1326735043308937</v>
      </c>
      <c r="J38" s="147">
        <v>0.13277320435626619</v>
      </c>
      <c r="K38" s="147">
        <v>0.13270232408005159</v>
      </c>
      <c r="L38" s="147">
        <v>0.13226681479130301</v>
      </c>
      <c r="M38" s="147">
        <v>0.1318325987058051</v>
      </c>
      <c r="N38" s="147">
        <v>0.13122099464516529</v>
      </c>
      <c r="O38" s="147">
        <v>0.13033619828708048</v>
      </c>
      <c r="P38" s="147">
        <v>0.12930902912331951</v>
      </c>
      <c r="Q38" s="147">
        <v>0.12853499545894004</v>
      </c>
      <c r="R38" s="147">
        <v>0.12774277656267988</v>
      </c>
      <c r="S38" s="147"/>
      <c r="T38" s="147"/>
      <c r="U38" s="147"/>
    </row>
    <row r="39" spans="1:23" x14ac:dyDescent="0.45">
      <c r="A39" s="2" t="str">
        <f>'Population Definitions'!B11</f>
        <v>PLHIV Health Care Workers</v>
      </c>
      <c r="B39" s="143" t="s">
        <v>48</v>
      </c>
      <c r="C39" t="str">
        <f t="shared" si="2"/>
        <v>N.A.</v>
      </c>
      <c r="D39" s="2" t="s">
        <v>6</v>
      </c>
      <c r="E39" s="147">
        <v>0.184</v>
      </c>
      <c r="F39" s="147">
        <v>0.183948651437988</v>
      </c>
      <c r="G39" s="147">
        <v>0.1838988176268937</v>
      </c>
      <c r="H39" s="147">
        <v>0.18384502645485218</v>
      </c>
      <c r="I39" s="147">
        <v>0.1837038800778667</v>
      </c>
      <c r="J39" s="147">
        <v>0.18335497199633799</v>
      </c>
      <c r="K39" s="147">
        <v>0.1828628864483211</v>
      </c>
      <c r="L39" s="147">
        <v>0.18216204424176841</v>
      </c>
      <c r="M39" s="147">
        <v>0.18137081392447349</v>
      </c>
      <c r="N39" s="147">
        <v>0.1804358083649289</v>
      </c>
      <c r="O39" s="147">
        <v>0.17919172627146349</v>
      </c>
      <c r="P39" s="147">
        <v>0.17749984919498041</v>
      </c>
      <c r="Q39" s="147">
        <v>0.1759351614670864</v>
      </c>
      <c r="R39" s="147">
        <v>0.17448613117172479</v>
      </c>
      <c r="S39" s="147">
        <v>0.1735351493099285</v>
      </c>
      <c r="T39" s="147">
        <v>0.17290288267507409</v>
      </c>
      <c r="U39" s="147">
        <v>0.17168879164707629</v>
      </c>
    </row>
    <row r="40" spans="1:23" x14ac:dyDescent="0.45">
      <c r="A40" s="2" t="str">
        <f>'Population Definitions'!B12</f>
        <v>Miners</v>
      </c>
      <c r="B40" s="143" t="s">
        <v>48</v>
      </c>
      <c r="C40" t="str">
        <f t="shared" si="2"/>
        <v>N.A.</v>
      </c>
      <c r="D40" s="2" t="s">
        <v>6</v>
      </c>
      <c r="E40" s="147">
        <v>0.12915683846293935</v>
      </c>
      <c r="F40" s="147">
        <v>0.13005930141006369</v>
      </c>
      <c r="G40" s="147">
        <v>0.1311691973208963</v>
      </c>
      <c r="H40" s="147">
        <v>0.1322864004391382</v>
      </c>
      <c r="I40" s="147">
        <v>0.1326735043308937</v>
      </c>
      <c r="J40" s="147">
        <v>0.13277320435626619</v>
      </c>
      <c r="K40" s="147">
        <v>0.13270232408005159</v>
      </c>
      <c r="L40" s="147">
        <v>0.13226681479130301</v>
      </c>
      <c r="M40" s="147">
        <v>0.1318325987058051</v>
      </c>
      <c r="N40" s="147">
        <v>0.13122099464516529</v>
      </c>
      <c r="O40" s="147">
        <v>0.13033619828708048</v>
      </c>
      <c r="P40" s="147">
        <v>0.12930902912331951</v>
      </c>
      <c r="Q40" s="147">
        <v>0.12853499545894004</v>
      </c>
      <c r="R40" s="147">
        <v>0.12774277656267988</v>
      </c>
      <c r="S40" s="147"/>
      <c r="T40" s="147"/>
      <c r="U40" s="147"/>
    </row>
    <row r="41" spans="1:23" x14ac:dyDescent="0.45">
      <c r="A41" s="2" t="str">
        <f>'Population Definitions'!B13</f>
        <v>PLHIV Miners</v>
      </c>
      <c r="B41" s="143" t="s">
        <v>48</v>
      </c>
      <c r="C41" t="str">
        <f t="shared" si="2"/>
        <v>N.A.</v>
      </c>
      <c r="D41" s="2" t="s">
        <v>6</v>
      </c>
      <c r="E41" s="147">
        <v>0.184</v>
      </c>
      <c r="F41" s="147">
        <v>0.183948651437988</v>
      </c>
      <c r="G41" s="147">
        <v>0.1838988176268937</v>
      </c>
      <c r="H41" s="147">
        <v>0.18384502645485218</v>
      </c>
      <c r="I41" s="147">
        <v>0.1837038800778667</v>
      </c>
      <c r="J41" s="147">
        <v>0.18335497199633799</v>
      </c>
      <c r="K41" s="147">
        <v>0.1828628864483211</v>
      </c>
      <c r="L41" s="147">
        <v>0.18216204424176841</v>
      </c>
      <c r="M41" s="147">
        <v>0.18137081392447349</v>
      </c>
      <c r="N41" s="147">
        <v>0.1804358083649289</v>
      </c>
      <c r="O41" s="147">
        <v>0.17919172627146349</v>
      </c>
      <c r="P41" s="147">
        <v>0.17749984919498041</v>
      </c>
      <c r="Q41" s="147">
        <v>0.1759351614670864</v>
      </c>
      <c r="R41" s="147">
        <v>0.17448613117172479</v>
      </c>
      <c r="S41" s="147">
        <v>0.1735351493099285</v>
      </c>
      <c r="T41" s="147">
        <v>0.17290288267507409</v>
      </c>
      <c r="U41" s="147">
        <v>0.17168879164707629</v>
      </c>
    </row>
    <row r="43" spans="1:23" x14ac:dyDescent="0.45">
      <c r="A43" s="1" t="s">
        <v>102</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s="143" t="s">
        <v>48</v>
      </c>
      <c r="C44" t="str">
        <f t="shared" ref="C44:C51" si="3">IF(SUMPRODUCT(--(E44:W44&lt;&gt;""))=0,0,"N.A.")</f>
        <v>N.A.</v>
      </c>
      <c r="D44" s="2" t="s">
        <v>6</v>
      </c>
      <c r="H44" s="148"/>
      <c r="I44" s="148">
        <v>5.0893158072126729E-2</v>
      </c>
      <c r="J44" s="148">
        <v>4.2280414620840152E-2</v>
      </c>
      <c r="K44" s="148">
        <v>3.4728829686013318E-2</v>
      </c>
      <c r="L44" s="148">
        <v>4.0057915057915061E-2</v>
      </c>
      <c r="M44" s="148">
        <v>3.1868882312770318E-2</v>
      </c>
      <c r="N44" s="148">
        <v>2.4430350011745362E-2</v>
      </c>
      <c r="O44" s="148">
        <v>1.7618927762396173E-2</v>
      </c>
      <c r="P44" s="148">
        <v>1.4056224899598393E-2</v>
      </c>
      <c r="Q44" s="148">
        <v>1.3333333333333334E-2</v>
      </c>
      <c r="R44" s="148">
        <v>1.2536676447052548E-2</v>
      </c>
      <c r="S44" s="148">
        <v>1.2337662337662338E-2</v>
      </c>
      <c r="T44" s="148">
        <v>1.2662559890485968E-2</v>
      </c>
    </row>
    <row r="45" spans="1:23" x14ac:dyDescent="0.45">
      <c r="A45" s="2" t="str">
        <f>'Population Definitions'!B3</f>
        <v>Gen 5-14</v>
      </c>
      <c r="B45" s="143" t="s">
        <v>48</v>
      </c>
      <c r="C45" t="str">
        <f t="shared" si="3"/>
        <v>N.A.</v>
      </c>
      <c r="D45" s="2" t="s">
        <v>6</v>
      </c>
      <c r="H45" s="148"/>
      <c r="I45" s="148">
        <v>5.4991034070531977E-2</v>
      </c>
      <c r="J45" s="148">
        <v>4.6202867764206054E-2</v>
      </c>
      <c r="K45" s="148">
        <v>3.9403620873269436E-2</v>
      </c>
      <c r="L45" s="148">
        <v>3.5398230088495575E-2</v>
      </c>
      <c r="M45" s="148">
        <v>2.7470093043863535E-2</v>
      </c>
      <c r="N45" s="148">
        <v>2.6864289022695692E-2</v>
      </c>
      <c r="O45" s="148">
        <v>1.9890601690701143E-2</v>
      </c>
      <c r="P45" s="148">
        <v>2.0795660036166366E-2</v>
      </c>
      <c r="Q45" s="148">
        <v>1.4314928425357873E-2</v>
      </c>
      <c r="R45" s="148">
        <v>1.4906832298136646E-2</v>
      </c>
      <c r="S45" s="148">
        <v>2.313030069390902E-2</v>
      </c>
      <c r="T45" s="148">
        <v>2.526487367563162E-2</v>
      </c>
    </row>
    <row r="46" spans="1:23" x14ac:dyDescent="0.45">
      <c r="A46" s="2" t="str">
        <f>'Population Definitions'!B4</f>
        <v>Gen 15-64</v>
      </c>
      <c r="B46" s="143" t="s">
        <v>48</v>
      </c>
      <c r="C46" t="str">
        <f t="shared" si="3"/>
        <v>N.A.</v>
      </c>
      <c r="D46" s="2" t="s">
        <v>6</v>
      </c>
      <c r="H46" s="148">
        <v>0.11797978445679094</v>
      </c>
      <c r="I46" s="148">
        <v>0.12582017010935603</v>
      </c>
      <c r="J46" s="148">
        <v>0.13173282501738751</v>
      </c>
      <c r="K46" s="148">
        <v>0.11613705078080136</v>
      </c>
      <c r="L46" s="148">
        <v>0.10884116180150458</v>
      </c>
      <c r="M46" s="148">
        <v>8.7771787665731987E-2</v>
      </c>
      <c r="N46" s="148">
        <v>6.569905197021389E-2</v>
      </c>
      <c r="O46" s="148">
        <v>4.9268606820485179E-2</v>
      </c>
      <c r="P46" s="148">
        <v>4.6772377289933401E-2</v>
      </c>
      <c r="Q46" s="148">
        <v>4.1917283793324454E-2</v>
      </c>
      <c r="R46" s="148">
        <v>3.942762321770623E-2</v>
      </c>
      <c r="S46" s="148">
        <v>3.9936829834587927E-2</v>
      </c>
      <c r="T46" s="148">
        <v>3.7857082510877042E-2</v>
      </c>
    </row>
    <row r="47" spans="1:23" x14ac:dyDescent="0.45">
      <c r="A47" s="2" t="str">
        <f>'Population Definitions'!B5</f>
        <v>Gen 65+</v>
      </c>
      <c r="B47" s="143" t="s">
        <v>48</v>
      </c>
      <c r="C47" t="str">
        <f t="shared" si="3"/>
        <v>N.A.</v>
      </c>
      <c r="D47" s="2" t="s">
        <v>6</v>
      </c>
      <c r="H47" s="148">
        <v>0.23999999999999996</v>
      </c>
      <c r="I47" s="148">
        <v>0.23126338329764451</v>
      </c>
      <c r="J47" s="148">
        <v>0.22187499999999999</v>
      </c>
      <c r="K47" s="148">
        <v>0.23538461538461539</v>
      </c>
      <c r="L47" s="148">
        <v>0.2142813565526264</v>
      </c>
      <c r="M47" s="148">
        <v>0.20334259180629913</v>
      </c>
      <c r="N47" s="148">
        <v>0.20307210172779691</v>
      </c>
      <c r="O47" s="148"/>
      <c r="P47" s="148">
        <v>0.18729063789214634</v>
      </c>
      <c r="Q47" s="148">
        <v>0.1754822145586985</v>
      </c>
      <c r="R47" s="148">
        <v>0.18639214701404841</v>
      </c>
      <c r="S47" s="148"/>
      <c r="T47" s="148">
        <v>0.16776970259264987</v>
      </c>
    </row>
    <row r="48" spans="1:23" x14ac:dyDescent="0.45">
      <c r="A48" s="2" t="str">
        <f>'Population Definitions'!B6</f>
        <v>PLHIV 15-64</v>
      </c>
      <c r="B48" s="143" t="s">
        <v>48</v>
      </c>
      <c r="C48" t="str">
        <f t="shared" si="3"/>
        <v>N.A.</v>
      </c>
      <c r="D48" s="2" t="s">
        <v>6</v>
      </c>
      <c r="H48" s="148">
        <v>0.11797019625268639</v>
      </c>
      <c r="I48" s="148">
        <v>0.12581552965057555</v>
      </c>
      <c r="J48" s="148">
        <v>0.13172046570556253</v>
      </c>
      <c r="K48" s="148">
        <v>0.11625361982845815</v>
      </c>
      <c r="L48" s="148">
        <v>0.11263263117463254</v>
      </c>
      <c r="M48" s="148">
        <v>0.1073244204082599</v>
      </c>
      <c r="N48" s="148">
        <v>9.1866921120217784E-2</v>
      </c>
      <c r="O48" s="148">
        <v>8.150790147757532E-2</v>
      </c>
      <c r="P48" s="148">
        <v>8.2946386576295772E-2</v>
      </c>
      <c r="Q48" s="148">
        <v>8.2772908062547307E-2</v>
      </c>
      <c r="R48" s="148">
        <v>7.6743707431563085E-2</v>
      </c>
      <c r="S48" s="148">
        <v>7.1985984878794054E-2</v>
      </c>
      <c r="T48" s="148">
        <v>7.51569946659425E-2</v>
      </c>
    </row>
    <row r="49" spans="1:23" x14ac:dyDescent="0.45">
      <c r="A49" s="2" t="str">
        <f>'Population Definitions'!B7</f>
        <v>PLHIV 65+</v>
      </c>
      <c r="B49" s="143" t="s">
        <v>48</v>
      </c>
      <c r="C49" t="str">
        <f t="shared" si="3"/>
        <v>N.A.</v>
      </c>
      <c r="D49" s="2" t="s">
        <v>6</v>
      </c>
      <c r="H49" s="148">
        <v>0.24</v>
      </c>
      <c r="I49" s="148">
        <v>0.23126338329764454</v>
      </c>
      <c r="J49" s="148">
        <v>0.22187499999999999</v>
      </c>
      <c r="K49" s="148">
        <v>0.23538461538461541</v>
      </c>
      <c r="L49" s="148">
        <v>0.2306769387845006</v>
      </c>
      <c r="M49" s="148">
        <v>0.23536319409495049</v>
      </c>
      <c r="N49" s="148"/>
      <c r="O49" s="148"/>
      <c r="P49" s="148"/>
      <c r="Q49" s="148">
        <v>0.2242763472180534</v>
      </c>
      <c r="R49" s="148">
        <v>0.22657601167203545</v>
      </c>
      <c r="S49" s="148">
        <v>0.23530684778718342</v>
      </c>
      <c r="T49" s="148">
        <v>0.24341040620971505</v>
      </c>
    </row>
    <row r="50" spans="1:23" x14ac:dyDescent="0.45">
      <c r="A50" s="2" t="str">
        <f>'Population Definitions'!B8</f>
        <v>Prisoners</v>
      </c>
      <c r="B50" s="143" t="s">
        <v>48</v>
      </c>
      <c r="C50" t="str">
        <f t="shared" si="3"/>
        <v>N.A.</v>
      </c>
      <c r="D50" s="2" t="s">
        <v>6</v>
      </c>
      <c r="H50" s="148"/>
      <c r="I50" s="148">
        <v>9.8966026587887737E-2</v>
      </c>
      <c r="J50" s="148"/>
      <c r="K50" s="148">
        <v>8.3155650319829411E-2</v>
      </c>
      <c r="L50" s="148"/>
      <c r="M50" s="148">
        <v>7.9971157943036941E-2</v>
      </c>
      <c r="N50" s="148">
        <v>4.5432414338749935E-2</v>
      </c>
      <c r="O50" s="148">
        <v>2.7149541821017743E-2</v>
      </c>
      <c r="P50" s="148">
        <v>2.3607064280192665E-2</v>
      </c>
      <c r="Q50" s="148">
        <v>2.8947590513967426E-2</v>
      </c>
      <c r="R50" s="148">
        <v>1.6541353383458648E-2</v>
      </c>
      <c r="S50" s="148"/>
      <c r="T50" s="148">
        <v>1.3673633821508126E-2</v>
      </c>
    </row>
    <row r="51" spans="1:23" x14ac:dyDescent="0.45">
      <c r="A51" s="2" t="str">
        <f>'Population Definitions'!B9</f>
        <v>PLHIV Prisoners</v>
      </c>
      <c r="B51" s="143" t="s">
        <v>48</v>
      </c>
      <c r="C51" t="str">
        <f t="shared" si="3"/>
        <v>N.A.</v>
      </c>
      <c r="D51" s="2" t="s">
        <v>6</v>
      </c>
      <c r="H51" s="148"/>
      <c r="I51" s="148">
        <v>9.8966026587887723E-2</v>
      </c>
      <c r="J51" s="148"/>
      <c r="K51" s="148"/>
      <c r="L51" s="148">
        <v>0.11024327784891166</v>
      </c>
      <c r="M51" s="148">
        <v>0.10692436753144943</v>
      </c>
      <c r="N51" s="148">
        <v>9.4096251423837637E-2</v>
      </c>
      <c r="O51" s="148">
        <v>7.5132457012188278E-2</v>
      </c>
      <c r="P51" s="148">
        <v>7.5596792752643791E-2</v>
      </c>
      <c r="Q51" s="148"/>
      <c r="R51" s="148">
        <v>5.8534588620548507E-2</v>
      </c>
      <c r="S51" s="148">
        <v>5.3481810153574429E-2</v>
      </c>
      <c r="T51" s="148">
        <v>4.7948232323232323E-2</v>
      </c>
    </row>
    <row r="52" spans="1:23" x14ac:dyDescent="0.45">
      <c r="A52" s="2" t="str">
        <f>'Population Definitions'!B10</f>
        <v>Health Care Workers</v>
      </c>
      <c r="B52" s="143" t="s">
        <v>48</v>
      </c>
      <c r="C52" s="149">
        <v>0.03</v>
      </c>
      <c r="D52" s="2" t="s">
        <v>6</v>
      </c>
    </row>
    <row r="53" spans="1:23" x14ac:dyDescent="0.45">
      <c r="A53" s="2" t="str">
        <f>'Population Definitions'!B11</f>
        <v>PLHIV Health Care Workers</v>
      </c>
      <c r="B53" s="143" t="s">
        <v>48</v>
      </c>
      <c r="C53" s="149">
        <v>0.03</v>
      </c>
      <c r="D53" s="2" t="s">
        <v>6</v>
      </c>
    </row>
    <row r="54" spans="1:23" x14ac:dyDescent="0.45">
      <c r="A54" s="2" t="str">
        <f>'Population Definitions'!B12</f>
        <v>Miners</v>
      </c>
      <c r="B54" s="143" t="s">
        <v>48</v>
      </c>
      <c r="C54" s="149">
        <v>0.03</v>
      </c>
      <c r="D54" s="2" t="s">
        <v>6</v>
      </c>
    </row>
    <row r="55" spans="1:23" x14ac:dyDescent="0.45">
      <c r="A55" s="2" t="str">
        <f>'Population Definitions'!B13</f>
        <v>PLHIV Miners</v>
      </c>
      <c r="B55" s="143" t="s">
        <v>48</v>
      </c>
      <c r="C55" s="149">
        <v>0.03</v>
      </c>
      <c r="D55" s="2" t="s">
        <v>6</v>
      </c>
    </row>
    <row r="57" spans="1:23" x14ac:dyDescent="0.45">
      <c r="A57" s="1" t="s">
        <v>103</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2" t="str">
        <f>'Population Definitions'!B2</f>
        <v>Gen 0-4</v>
      </c>
      <c r="B58" s="143" t="s">
        <v>48</v>
      </c>
      <c r="C58" t="str">
        <f t="shared" ref="C58:C63" si="4">IF(SUMPRODUCT(--(E58:W58&lt;&gt;""))=0,0,"N.A.")</f>
        <v>N.A.</v>
      </c>
      <c r="D58" s="2" t="s">
        <v>6</v>
      </c>
      <c r="N58" s="151"/>
      <c r="O58" s="151">
        <v>0.14285714285714285</v>
      </c>
      <c r="P58" s="151"/>
      <c r="Q58" s="151"/>
      <c r="R58" s="151"/>
      <c r="S58" s="151"/>
    </row>
    <row r="59" spans="1:23" x14ac:dyDescent="0.45">
      <c r="A59" s="2" t="str">
        <f>'Population Definitions'!B3</f>
        <v>Gen 5-14</v>
      </c>
      <c r="B59" s="143" t="s">
        <v>48</v>
      </c>
      <c r="C59" t="str">
        <f t="shared" si="4"/>
        <v>N.A.</v>
      </c>
      <c r="D59" s="2" t="s">
        <v>6</v>
      </c>
      <c r="N59" s="151"/>
      <c r="O59" s="151">
        <v>0.25</v>
      </c>
      <c r="P59" s="151"/>
      <c r="Q59" s="151">
        <v>0.21428571428571427</v>
      </c>
      <c r="R59" s="151"/>
      <c r="S59" s="151">
        <v>0.2</v>
      </c>
    </row>
    <row r="60" spans="1:23" x14ac:dyDescent="0.45">
      <c r="A60" s="2" t="str">
        <f>'Population Definitions'!B4</f>
        <v>Gen 15-64</v>
      </c>
      <c r="B60" s="143" t="s">
        <v>48</v>
      </c>
      <c r="C60" t="str">
        <f t="shared" si="4"/>
        <v>N.A.</v>
      </c>
      <c r="D60" s="2" t="s">
        <v>6</v>
      </c>
      <c r="N60" s="151">
        <v>0.23305084745762711</v>
      </c>
      <c r="O60" s="151">
        <v>0.18584983498349836</v>
      </c>
      <c r="P60" s="151">
        <v>0.13733401804709855</v>
      </c>
      <c r="Q60" s="151">
        <v>0.10407413080104151</v>
      </c>
      <c r="R60" s="151">
        <v>0.10439663470553674</v>
      </c>
      <c r="S60" s="151">
        <v>9.8266447649331151E-2</v>
      </c>
    </row>
    <row r="61" spans="1:23" x14ac:dyDescent="0.45">
      <c r="A61" s="2" t="str">
        <f>'Population Definitions'!B5</f>
        <v>Gen 65+</v>
      </c>
      <c r="B61" s="143" t="s">
        <v>48</v>
      </c>
      <c r="C61" t="str">
        <f t="shared" si="4"/>
        <v>N.A.</v>
      </c>
      <c r="D61" s="2" t="s">
        <v>6</v>
      </c>
      <c r="N61" s="151"/>
      <c r="O61" s="151">
        <v>0.40389610389610386</v>
      </c>
      <c r="P61" s="151"/>
      <c r="Q61" s="151"/>
      <c r="R61" s="151"/>
      <c r="S61" s="151">
        <v>0.23333333333333331</v>
      </c>
    </row>
    <row r="62" spans="1:23" x14ac:dyDescent="0.45">
      <c r="A62" s="2" t="str">
        <f>'Population Definitions'!B6</f>
        <v>PLHIV 15-64</v>
      </c>
      <c r="B62" s="143" t="s">
        <v>48</v>
      </c>
      <c r="C62" t="str">
        <f t="shared" si="4"/>
        <v>N.A.</v>
      </c>
      <c r="D62" s="2" t="s">
        <v>6</v>
      </c>
      <c r="N62" s="151">
        <v>0.24202898550724639</v>
      </c>
      <c r="O62" s="151">
        <v>0.22193883064951903</v>
      </c>
      <c r="P62" s="151">
        <v>0.21117817052312896</v>
      </c>
      <c r="Q62" s="151">
        <v>0.1941584094294411</v>
      </c>
      <c r="R62" s="151">
        <v>0.24728171052083919</v>
      </c>
      <c r="S62" s="151">
        <v>0.19567066279869047</v>
      </c>
    </row>
    <row r="63" spans="1:23" x14ac:dyDescent="0.45">
      <c r="A63" s="2" t="str">
        <f>'Population Definitions'!B7</f>
        <v>PLHIV 65+</v>
      </c>
      <c r="B63" s="143" t="s">
        <v>48</v>
      </c>
      <c r="C63" t="str">
        <f t="shared" si="4"/>
        <v>N.A.</v>
      </c>
      <c r="D63" s="2" t="s">
        <v>6</v>
      </c>
      <c r="N63" s="151"/>
      <c r="O63" s="151">
        <v>0.74794069192751234</v>
      </c>
      <c r="P63" s="151">
        <v>0.5</v>
      </c>
      <c r="Q63" s="151"/>
      <c r="R63" s="151"/>
      <c r="S63" s="151">
        <v>0.33333333333333331</v>
      </c>
    </row>
    <row r="64" spans="1:23" x14ac:dyDescent="0.45">
      <c r="A64" s="2" t="str">
        <f>'Population Definitions'!B8</f>
        <v>Prisoners</v>
      </c>
      <c r="B64" s="143" t="s">
        <v>48</v>
      </c>
      <c r="C64" s="150">
        <v>0.17</v>
      </c>
      <c r="D64" s="2" t="s">
        <v>6</v>
      </c>
    </row>
    <row r="65" spans="1:23" x14ac:dyDescent="0.45">
      <c r="A65" s="2" t="str">
        <f>'Population Definitions'!B9</f>
        <v>PLHIV Prisoners</v>
      </c>
      <c r="B65" s="143" t="s">
        <v>48</v>
      </c>
      <c r="C65" s="150">
        <v>0.17</v>
      </c>
      <c r="D65" s="2" t="s">
        <v>6</v>
      </c>
    </row>
    <row r="66" spans="1:23" x14ac:dyDescent="0.45">
      <c r="A66" s="2" t="str">
        <f>'Population Definitions'!B10</f>
        <v>Health Care Workers</v>
      </c>
      <c r="B66" s="143" t="s">
        <v>48</v>
      </c>
      <c r="C66" s="150">
        <v>0.17</v>
      </c>
      <c r="D66" s="2" t="s">
        <v>6</v>
      </c>
    </row>
    <row r="67" spans="1:23" x14ac:dyDescent="0.45">
      <c r="A67" s="2" t="str">
        <f>'Population Definitions'!B11</f>
        <v>PLHIV Health Care Workers</v>
      </c>
      <c r="B67" s="143" t="s">
        <v>48</v>
      </c>
      <c r="C67" s="150">
        <v>0.17</v>
      </c>
      <c r="D67" s="2" t="s">
        <v>6</v>
      </c>
    </row>
    <row r="68" spans="1:23" x14ac:dyDescent="0.45">
      <c r="A68" s="2" t="str">
        <f>'Population Definitions'!B12</f>
        <v>Miners</v>
      </c>
      <c r="B68" s="143" t="s">
        <v>48</v>
      </c>
      <c r="C68" s="150">
        <v>0.17</v>
      </c>
      <c r="D68" s="2" t="s">
        <v>6</v>
      </c>
    </row>
    <row r="69" spans="1:23" x14ac:dyDescent="0.45">
      <c r="A69" s="2" t="str">
        <f>'Population Definitions'!B13</f>
        <v>PLHIV Miners</v>
      </c>
      <c r="B69" s="143" t="s">
        <v>48</v>
      </c>
      <c r="C69" s="150">
        <v>0.17</v>
      </c>
      <c r="D69" s="2" t="s">
        <v>6</v>
      </c>
    </row>
    <row r="71" spans="1:23" x14ac:dyDescent="0.45">
      <c r="A71" s="1" t="s">
        <v>104</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45">
      <c r="A72" s="2" t="str">
        <f>'Population Definitions'!B2</f>
        <v>Gen 0-4</v>
      </c>
      <c r="B72" s="143" t="s">
        <v>48</v>
      </c>
      <c r="C72" s="152">
        <v>0.27</v>
      </c>
      <c r="D72" s="2" t="s">
        <v>6</v>
      </c>
    </row>
    <row r="73" spans="1:23" x14ac:dyDescent="0.45">
      <c r="A73" s="2" t="str">
        <f>'Population Definitions'!B3</f>
        <v>Gen 5-14</v>
      </c>
      <c r="B73" s="143" t="s">
        <v>48</v>
      </c>
      <c r="C73" s="152">
        <v>0.27</v>
      </c>
      <c r="D73" s="2" t="s">
        <v>6</v>
      </c>
    </row>
    <row r="74" spans="1:23" x14ac:dyDescent="0.45">
      <c r="A74" s="2" t="str">
        <f>'Population Definitions'!B4</f>
        <v>Gen 15-64</v>
      </c>
      <c r="B74" s="143" t="s">
        <v>48</v>
      </c>
      <c r="C74" s="152" t="s">
        <v>41</v>
      </c>
      <c r="D74" s="2" t="s">
        <v>6</v>
      </c>
      <c r="N74" s="153">
        <v>0.41176470588235292</v>
      </c>
      <c r="O74" s="153">
        <v>0.31975867269984914</v>
      </c>
      <c r="P74" s="153"/>
      <c r="Q74" s="153"/>
      <c r="R74" s="153"/>
      <c r="S74" s="153">
        <v>0.20909090909090908</v>
      </c>
    </row>
    <row r="75" spans="1:23" x14ac:dyDescent="0.45">
      <c r="A75" s="2" t="str">
        <f>'Population Definitions'!B5</f>
        <v>Gen 65+</v>
      </c>
      <c r="B75" s="143" t="s">
        <v>48</v>
      </c>
      <c r="C75" s="152">
        <v>0.27</v>
      </c>
      <c r="D75" s="2" t="s">
        <v>6</v>
      </c>
      <c r="N75" s="153"/>
      <c r="O75" s="153"/>
      <c r="P75" s="153"/>
      <c r="Q75" s="153"/>
      <c r="R75" s="153"/>
      <c r="S75" s="153"/>
    </row>
    <row r="76" spans="1:23" x14ac:dyDescent="0.45">
      <c r="A76" s="2" t="str">
        <f>'Population Definitions'!B6</f>
        <v>PLHIV 15-64</v>
      </c>
      <c r="B76" s="143" t="s">
        <v>48</v>
      </c>
      <c r="C76" s="152" t="s">
        <v>41</v>
      </c>
      <c r="D76" s="2" t="s">
        <v>6</v>
      </c>
      <c r="N76" s="153">
        <v>0.39233038348082594</v>
      </c>
      <c r="O76" s="153">
        <v>0.34262125902992774</v>
      </c>
      <c r="P76" s="153"/>
      <c r="Q76" s="153">
        <v>0.33333333333333331</v>
      </c>
      <c r="R76" s="153"/>
      <c r="S76" s="153">
        <v>0.25000000000000006</v>
      </c>
    </row>
    <row r="77" spans="1:23" x14ac:dyDescent="0.45">
      <c r="A77" s="2" t="str">
        <f>'Population Definitions'!B7</f>
        <v>PLHIV 65+</v>
      </c>
      <c r="B77" s="143" t="s">
        <v>48</v>
      </c>
      <c r="C77" s="152">
        <v>0.27</v>
      </c>
      <c r="D77" s="2" t="s">
        <v>6</v>
      </c>
    </row>
    <row r="78" spans="1:23" x14ac:dyDescent="0.45">
      <c r="A78" s="2" t="str">
        <f>'Population Definitions'!B8</f>
        <v>Prisoners</v>
      </c>
      <c r="B78" s="143" t="s">
        <v>48</v>
      </c>
      <c r="C78" s="152">
        <v>0.27</v>
      </c>
      <c r="D78" s="2" t="s">
        <v>6</v>
      </c>
    </row>
    <row r="79" spans="1:23" x14ac:dyDescent="0.45">
      <c r="A79" s="2" t="str">
        <f>'Population Definitions'!B9</f>
        <v>PLHIV Prisoners</v>
      </c>
      <c r="B79" s="143" t="s">
        <v>48</v>
      </c>
      <c r="C79" s="152">
        <v>0.27</v>
      </c>
      <c r="D79" s="2" t="s">
        <v>6</v>
      </c>
    </row>
    <row r="80" spans="1:23" x14ac:dyDescent="0.45">
      <c r="A80" s="2" t="str">
        <f>'Population Definitions'!B10</f>
        <v>Health Care Workers</v>
      </c>
      <c r="B80" s="143" t="s">
        <v>48</v>
      </c>
      <c r="C80" s="152">
        <v>0.27</v>
      </c>
      <c r="D80" s="2" t="s">
        <v>6</v>
      </c>
    </row>
    <row r="81" spans="1:23" x14ac:dyDescent="0.45">
      <c r="A81" s="2" t="str">
        <f>'Population Definitions'!B11</f>
        <v>PLHIV Health Care Workers</v>
      </c>
      <c r="B81" s="143" t="s">
        <v>48</v>
      </c>
      <c r="C81" s="152">
        <v>0.27</v>
      </c>
      <c r="D81" s="2" t="s">
        <v>6</v>
      </c>
    </row>
    <row r="82" spans="1:23" x14ac:dyDescent="0.45">
      <c r="A82" s="2" t="str">
        <f>'Population Definitions'!B12</f>
        <v>Miners</v>
      </c>
      <c r="B82" s="143" t="s">
        <v>48</v>
      </c>
      <c r="C82" s="152">
        <v>0.27</v>
      </c>
      <c r="D82" s="2" t="s">
        <v>6</v>
      </c>
    </row>
    <row r="83" spans="1:23" x14ac:dyDescent="0.45">
      <c r="A83" s="2" t="str">
        <f>'Population Definitions'!B13</f>
        <v>PLHIV Miners</v>
      </c>
      <c r="B83" s="143" t="s">
        <v>48</v>
      </c>
      <c r="C83" s="152">
        <v>0.27</v>
      </c>
      <c r="D83" s="2" t="s">
        <v>6</v>
      </c>
    </row>
    <row r="85" spans="1:23" x14ac:dyDescent="0.45">
      <c r="A85" s="1" t="s">
        <v>105</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45">
      <c r="A86" s="2" t="str">
        <f>'Population Definitions'!B2</f>
        <v>Gen 0-4</v>
      </c>
      <c r="B86" s="143" t="s">
        <v>48</v>
      </c>
      <c r="C86" t="str">
        <f t="shared" ref="C86:C97" si="5">IF(SUMPRODUCT(--(E86:W86&lt;&gt;""))=0,0,"N.A.")</f>
        <v>N.A.</v>
      </c>
      <c r="D86" s="2" t="s">
        <v>6</v>
      </c>
      <c r="E86" s="154">
        <v>2.7253739612188368E-2</v>
      </c>
      <c r="F86" s="154">
        <v>2.7541720154043652E-2</v>
      </c>
      <c r="G86" s="154">
        <v>2.859907578558225E-2</v>
      </c>
      <c r="H86" s="154">
        <v>2.9775122318404221E-2</v>
      </c>
      <c r="I86" s="154">
        <v>3.09975129137172E-2</v>
      </c>
      <c r="J86" s="154">
        <v>3.1946325509811496E-2</v>
      </c>
      <c r="K86" s="154">
        <v>3.24815962805114E-2</v>
      </c>
      <c r="L86" s="154">
        <v>3.1825405921680996E-2</v>
      </c>
      <c r="M86" s="154">
        <v>3.1405505952381001E-2</v>
      </c>
      <c r="N86" s="154">
        <v>2.9444343562738333E-2</v>
      </c>
      <c r="O86" s="154">
        <v>2.8611121076233183E-2</v>
      </c>
      <c r="P86" s="154">
        <v>2.679263157894737E-2</v>
      </c>
      <c r="Q86" s="154">
        <v>2.661699507389163E-2</v>
      </c>
      <c r="R86" s="154">
        <v>2.6298277099784641E-2</v>
      </c>
      <c r="S86" s="154"/>
      <c r="T86" s="154"/>
      <c r="U86" s="154"/>
    </row>
    <row r="87" spans="1:23" x14ac:dyDescent="0.45">
      <c r="A87" s="2" t="str">
        <f>'Population Definitions'!B3</f>
        <v>Gen 5-14</v>
      </c>
      <c r="B87" s="143" t="s">
        <v>48</v>
      </c>
      <c r="C87" t="str">
        <f t="shared" si="5"/>
        <v>N.A.</v>
      </c>
      <c r="D87" s="2" t="s">
        <v>6</v>
      </c>
      <c r="E87" s="154">
        <v>2.0656411758960838E-2</v>
      </c>
      <c r="F87" s="154">
        <v>2.0688524590163935E-2</v>
      </c>
      <c r="G87" s="154">
        <v>2.0747687861271676E-2</v>
      </c>
      <c r="H87" s="154">
        <v>2.0829968424074252E-2</v>
      </c>
      <c r="I87" s="154">
        <v>2.0945745288406627E-2</v>
      </c>
      <c r="J87" s="154">
        <v>2.0969420702754038E-2</v>
      </c>
      <c r="K87" s="154">
        <v>2.0939376716870323E-2</v>
      </c>
      <c r="L87" s="154">
        <v>2.0905073494547181E-2</v>
      </c>
      <c r="M87" s="154">
        <v>2.087392877547134E-2</v>
      </c>
      <c r="N87" s="154">
        <v>2.0847994639609457E-2</v>
      </c>
      <c r="O87" s="154">
        <v>2.0888033859176605E-2</v>
      </c>
      <c r="P87" s="154">
        <v>2.0801447876447877E-2</v>
      </c>
      <c r="Q87" s="154">
        <v>2.0869464544138929E-2</v>
      </c>
      <c r="R87" s="154">
        <v>2.0637952559300874E-2</v>
      </c>
      <c r="S87" s="154"/>
      <c r="T87" s="154"/>
      <c r="U87" s="154"/>
    </row>
    <row r="88" spans="1:23" x14ac:dyDescent="0.45">
      <c r="A88" s="2" t="str">
        <f>'Population Definitions'!B4</f>
        <v>Gen 15-64</v>
      </c>
      <c r="B88" s="143" t="s">
        <v>48</v>
      </c>
      <c r="C88" t="str">
        <f t="shared" si="5"/>
        <v>N.A.</v>
      </c>
      <c r="D88" s="2" t="s">
        <v>6</v>
      </c>
      <c r="E88" s="154">
        <v>2.9156838462939358E-2</v>
      </c>
      <c r="F88" s="154">
        <v>3.0059301410063702E-2</v>
      </c>
      <c r="G88" s="154">
        <v>3.1169197320896298E-2</v>
      </c>
      <c r="H88" s="154">
        <v>3.2286400439138198E-2</v>
      </c>
      <c r="I88" s="154">
        <v>3.26735043308937E-2</v>
      </c>
      <c r="J88" s="154">
        <v>3.2773204356266197E-2</v>
      </c>
      <c r="K88" s="154">
        <v>3.2702324080051602E-2</v>
      </c>
      <c r="L88" s="154">
        <v>3.2266814791303E-2</v>
      </c>
      <c r="M88" s="154">
        <v>3.1832598705805099E-2</v>
      </c>
      <c r="N88" s="154">
        <v>3.1220994645165298E-2</v>
      </c>
      <c r="O88" s="154">
        <v>3.03361982870805E-2</v>
      </c>
      <c r="P88" s="154">
        <v>2.9309029123319522E-2</v>
      </c>
      <c r="Q88" s="154">
        <v>2.8534995458940032E-2</v>
      </c>
      <c r="R88" s="154">
        <v>2.7742776562679872E-2</v>
      </c>
      <c r="S88" s="154"/>
      <c r="T88" s="154"/>
      <c r="U88" s="154"/>
    </row>
    <row r="89" spans="1:23" x14ac:dyDescent="0.45">
      <c r="A89" s="2" t="str">
        <f>'Population Definitions'!B5</f>
        <v>Gen 65+</v>
      </c>
      <c r="B89" s="143" t="s">
        <v>48</v>
      </c>
      <c r="C89" t="str">
        <f t="shared" si="5"/>
        <v>N.A.</v>
      </c>
      <c r="D89" s="2" t="s">
        <v>6</v>
      </c>
      <c r="E89" s="154">
        <v>8.6788031319910502E-2</v>
      </c>
      <c r="F89" s="154">
        <v>8.7353944562899799E-2</v>
      </c>
      <c r="G89" s="154">
        <v>8.6125635808748699E-2</v>
      </c>
      <c r="H89" s="154">
        <v>8.7565111758989303E-2</v>
      </c>
      <c r="I89" s="154">
        <v>8.18761638733706E-2</v>
      </c>
      <c r="J89" s="154">
        <v>8.1941334527541404E-2</v>
      </c>
      <c r="K89" s="154">
        <v>8.2693895098882197E-2</v>
      </c>
      <c r="L89" s="154">
        <v>8.1216597510373398E-2</v>
      </c>
      <c r="M89" s="154">
        <v>7.9705123033481207E-2</v>
      </c>
      <c r="N89" s="154">
        <v>8.1533018867924495E-2</v>
      </c>
      <c r="O89" s="154">
        <v>7.7977368622938206E-2</v>
      </c>
      <c r="P89" s="154">
        <v>7.9001901140684394E-2</v>
      </c>
      <c r="Q89" s="154">
        <v>7.7662650602409594E-2</v>
      </c>
      <c r="R89" s="154">
        <v>7.5197466467958302E-2</v>
      </c>
      <c r="S89" s="154"/>
      <c r="T89" s="154"/>
      <c r="U89" s="154"/>
    </row>
    <row r="90" spans="1:23" x14ac:dyDescent="0.45">
      <c r="A90" s="2" t="str">
        <f>'Population Definitions'!B6</f>
        <v>PLHIV 15-64</v>
      </c>
      <c r="B90" s="143" t="s">
        <v>48</v>
      </c>
      <c r="C90" t="str">
        <f t="shared" si="5"/>
        <v>N.A.</v>
      </c>
      <c r="D90" s="2" t="s">
        <v>6</v>
      </c>
      <c r="E90" s="154">
        <v>0.24</v>
      </c>
      <c r="F90" s="154"/>
      <c r="G90" s="154"/>
      <c r="H90" s="154"/>
      <c r="I90" s="154">
        <v>0.24</v>
      </c>
      <c r="J90" s="154">
        <v>0.12000000000000001</v>
      </c>
      <c r="K90" s="154"/>
      <c r="L90" s="154"/>
      <c r="M90" s="154"/>
      <c r="N90" s="154">
        <v>0.115</v>
      </c>
      <c r="O90" s="154"/>
      <c r="P90" s="154"/>
      <c r="Q90" s="154"/>
      <c r="R90" s="154"/>
      <c r="S90" s="154"/>
      <c r="T90" s="154"/>
      <c r="U90" s="154">
        <v>7.17E-2</v>
      </c>
    </row>
    <row r="91" spans="1:23" x14ac:dyDescent="0.45">
      <c r="A91" s="2" t="str">
        <f>'Population Definitions'!B7</f>
        <v>PLHIV 65+</v>
      </c>
      <c r="B91" s="143" t="s">
        <v>48</v>
      </c>
      <c r="C91" t="str">
        <f t="shared" si="5"/>
        <v>N.A.</v>
      </c>
      <c r="D91" s="2" t="s">
        <v>6</v>
      </c>
      <c r="E91" s="154">
        <v>0.150788031319911</v>
      </c>
      <c r="F91" s="154">
        <v>0.151302596000888</v>
      </c>
      <c r="G91" s="154">
        <v>0.150024453435642</v>
      </c>
      <c r="H91" s="154">
        <v>0.151410138213842</v>
      </c>
      <c r="I91" s="154">
        <v>0.145580043951237</v>
      </c>
      <c r="J91" s="154">
        <v>0.14529630652387898</v>
      </c>
      <c r="K91" s="154">
        <v>0.145556781547203</v>
      </c>
      <c r="L91" s="154">
        <v>0.14337864175214199</v>
      </c>
      <c r="M91" s="154">
        <v>0.14107593695795501</v>
      </c>
      <c r="N91" s="154">
        <v>0.14196882723285301</v>
      </c>
      <c r="O91" s="154">
        <v>0.13716909489440199</v>
      </c>
      <c r="P91" s="154">
        <v>0.136501750335665</v>
      </c>
      <c r="Q91" s="154">
        <v>0.133597812069496</v>
      </c>
      <c r="R91" s="154">
        <v>0.12968359763968298</v>
      </c>
      <c r="S91" s="154"/>
      <c r="T91" s="154"/>
      <c r="U91" s="154">
        <v>0.12340000000000001</v>
      </c>
    </row>
    <row r="92" spans="1:23" x14ac:dyDescent="0.45">
      <c r="A92" s="2" t="str">
        <f>'Population Definitions'!B8</f>
        <v>Prisoners</v>
      </c>
      <c r="B92" s="143" t="s">
        <v>48</v>
      </c>
      <c r="C92" t="str">
        <f t="shared" si="5"/>
        <v>N.A.</v>
      </c>
      <c r="D92" s="2" t="s">
        <v>6</v>
      </c>
      <c r="E92" s="154">
        <v>2.9156838462939358E-2</v>
      </c>
      <c r="F92" s="154">
        <v>3.0059301410063702E-2</v>
      </c>
      <c r="G92" s="154">
        <v>3.1169197320896298E-2</v>
      </c>
      <c r="H92" s="154">
        <v>3.2286400439138198E-2</v>
      </c>
      <c r="I92" s="154">
        <v>3.26735043308937E-2</v>
      </c>
      <c r="J92" s="154">
        <v>3.2773204356266197E-2</v>
      </c>
      <c r="K92" s="154">
        <v>3.2702324080051602E-2</v>
      </c>
      <c r="L92" s="154">
        <v>3.2266814791303E-2</v>
      </c>
      <c r="M92" s="154">
        <v>3.1832598705805099E-2</v>
      </c>
      <c r="N92" s="154">
        <v>3.1220994645165298E-2</v>
      </c>
      <c r="O92" s="154">
        <v>3.03361982870805E-2</v>
      </c>
      <c r="P92" s="154">
        <v>2.9309029123319522E-2</v>
      </c>
      <c r="Q92" s="154">
        <v>2.8534995458940032E-2</v>
      </c>
      <c r="R92" s="154">
        <v>2.7742776562679872E-2</v>
      </c>
      <c r="S92" s="154"/>
      <c r="T92" s="154"/>
      <c r="U92" s="154"/>
    </row>
    <row r="93" spans="1:23" x14ac:dyDescent="0.45">
      <c r="A93" s="2" t="str">
        <f>'Population Definitions'!B9</f>
        <v>PLHIV Prisoners</v>
      </c>
      <c r="B93" s="143" t="s">
        <v>48</v>
      </c>
      <c r="C93" t="str">
        <f t="shared" si="5"/>
        <v>N.A.</v>
      </c>
      <c r="D93" s="2" t="s">
        <v>6</v>
      </c>
      <c r="E93" s="154">
        <v>8.4000000000000005E-2</v>
      </c>
      <c r="F93" s="154">
        <v>8.3948651437988006E-2</v>
      </c>
      <c r="G93" s="154">
        <v>8.3898817626893704E-2</v>
      </c>
      <c r="H93" s="154">
        <v>8.3845026454852201E-2</v>
      </c>
      <c r="I93" s="154">
        <v>8.3703880077866707E-2</v>
      </c>
      <c r="J93" s="154">
        <v>8.3354971996337998E-2</v>
      </c>
      <c r="K93" s="154">
        <v>8.2862886448321099E-2</v>
      </c>
      <c r="L93" s="154">
        <v>8.21620442417684E-2</v>
      </c>
      <c r="M93" s="154">
        <v>8.1370813924473498E-2</v>
      </c>
      <c r="N93" s="154">
        <v>8.0435808364928904E-2</v>
      </c>
      <c r="O93" s="154">
        <v>7.9191726271463495E-2</v>
      </c>
      <c r="P93" s="154">
        <v>7.7499849194980402E-2</v>
      </c>
      <c r="Q93" s="154">
        <v>7.5935161467086398E-2</v>
      </c>
      <c r="R93" s="154">
        <v>7.4486131171724798E-2</v>
      </c>
      <c r="S93" s="154">
        <v>7.3535149309928494E-2</v>
      </c>
      <c r="T93" s="154">
        <v>7.2902882675074096E-2</v>
      </c>
      <c r="U93" s="154">
        <v>7.1688791647076297E-2</v>
      </c>
    </row>
    <row r="94" spans="1:23" x14ac:dyDescent="0.45">
      <c r="A94" s="2" t="str">
        <f>'Population Definitions'!B10</f>
        <v>Health Care Workers</v>
      </c>
      <c r="B94" s="143" t="s">
        <v>48</v>
      </c>
      <c r="C94" t="str">
        <f t="shared" si="5"/>
        <v>N.A.</v>
      </c>
      <c r="D94" s="2" t="s">
        <v>6</v>
      </c>
      <c r="E94" s="154">
        <v>2.9156838462939358E-2</v>
      </c>
      <c r="F94" s="154">
        <v>3.0059301410063702E-2</v>
      </c>
      <c r="G94" s="154">
        <v>3.1169197320896298E-2</v>
      </c>
      <c r="H94" s="154">
        <v>3.2286400439138198E-2</v>
      </c>
      <c r="I94" s="154">
        <v>3.26735043308937E-2</v>
      </c>
      <c r="J94" s="154">
        <v>3.2773204356266197E-2</v>
      </c>
      <c r="K94" s="154">
        <v>3.2702324080051602E-2</v>
      </c>
      <c r="L94" s="154">
        <v>3.2266814791303E-2</v>
      </c>
      <c r="M94" s="154">
        <v>3.1832598705805099E-2</v>
      </c>
      <c r="N94" s="154">
        <v>3.1220994645165298E-2</v>
      </c>
      <c r="O94" s="154">
        <v>3.03361982870805E-2</v>
      </c>
      <c r="P94" s="154">
        <v>2.9309029123319522E-2</v>
      </c>
      <c r="Q94" s="154">
        <v>2.8534995458940032E-2</v>
      </c>
      <c r="R94" s="154">
        <v>2.7742776562679872E-2</v>
      </c>
      <c r="S94" s="154"/>
      <c r="T94" s="154"/>
      <c r="U94" s="154"/>
    </row>
    <row r="95" spans="1:23" x14ac:dyDescent="0.45">
      <c r="A95" s="2" t="str">
        <f>'Population Definitions'!B11</f>
        <v>PLHIV Health Care Workers</v>
      </c>
      <c r="B95" s="143" t="s">
        <v>48</v>
      </c>
      <c r="C95" t="str">
        <f t="shared" si="5"/>
        <v>N.A.</v>
      </c>
      <c r="D95" s="2" t="s">
        <v>6</v>
      </c>
      <c r="E95" s="154">
        <v>8.4000000000000005E-2</v>
      </c>
      <c r="F95" s="154">
        <v>8.3948651437988006E-2</v>
      </c>
      <c r="G95" s="154">
        <v>8.3898817626893704E-2</v>
      </c>
      <c r="H95" s="154">
        <v>8.3845026454852201E-2</v>
      </c>
      <c r="I95" s="154">
        <v>8.3703880077866707E-2</v>
      </c>
      <c r="J95" s="154">
        <v>8.3354971996337998E-2</v>
      </c>
      <c r="K95" s="154">
        <v>8.2862886448321099E-2</v>
      </c>
      <c r="L95" s="154">
        <v>8.21620442417684E-2</v>
      </c>
      <c r="M95" s="154">
        <v>8.1370813924473498E-2</v>
      </c>
      <c r="N95" s="154">
        <v>8.0435808364928904E-2</v>
      </c>
      <c r="O95" s="154">
        <v>7.9191726271463495E-2</v>
      </c>
      <c r="P95" s="154">
        <v>7.7499849194980402E-2</v>
      </c>
      <c r="Q95" s="154">
        <v>7.5935161467086398E-2</v>
      </c>
      <c r="R95" s="154">
        <v>7.4486131171724798E-2</v>
      </c>
      <c r="S95" s="154">
        <v>7.3535149309928494E-2</v>
      </c>
      <c r="T95" s="154">
        <v>7.2902882675074096E-2</v>
      </c>
      <c r="U95" s="154">
        <v>7.1688791647076297E-2</v>
      </c>
    </row>
    <row r="96" spans="1:23" x14ac:dyDescent="0.45">
      <c r="A96" s="2" t="str">
        <f>'Population Definitions'!B12</f>
        <v>Miners</v>
      </c>
      <c r="B96" s="143" t="s">
        <v>48</v>
      </c>
      <c r="C96" t="str">
        <f t="shared" si="5"/>
        <v>N.A.</v>
      </c>
      <c r="D96" s="2" t="s">
        <v>6</v>
      </c>
      <c r="E96" s="154">
        <v>2.9156838462939358E-2</v>
      </c>
      <c r="F96" s="154">
        <v>3.0059301410063702E-2</v>
      </c>
      <c r="G96" s="154">
        <v>3.1169197320896298E-2</v>
      </c>
      <c r="H96" s="154">
        <v>3.2286400439138198E-2</v>
      </c>
      <c r="I96" s="154">
        <v>3.26735043308937E-2</v>
      </c>
      <c r="J96" s="154">
        <v>3.2773204356266197E-2</v>
      </c>
      <c r="K96" s="154">
        <v>3.2702324080051602E-2</v>
      </c>
      <c r="L96" s="154">
        <v>3.2266814791303E-2</v>
      </c>
      <c r="M96" s="154">
        <v>3.1832598705805099E-2</v>
      </c>
      <c r="N96" s="154">
        <v>3.1220994645165298E-2</v>
      </c>
      <c r="O96" s="154">
        <v>3.03361982870805E-2</v>
      </c>
      <c r="P96" s="154">
        <v>2.9309029123319522E-2</v>
      </c>
      <c r="Q96" s="154">
        <v>2.8534995458940032E-2</v>
      </c>
      <c r="R96" s="154">
        <v>2.7742776562679872E-2</v>
      </c>
      <c r="S96" s="154"/>
      <c r="T96" s="154"/>
      <c r="U96" s="154"/>
    </row>
    <row r="97" spans="1:23" x14ac:dyDescent="0.45">
      <c r="A97" s="2" t="str">
        <f>'Population Definitions'!B13</f>
        <v>PLHIV Miners</v>
      </c>
      <c r="B97" s="143" t="s">
        <v>48</v>
      </c>
      <c r="C97" t="str">
        <f t="shared" si="5"/>
        <v>N.A.</v>
      </c>
      <c r="D97" s="2" t="s">
        <v>6</v>
      </c>
      <c r="E97" s="154">
        <v>8.4000000000000005E-2</v>
      </c>
      <c r="F97" s="154">
        <v>8.3948651437988006E-2</v>
      </c>
      <c r="G97" s="154">
        <v>8.3898817626893704E-2</v>
      </c>
      <c r="H97" s="154">
        <v>8.3845026454852201E-2</v>
      </c>
      <c r="I97" s="154">
        <v>8.3703880077866707E-2</v>
      </c>
      <c r="J97" s="154">
        <v>8.3354971996337998E-2</v>
      </c>
      <c r="K97" s="154">
        <v>8.2862886448321099E-2</v>
      </c>
      <c r="L97" s="154">
        <v>8.21620442417684E-2</v>
      </c>
      <c r="M97" s="154">
        <v>8.1370813924473498E-2</v>
      </c>
      <c r="N97" s="154">
        <v>8.0435808364928904E-2</v>
      </c>
      <c r="O97" s="154">
        <v>7.9191726271463495E-2</v>
      </c>
      <c r="P97" s="154">
        <v>7.7499849194980402E-2</v>
      </c>
      <c r="Q97" s="154">
        <v>7.5935161467086398E-2</v>
      </c>
      <c r="R97" s="154">
        <v>7.4486131171724798E-2</v>
      </c>
      <c r="S97" s="154">
        <v>7.3535149309928494E-2</v>
      </c>
      <c r="T97" s="154">
        <v>7.2902882675074096E-2</v>
      </c>
      <c r="U97" s="154">
        <v>7.1688791647076297E-2</v>
      </c>
    </row>
    <row r="99" spans="1:23" x14ac:dyDescent="0.45">
      <c r="A99" s="1" t="s">
        <v>106</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45">
      <c r="A100" s="2" t="str">
        <f>'Population Definitions'!B2</f>
        <v>Gen 0-4</v>
      </c>
      <c r="B100" s="143" t="s">
        <v>48</v>
      </c>
      <c r="C100" t="str">
        <f t="shared" ref="C100:C111" si="6">IF(SUMPRODUCT(--(E100:W100&lt;&gt;""))=0,0,"N.A.")</f>
        <v>N.A.</v>
      </c>
      <c r="D100" s="2" t="s">
        <v>6</v>
      </c>
      <c r="E100" s="155">
        <v>2.7253739612188368E-2</v>
      </c>
      <c r="F100" s="155">
        <v>2.7541720154043652E-2</v>
      </c>
      <c r="G100" s="155">
        <v>2.859907578558225E-2</v>
      </c>
      <c r="H100" s="155">
        <v>2.9775122318404221E-2</v>
      </c>
      <c r="I100" s="155">
        <v>3.09975129137172E-2</v>
      </c>
      <c r="J100" s="155">
        <v>3.1946325509811496E-2</v>
      </c>
      <c r="K100" s="155">
        <v>3.24815962805114E-2</v>
      </c>
      <c r="L100" s="155">
        <v>3.1825405921680996E-2</v>
      </c>
      <c r="M100" s="155">
        <v>3.1405505952381001E-2</v>
      </c>
      <c r="N100" s="155">
        <v>2.9444343562738333E-2</v>
      </c>
      <c r="O100" s="155">
        <v>2.8611121076233183E-2</v>
      </c>
      <c r="P100" s="155">
        <v>2.679263157894737E-2</v>
      </c>
      <c r="Q100" s="155">
        <v>2.661699507389163E-2</v>
      </c>
      <c r="R100" s="155">
        <v>2.6298277099784641E-2</v>
      </c>
      <c r="S100" s="155"/>
      <c r="T100" s="155"/>
      <c r="U100" s="155"/>
    </row>
    <row r="101" spans="1:23" x14ac:dyDescent="0.45">
      <c r="A101" s="2" t="str">
        <f>'Population Definitions'!B3</f>
        <v>Gen 5-14</v>
      </c>
      <c r="B101" s="143" t="s">
        <v>48</v>
      </c>
      <c r="C101" t="str">
        <f t="shared" si="6"/>
        <v>N.A.</v>
      </c>
      <c r="D101" s="2" t="s">
        <v>6</v>
      </c>
      <c r="E101" s="155">
        <v>2.0656411758960838E-2</v>
      </c>
      <c r="F101" s="155">
        <v>2.0688524590163935E-2</v>
      </c>
      <c r="G101" s="155">
        <v>2.0747687861271676E-2</v>
      </c>
      <c r="H101" s="155">
        <v>2.0829968424074252E-2</v>
      </c>
      <c r="I101" s="155">
        <v>2.0945745288406627E-2</v>
      </c>
      <c r="J101" s="155">
        <v>2.0969420702754038E-2</v>
      </c>
      <c r="K101" s="155">
        <v>2.0939376716870323E-2</v>
      </c>
      <c r="L101" s="155">
        <v>2.0905073494547181E-2</v>
      </c>
      <c r="M101" s="155">
        <v>2.087392877547134E-2</v>
      </c>
      <c r="N101" s="155">
        <v>2.0847994639609457E-2</v>
      </c>
      <c r="O101" s="155">
        <v>2.0888033859176605E-2</v>
      </c>
      <c r="P101" s="155">
        <v>2.0801447876447877E-2</v>
      </c>
      <c r="Q101" s="155">
        <v>2.0869464544138929E-2</v>
      </c>
      <c r="R101" s="155">
        <v>2.0637952559300874E-2</v>
      </c>
      <c r="S101" s="155"/>
      <c r="T101" s="155"/>
      <c r="U101" s="155"/>
    </row>
    <row r="102" spans="1:23" x14ac:dyDescent="0.45">
      <c r="A102" s="2" t="str">
        <f>'Population Definitions'!B4</f>
        <v>Gen 15-64</v>
      </c>
      <c r="B102" s="143" t="s">
        <v>48</v>
      </c>
      <c r="C102" t="str">
        <f t="shared" si="6"/>
        <v>N.A.</v>
      </c>
      <c r="D102" s="2" t="s">
        <v>6</v>
      </c>
      <c r="E102" s="155">
        <v>2.9156838462939358E-2</v>
      </c>
      <c r="F102" s="155">
        <v>3.0059301410063702E-2</v>
      </c>
      <c r="G102" s="155">
        <v>3.1169197320896298E-2</v>
      </c>
      <c r="H102" s="155">
        <v>3.2286400439138198E-2</v>
      </c>
      <c r="I102" s="155">
        <v>3.26735043308937E-2</v>
      </c>
      <c r="J102" s="155">
        <v>3.2773204356266197E-2</v>
      </c>
      <c r="K102" s="155">
        <v>3.2702324080051602E-2</v>
      </c>
      <c r="L102" s="155">
        <v>3.2266814791303E-2</v>
      </c>
      <c r="M102" s="155">
        <v>3.1832598705805099E-2</v>
      </c>
      <c r="N102" s="155">
        <v>3.1220994645165298E-2</v>
      </c>
      <c r="O102" s="155">
        <v>3.03361982870805E-2</v>
      </c>
      <c r="P102" s="155">
        <v>2.9309029123319522E-2</v>
      </c>
      <c r="Q102" s="155">
        <v>2.8534995458940032E-2</v>
      </c>
      <c r="R102" s="155">
        <v>2.7742776562679872E-2</v>
      </c>
      <c r="S102" s="155"/>
      <c r="T102" s="155"/>
      <c r="U102" s="155"/>
    </row>
    <row r="103" spans="1:23" x14ac:dyDescent="0.45">
      <c r="A103" s="2" t="str">
        <f>'Population Definitions'!B5</f>
        <v>Gen 65+</v>
      </c>
      <c r="B103" s="143" t="s">
        <v>48</v>
      </c>
      <c r="C103" t="str">
        <f t="shared" si="6"/>
        <v>N.A.</v>
      </c>
      <c r="D103" s="2" t="s">
        <v>6</v>
      </c>
      <c r="E103" s="155">
        <v>8.6788031319910502E-2</v>
      </c>
      <c r="F103" s="155">
        <v>8.7353944562899799E-2</v>
      </c>
      <c r="G103" s="155">
        <v>8.6125635808748699E-2</v>
      </c>
      <c r="H103" s="155">
        <v>8.7565111758989303E-2</v>
      </c>
      <c r="I103" s="155">
        <v>8.18761638733706E-2</v>
      </c>
      <c r="J103" s="155">
        <v>8.1941334527541404E-2</v>
      </c>
      <c r="K103" s="155">
        <v>8.2693895098882197E-2</v>
      </c>
      <c r="L103" s="155">
        <v>8.1216597510373398E-2</v>
      </c>
      <c r="M103" s="155">
        <v>7.9705123033481207E-2</v>
      </c>
      <c r="N103" s="155">
        <v>8.1533018867924495E-2</v>
      </c>
      <c r="O103" s="155">
        <v>7.7977368622938206E-2</v>
      </c>
      <c r="P103" s="155">
        <v>7.9001901140684394E-2</v>
      </c>
      <c r="Q103" s="155">
        <v>7.7662650602409594E-2</v>
      </c>
      <c r="R103" s="155">
        <v>7.5197466467958302E-2</v>
      </c>
      <c r="S103" s="155"/>
      <c r="T103" s="155"/>
      <c r="U103" s="155"/>
    </row>
    <row r="104" spans="1:23" x14ac:dyDescent="0.45">
      <c r="A104" s="2" t="str">
        <f>'Population Definitions'!B6</f>
        <v>PLHIV 15-64</v>
      </c>
      <c r="B104" s="143" t="s">
        <v>48</v>
      </c>
      <c r="C104" t="str">
        <f t="shared" si="6"/>
        <v>N.A.</v>
      </c>
      <c r="D104" s="2" t="s">
        <v>6</v>
      </c>
      <c r="E104" s="155">
        <v>0.24</v>
      </c>
      <c r="F104" s="155"/>
      <c r="G104" s="155"/>
      <c r="H104" s="155"/>
      <c r="I104" s="155">
        <v>0.24</v>
      </c>
      <c r="J104" s="155">
        <v>0.12000000000000001</v>
      </c>
      <c r="K104" s="155"/>
      <c r="L104" s="155"/>
      <c r="M104" s="155"/>
      <c r="N104" s="155">
        <v>0.115</v>
      </c>
      <c r="O104" s="155"/>
      <c r="P104" s="155"/>
      <c r="Q104" s="155"/>
      <c r="R104" s="155"/>
      <c r="S104" s="155"/>
      <c r="T104" s="155"/>
      <c r="U104" s="155">
        <v>7.17E-2</v>
      </c>
    </row>
    <row r="105" spans="1:23" x14ac:dyDescent="0.45">
      <c r="A105" s="2" t="str">
        <f>'Population Definitions'!B7</f>
        <v>PLHIV 65+</v>
      </c>
      <c r="B105" s="143" t="s">
        <v>48</v>
      </c>
      <c r="C105" t="str">
        <f t="shared" si="6"/>
        <v>N.A.</v>
      </c>
      <c r="D105" s="2" t="s">
        <v>6</v>
      </c>
      <c r="E105" s="155">
        <v>0.150788031319911</v>
      </c>
      <c r="F105" s="155">
        <v>0.151302596000888</v>
      </c>
      <c r="G105" s="155">
        <v>0.150024453435642</v>
      </c>
      <c r="H105" s="155">
        <v>0.151410138213842</v>
      </c>
      <c r="I105" s="155">
        <v>0.145580043951237</v>
      </c>
      <c r="J105" s="155">
        <v>0.14529630652387898</v>
      </c>
      <c r="K105" s="155">
        <v>0.145556781547203</v>
      </c>
      <c r="L105" s="155">
        <v>0.14337864175214199</v>
      </c>
      <c r="M105" s="155">
        <v>0.14107593695795501</v>
      </c>
      <c r="N105" s="155">
        <v>0.14196882723285301</v>
      </c>
      <c r="O105" s="155">
        <v>0.13716909489440199</v>
      </c>
      <c r="P105" s="155">
        <v>0.136501750335665</v>
      </c>
      <c r="Q105" s="155">
        <v>0.133597812069496</v>
      </c>
      <c r="R105" s="155">
        <v>0.12968359763968298</v>
      </c>
      <c r="S105" s="155"/>
      <c r="T105" s="155"/>
      <c r="U105" s="155">
        <v>0.12340000000000001</v>
      </c>
    </row>
    <row r="106" spans="1:23" x14ac:dyDescent="0.45">
      <c r="A106" s="2" t="str">
        <f>'Population Definitions'!B8</f>
        <v>Prisoners</v>
      </c>
      <c r="B106" s="143" t="s">
        <v>48</v>
      </c>
      <c r="C106" t="str">
        <f t="shared" si="6"/>
        <v>N.A.</v>
      </c>
      <c r="D106" s="2" t="s">
        <v>6</v>
      </c>
      <c r="E106" s="155">
        <v>2.9156838462939358E-2</v>
      </c>
      <c r="F106" s="155">
        <v>3.0059301410063702E-2</v>
      </c>
      <c r="G106" s="155">
        <v>3.1169197320896298E-2</v>
      </c>
      <c r="H106" s="155">
        <v>3.2286400439138198E-2</v>
      </c>
      <c r="I106" s="155">
        <v>3.26735043308937E-2</v>
      </c>
      <c r="J106" s="155">
        <v>3.2773204356266197E-2</v>
      </c>
      <c r="K106" s="155">
        <v>3.2702324080051602E-2</v>
      </c>
      <c r="L106" s="155">
        <v>3.2266814791303E-2</v>
      </c>
      <c r="M106" s="155">
        <v>3.1832598705805099E-2</v>
      </c>
      <c r="N106" s="155">
        <v>3.1220994645165298E-2</v>
      </c>
      <c r="O106" s="155">
        <v>3.03361982870805E-2</v>
      </c>
      <c r="P106" s="155">
        <v>2.9309029123319522E-2</v>
      </c>
      <c r="Q106" s="155">
        <v>2.8534995458940032E-2</v>
      </c>
      <c r="R106" s="155">
        <v>2.7742776562679872E-2</v>
      </c>
      <c r="S106" s="155"/>
      <c r="T106" s="155"/>
      <c r="U106" s="155"/>
    </row>
    <row r="107" spans="1:23" x14ac:dyDescent="0.45">
      <c r="A107" s="2" t="str">
        <f>'Population Definitions'!B9</f>
        <v>PLHIV Prisoners</v>
      </c>
      <c r="B107" s="143" t="s">
        <v>48</v>
      </c>
      <c r="C107" t="str">
        <f t="shared" si="6"/>
        <v>N.A.</v>
      </c>
      <c r="D107" s="2" t="s">
        <v>6</v>
      </c>
      <c r="E107" s="155">
        <v>8.4000000000000005E-2</v>
      </c>
      <c r="F107" s="155">
        <v>8.3948651437988006E-2</v>
      </c>
      <c r="G107" s="155">
        <v>8.3898817626893704E-2</v>
      </c>
      <c r="H107" s="155">
        <v>8.3845026454852201E-2</v>
      </c>
      <c r="I107" s="155">
        <v>8.3703880077866707E-2</v>
      </c>
      <c r="J107" s="155">
        <v>8.3354971996337998E-2</v>
      </c>
      <c r="K107" s="155">
        <v>8.2862886448321099E-2</v>
      </c>
      <c r="L107" s="155">
        <v>8.21620442417684E-2</v>
      </c>
      <c r="M107" s="155">
        <v>8.1370813924473498E-2</v>
      </c>
      <c r="N107" s="155">
        <v>8.0435808364928904E-2</v>
      </c>
      <c r="O107" s="155">
        <v>7.9191726271463495E-2</v>
      </c>
      <c r="P107" s="155">
        <v>7.7499849194980402E-2</v>
      </c>
      <c r="Q107" s="155">
        <v>7.5935161467086398E-2</v>
      </c>
      <c r="R107" s="155">
        <v>7.4486131171724798E-2</v>
      </c>
      <c r="S107" s="155">
        <v>7.3535149309928494E-2</v>
      </c>
      <c r="T107" s="155">
        <v>7.2902882675074096E-2</v>
      </c>
      <c r="U107" s="155">
        <v>7.1688791647076297E-2</v>
      </c>
    </row>
    <row r="108" spans="1:23" x14ac:dyDescent="0.45">
      <c r="A108" s="2" t="str">
        <f>'Population Definitions'!B10</f>
        <v>Health Care Workers</v>
      </c>
      <c r="B108" s="143" t="s">
        <v>48</v>
      </c>
      <c r="C108" t="str">
        <f t="shared" si="6"/>
        <v>N.A.</v>
      </c>
      <c r="D108" s="2" t="s">
        <v>6</v>
      </c>
      <c r="E108" s="155">
        <v>2.9156838462939358E-2</v>
      </c>
      <c r="F108" s="155">
        <v>3.0059301410063702E-2</v>
      </c>
      <c r="G108" s="155">
        <v>3.1169197320896298E-2</v>
      </c>
      <c r="H108" s="155">
        <v>3.2286400439138198E-2</v>
      </c>
      <c r="I108" s="155">
        <v>3.26735043308937E-2</v>
      </c>
      <c r="J108" s="155">
        <v>3.2773204356266197E-2</v>
      </c>
      <c r="K108" s="155">
        <v>3.2702324080051602E-2</v>
      </c>
      <c r="L108" s="155">
        <v>3.2266814791303E-2</v>
      </c>
      <c r="M108" s="155">
        <v>3.1832598705805099E-2</v>
      </c>
      <c r="N108" s="155">
        <v>3.1220994645165298E-2</v>
      </c>
      <c r="O108" s="155">
        <v>3.03361982870805E-2</v>
      </c>
      <c r="P108" s="155">
        <v>2.9309029123319522E-2</v>
      </c>
      <c r="Q108" s="155">
        <v>2.8534995458940032E-2</v>
      </c>
      <c r="R108" s="155">
        <v>2.7742776562679872E-2</v>
      </c>
      <c r="S108" s="155"/>
      <c r="T108" s="155"/>
      <c r="U108" s="155"/>
    </row>
    <row r="109" spans="1:23" x14ac:dyDescent="0.45">
      <c r="A109" s="2" t="str">
        <f>'Population Definitions'!B11</f>
        <v>PLHIV Health Care Workers</v>
      </c>
      <c r="B109" s="143" t="s">
        <v>48</v>
      </c>
      <c r="C109" t="str">
        <f t="shared" si="6"/>
        <v>N.A.</v>
      </c>
      <c r="D109" s="2" t="s">
        <v>6</v>
      </c>
      <c r="E109" s="155">
        <v>8.4000000000000005E-2</v>
      </c>
      <c r="F109" s="155">
        <v>8.3948651437988006E-2</v>
      </c>
      <c r="G109" s="155">
        <v>8.3898817626893704E-2</v>
      </c>
      <c r="H109" s="155">
        <v>8.3845026454852201E-2</v>
      </c>
      <c r="I109" s="155">
        <v>8.3703880077866707E-2</v>
      </c>
      <c r="J109" s="155">
        <v>8.3354971996337998E-2</v>
      </c>
      <c r="K109" s="155">
        <v>8.2862886448321099E-2</v>
      </c>
      <c r="L109" s="155">
        <v>8.21620442417684E-2</v>
      </c>
      <c r="M109" s="155">
        <v>8.1370813924473498E-2</v>
      </c>
      <c r="N109" s="155">
        <v>8.0435808364928904E-2</v>
      </c>
      <c r="O109" s="155">
        <v>7.9191726271463495E-2</v>
      </c>
      <c r="P109" s="155">
        <v>7.7499849194980402E-2</v>
      </c>
      <c r="Q109" s="155">
        <v>7.5935161467086398E-2</v>
      </c>
      <c r="R109" s="155">
        <v>7.4486131171724798E-2</v>
      </c>
      <c r="S109" s="155">
        <v>7.3535149309928494E-2</v>
      </c>
      <c r="T109" s="155">
        <v>7.2902882675074096E-2</v>
      </c>
      <c r="U109" s="155">
        <v>7.1688791647076297E-2</v>
      </c>
    </row>
    <row r="110" spans="1:23" x14ac:dyDescent="0.45">
      <c r="A110" s="2" t="str">
        <f>'Population Definitions'!B12</f>
        <v>Miners</v>
      </c>
      <c r="B110" s="143" t="s">
        <v>48</v>
      </c>
      <c r="C110" t="str">
        <f t="shared" si="6"/>
        <v>N.A.</v>
      </c>
      <c r="D110" s="2" t="s">
        <v>6</v>
      </c>
      <c r="E110" s="155">
        <v>2.9156838462939358E-2</v>
      </c>
      <c r="F110" s="155">
        <v>3.0059301410063702E-2</v>
      </c>
      <c r="G110" s="155">
        <v>3.1169197320896298E-2</v>
      </c>
      <c r="H110" s="155">
        <v>3.2286400439138198E-2</v>
      </c>
      <c r="I110" s="155">
        <v>3.26735043308937E-2</v>
      </c>
      <c r="J110" s="155">
        <v>3.2773204356266197E-2</v>
      </c>
      <c r="K110" s="155">
        <v>3.2702324080051602E-2</v>
      </c>
      <c r="L110" s="155">
        <v>3.2266814791303E-2</v>
      </c>
      <c r="M110" s="155">
        <v>3.1832598705805099E-2</v>
      </c>
      <c r="N110" s="155">
        <v>3.1220994645165298E-2</v>
      </c>
      <c r="O110" s="155">
        <v>3.03361982870805E-2</v>
      </c>
      <c r="P110" s="155">
        <v>2.9309029123319522E-2</v>
      </c>
      <c r="Q110" s="155">
        <v>2.8534995458940032E-2</v>
      </c>
      <c r="R110" s="155">
        <v>2.7742776562679872E-2</v>
      </c>
      <c r="S110" s="155"/>
      <c r="T110" s="155"/>
      <c r="U110" s="155"/>
    </row>
    <row r="111" spans="1:23" x14ac:dyDescent="0.45">
      <c r="A111" s="2" t="str">
        <f>'Population Definitions'!B13</f>
        <v>PLHIV Miners</v>
      </c>
      <c r="B111" s="143" t="s">
        <v>48</v>
      </c>
      <c r="C111" t="str">
        <f t="shared" si="6"/>
        <v>N.A.</v>
      </c>
      <c r="D111" s="2" t="s">
        <v>6</v>
      </c>
      <c r="E111" s="155">
        <v>8.4000000000000005E-2</v>
      </c>
      <c r="F111" s="155">
        <v>8.3948651437988006E-2</v>
      </c>
      <c r="G111" s="155">
        <v>8.3898817626893704E-2</v>
      </c>
      <c r="H111" s="155">
        <v>8.3845026454852201E-2</v>
      </c>
      <c r="I111" s="155">
        <v>8.3703880077866707E-2</v>
      </c>
      <c r="J111" s="155">
        <v>8.3354971996337998E-2</v>
      </c>
      <c r="K111" s="155">
        <v>8.2862886448321099E-2</v>
      </c>
      <c r="L111" s="155">
        <v>8.21620442417684E-2</v>
      </c>
      <c r="M111" s="155">
        <v>8.1370813924473498E-2</v>
      </c>
      <c r="N111" s="155">
        <v>8.0435808364928904E-2</v>
      </c>
      <c r="O111" s="155">
        <v>7.9191726271463495E-2</v>
      </c>
      <c r="P111" s="155">
        <v>7.7499849194980402E-2</v>
      </c>
      <c r="Q111" s="155">
        <v>7.5935161467086398E-2</v>
      </c>
      <c r="R111" s="155">
        <v>7.4486131171724798E-2</v>
      </c>
      <c r="S111" s="155">
        <v>7.3535149309928494E-2</v>
      </c>
      <c r="T111" s="155">
        <v>7.2902882675074096E-2</v>
      </c>
      <c r="U111" s="155">
        <v>7.1688791647076297E-2</v>
      </c>
    </row>
    <row r="113" spans="1:23" x14ac:dyDescent="0.45">
      <c r="A113" s="1" t="s">
        <v>107</v>
      </c>
      <c r="B113" s="1" t="s">
        <v>3</v>
      </c>
      <c r="C113" s="1" t="s">
        <v>4</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45">
      <c r="A114" s="2" t="str">
        <f>'Population Definitions'!B2</f>
        <v>Gen 0-4</v>
      </c>
      <c r="B114" s="143" t="s">
        <v>48</v>
      </c>
      <c r="C114" t="str">
        <f t="shared" ref="C114:C125" si="7">IF(SUMPRODUCT(--(E114:W114&lt;&gt;""))=0,0,"N.A.")</f>
        <v>N.A.</v>
      </c>
      <c r="D114" s="2" t="s">
        <v>6</v>
      </c>
      <c r="E114" s="156">
        <v>2.7253739612188368E-2</v>
      </c>
      <c r="F114" s="156">
        <v>2.7541720154043652E-2</v>
      </c>
      <c r="G114" s="156">
        <v>2.859907578558225E-2</v>
      </c>
      <c r="H114" s="156">
        <v>2.9775122318404221E-2</v>
      </c>
      <c r="I114" s="156">
        <v>3.09975129137172E-2</v>
      </c>
      <c r="J114" s="156">
        <v>3.1946325509811496E-2</v>
      </c>
      <c r="K114" s="156">
        <v>3.24815962805114E-2</v>
      </c>
      <c r="L114" s="156">
        <v>3.1825405921680996E-2</v>
      </c>
      <c r="M114" s="156">
        <v>3.1405505952381001E-2</v>
      </c>
      <c r="N114" s="156">
        <v>2.9444343562738333E-2</v>
      </c>
      <c r="O114" s="156">
        <v>2.8611121076233183E-2</v>
      </c>
      <c r="P114" s="156">
        <v>2.679263157894737E-2</v>
      </c>
      <c r="Q114" s="156">
        <v>2.661699507389163E-2</v>
      </c>
      <c r="R114" s="156">
        <v>2.6298277099784641E-2</v>
      </c>
      <c r="S114" s="156"/>
      <c r="T114" s="156"/>
      <c r="U114" s="156"/>
    </row>
    <row r="115" spans="1:23" x14ac:dyDescent="0.45">
      <c r="A115" s="2" t="str">
        <f>'Population Definitions'!B3</f>
        <v>Gen 5-14</v>
      </c>
      <c r="B115" s="143" t="s">
        <v>48</v>
      </c>
      <c r="C115" t="str">
        <f t="shared" si="7"/>
        <v>N.A.</v>
      </c>
      <c r="D115" s="2" t="s">
        <v>6</v>
      </c>
      <c r="E115" s="156">
        <v>2.0656411758960838E-2</v>
      </c>
      <c r="F115" s="156">
        <v>2.0688524590163935E-2</v>
      </c>
      <c r="G115" s="156">
        <v>2.0747687861271676E-2</v>
      </c>
      <c r="H115" s="156">
        <v>2.0829968424074252E-2</v>
      </c>
      <c r="I115" s="156">
        <v>2.0945745288406627E-2</v>
      </c>
      <c r="J115" s="156">
        <v>2.0969420702754038E-2</v>
      </c>
      <c r="K115" s="156">
        <v>2.0939376716870323E-2</v>
      </c>
      <c r="L115" s="156">
        <v>2.0905073494547181E-2</v>
      </c>
      <c r="M115" s="156">
        <v>2.087392877547134E-2</v>
      </c>
      <c r="N115" s="156">
        <v>2.0847994639609457E-2</v>
      </c>
      <c r="O115" s="156">
        <v>2.0888033859176605E-2</v>
      </c>
      <c r="P115" s="156">
        <v>2.0801447876447877E-2</v>
      </c>
      <c r="Q115" s="156">
        <v>2.0869464544138929E-2</v>
      </c>
      <c r="R115" s="156">
        <v>2.0637952559300874E-2</v>
      </c>
      <c r="S115" s="156"/>
      <c r="T115" s="156"/>
      <c r="U115" s="156"/>
    </row>
    <row r="116" spans="1:23" x14ac:dyDescent="0.45">
      <c r="A116" s="2" t="str">
        <f>'Population Definitions'!B4</f>
        <v>Gen 15-64</v>
      </c>
      <c r="B116" s="143" t="s">
        <v>48</v>
      </c>
      <c r="C116" t="str">
        <f t="shared" si="7"/>
        <v>N.A.</v>
      </c>
      <c r="D116" s="2" t="s">
        <v>6</v>
      </c>
      <c r="E116" s="156">
        <v>2.9156838462939358E-2</v>
      </c>
      <c r="F116" s="156">
        <v>3.0059301410063702E-2</v>
      </c>
      <c r="G116" s="156">
        <v>3.1169197320896298E-2</v>
      </c>
      <c r="H116" s="156">
        <v>3.2286400439138198E-2</v>
      </c>
      <c r="I116" s="156">
        <v>3.26735043308937E-2</v>
      </c>
      <c r="J116" s="156">
        <v>3.2773204356266197E-2</v>
      </c>
      <c r="K116" s="156">
        <v>3.2702324080051602E-2</v>
      </c>
      <c r="L116" s="156">
        <v>3.2266814791303E-2</v>
      </c>
      <c r="M116" s="156">
        <v>3.1832598705805099E-2</v>
      </c>
      <c r="N116" s="156">
        <v>3.1220994645165298E-2</v>
      </c>
      <c r="O116" s="156">
        <v>3.03361982870805E-2</v>
      </c>
      <c r="P116" s="156">
        <v>2.9309029123319522E-2</v>
      </c>
      <c r="Q116" s="156">
        <v>2.8534995458940032E-2</v>
      </c>
      <c r="R116" s="156">
        <v>2.7742776562679872E-2</v>
      </c>
      <c r="S116" s="156"/>
      <c r="T116" s="156"/>
      <c r="U116" s="156"/>
    </row>
    <row r="117" spans="1:23" x14ac:dyDescent="0.45">
      <c r="A117" s="2" t="str">
        <f>'Population Definitions'!B5</f>
        <v>Gen 65+</v>
      </c>
      <c r="B117" s="143" t="s">
        <v>48</v>
      </c>
      <c r="C117" t="str">
        <f t="shared" si="7"/>
        <v>N.A.</v>
      </c>
      <c r="D117" s="2" t="s">
        <v>6</v>
      </c>
      <c r="E117" s="156">
        <v>8.6788031319910502E-2</v>
      </c>
      <c r="F117" s="156">
        <v>8.7353944562899799E-2</v>
      </c>
      <c r="G117" s="156">
        <v>8.6125635808748699E-2</v>
      </c>
      <c r="H117" s="156">
        <v>8.7565111758989303E-2</v>
      </c>
      <c r="I117" s="156">
        <v>8.18761638733706E-2</v>
      </c>
      <c r="J117" s="156">
        <v>8.1941334527541404E-2</v>
      </c>
      <c r="K117" s="156">
        <v>8.2693895098882197E-2</v>
      </c>
      <c r="L117" s="156">
        <v>8.1216597510373398E-2</v>
      </c>
      <c r="M117" s="156">
        <v>7.9705123033481207E-2</v>
      </c>
      <c r="N117" s="156">
        <v>8.1533018867924495E-2</v>
      </c>
      <c r="O117" s="156">
        <v>7.7977368622938206E-2</v>
      </c>
      <c r="P117" s="156">
        <v>7.9001901140684394E-2</v>
      </c>
      <c r="Q117" s="156">
        <v>7.7662650602409594E-2</v>
      </c>
      <c r="R117" s="156">
        <v>7.5197466467958302E-2</v>
      </c>
      <c r="S117" s="156"/>
      <c r="T117" s="156"/>
      <c r="U117" s="156"/>
    </row>
    <row r="118" spans="1:23" x14ac:dyDescent="0.45">
      <c r="A118" s="2" t="str">
        <f>'Population Definitions'!B6</f>
        <v>PLHIV 15-64</v>
      </c>
      <c r="B118" s="143" t="s">
        <v>48</v>
      </c>
      <c r="C118" t="str">
        <f t="shared" si="7"/>
        <v>N.A.</v>
      </c>
      <c r="D118" s="2" t="s">
        <v>6</v>
      </c>
      <c r="E118" s="156">
        <v>0.24</v>
      </c>
      <c r="F118" s="156"/>
      <c r="G118" s="156"/>
      <c r="H118" s="156"/>
      <c r="I118" s="156">
        <v>0.24</v>
      </c>
      <c r="J118" s="156">
        <v>0.12000000000000001</v>
      </c>
      <c r="K118" s="156"/>
      <c r="L118" s="156"/>
      <c r="M118" s="156"/>
      <c r="N118" s="156">
        <v>0.115</v>
      </c>
      <c r="O118" s="156"/>
      <c r="P118" s="156"/>
      <c r="Q118" s="156"/>
      <c r="R118" s="156"/>
      <c r="S118" s="156"/>
      <c r="T118" s="156"/>
      <c r="U118" s="156">
        <v>7.17E-2</v>
      </c>
    </row>
    <row r="119" spans="1:23" x14ac:dyDescent="0.45">
      <c r="A119" s="2" t="str">
        <f>'Population Definitions'!B7</f>
        <v>PLHIV 65+</v>
      </c>
      <c r="B119" s="143" t="s">
        <v>48</v>
      </c>
      <c r="C119" t="str">
        <f t="shared" si="7"/>
        <v>N.A.</v>
      </c>
      <c r="D119" s="2" t="s">
        <v>6</v>
      </c>
      <c r="E119" s="156">
        <v>0.150788031319911</v>
      </c>
      <c r="F119" s="156">
        <v>0.151302596000888</v>
      </c>
      <c r="G119" s="156">
        <v>0.150024453435642</v>
      </c>
      <c r="H119" s="156">
        <v>0.151410138213842</v>
      </c>
      <c r="I119" s="156">
        <v>0.145580043951237</v>
      </c>
      <c r="J119" s="156">
        <v>0.14529630652387898</v>
      </c>
      <c r="K119" s="156">
        <v>0.145556781547203</v>
      </c>
      <c r="L119" s="156">
        <v>0.14337864175214199</v>
      </c>
      <c r="M119" s="156">
        <v>0.14107593695795501</v>
      </c>
      <c r="N119" s="156">
        <v>0.14196882723285301</v>
      </c>
      <c r="O119" s="156">
        <v>0.13716909489440199</v>
      </c>
      <c r="P119" s="156">
        <v>0.136501750335665</v>
      </c>
      <c r="Q119" s="156">
        <v>0.133597812069496</v>
      </c>
      <c r="R119" s="156">
        <v>0.12968359763968298</v>
      </c>
      <c r="S119" s="156"/>
      <c r="T119" s="156"/>
      <c r="U119" s="156">
        <v>0.12340000000000001</v>
      </c>
    </row>
    <row r="120" spans="1:23" x14ac:dyDescent="0.45">
      <c r="A120" s="2" t="str">
        <f>'Population Definitions'!B8</f>
        <v>Prisoners</v>
      </c>
      <c r="B120" s="143" t="s">
        <v>48</v>
      </c>
      <c r="C120" t="str">
        <f t="shared" si="7"/>
        <v>N.A.</v>
      </c>
      <c r="D120" s="2" t="s">
        <v>6</v>
      </c>
      <c r="E120" s="156">
        <v>2.9156838462939358E-2</v>
      </c>
      <c r="F120" s="156">
        <v>3.0059301410063702E-2</v>
      </c>
      <c r="G120" s="156">
        <v>3.1169197320896298E-2</v>
      </c>
      <c r="H120" s="156">
        <v>3.2286400439138198E-2</v>
      </c>
      <c r="I120" s="156">
        <v>3.26735043308937E-2</v>
      </c>
      <c r="J120" s="156">
        <v>3.2773204356266197E-2</v>
      </c>
      <c r="K120" s="156">
        <v>3.2702324080051602E-2</v>
      </c>
      <c r="L120" s="156">
        <v>3.2266814791303E-2</v>
      </c>
      <c r="M120" s="156">
        <v>3.1832598705805099E-2</v>
      </c>
      <c r="N120" s="156">
        <v>3.1220994645165298E-2</v>
      </c>
      <c r="O120" s="156">
        <v>3.03361982870805E-2</v>
      </c>
      <c r="P120" s="156">
        <v>2.9309029123319522E-2</v>
      </c>
      <c r="Q120" s="156">
        <v>2.8534995458940032E-2</v>
      </c>
      <c r="R120" s="156">
        <v>2.7742776562679872E-2</v>
      </c>
      <c r="S120" s="156"/>
      <c r="T120" s="156"/>
      <c r="U120" s="156"/>
    </row>
    <row r="121" spans="1:23" x14ac:dyDescent="0.45">
      <c r="A121" s="2" t="str">
        <f>'Population Definitions'!B9</f>
        <v>PLHIV Prisoners</v>
      </c>
      <c r="B121" s="143" t="s">
        <v>48</v>
      </c>
      <c r="C121" t="str">
        <f t="shared" si="7"/>
        <v>N.A.</v>
      </c>
      <c r="D121" s="2" t="s">
        <v>6</v>
      </c>
      <c r="E121" s="156">
        <v>8.4000000000000005E-2</v>
      </c>
      <c r="F121" s="156">
        <v>8.3948651437988006E-2</v>
      </c>
      <c r="G121" s="156">
        <v>8.3898817626893704E-2</v>
      </c>
      <c r="H121" s="156">
        <v>8.3845026454852201E-2</v>
      </c>
      <c r="I121" s="156">
        <v>8.3703880077866707E-2</v>
      </c>
      <c r="J121" s="156">
        <v>8.3354971996337998E-2</v>
      </c>
      <c r="K121" s="156">
        <v>8.2862886448321099E-2</v>
      </c>
      <c r="L121" s="156">
        <v>8.21620442417684E-2</v>
      </c>
      <c r="M121" s="156">
        <v>8.1370813924473498E-2</v>
      </c>
      <c r="N121" s="156">
        <v>8.0435808364928904E-2</v>
      </c>
      <c r="O121" s="156">
        <v>7.9191726271463495E-2</v>
      </c>
      <c r="P121" s="156">
        <v>7.7499849194980402E-2</v>
      </c>
      <c r="Q121" s="156">
        <v>7.5935161467086398E-2</v>
      </c>
      <c r="R121" s="156">
        <v>7.4486131171724798E-2</v>
      </c>
      <c r="S121" s="156">
        <v>7.3535149309928494E-2</v>
      </c>
      <c r="T121" s="156">
        <v>7.2902882675074096E-2</v>
      </c>
      <c r="U121" s="156">
        <v>7.1688791647076297E-2</v>
      </c>
    </row>
    <row r="122" spans="1:23" x14ac:dyDescent="0.45">
      <c r="A122" s="2" t="str">
        <f>'Population Definitions'!B10</f>
        <v>Health Care Workers</v>
      </c>
      <c r="B122" s="143" t="s">
        <v>48</v>
      </c>
      <c r="C122" t="str">
        <f t="shared" si="7"/>
        <v>N.A.</v>
      </c>
      <c r="D122" s="2" t="s">
        <v>6</v>
      </c>
      <c r="E122" s="156">
        <v>2.9156838462939358E-2</v>
      </c>
      <c r="F122" s="156">
        <v>3.0059301410063702E-2</v>
      </c>
      <c r="G122" s="156">
        <v>3.1169197320896298E-2</v>
      </c>
      <c r="H122" s="156">
        <v>3.2286400439138198E-2</v>
      </c>
      <c r="I122" s="156">
        <v>3.26735043308937E-2</v>
      </c>
      <c r="J122" s="156">
        <v>3.2773204356266197E-2</v>
      </c>
      <c r="K122" s="156">
        <v>3.2702324080051602E-2</v>
      </c>
      <c r="L122" s="156">
        <v>3.2266814791303E-2</v>
      </c>
      <c r="M122" s="156">
        <v>3.1832598705805099E-2</v>
      </c>
      <c r="N122" s="156">
        <v>3.1220994645165298E-2</v>
      </c>
      <c r="O122" s="156">
        <v>3.03361982870805E-2</v>
      </c>
      <c r="P122" s="156">
        <v>2.9309029123319522E-2</v>
      </c>
      <c r="Q122" s="156">
        <v>2.8534995458940032E-2</v>
      </c>
      <c r="R122" s="156">
        <v>2.7742776562679872E-2</v>
      </c>
      <c r="S122" s="156"/>
      <c r="T122" s="156"/>
      <c r="U122" s="156"/>
    </row>
    <row r="123" spans="1:23" x14ac:dyDescent="0.45">
      <c r="A123" s="2" t="str">
        <f>'Population Definitions'!B11</f>
        <v>PLHIV Health Care Workers</v>
      </c>
      <c r="B123" s="143" t="s">
        <v>48</v>
      </c>
      <c r="C123" t="str">
        <f t="shared" si="7"/>
        <v>N.A.</v>
      </c>
      <c r="D123" s="2" t="s">
        <v>6</v>
      </c>
      <c r="E123" s="156">
        <v>8.4000000000000005E-2</v>
      </c>
      <c r="F123" s="156">
        <v>8.3948651437988006E-2</v>
      </c>
      <c r="G123" s="156">
        <v>8.3898817626893704E-2</v>
      </c>
      <c r="H123" s="156">
        <v>8.3845026454852201E-2</v>
      </c>
      <c r="I123" s="156">
        <v>8.3703880077866707E-2</v>
      </c>
      <c r="J123" s="156">
        <v>8.3354971996337998E-2</v>
      </c>
      <c r="K123" s="156">
        <v>8.2862886448321099E-2</v>
      </c>
      <c r="L123" s="156">
        <v>8.21620442417684E-2</v>
      </c>
      <c r="M123" s="156">
        <v>8.1370813924473498E-2</v>
      </c>
      <c r="N123" s="156">
        <v>8.0435808364928904E-2</v>
      </c>
      <c r="O123" s="156">
        <v>7.9191726271463495E-2</v>
      </c>
      <c r="P123" s="156">
        <v>7.7499849194980402E-2</v>
      </c>
      <c r="Q123" s="156">
        <v>7.5935161467086398E-2</v>
      </c>
      <c r="R123" s="156">
        <v>7.4486131171724798E-2</v>
      </c>
      <c r="S123" s="156">
        <v>7.3535149309928494E-2</v>
      </c>
      <c r="T123" s="156">
        <v>7.2902882675074096E-2</v>
      </c>
      <c r="U123" s="156">
        <v>7.1688791647076297E-2</v>
      </c>
    </row>
    <row r="124" spans="1:23" x14ac:dyDescent="0.45">
      <c r="A124" s="2" t="str">
        <f>'Population Definitions'!B12</f>
        <v>Miners</v>
      </c>
      <c r="B124" s="143" t="s">
        <v>48</v>
      </c>
      <c r="C124" t="str">
        <f t="shared" si="7"/>
        <v>N.A.</v>
      </c>
      <c r="D124" s="2" t="s">
        <v>6</v>
      </c>
      <c r="E124" s="156">
        <v>2.9156838462939358E-2</v>
      </c>
      <c r="F124" s="156">
        <v>3.0059301410063702E-2</v>
      </c>
      <c r="G124" s="156">
        <v>3.1169197320896298E-2</v>
      </c>
      <c r="H124" s="156">
        <v>3.2286400439138198E-2</v>
      </c>
      <c r="I124" s="156">
        <v>3.26735043308937E-2</v>
      </c>
      <c r="J124" s="156">
        <v>3.2773204356266197E-2</v>
      </c>
      <c r="K124" s="156">
        <v>3.2702324080051602E-2</v>
      </c>
      <c r="L124" s="156">
        <v>3.2266814791303E-2</v>
      </c>
      <c r="M124" s="156">
        <v>3.1832598705805099E-2</v>
      </c>
      <c r="N124" s="156">
        <v>3.1220994645165298E-2</v>
      </c>
      <c r="O124" s="156">
        <v>3.03361982870805E-2</v>
      </c>
      <c r="P124" s="156">
        <v>2.9309029123319522E-2</v>
      </c>
      <c r="Q124" s="156">
        <v>2.8534995458940032E-2</v>
      </c>
      <c r="R124" s="156">
        <v>2.7742776562679872E-2</v>
      </c>
      <c r="S124" s="156"/>
      <c r="T124" s="156"/>
      <c r="U124" s="156"/>
    </row>
    <row r="125" spans="1:23" x14ac:dyDescent="0.45">
      <c r="A125" s="2" t="str">
        <f>'Population Definitions'!B13</f>
        <v>PLHIV Miners</v>
      </c>
      <c r="B125" s="143" t="s">
        <v>48</v>
      </c>
      <c r="C125" t="str">
        <f t="shared" si="7"/>
        <v>N.A.</v>
      </c>
      <c r="D125" s="2" t="s">
        <v>6</v>
      </c>
      <c r="E125" s="156">
        <v>8.4000000000000005E-2</v>
      </c>
      <c r="F125" s="156">
        <v>8.3948651437988006E-2</v>
      </c>
      <c r="G125" s="156">
        <v>8.3898817626893704E-2</v>
      </c>
      <c r="H125" s="156">
        <v>8.3845026454852201E-2</v>
      </c>
      <c r="I125" s="156">
        <v>8.3703880077866707E-2</v>
      </c>
      <c r="J125" s="156">
        <v>8.3354971996337998E-2</v>
      </c>
      <c r="K125" s="156">
        <v>8.2862886448321099E-2</v>
      </c>
      <c r="L125" s="156">
        <v>8.21620442417684E-2</v>
      </c>
      <c r="M125" s="156">
        <v>8.1370813924473498E-2</v>
      </c>
      <c r="N125" s="156">
        <v>8.0435808364928904E-2</v>
      </c>
      <c r="O125" s="156">
        <v>7.9191726271463495E-2</v>
      </c>
      <c r="P125" s="156">
        <v>7.7499849194980402E-2</v>
      </c>
      <c r="Q125" s="156">
        <v>7.5935161467086398E-2</v>
      </c>
      <c r="R125" s="156">
        <v>7.4486131171724798E-2</v>
      </c>
      <c r="S125" s="156">
        <v>7.3535149309928494E-2</v>
      </c>
      <c r="T125" s="156">
        <v>7.2902882675074096E-2</v>
      </c>
      <c r="U125" s="156">
        <v>7.1688791647076297E-2</v>
      </c>
    </row>
    <row r="127" spans="1:23" x14ac:dyDescent="0.45">
      <c r="A127" s="1" t="s">
        <v>108</v>
      </c>
      <c r="B127" s="1" t="s">
        <v>3</v>
      </c>
      <c r="C127" s="1" t="s">
        <v>4</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45">
      <c r="A128" s="2" t="str">
        <f>'Population Definitions'!B2</f>
        <v>Gen 0-4</v>
      </c>
      <c r="B128" s="143" t="s">
        <v>48</v>
      </c>
      <c r="C128" t="str">
        <f t="shared" ref="C128:C135" si="8">IF(SUMPRODUCT(--(E128:W128&lt;&gt;""))=0,0,"N.A.")</f>
        <v>N.A.</v>
      </c>
      <c r="D128" s="2" t="s">
        <v>6</v>
      </c>
      <c r="H128" s="158"/>
      <c r="I128" s="158">
        <v>5.0893158072126729E-2</v>
      </c>
      <c r="J128" s="158">
        <v>4.2280414620840152E-2</v>
      </c>
      <c r="K128" s="158">
        <v>3.4728829686013318E-2</v>
      </c>
      <c r="L128" s="158">
        <v>4.0057915057915061E-2</v>
      </c>
      <c r="M128" s="158">
        <v>3.1868882312770318E-2</v>
      </c>
      <c r="N128" s="158">
        <v>2.4430350011745362E-2</v>
      </c>
      <c r="O128" s="158">
        <v>1.7618927762396173E-2</v>
      </c>
      <c r="P128" s="158">
        <v>1.4056224899598393E-2</v>
      </c>
      <c r="Q128" s="158">
        <v>1.3333333333333334E-2</v>
      </c>
      <c r="R128" s="158">
        <v>1.2536676447052548E-2</v>
      </c>
      <c r="S128" s="158">
        <v>1.2337662337662338E-2</v>
      </c>
      <c r="T128" s="158">
        <v>1.2662559890485968E-2</v>
      </c>
    </row>
    <row r="129" spans="1:23" x14ac:dyDescent="0.45">
      <c r="A129" s="2" t="str">
        <f>'Population Definitions'!B3</f>
        <v>Gen 5-14</v>
      </c>
      <c r="B129" s="143" t="s">
        <v>48</v>
      </c>
      <c r="C129" t="str">
        <f t="shared" si="8"/>
        <v>N.A.</v>
      </c>
      <c r="D129" s="2" t="s">
        <v>6</v>
      </c>
      <c r="H129" s="158"/>
      <c r="I129" s="158">
        <v>5.4991034070531977E-2</v>
      </c>
      <c r="J129" s="158">
        <v>4.6202867764206054E-2</v>
      </c>
      <c r="K129" s="158">
        <v>3.9403620873269436E-2</v>
      </c>
      <c r="L129" s="158">
        <v>3.5398230088495575E-2</v>
      </c>
      <c r="M129" s="158">
        <v>2.7470093043863535E-2</v>
      </c>
      <c r="N129" s="158">
        <v>2.6864289022695692E-2</v>
      </c>
      <c r="O129" s="158">
        <v>1.9890601690701143E-2</v>
      </c>
      <c r="P129" s="158">
        <v>2.0795660036166366E-2</v>
      </c>
      <c r="Q129" s="158">
        <v>1.4314928425357873E-2</v>
      </c>
      <c r="R129" s="158">
        <v>1.4906832298136646E-2</v>
      </c>
      <c r="S129" s="158">
        <v>2.313030069390902E-2</v>
      </c>
      <c r="T129" s="158">
        <v>2.526487367563162E-2</v>
      </c>
    </row>
    <row r="130" spans="1:23" x14ac:dyDescent="0.45">
      <c r="A130" s="2" t="str">
        <f>'Population Definitions'!B4</f>
        <v>Gen 15-64</v>
      </c>
      <c r="B130" s="143" t="s">
        <v>48</v>
      </c>
      <c r="C130" t="str">
        <f t="shared" si="8"/>
        <v>N.A.</v>
      </c>
      <c r="D130" s="2" t="s">
        <v>6</v>
      </c>
      <c r="H130" s="158">
        <v>0.11797978445679094</v>
      </c>
      <c r="I130" s="158">
        <v>0.12582017010935603</v>
      </c>
      <c r="J130" s="158">
        <v>0.13173282501738751</v>
      </c>
      <c r="K130" s="158">
        <v>0.11613705078080136</v>
      </c>
      <c r="L130" s="158">
        <v>0.10884116180150458</v>
      </c>
      <c r="M130" s="158">
        <v>8.7771787665731987E-2</v>
      </c>
      <c r="N130" s="158">
        <v>6.569905197021389E-2</v>
      </c>
      <c r="O130" s="158">
        <v>4.9268606820485179E-2</v>
      </c>
      <c r="P130" s="158">
        <v>4.6772377289933401E-2</v>
      </c>
      <c r="Q130" s="158">
        <v>4.1917283793324454E-2</v>
      </c>
      <c r="R130" s="158">
        <v>3.942762321770623E-2</v>
      </c>
      <c r="S130" s="158">
        <v>3.9936829834587927E-2</v>
      </c>
      <c r="T130" s="158">
        <v>3.7857082510877042E-2</v>
      </c>
    </row>
    <row r="131" spans="1:23" x14ac:dyDescent="0.45">
      <c r="A131" s="2" t="str">
        <f>'Population Definitions'!B5</f>
        <v>Gen 65+</v>
      </c>
      <c r="B131" s="143" t="s">
        <v>48</v>
      </c>
      <c r="C131" t="str">
        <f t="shared" si="8"/>
        <v>N.A.</v>
      </c>
      <c r="D131" s="2" t="s">
        <v>6</v>
      </c>
      <c r="H131" s="158">
        <v>0.23999999999999996</v>
      </c>
      <c r="I131" s="158">
        <v>0.23126338329764451</v>
      </c>
      <c r="J131" s="158">
        <v>0.22187499999999999</v>
      </c>
      <c r="K131" s="158">
        <v>0.23538461538461539</v>
      </c>
      <c r="L131" s="158">
        <v>0.2142813565526264</v>
      </c>
      <c r="M131" s="158">
        <v>0.20334259180629913</v>
      </c>
      <c r="N131" s="158">
        <v>0.20307210172779691</v>
      </c>
      <c r="O131" s="158"/>
      <c r="P131" s="158">
        <v>0.18729063789214634</v>
      </c>
      <c r="Q131" s="158">
        <v>0.1754822145586985</v>
      </c>
      <c r="R131" s="158">
        <v>0.18639214701404841</v>
      </c>
      <c r="S131" s="158"/>
      <c r="T131" s="158">
        <v>0.16776970259264987</v>
      </c>
    </row>
    <row r="132" spans="1:23" x14ac:dyDescent="0.45">
      <c r="A132" s="2" t="str">
        <f>'Population Definitions'!B6</f>
        <v>PLHIV 15-64</v>
      </c>
      <c r="B132" s="143" t="s">
        <v>48</v>
      </c>
      <c r="C132" t="str">
        <f t="shared" si="8"/>
        <v>N.A.</v>
      </c>
      <c r="D132" s="2" t="s">
        <v>6</v>
      </c>
      <c r="H132" s="158">
        <v>0.11797019625268639</v>
      </c>
      <c r="I132" s="158">
        <v>0.12581552965057555</v>
      </c>
      <c r="J132" s="158">
        <v>0.13172046570556253</v>
      </c>
      <c r="K132" s="158">
        <v>0.11625361982845815</v>
      </c>
      <c r="L132" s="158">
        <v>0.11263263117463254</v>
      </c>
      <c r="M132" s="158">
        <v>0.1073244204082599</v>
      </c>
      <c r="N132" s="158">
        <v>9.1866921120217784E-2</v>
      </c>
      <c r="O132" s="158">
        <v>8.150790147757532E-2</v>
      </c>
      <c r="P132" s="158">
        <v>8.2946386576295772E-2</v>
      </c>
      <c r="Q132" s="158">
        <v>8.2772908062547307E-2</v>
      </c>
      <c r="R132" s="158">
        <v>7.6743707431563085E-2</v>
      </c>
      <c r="S132" s="158">
        <v>7.1985984878794054E-2</v>
      </c>
      <c r="T132" s="158">
        <v>7.51569946659425E-2</v>
      </c>
    </row>
    <row r="133" spans="1:23" x14ac:dyDescent="0.45">
      <c r="A133" s="2" t="str">
        <f>'Population Definitions'!B7</f>
        <v>PLHIV 65+</v>
      </c>
      <c r="B133" s="143" t="s">
        <v>48</v>
      </c>
      <c r="C133" t="str">
        <f t="shared" si="8"/>
        <v>N.A.</v>
      </c>
      <c r="D133" s="2" t="s">
        <v>6</v>
      </c>
      <c r="H133" s="158">
        <v>0.24</v>
      </c>
      <c r="I133" s="158">
        <v>0.23126338329764454</v>
      </c>
      <c r="J133" s="158">
        <v>0.22187499999999999</v>
      </c>
      <c r="K133" s="158">
        <v>0.23538461538461541</v>
      </c>
      <c r="L133" s="158">
        <v>0.2306769387845006</v>
      </c>
      <c r="M133" s="158">
        <v>0.23536319409495049</v>
      </c>
      <c r="N133" s="158"/>
      <c r="O133" s="158"/>
      <c r="P133" s="158"/>
      <c r="Q133" s="158">
        <v>0.2242763472180534</v>
      </c>
      <c r="R133" s="158">
        <v>0.22657601167203545</v>
      </c>
      <c r="S133" s="158">
        <v>0.23530684778718342</v>
      </c>
      <c r="T133" s="158">
        <v>0.24341040620971505</v>
      </c>
    </row>
    <row r="134" spans="1:23" x14ac:dyDescent="0.45">
      <c r="A134" s="2" t="str">
        <f>'Population Definitions'!B8</f>
        <v>Prisoners</v>
      </c>
      <c r="B134" s="143" t="s">
        <v>48</v>
      </c>
      <c r="C134" t="str">
        <f t="shared" si="8"/>
        <v>N.A.</v>
      </c>
      <c r="D134" s="2" t="s">
        <v>6</v>
      </c>
      <c r="H134" s="158"/>
      <c r="I134" s="158">
        <v>9.8966026587887737E-2</v>
      </c>
      <c r="J134" s="158"/>
      <c r="K134" s="158">
        <v>8.3155650319829411E-2</v>
      </c>
      <c r="L134" s="158"/>
      <c r="M134" s="158">
        <v>7.9971157943036941E-2</v>
      </c>
      <c r="N134" s="158">
        <v>4.5432414338749935E-2</v>
      </c>
      <c r="O134" s="158">
        <v>2.7149541821017743E-2</v>
      </c>
      <c r="P134" s="158">
        <v>2.3607064280192665E-2</v>
      </c>
      <c r="Q134" s="158">
        <v>2.8947590513967426E-2</v>
      </c>
      <c r="R134" s="158">
        <v>1.6541353383458648E-2</v>
      </c>
      <c r="S134" s="158"/>
      <c r="T134" s="158">
        <v>1.3673633821508126E-2</v>
      </c>
    </row>
    <row r="135" spans="1:23" x14ac:dyDescent="0.45">
      <c r="A135" s="2" t="str">
        <f>'Population Definitions'!B9</f>
        <v>PLHIV Prisoners</v>
      </c>
      <c r="B135" s="143" t="s">
        <v>48</v>
      </c>
      <c r="C135" t="str">
        <f t="shared" si="8"/>
        <v>N.A.</v>
      </c>
      <c r="D135" s="2" t="s">
        <v>6</v>
      </c>
      <c r="H135" s="158"/>
      <c r="I135" s="158">
        <v>9.8966026587887723E-2</v>
      </c>
      <c r="J135" s="158"/>
      <c r="K135" s="158"/>
      <c r="L135" s="158">
        <v>0.11024327784891166</v>
      </c>
      <c r="M135" s="158">
        <v>0.10692436753144943</v>
      </c>
      <c r="N135" s="158">
        <v>9.4096251423837637E-2</v>
      </c>
      <c r="O135" s="158">
        <v>7.5132457012188278E-2</v>
      </c>
      <c r="P135" s="158">
        <v>7.5596792752643791E-2</v>
      </c>
      <c r="Q135" s="158"/>
      <c r="R135" s="158">
        <v>5.8534588620548507E-2</v>
      </c>
      <c r="S135" s="158">
        <v>5.3481810153574429E-2</v>
      </c>
      <c r="T135" s="158">
        <v>4.7948232323232323E-2</v>
      </c>
    </row>
    <row r="136" spans="1:23" x14ac:dyDescent="0.45">
      <c r="A136" s="2" t="str">
        <f>'Population Definitions'!B10</f>
        <v>Health Care Workers</v>
      </c>
      <c r="B136" s="143" t="s">
        <v>48</v>
      </c>
      <c r="C136" s="157">
        <v>0.03</v>
      </c>
      <c r="D136" s="2" t="s">
        <v>6</v>
      </c>
    </row>
    <row r="137" spans="1:23" x14ac:dyDescent="0.45">
      <c r="A137" s="2" t="str">
        <f>'Population Definitions'!B11</f>
        <v>PLHIV Health Care Workers</v>
      </c>
      <c r="B137" s="143" t="s">
        <v>48</v>
      </c>
      <c r="C137" s="157">
        <v>0.03</v>
      </c>
      <c r="D137" s="2" t="s">
        <v>6</v>
      </c>
    </row>
    <row r="138" spans="1:23" x14ac:dyDescent="0.45">
      <c r="A138" s="2" t="str">
        <f>'Population Definitions'!B12</f>
        <v>Miners</v>
      </c>
      <c r="B138" s="143" t="s">
        <v>48</v>
      </c>
      <c r="C138" s="157">
        <v>0.03</v>
      </c>
      <c r="D138" s="2" t="s">
        <v>6</v>
      </c>
    </row>
    <row r="139" spans="1:23" x14ac:dyDescent="0.45">
      <c r="A139" s="2" t="str">
        <f>'Population Definitions'!B13</f>
        <v>PLHIV Miners</v>
      </c>
      <c r="B139" s="143" t="s">
        <v>48</v>
      </c>
      <c r="C139" s="157">
        <v>0.03</v>
      </c>
      <c r="D139" s="2" t="s">
        <v>6</v>
      </c>
    </row>
    <row r="141" spans="1:23" x14ac:dyDescent="0.45">
      <c r="A141" s="1" t="s">
        <v>109</v>
      </c>
      <c r="B141" s="1" t="s">
        <v>3</v>
      </c>
      <c r="C141" s="1" t="s">
        <v>4</v>
      </c>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c r="W141" s="1">
        <v>2018</v>
      </c>
    </row>
    <row r="142" spans="1:23" x14ac:dyDescent="0.45">
      <c r="A142" s="2" t="str">
        <f>'Population Definitions'!B2</f>
        <v>Gen 0-4</v>
      </c>
      <c r="B142" s="143" t="s">
        <v>48</v>
      </c>
      <c r="C142" t="str">
        <f t="shared" ref="C142:C147" si="9">IF(SUMPRODUCT(--(E142:W142&lt;&gt;""))=0,0,"N.A.")</f>
        <v>N.A.</v>
      </c>
      <c r="D142" s="2" t="s">
        <v>6</v>
      </c>
      <c r="N142" s="160"/>
      <c r="O142" s="160">
        <v>0.14285714285714285</v>
      </c>
      <c r="P142" s="160"/>
      <c r="Q142" s="160"/>
      <c r="R142" s="160"/>
      <c r="S142" s="160"/>
    </row>
    <row r="143" spans="1:23" x14ac:dyDescent="0.45">
      <c r="A143" s="2" t="str">
        <f>'Population Definitions'!B3</f>
        <v>Gen 5-14</v>
      </c>
      <c r="B143" s="143" t="s">
        <v>48</v>
      </c>
      <c r="C143" t="str">
        <f t="shared" si="9"/>
        <v>N.A.</v>
      </c>
      <c r="D143" s="2" t="s">
        <v>6</v>
      </c>
      <c r="N143" s="160"/>
      <c r="O143" s="160">
        <v>0.25</v>
      </c>
      <c r="P143" s="160"/>
      <c r="Q143" s="160">
        <v>0.21428571428571427</v>
      </c>
      <c r="R143" s="160"/>
      <c r="S143" s="160">
        <v>0.2</v>
      </c>
    </row>
    <row r="144" spans="1:23" x14ac:dyDescent="0.45">
      <c r="A144" s="2" t="str">
        <f>'Population Definitions'!B4</f>
        <v>Gen 15-64</v>
      </c>
      <c r="B144" s="143" t="s">
        <v>48</v>
      </c>
      <c r="C144" t="str">
        <f t="shared" si="9"/>
        <v>N.A.</v>
      </c>
      <c r="D144" s="2" t="s">
        <v>6</v>
      </c>
      <c r="N144" s="160">
        <v>0.23305084745762711</v>
      </c>
      <c r="O144" s="160">
        <v>0.18584983498349836</v>
      </c>
      <c r="P144" s="160">
        <v>0.13733401804709855</v>
      </c>
      <c r="Q144" s="160">
        <v>0.10407413080104151</v>
      </c>
      <c r="R144" s="160">
        <v>0.10439663470553674</v>
      </c>
      <c r="S144" s="160">
        <v>9.8266447649331151E-2</v>
      </c>
    </row>
    <row r="145" spans="1:23" x14ac:dyDescent="0.45">
      <c r="A145" s="2" t="str">
        <f>'Population Definitions'!B5</f>
        <v>Gen 65+</v>
      </c>
      <c r="B145" s="143" t="s">
        <v>48</v>
      </c>
      <c r="C145" t="str">
        <f t="shared" si="9"/>
        <v>N.A.</v>
      </c>
      <c r="D145" s="2" t="s">
        <v>6</v>
      </c>
      <c r="N145" s="160"/>
      <c r="O145" s="160">
        <v>0.40389610389610386</v>
      </c>
      <c r="P145" s="160"/>
      <c r="Q145" s="160"/>
      <c r="R145" s="160"/>
      <c r="S145" s="160">
        <v>0.23333333333333331</v>
      </c>
    </row>
    <row r="146" spans="1:23" x14ac:dyDescent="0.45">
      <c r="A146" s="2" t="str">
        <f>'Population Definitions'!B6</f>
        <v>PLHIV 15-64</v>
      </c>
      <c r="B146" s="143" t="s">
        <v>48</v>
      </c>
      <c r="C146" t="str">
        <f t="shared" si="9"/>
        <v>N.A.</v>
      </c>
      <c r="D146" s="2" t="s">
        <v>6</v>
      </c>
      <c r="N146" s="160">
        <v>0.24202898550724639</v>
      </c>
      <c r="O146" s="160">
        <v>0.22193883064951903</v>
      </c>
      <c r="P146" s="160">
        <v>0.21117817052312896</v>
      </c>
      <c r="Q146" s="160">
        <v>0.1941584094294411</v>
      </c>
      <c r="R146" s="160">
        <v>0.24728171052083919</v>
      </c>
      <c r="S146" s="160">
        <v>0.19567066279869047</v>
      </c>
    </row>
    <row r="147" spans="1:23" x14ac:dyDescent="0.45">
      <c r="A147" s="2" t="str">
        <f>'Population Definitions'!B7</f>
        <v>PLHIV 65+</v>
      </c>
      <c r="B147" s="143" t="s">
        <v>48</v>
      </c>
      <c r="C147" t="str">
        <f t="shared" si="9"/>
        <v>N.A.</v>
      </c>
      <c r="D147" s="2" t="s">
        <v>6</v>
      </c>
      <c r="N147" s="160"/>
      <c r="O147" s="160">
        <v>0.74794069192751234</v>
      </c>
      <c r="P147" s="160">
        <v>0.5</v>
      </c>
      <c r="Q147" s="160"/>
      <c r="R147" s="160"/>
      <c r="S147" s="160">
        <v>0.33333333333333331</v>
      </c>
    </row>
    <row r="148" spans="1:23" x14ac:dyDescent="0.45">
      <c r="A148" s="2" t="str">
        <f>'Population Definitions'!B8</f>
        <v>Prisoners</v>
      </c>
      <c r="B148" s="143" t="s">
        <v>48</v>
      </c>
      <c r="C148" s="159">
        <v>0.17</v>
      </c>
      <c r="D148" s="2" t="s">
        <v>6</v>
      </c>
    </row>
    <row r="149" spans="1:23" x14ac:dyDescent="0.45">
      <c r="A149" s="2" t="str">
        <f>'Population Definitions'!B9</f>
        <v>PLHIV Prisoners</v>
      </c>
      <c r="B149" s="143" t="s">
        <v>48</v>
      </c>
      <c r="C149" s="159">
        <v>0.17</v>
      </c>
      <c r="D149" s="2" t="s">
        <v>6</v>
      </c>
    </row>
    <row r="150" spans="1:23" x14ac:dyDescent="0.45">
      <c r="A150" s="2" t="str">
        <f>'Population Definitions'!B10</f>
        <v>Health Care Workers</v>
      </c>
      <c r="B150" s="143" t="s">
        <v>48</v>
      </c>
      <c r="C150" s="159">
        <v>0.17</v>
      </c>
      <c r="D150" s="2" t="s">
        <v>6</v>
      </c>
    </row>
    <row r="151" spans="1:23" x14ac:dyDescent="0.45">
      <c r="A151" s="2" t="str">
        <f>'Population Definitions'!B11</f>
        <v>PLHIV Health Care Workers</v>
      </c>
      <c r="B151" s="143" t="s">
        <v>48</v>
      </c>
      <c r="C151" s="159">
        <v>0.17</v>
      </c>
      <c r="D151" s="2" t="s">
        <v>6</v>
      </c>
    </row>
    <row r="152" spans="1:23" x14ac:dyDescent="0.45">
      <c r="A152" s="2" t="str">
        <f>'Population Definitions'!B12</f>
        <v>Miners</v>
      </c>
      <c r="B152" s="143" t="s">
        <v>48</v>
      </c>
      <c r="C152" s="159">
        <v>0.17</v>
      </c>
      <c r="D152" s="2" t="s">
        <v>6</v>
      </c>
    </row>
    <row r="153" spans="1:23" x14ac:dyDescent="0.45">
      <c r="A153" s="2" t="str">
        <f>'Population Definitions'!B13</f>
        <v>PLHIV Miners</v>
      </c>
      <c r="B153" s="143" t="s">
        <v>48</v>
      </c>
      <c r="C153" s="159">
        <v>0.17</v>
      </c>
      <c r="D153" s="2" t="s">
        <v>6</v>
      </c>
    </row>
    <row r="155" spans="1:23" x14ac:dyDescent="0.45">
      <c r="A155" s="1" t="s">
        <v>110</v>
      </c>
      <c r="B155" s="1" t="s">
        <v>3</v>
      </c>
      <c r="C155" s="1" t="s">
        <v>4</v>
      </c>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c r="W155" s="1">
        <v>2018</v>
      </c>
    </row>
    <row r="156" spans="1:23" x14ac:dyDescent="0.45">
      <c r="A156" s="2" t="str">
        <f>'Population Definitions'!B2</f>
        <v>Gen 0-4</v>
      </c>
      <c r="B156" s="143" t="s">
        <v>48</v>
      </c>
      <c r="C156" s="162">
        <v>0.27</v>
      </c>
      <c r="D156" s="2" t="s">
        <v>6</v>
      </c>
    </row>
    <row r="157" spans="1:23" x14ac:dyDescent="0.45">
      <c r="A157" s="2" t="str">
        <f>'Population Definitions'!B3</f>
        <v>Gen 5-14</v>
      </c>
      <c r="B157" s="143" t="s">
        <v>48</v>
      </c>
      <c r="C157" s="162">
        <v>0.27</v>
      </c>
      <c r="D157" s="2" t="s">
        <v>6</v>
      </c>
    </row>
    <row r="158" spans="1:23" x14ac:dyDescent="0.45">
      <c r="A158" s="2" t="str">
        <f>'Population Definitions'!B4</f>
        <v>Gen 15-64</v>
      </c>
      <c r="B158" s="143" t="s">
        <v>48</v>
      </c>
      <c r="C158" s="162" t="s">
        <v>41</v>
      </c>
      <c r="D158" s="2" t="s">
        <v>6</v>
      </c>
      <c r="N158" s="161">
        <v>0.41176470588235292</v>
      </c>
      <c r="O158" s="161">
        <v>0.31975867269984914</v>
      </c>
      <c r="P158" s="161"/>
      <c r="Q158" s="161"/>
      <c r="R158" s="161"/>
      <c r="S158" s="161">
        <v>0.20909090909090908</v>
      </c>
    </row>
    <row r="159" spans="1:23" x14ac:dyDescent="0.45">
      <c r="A159" s="2" t="str">
        <f>'Population Definitions'!B5</f>
        <v>Gen 65+</v>
      </c>
      <c r="B159" s="143" t="s">
        <v>48</v>
      </c>
      <c r="C159" s="162">
        <v>0.27</v>
      </c>
      <c r="D159" s="2" t="s">
        <v>6</v>
      </c>
      <c r="N159" s="161"/>
      <c r="O159" s="161"/>
      <c r="P159" s="161"/>
      <c r="Q159" s="161"/>
      <c r="R159" s="161"/>
      <c r="S159" s="161"/>
    </row>
    <row r="160" spans="1:23" x14ac:dyDescent="0.45">
      <c r="A160" s="2" t="str">
        <f>'Population Definitions'!B6</f>
        <v>PLHIV 15-64</v>
      </c>
      <c r="B160" s="143" t="s">
        <v>48</v>
      </c>
      <c r="C160" s="162" t="s">
        <v>41</v>
      </c>
      <c r="D160" s="2" t="s">
        <v>6</v>
      </c>
      <c r="N160" s="161">
        <v>0.39233038348082594</v>
      </c>
      <c r="O160" s="161">
        <v>0.34262125902992774</v>
      </c>
      <c r="P160" s="161"/>
      <c r="Q160" s="161">
        <v>0.33333333333333331</v>
      </c>
      <c r="R160" s="161"/>
      <c r="S160" s="161">
        <v>0.25000000000000006</v>
      </c>
    </row>
    <row r="161" spans="1:4" x14ac:dyDescent="0.45">
      <c r="A161" s="2" t="str">
        <f>'Population Definitions'!B7</f>
        <v>PLHIV 65+</v>
      </c>
      <c r="B161" s="143" t="s">
        <v>48</v>
      </c>
      <c r="C161" s="162">
        <v>0.27</v>
      </c>
      <c r="D161" s="2" t="s">
        <v>6</v>
      </c>
    </row>
    <row r="162" spans="1:4" x14ac:dyDescent="0.45">
      <c r="A162" s="2" t="str">
        <f>'Population Definitions'!B8</f>
        <v>Prisoners</v>
      </c>
      <c r="B162" s="143" t="s">
        <v>48</v>
      </c>
      <c r="C162" s="162">
        <v>0.27</v>
      </c>
      <c r="D162" s="2" t="s">
        <v>6</v>
      </c>
    </row>
    <row r="163" spans="1:4" x14ac:dyDescent="0.45">
      <c r="A163" s="2" t="str">
        <f>'Population Definitions'!B9</f>
        <v>PLHIV Prisoners</v>
      </c>
      <c r="B163" s="143" t="s">
        <v>48</v>
      </c>
      <c r="C163" s="162">
        <v>0.27</v>
      </c>
      <c r="D163" s="2" t="s">
        <v>6</v>
      </c>
    </row>
    <row r="164" spans="1:4" x14ac:dyDescent="0.45">
      <c r="A164" s="2" t="str">
        <f>'Population Definitions'!B10</f>
        <v>Health Care Workers</v>
      </c>
      <c r="B164" s="143" t="s">
        <v>48</v>
      </c>
      <c r="C164" s="162">
        <v>0.27</v>
      </c>
      <c r="D164" s="2" t="s">
        <v>6</v>
      </c>
    </row>
    <row r="165" spans="1:4" x14ac:dyDescent="0.45">
      <c r="A165" s="2" t="str">
        <f>'Population Definitions'!B11</f>
        <v>PLHIV Health Care Workers</v>
      </c>
      <c r="B165" s="143" t="s">
        <v>48</v>
      </c>
      <c r="C165" s="162">
        <v>0.27</v>
      </c>
      <c r="D165" s="2" t="s">
        <v>6</v>
      </c>
    </row>
    <row r="166" spans="1:4" x14ac:dyDescent="0.45">
      <c r="A166" s="2" t="str">
        <f>'Population Definitions'!B12</f>
        <v>Miners</v>
      </c>
      <c r="B166" s="143" t="s">
        <v>48</v>
      </c>
      <c r="C166" s="162">
        <v>0.27</v>
      </c>
      <c r="D166" s="2" t="s">
        <v>6</v>
      </c>
    </row>
    <row r="167" spans="1:4" x14ac:dyDescent="0.45">
      <c r="A167" s="2" t="str">
        <f>'Population Definitions'!B13</f>
        <v>PLHIV Miners</v>
      </c>
      <c r="B167" s="143" t="s">
        <v>48</v>
      </c>
      <c r="C167" s="162">
        <v>0.27</v>
      </c>
      <c r="D167" s="2" t="s">
        <v>6</v>
      </c>
    </row>
  </sheetData>
  <dataValidations count="1">
    <dataValidation type="list" allowBlank="1" showInputMessage="1" showErrorMessage="1" sqref="B2:B13 B16:B27 B30:B41 B44:B55 B58:B69 B72:B83 B86:B97 B100:B111 B114:B125 B128:B139 B142:B153 B156:B167" xr:uid="{C6C65BEC-8DE2-4F2D-A3C5-924158E51724}">
      <formula1>"Number,Probability"</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3"/>
  <sheetViews>
    <sheetView workbookViewId="0"/>
  </sheetViews>
  <sheetFormatPr defaultRowHeight="14.25" x14ac:dyDescent="0.45"/>
  <sheetData>
    <row r="1" spans="1:2" x14ac:dyDescent="0.45">
      <c r="A1" t="s">
        <v>111</v>
      </c>
      <c r="B1">
        <v>2000</v>
      </c>
    </row>
    <row r="2" spans="1:2" x14ac:dyDescent="0.45">
      <c r="A2" t="s">
        <v>112</v>
      </c>
      <c r="B2">
        <v>2018</v>
      </c>
    </row>
    <row r="3" spans="1:2" x14ac:dyDescent="0.45">
      <c r="A3" t="s">
        <v>113</v>
      </c>
      <c r="B3">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99255-0B6D-41A7-8133-CB3A9221CAB5}">
  <dimension ref="A1:M76"/>
  <sheetViews>
    <sheetView tabSelected="1" workbookViewId="0">
      <selection activeCell="N29" sqref="N29"/>
    </sheetView>
  </sheetViews>
  <sheetFormatPr defaultRowHeight="14.25" x14ac:dyDescent="0.45"/>
  <cols>
    <col min="1" max="1" width="11.33203125" style="143" bestFit="1" customWidth="1"/>
    <col min="2" max="2" width="10.86328125" style="143" bestFit="1" customWidth="1"/>
    <col min="3" max="3" width="4.33203125" style="143" bestFit="1" customWidth="1"/>
    <col min="4" max="4" width="5.33203125" style="143" bestFit="1" customWidth="1"/>
    <col min="5" max="5" width="4.06640625" style="143" bestFit="1" customWidth="1"/>
    <col min="6" max="6" width="10.796875" style="143" bestFit="1" customWidth="1"/>
    <col min="7" max="7" width="9.1328125" style="143" bestFit="1" customWidth="1"/>
    <col min="8" max="8" width="4.06640625" style="143" bestFit="1" customWidth="1"/>
    <col min="9" max="9" width="9.1328125" style="143" bestFit="1" customWidth="1"/>
    <col min="10" max="10" width="4.6640625" style="143" bestFit="1" customWidth="1"/>
    <col min="11" max="11" width="10.1328125" style="143" bestFit="1" customWidth="1"/>
    <col min="12" max="12" width="4.9296875" style="143" bestFit="1" customWidth="1"/>
    <col min="13" max="13" width="10.3984375" style="143" bestFit="1" customWidth="1"/>
    <col min="14" max="16384" width="9.06640625" style="143"/>
  </cols>
  <sheetData>
    <row r="1" spans="1:13" x14ac:dyDescent="0.45">
      <c r="A1" s="1" t="s">
        <v>0</v>
      </c>
      <c r="B1" s="1" t="s">
        <v>1</v>
      </c>
    </row>
    <row r="2" spans="1:13" x14ac:dyDescent="0.45">
      <c r="A2" s="48" t="s">
        <v>150</v>
      </c>
      <c r="B2" s="48" t="s">
        <v>146</v>
      </c>
    </row>
    <row r="3" spans="1:13" x14ac:dyDescent="0.45">
      <c r="A3" s="48" t="s">
        <v>149</v>
      </c>
      <c r="B3" s="48" t="s">
        <v>148</v>
      </c>
    </row>
    <row r="4" spans="1:13" x14ac:dyDescent="0.45">
      <c r="A4" s="48" t="s">
        <v>139</v>
      </c>
      <c r="B4" s="48" t="s">
        <v>140</v>
      </c>
    </row>
    <row r="5" spans="1:13" x14ac:dyDescent="0.45">
      <c r="A5" s="48" t="s">
        <v>141</v>
      </c>
      <c r="B5" s="48" t="s">
        <v>142</v>
      </c>
    </row>
    <row r="6" spans="1:13" x14ac:dyDescent="0.45">
      <c r="A6" s="48" t="s">
        <v>143</v>
      </c>
      <c r="B6" s="48" t="s">
        <v>144</v>
      </c>
    </row>
    <row r="8" spans="1:13" x14ac:dyDescent="0.45">
      <c r="A8" s="1" t="str">
        <f>$B$2</f>
        <v>Aging</v>
      </c>
      <c r="B8" s="163" t="str">
        <f>'Population Definitions'!$A$2</f>
        <v>0-4</v>
      </c>
      <c r="C8" s="163" t="str">
        <f>'Population Definitions'!$A$3</f>
        <v>5-14</v>
      </c>
      <c r="D8" s="163" t="str">
        <f>'Population Definitions'!$A$4</f>
        <v>15-64</v>
      </c>
      <c r="E8" s="163" t="str">
        <f>'Population Definitions'!$A$5</f>
        <v>65+</v>
      </c>
      <c r="F8" s="163" t="str">
        <f>'Population Definitions'!$A$6</f>
        <v>15-64 (HIV+)</v>
      </c>
      <c r="G8" s="163" t="str">
        <f>'Population Definitions'!$A$7</f>
        <v>65+ (HIV+)</v>
      </c>
      <c r="H8" s="163" t="str">
        <f>'Population Definitions'!$A$8</f>
        <v>Pris</v>
      </c>
      <c r="I8" s="163" t="str">
        <f>'Population Definitions'!$A$9</f>
        <v>Pris (HIV+)</v>
      </c>
      <c r="J8" s="163" t="str">
        <f>'Population Definitions'!$A$10</f>
        <v>HCW</v>
      </c>
      <c r="K8" s="163" t="str">
        <f>'Population Definitions'!$A$11</f>
        <v>HCW (HIV+)</v>
      </c>
      <c r="L8" s="163" t="str">
        <f>'Population Definitions'!$A$12</f>
        <v>Mine</v>
      </c>
      <c r="M8" s="163" t="str">
        <f>'Population Definitions'!$A$13</f>
        <v>Mine (HIV+)</v>
      </c>
    </row>
    <row r="9" spans="1:13" x14ac:dyDescent="0.45">
      <c r="A9" s="163" t="str">
        <f>'Population Definitions'!$A$2</f>
        <v>0-4</v>
      </c>
      <c r="B9" s="48" t="s">
        <v>41</v>
      </c>
      <c r="C9" s="48" t="s">
        <v>147</v>
      </c>
      <c r="D9" s="48" t="s">
        <v>145</v>
      </c>
      <c r="E9" s="48" t="s">
        <v>145</v>
      </c>
      <c r="F9" s="48" t="s">
        <v>145</v>
      </c>
      <c r="G9" s="48" t="s">
        <v>145</v>
      </c>
      <c r="H9" s="48" t="s">
        <v>145</v>
      </c>
      <c r="I9" s="48" t="s">
        <v>145</v>
      </c>
      <c r="J9" s="48" t="s">
        <v>145</v>
      </c>
      <c r="K9" s="48" t="s">
        <v>145</v>
      </c>
      <c r="L9" s="48" t="s">
        <v>145</v>
      </c>
      <c r="M9" s="48" t="s">
        <v>145</v>
      </c>
    </row>
    <row r="10" spans="1:13" x14ac:dyDescent="0.45">
      <c r="A10" s="163" t="str">
        <f>'Population Definitions'!$A$3</f>
        <v>5-14</v>
      </c>
      <c r="B10" s="48" t="s">
        <v>145</v>
      </c>
      <c r="C10" s="48" t="s">
        <v>41</v>
      </c>
      <c r="D10" s="48" t="s">
        <v>147</v>
      </c>
      <c r="E10" s="48" t="s">
        <v>145</v>
      </c>
      <c r="F10" s="48" t="s">
        <v>145</v>
      </c>
      <c r="G10" s="48" t="s">
        <v>145</v>
      </c>
      <c r="H10" s="48" t="s">
        <v>145</v>
      </c>
      <c r="I10" s="48" t="s">
        <v>145</v>
      </c>
      <c r="J10" s="48" t="s">
        <v>145</v>
      </c>
      <c r="K10" s="48" t="s">
        <v>145</v>
      </c>
      <c r="L10" s="48" t="s">
        <v>145</v>
      </c>
      <c r="M10" s="48" t="s">
        <v>145</v>
      </c>
    </row>
    <row r="11" spans="1:13" x14ac:dyDescent="0.45">
      <c r="A11" s="163" t="str">
        <f>'Population Definitions'!$A$4</f>
        <v>15-64</v>
      </c>
      <c r="B11" s="48" t="s">
        <v>145</v>
      </c>
      <c r="C11" s="48" t="s">
        <v>145</v>
      </c>
      <c r="D11" s="48" t="s">
        <v>41</v>
      </c>
      <c r="E11" s="48" t="s">
        <v>147</v>
      </c>
      <c r="F11" s="48" t="s">
        <v>145</v>
      </c>
      <c r="G11" s="48" t="s">
        <v>145</v>
      </c>
      <c r="H11" s="48" t="s">
        <v>145</v>
      </c>
      <c r="I11" s="48" t="s">
        <v>145</v>
      </c>
      <c r="J11" s="48" t="s">
        <v>145</v>
      </c>
      <c r="K11" s="48" t="s">
        <v>145</v>
      </c>
      <c r="L11" s="48" t="s">
        <v>145</v>
      </c>
      <c r="M11" s="48" t="s">
        <v>145</v>
      </c>
    </row>
    <row r="12" spans="1:13" x14ac:dyDescent="0.45">
      <c r="A12" s="163" t="str">
        <f>'Population Definitions'!$A$5</f>
        <v>65+</v>
      </c>
      <c r="B12" s="48" t="s">
        <v>145</v>
      </c>
      <c r="C12" s="48" t="s">
        <v>145</v>
      </c>
      <c r="D12" s="48" t="s">
        <v>145</v>
      </c>
      <c r="E12" s="48" t="s">
        <v>41</v>
      </c>
      <c r="F12" s="48" t="s">
        <v>145</v>
      </c>
      <c r="G12" s="48" t="s">
        <v>145</v>
      </c>
      <c r="H12" s="48" t="s">
        <v>145</v>
      </c>
      <c r="I12" s="48" t="s">
        <v>145</v>
      </c>
      <c r="J12" s="48" t="s">
        <v>145</v>
      </c>
      <c r="K12" s="48" t="s">
        <v>145</v>
      </c>
      <c r="L12" s="48" t="s">
        <v>145</v>
      </c>
      <c r="M12" s="48" t="s">
        <v>145</v>
      </c>
    </row>
    <row r="13" spans="1:13" x14ac:dyDescent="0.45">
      <c r="A13" s="163" t="str">
        <f>'Population Definitions'!$A$6</f>
        <v>15-64 (HIV+)</v>
      </c>
      <c r="B13" s="48" t="s">
        <v>145</v>
      </c>
      <c r="C13" s="48" t="s">
        <v>145</v>
      </c>
      <c r="D13" s="48" t="s">
        <v>145</v>
      </c>
      <c r="E13" s="48" t="s">
        <v>145</v>
      </c>
      <c r="F13" s="48" t="s">
        <v>41</v>
      </c>
      <c r="G13" s="48" t="s">
        <v>147</v>
      </c>
      <c r="H13" s="48" t="s">
        <v>145</v>
      </c>
      <c r="I13" s="48" t="s">
        <v>145</v>
      </c>
      <c r="J13" s="48" t="s">
        <v>145</v>
      </c>
      <c r="K13" s="48" t="s">
        <v>145</v>
      </c>
      <c r="L13" s="48" t="s">
        <v>145</v>
      </c>
      <c r="M13" s="48" t="s">
        <v>145</v>
      </c>
    </row>
    <row r="14" spans="1:13" x14ac:dyDescent="0.45">
      <c r="A14" s="163" t="str">
        <f>'Population Definitions'!$A$7</f>
        <v>65+ (HIV+)</v>
      </c>
      <c r="B14" s="48" t="s">
        <v>145</v>
      </c>
      <c r="C14" s="48" t="s">
        <v>145</v>
      </c>
      <c r="D14" s="48" t="s">
        <v>145</v>
      </c>
      <c r="E14" s="48" t="s">
        <v>145</v>
      </c>
      <c r="F14" s="48" t="s">
        <v>145</v>
      </c>
      <c r="G14" s="48" t="s">
        <v>41</v>
      </c>
      <c r="H14" s="48" t="s">
        <v>145</v>
      </c>
      <c r="I14" s="48" t="s">
        <v>145</v>
      </c>
      <c r="J14" s="48" t="s">
        <v>145</v>
      </c>
      <c r="K14" s="48" t="s">
        <v>145</v>
      </c>
      <c r="L14" s="48" t="s">
        <v>145</v>
      </c>
      <c r="M14" s="48" t="s">
        <v>145</v>
      </c>
    </row>
    <row r="15" spans="1:13" x14ac:dyDescent="0.45">
      <c r="A15" s="163" t="str">
        <f>'Population Definitions'!$A$8</f>
        <v>Pris</v>
      </c>
      <c r="B15" s="48" t="s">
        <v>145</v>
      </c>
      <c r="C15" s="48" t="s">
        <v>145</v>
      </c>
      <c r="D15" s="48" t="s">
        <v>145</v>
      </c>
      <c r="E15" s="48" t="s">
        <v>145</v>
      </c>
      <c r="F15" s="48" t="s">
        <v>145</v>
      </c>
      <c r="G15" s="48" t="s">
        <v>145</v>
      </c>
      <c r="H15" s="48" t="s">
        <v>41</v>
      </c>
      <c r="I15" s="48" t="s">
        <v>145</v>
      </c>
      <c r="J15" s="48" t="s">
        <v>145</v>
      </c>
      <c r="K15" s="48" t="s">
        <v>145</v>
      </c>
      <c r="L15" s="48" t="s">
        <v>145</v>
      </c>
      <c r="M15" s="48" t="s">
        <v>145</v>
      </c>
    </row>
    <row r="16" spans="1:13" x14ac:dyDescent="0.45">
      <c r="A16" s="163" t="str">
        <f>'Population Definitions'!$A$9</f>
        <v>Pris (HIV+)</v>
      </c>
      <c r="B16" s="48" t="s">
        <v>145</v>
      </c>
      <c r="C16" s="48" t="s">
        <v>145</v>
      </c>
      <c r="D16" s="48" t="s">
        <v>145</v>
      </c>
      <c r="E16" s="48" t="s">
        <v>145</v>
      </c>
      <c r="F16" s="48" t="s">
        <v>145</v>
      </c>
      <c r="G16" s="48" t="s">
        <v>145</v>
      </c>
      <c r="H16" s="48" t="s">
        <v>145</v>
      </c>
      <c r="I16" s="48" t="s">
        <v>41</v>
      </c>
      <c r="J16" s="48" t="s">
        <v>145</v>
      </c>
      <c r="K16" s="48" t="s">
        <v>145</v>
      </c>
      <c r="L16" s="48" t="s">
        <v>145</v>
      </c>
      <c r="M16" s="48" t="s">
        <v>145</v>
      </c>
    </row>
    <row r="17" spans="1:13" x14ac:dyDescent="0.45">
      <c r="A17" s="163" t="str">
        <f>'Population Definitions'!$A$10</f>
        <v>HCW</v>
      </c>
      <c r="B17" s="48" t="s">
        <v>145</v>
      </c>
      <c r="C17" s="48" t="s">
        <v>145</v>
      </c>
      <c r="D17" s="48" t="s">
        <v>145</v>
      </c>
      <c r="E17" s="48" t="s">
        <v>145</v>
      </c>
      <c r="F17" s="48" t="s">
        <v>145</v>
      </c>
      <c r="G17" s="48" t="s">
        <v>145</v>
      </c>
      <c r="H17" s="48" t="s">
        <v>145</v>
      </c>
      <c r="I17" s="48" t="s">
        <v>145</v>
      </c>
      <c r="J17" s="48" t="s">
        <v>41</v>
      </c>
      <c r="K17" s="48" t="s">
        <v>145</v>
      </c>
      <c r="L17" s="48" t="s">
        <v>145</v>
      </c>
      <c r="M17" s="48" t="s">
        <v>145</v>
      </c>
    </row>
    <row r="18" spans="1:13" x14ac:dyDescent="0.45">
      <c r="A18" s="163" t="str">
        <f>'Population Definitions'!$A$11</f>
        <v>HCW (HIV+)</v>
      </c>
      <c r="B18" s="48" t="s">
        <v>145</v>
      </c>
      <c r="C18" s="48" t="s">
        <v>145</v>
      </c>
      <c r="D18" s="48" t="s">
        <v>145</v>
      </c>
      <c r="E18" s="48" t="s">
        <v>145</v>
      </c>
      <c r="F18" s="48" t="s">
        <v>145</v>
      </c>
      <c r="G18" s="48" t="s">
        <v>145</v>
      </c>
      <c r="H18" s="48" t="s">
        <v>145</v>
      </c>
      <c r="I18" s="48" t="s">
        <v>145</v>
      </c>
      <c r="J18" s="48" t="s">
        <v>145</v>
      </c>
      <c r="K18" s="48" t="s">
        <v>41</v>
      </c>
      <c r="L18" s="48" t="s">
        <v>145</v>
      </c>
      <c r="M18" s="48" t="s">
        <v>145</v>
      </c>
    </row>
    <row r="19" spans="1:13" x14ac:dyDescent="0.45">
      <c r="A19" s="163" t="str">
        <f>'Population Definitions'!$A$12</f>
        <v>Mine</v>
      </c>
      <c r="B19" s="48" t="s">
        <v>145</v>
      </c>
      <c r="C19" s="48" t="s">
        <v>145</v>
      </c>
      <c r="D19" s="48" t="s">
        <v>145</v>
      </c>
      <c r="E19" s="48" t="s">
        <v>145</v>
      </c>
      <c r="F19" s="48" t="s">
        <v>145</v>
      </c>
      <c r="G19" s="48" t="s">
        <v>145</v>
      </c>
      <c r="H19" s="48" t="s">
        <v>145</v>
      </c>
      <c r="I19" s="48" t="s">
        <v>145</v>
      </c>
      <c r="J19" s="48" t="s">
        <v>145</v>
      </c>
      <c r="K19" s="48" t="s">
        <v>145</v>
      </c>
      <c r="L19" s="48" t="s">
        <v>41</v>
      </c>
      <c r="M19" s="48" t="s">
        <v>145</v>
      </c>
    </row>
    <row r="20" spans="1:13" x14ac:dyDescent="0.45">
      <c r="A20" s="163" t="str">
        <f>'Population Definitions'!$A$13</f>
        <v>Mine (HIV+)</v>
      </c>
      <c r="B20" s="48" t="s">
        <v>145</v>
      </c>
      <c r="C20" s="48" t="s">
        <v>145</v>
      </c>
      <c r="D20" s="48" t="s">
        <v>145</v>
      </c>
      <c r="E20" s="48" t="s">
        <v>145</v>
      </c>
      <c r="F20" s="48" t="s">
        <v>145</v>
      </c>
      <c r="G20" s="48" t="s">
        <v>145</v>
      </c>
      <c r="H20" s="48" t="s">
        <v>145</v>
      </c>
      <c r="I20" s="48" t="s">
        <v>145</v>
      </c>
      <c r="J20" s="48" t="s">
        <v>145</v>
      </c>
      <c r="K20" s="48" t="s">
        <v>145</v>
      </c>
      <c r="L20" s="48" t="s">
        <v>145</v>
      </c>
      <c r="M20" s="48" t="s">
        <v>41</v>
      </c>
    </row>
    <row r="22" spans="1:13" x14ac:dyDescent="0.45">
      <c r="A22" s="1" t="str">
        <f>$B$3</f>
        <v>HIV Infection</v>
      </c>
      <c r="B22" s="163" t="str">
        <f>'Population Definitions'!$A$2</f>
        <v>0-4</v>
      </c>
      <c r="C22" s="163" t="str">
        <f>'Population Definitions'!$A$3</f>
        <v>5-14</v>
      </c>
      <c r="D22" s="163" t="str">
        <f>'Population Definitions'!$A$4</f>
        <v>15-64</v>
      </c>
      <c r="E22" s="163" t="str">
        <f>'Population Definitions'!$A$5</f>
        <v>65+</v>
      </c>
      <c r="F22" s="163" t="str">
        <f>'Population Definitions'!$A$6</f>
        <v>15-64 (HIV+)</v>
      </c>
      <c r="G22" s="163" t="str">
        <f>'Population Definitions'!$A$7</f>
        <v>65+ (HIV+)</v>
      </c>
      <c r="H22" s="163" t="str">
        <f>'Population Definitions'!$A$8</f>
        <v>Pris</v>
      </c>
      <c r="I22" s="163" t="str">
        <f>'Population Definitions'!$A$9</f>
        <v>Pris (HIV+)</v>
      </c>
      <c r="J22" s="163" t="str">
        <f>'Population Definitions'!$A$10</f>
        <v>HCW</v>
      </c>
      <c r="K22" s="163" t="str">
        <f>'Population Definitions'!$A$11</f>
        <v>HCW (HIV+)</v>
      </c>
      <c r="L22" s="163" t="str">
        <f>'Population Definitions'!$A$12</f>
        <v>Mine</v>
      </c>
      <c r="M22" s="163" t="str">
        <f>'Population Definitions'!$A$13</f>
        <v>Mine (HIV+)</v>
      </c>
    </row>
    <row r="23" spans="1:13" x14ac:dyDescent="0.45">
      <c r="A23" s="163" t="str">
        <f>'Population Definitions'!$A$2</f>
        <v>0-4</v>
      </c>
      <c r="B23" s="48" t="s">
        <v>41</v>
      </c>
      <c r="C23" s="48" t="s">
        <v>145</v>
      </c>
      <c r="D23" s="48" t="s">
        <v>145</v>
      </c>
      <c r="E23" s="48" t="s">
        <v>145</v>
      </c>
      <c r="F23" s="48" t="s">
        <v>145</v>
      </c>
      <c r="G23" s="48" t="s">
        <v>145</v>
      </c>
      <c r="H23" s="48" t="s">
        <v>145</v>
      </c>
      <c r="I23" s="48" t="s">
        <v>145</v>
      </c>
      <c r="J23" s="48" t="s">
        <v>145</v>
      </c>
      <c r="K23" s="48" t="s">
        <v>145</v>
      </c>
      <c r="L23" s="48" t="s">
        <v>145</v>
      </c>
      <c r="M23" s="48" t="s">
        <v>145</v>
      </c>
    </row>
    <row r="24" spans="1:13" x14ac:dyDescent="0.45">
      <c r="A24" s="163" t="str">
        <f>'Population Definitions'!$A$3</f>
        <v>5-14</v>
      </c>
      <c r="B24" s="48" t="s">
        <v>145</v>
      </c>
      <c r="C24" s="48" t="s">
        <v>41</v>
      </c>
      <c r="D24" s="48" t="s">
        <v>145</v>
      </c>
      <c r="E24" s="48" t="s">
        <v>145</v>
      </c>
      <c r="F24" s="48" t="s">
        <v>145</v>
      </c>
      <c r="G24" s="48" t="s">
        <v>145</v>
      </c>
      <c r="H24" s="48" t="s">
        <v>145</v>
      </c>
      <c r="I24" s="48" t="s">
        <v>145</v>
      </c>
      <c r="J24" s="48" t="s">
        <v>145</v>
      </c>
      <c r="K24" s="48" t="s">
        <v>145</v>
      </c>
      <c r="L24" s="48" t="s">
        <v>145</v>
      </c>
      <c r="M24" s="48" t="s">
        <v>145</v>
      </c>
    </row>
    <row r="25" spans="1:13" x14ac:dyDescent="0.45">
      <c r="A25" s="163" t="str">
        <f>'Population Definitions'!$A$4</f>
        <v>15-64</v>
      </c>
      <c r="B25" s="48" t="s">
        <v>145</v>
      </c>
      <c r="C25" s="48" t="s">
        <v>145</v>
      </c>
      <c r="D25" s="48" t="s">
        <v>41</v>
      </c>
      <c r="E25" s="48" t="s">
        <v>145</v>
      </c>
      <c r="F25" s="48" t="s">
        <v>147</v>
      </c>
      <c r="G25" s="48" t="s">
        <v>145</v>
      </c>
      <c r="H25" s="48" t="s">
        <v>145</v>
      </c>
      <c r="I25" s="48" t="s">
        <v>145</v>
      </c>
      <c r="J25" s="48" t="s">
        <v>145</v>
      </c>
      <c r="K25" s="48" t="s">
        <v>145</v>
      </c>
      <c r="L25" s="48" t="s">
        <v>145</v>
      </c>
      <c r="M25" s="48" t="s">
        <v>145</v>
      </c>
    </row>
    <row r="26" spans="1:13" x14ac:dyDescent="0.45">
      <c r="A26" s="163" t="str">
        <f>'Population Definitions'!$A$5</f>
        <v>65+</v>
      </c>
      <c r="B26" s="48" t="s">
        <v>145</v>
      </c>
      <c r="C26" s="48" t="s">
        <v>145</v>
      </c>
      <c r="D26" s="48" t="s">
        <v>145</v>
      </c>
      <c r="E26" s="48" t="s">
        <v>41</v>
      </c>
      <c r="F26" s="48" t="s">
        <v>145</v>
      </c>
      <c r="G26" s="48" t="s">
        <v>147</v>
      </c>
      <c r="H26" s="48" t="s">
        <v>145</v>
      </c>
      <c r="I26" s="48" t="s">
        <v>145</v>
      </c>
      <c r="J26" s="48" t="s">
        <v>145</v>
      </c>
      <c r="K26" s="48" t="s">
        <v>145</v>
      </c>
      <c r="L26" s="48" t="s">
        <v>145</v>
      </c>
      <c r="M26" s="48" t="s">
        <v>145</v>
      </c>
    </row>
    <row r="27" spans="1:13" x14ac:dyDescent="0.45">
      <c r="A27" s="163" t="str">
        <f>'Population Definitions'!$A$6</f>
        <v>15-64 (HIV+)</v>
      </c>
      <c r="B27" s="48" t="s">
        <v>145</v>
      </c>
      <c r="C27" s="48" t="s">
        <v>145</v>
      </c>
      <c r="D27" s="48" t="s">
        <v>145</v>
      </c>
      <c r="E27" s="48" t="s">
        <v>145</v>
      </c>
      <c r="F27" s="48" t="s">
        <v>41</v>
      </c>
      <c r="G27" s="48" t="s">
        <v>145</v>
      </c>
      <c r="H27" s="48" t="s">
        <v>145</v>
      </c>
      <c r="I27" s="48" t="s">
        <v>145</v>
      </c>
      <c r="J27" s="48" t="s">
        <v>145</v>
      </c>
      <c r="K27" s="48" t="s">
        <v>145</v>
      </c>
      <c r="L27" s="48" t="s">
        <v>145</v>
      </c>
      <c r="M27" s="48" t="s">
        <v>145</v>
      </c>
    </row>
    <row r="28" spans="1:13" x14ac:dyDescent="0.45">
      <c r="A28" s="163" t="str">
        <f>'Population Definitions'!$A$7</f>
        <v>65+ (HIV+)</v>
      </c>
      <c r="B28" s="48" t="s">
        <v>145</v>
      </c>
      <c r="C28" s="48" t="s">
        <v>145</v>
      </c>
      <c r="D28" s="48" t="s">
        <v>145</v>
      </c>
      <c r="E28" s="48" t="s">
        <v>145</v>
      </c>
      <c r="F28" s="48" t="s">
        <v>145</v>
      </c>
      <c r="G28" s="48" t="s">
        <v>41</v>
      </c>
      <c r="H28" s="48" t="s">
        <v>145</v>
      </c>
      <c r="I28" s="48" t="s">
        <v>145</v>
      </c>
      <c r="J28" s="48" t="s">
        <v>145</v>
      </c>
      <c r="K28" s="48" t="s">
        <v>145</v>
      </c>
      <c r="L28" s="48" t="s">
        <v>145</v>
      </c>
      <c r="M28" s="48" t="s">
        <v>145</v>
      </c>
    </row>
    <row r="29" spans="1:13" x14ac:dyDescent="0.45">
      <c r="A29" s="163" t="str">
        <f>'Population Definitions'!$A$8</f>
        <v>Pris</v>
      </c>
      <c r="B29" s="48" t="s">
        <v>145</v>
      </c>
      <c r="C29" s="48" t="s">
        <v>145</v>
      </c>
      <c r="D29" s="48" t="s">
        <v>145</v>
      </c>
      <c r="E29" s="48" t="s">
        <v>145</v>
      </c>
      <c r="F29" s="48" t="s">
        <v>145</v>
      </c>
      <c r="G29" s="48" t="s">
        <v>145</v>
      </c>
      <c r="H29" s="48" t="s">
        <v>41</v>
      </c>
      <c r="I29" s="48" t="s">
        <v>147</v>
      </c>
      <c r="J29" s="48" t="s">
        <v>145</v>
      </c>
      <c r="K29" s="48" t="s">
        <v>145</v>
      </c>
      <c r="L29" s="48" t="s">
        <v>145</v>
      </c>
      <c r="M29" s="48" t="s">
        <v>145</v>
      </c>
    </row>
    <row r="30" spans="1:13" x14ac:dyDescent="0.45">
      <c r="A30" s="163" t="str">
        <f>'Population Definitions'!$A$9</f>
        <v>Pris (HIV+)</v>
      </c>
      <c r="B30" s="48" t="s">
        <v>145</v>
      </c>
      <c r="C30" s="48" t="s">
        <v>145</v>
      </c>
      <c r="D30" s="48" t="s">
        <v>145</v>
      </c>
      <c r="E30" s="48" t="s">
        <v>145</v>
      </c>
      <c r="F30" s="48" t="s">
        <v>145</v>
      </c>
      <c r="G30" s="48" t="s">
        <v>145</v>
      </c>
      <c r="H30" s="48" t="s">
        <v>145</v>
      </c>
      <c r="I30" s="48" t="s">
        <v>41</v>
      </c>
      <c r="J30" s="48" t="s">
        <v>145</v>
      </c>
      <c r="K30" s="48" t="s">
        <v>145</v>
      </c>
      <c r="L30" s="48" t="s">
        <v>145</v>
      </c>
      <c r="M30" s="48" t="s">
        <v>145</v>
      </c>
    </row>
    <row r="31" spans="1:13" x14ac:dyDescent="0.45">
      <c r="A31" s="163" t="str">
        <f>'Population Definitions'!$A$10</f>
        <v>HCW</v>
      </c>
      <c r="B31" s="48" t="s">
        <v>145</v>
      </c>
      <c r="C31" s="48" t="s">
        <v>145</v>
      </c>
      <c r="D31" s="48" t="s">
        <v>145</v>
      </c>
      <c r="E31" s="48" t="s">
        <v>145</v>
      </c>
      <c r="F31" s="48" t="s">
        <v>145</v>
      </c>
      <c r="G31" s="48" t="s">
        <v>145</v>
      </c>
      <c r="H31" s="48" t="s">
        <v>145</v>
      </c>
      <c r="I31" s="48" t="s">
        <v>145</v>
      </c>
      <c r="J31" s="48" t="s">
        <v>41</v>
      </c>
      <c r="K31" s="48" t="s">
        <v>147</v>
      </c>
      <c r="L31" s="48" t="s">
        <v>145</v>
      </c>
      <c r="M31" s="48" t="s">
        <v>145</v>
      </c>
    </row>
    <row r="32" spans="1:13" x14ac:dyDescent="0.45">
      <c r="A32" s="163" t="str">
        <f>'Population Definitions'!$A$11</f>
        <v>HCW (HIV+)</v>
      </c>
      <c r="B32" s="48" t="s">
        <v>145</v>
      </c>
      <c r="C32" s="48" t="s">
        <v>145</v>
      </c>
      <c r="D32" s="48" t="s">
        <v>145</v>
      </c>
      <c r="E32" s="48" t="s">
        <v>145</v>
      </c>
      <c r="F32" s="48" t="s">
        <v>145</v>
      </c>
      <c r="G32" s="48" t="s">
        <v>145</v>
      </c>
      <c r="H32" s="48" t="s">
        <v>145</v>
      </c>
      <c r="I32" s="48" t="s">
        <v>145</v>
      </c>
      <c r="J32" s="48" t="s">
        <v>145</v>
      </c>
      <c r="K32" s="48" t="s">
        <v>41</v>
      </c>
      <c r="L32" s="48" t="s">
        <v>145</v>
      </c>
      <c r="M32" s="48" t="s">
        <v>145</v>
      </c>
    </row>
    <row r="33" spans="1:13" x14ac:dyDescent="0.45">
      <c r="A33" s="163" t="str">
        <f>'Population Definitions'!$A$12</f>
        <v>Mine</v>
      </c>
      <c r="B33" s="48" t="s">
        <v>145</v>
      </c>
      <c r="C33" s="48" t="s">
        <v>145</v>
      </c>
      <c r="D33" s="48" t="s">
        <v>145</v>
      </c>
      <c r="E33" s="48" t="s">
        <v>145</v>
      </c>
      <c r="F33" s="48" t="s">
        <v>145</v>
      </c>
      <c r="G33" s="48" t="s">
        <v>145</v>
      </c>
      <c r="H33" s="48" t="s">
        <v>145</v>
      </c>
      <c r="I33" s="48" t="s">
        <v>145</v>
      </c>
      <c r="J33" s="48" t="s">
        <v>145</v>
      </c>
      <c r="K33" s="48" t="s">
        <v>145</v>
      </c>
      <c r="L33" s="48" t="s">
        <v>41</v>
      </c>
      <c r="M33" s="48" t="s">
        <v>147</v>
      </c>
    </row>
    <row r="34" spans="1:13" x14ac:dyDescent="0.45">
      <c r="A34" s="163" t="str">
        <f>'Population Definitions'!$A$13</f>
        <v>Mine (HIV+)</v>
      </c>
      <c r="B34" s="48" t="s">
        <v>145</v>
      </c>
      <c r="C34" s="48" t="s">
        <v>145</v>
      </c>
      <c r="D34" s="48" t="s">
        <v>145</v>
      </c>
      <c r="E34" s="48" t="s">
        <v>145</v>
      </c>
      <c r="F34" s="48" t="s">
        <v>145</v>
      </c>
      <c r="G34" s="48" t="s">
        <v>145</v>
      </c>
      <c r="H34" s="48" t="s">
        <v>145</v>
      </c>
      <c r="I34" s="48" t="s">
        <v>145</v>
      </c>
      <c r="J34" s="48" t="s">
        <v>145</v>
      </c>
      <c r="K34" s="48" t="s">
        <v>145</v>
      </c>
      <c r="L34" s="48" t="s">
        <v>145</v>
      </c>
      <c r="M34" s="48" t="s">
        <v>41</v>
      </c>
    </row>
    <row r="36" spans="1:13" x14ac:dyDescent="0.45">
      <c r="A36" s="1" t="str">
        <f>$B$4</f>
        <v>Transfer 2</v>
      </c>
      <c r="B36" s="163" t="str">
        <f>'Population Definitions'!$A$2</f>
        <v>0-4</v>
      </c>
      <c r="C36" s="163" t="str">
        <f>'Population Definitions'!$A$3</f>
        <v>5-14</v>
      </c>
      <c r="D36" s="163" t="str">
        <f>'Population Definitions'!$A$4</f>
        <v>15-64</v>
      </c>
      <c r="E36" s="163" t="str">
        <f>'Population Definitions'!$A$5</f>
        <v>65+</v>
      </c>
      <c r="F36" s="163" t="str">
        <f>'Population Definitions'!$A$6</f>
        <v>15-64 (HIV+)</v>
      </c>
      <c r="G36" s="163" t="str">
        <f>'Population Definitions'!$A$7</f>
        <v>65+ (HIV+)</v>
      </c>
      <c r="H36" s="163" t="str">
        <f>'Population Definitions'!$A$8</f>
        <v>Pris</v>
      </c>
      <c r="I36" s="163" t="str">
        <f>'Population Definitions'!$A$9</f>
        <v>Pris (HIV+)</v>
      </c>
      <c r="J36" s="163" t="str">
        <f>'Population Definitions'!$A$10</f>
        <v>HCW</v>
      </c>
      <c r="K36" s="163" t="str">
        <f>'Population Definitions'!$A$11</f>
        <v>HCW (HIV+)</v>
      </c>
      <c r="L36" s="163" t="str">
        <f>'Population Definitions'!$A$12</f>
        <v>Mine</v>
      </c>
      <c r="M36" s="163" t="str">
        <f>'Population Definitions'!$A$13</f>
        <v>Mine (HIV+)</v>
      </c>
    </row>
    <row r="37" spans="1:13" x14ac:dyDescent="0.45">
      <c r="A37" s="163" t="str">
        <f>'Population Definitions'!$A$2</f>
        <v>0-4</v>
      </c>
      <c r="B37" s="48" t="s">
        <v>41</v>
      </c>
      <c r="C37" s="48" t="s">
        <v>145</v>
      </c>
      <c r="D37" s="48" t="s">
        <v>145</v>
      </c>
      <c r="E37" s="48" t="s">
        <v>145</v>
      </c>
      <c r="F37" s="48" t="s">
        <v>145</v>
      </c>
      <c r="G37" s="48" t="s">
        <v>145</v>
      </c>
      <c r="H37" s="48" t="s">
        <v>145</v>
      </c>
      <c r="I37" s="48" t="s">
        <v>145</v>
      </c>
      <c r="J37" s="48" t="s">
        <v>145</v>
      </c>
      <c r="K37" s="48" t="s">
        <v>145</v>
      </c>
      <c r="L37" s="48" t="s">
        <v>145</v>
      </c>
      <c r="M37" s="48" t="s">
        <v>145</v>
      </c>
    </row>
    <row r="38" spans="1:13" x14ac:dyDescent="0.45">
      <c r="A38" s="163" t="str">
        <f>'Population Definitions'!$A$3</f>
        <v>5-14</v>
      </c>
      <c r="B38" s="48" t="s">
        <v>145</v>
      </c>
      <c r="C38" s="48" t="s">
        <v>41</v>
      </c>
      <c r="D38" s="48" t="s">
        <v>145</v>
      </c>
      <c r="E38" s="48" t="s">
        <v>145</v>
      </c>
      <c r="F38" s="48" t="s">
        <v>145</v>
      </c>
      <c r="G38" s="48" t="s">
        <v>145</v>
      </c>
      <c r="H38" s="48" t="s">
        <v>145</v>
      </c>
      <c r="I38" s="48" t="s">
        <v>145</v>
      </c>
      <c r="J38" s="48" t="s">
        <v>145</v>
      </c>
      <c r="K38" s="48" t="s">
        <v>145</v>
      </c>
      <c r="L38" s="48" t="s">
        <v>145</v>
      </c>
      <c r="M38" s="48" t="s">
        <v>145</v>
      </c>
    </row>
    <row r="39" spans="1:13" x14ac:dyDescent="0.45">
      <c r="A39" s="163" t="str">
        <f>'Population Definitions'!$A$4</f>
        <v>15-64</v>
      </c>
      <c r="B39" s="48" t="s">
        <v>145</v>
      </c>
      <c r="C39" s="48" t="s">
        <v>145</v>
      </c>
      <c r="D39" s="48" t="s">
        <v>41</v>
      </c>
      <c r="E39" s="48" t="s">
        <v>145</v>
      </c>
      <c r="F39" s="48" t="s">
        <v>145</v>
      </c>
      <c r="G39" s="48" t="s">
        <v>145</v>
      </c>
      <c r="H39" s="48" t="s">
        <v>145</v>
      </c>
      <c r="I39" s="48" t="s">
        <v>145</v>
      </c>
      <c r="J39" s="48" t="s">
        <v>145</v>
      </c>
      <c r="K39" s="48" t="s">
        <v>145</v>
      </c>
      <c r="L39" s="48" t="s">
        <v>145</v>
      </c>
      <c r="M39" s="48" t="s">
        <v>145</v>
      </c>
    </row>
    <row r="40" spans="1:13" x14ac:dyDescent="0.45">
      <c r="A40" s="163" t="str">
        <f>'Population Definitions'!$A$5</f>
        <v>65+</v>
      </c>
      <c r="B40" s="48" t="s">
        <v>145</v>
      </c>
      <c r="C40" s="48" t="s">
        <v>145</v>
      </c>
      <c r="D40" s="48" t="s">
        <v>145</v>
      </c>
      <c r="E40" s="48" t="s">
        <v>41</v>
      </c>
      <c r="F40" s="48" t="s">
        <v>145</v>
      </c>
      <c r="G40" s="48" t="s">
        <v>145</v>
      </c>
      <c r="H40" s="48" t="s">
        <v>145</v>
      </c>
      <c r="I40" s="48" t="s">
        <v>145</v>
      </c>
      <c r="J40" s="48" t="s">
        <v>145</v>
      </c>
      <c r="K40" s="48" t="s">
        <v>145</v>
      </c>
      <c r="L40" s="48" t="s">
        <v>145</v>
      </c>
      <c r="M40" s="48" t="s">
        <v>145</v>
      </c>
    </row>
    <row r="41" spans="1:13" x14ac:dyDescent="0.45">
      <c r="A41" s="163" t="str">
        <f>'Population Definitions'!$A$6</f>
        <v>15-64 (HIV+)</v>
      </c>
      <c r="B41" s="48" t="s">
        <v>145</v>
      </c>
      <c r="C41" s="48" t="s">
        <v>145</v>
      </c>
      <c r="D41" s="48" t="s">
        <v>145</v>
      </c>
      <c r="E41" s="48" t="s">
        <v>145</v>
      </c>
      <c r="F41" s="48" t="s">
        <v>41</v>
      </c>
      <c r="G41" s="48" t="s">
        <v>145</v>
      </c>
      <c r="H41" s="48" t="s">
        <v>145</v>
      </c>
      <c r="I41" s="48" t="s">
        <v>145</v>
      </c>
      <c r="J41" s="48" t="s">
        <v>145</v>
      </c>
      <c r="K41" s="48" t="s">
        <v>145</v>
      </c>
      <c r="L41" s="48" t="s">
        <v>145</v>
      </c>
      <c r="M41" s="48" t="s">
        <v>145</v>
      </c>
    </row>
    <row r="42" spans="1:13" x14ac:dyDescent="0.45">
      <c r="A42" s="163" t="str">
        <f>'Population Definitions'!$A$7</f>
        <v>65+ (HIV+)</v>
      </c>
      <c r="B42" s="48" t="s">
        <v>145</v>
      </c>
      <c r="C42" s="48" t="s">
        <v>145</v>
      </c>
      <c r="D42" s="48" t="s">
        <v>145</v>
      </c>
      <c r="E42" s="48" t="s">
        <v>145</v>
      </c>
      <c r="F42" s="48" t="s">
        <v>145</v>
      </c>
      <c r="G42" s="48" t="s">
        <v>41</v>
      </c>
      <c r="H42" s="48" t="s">
        <v>145</v>
      </c>
      <c r="I42" s="48" t="s">
        <v>145</v>
      </c>
      <c r="J42" s="48" t="s">
        <v>145</v>
      </c>
      <c r="K42" s="48" t="s">
        <v>145</v>
      </c>
      <c r="L42" s="48" t="s">
        <v>145</v>
      </c>
      <c r="M42" s="48" t="s">
        <v>145</v>
      </c>
    </row>
    <row r="43" spans="1:13" x14ac:dyDescent="0.45">
      <c r="A43" s="163" t="str">
        <f>'Population Definitions'!$A$8</f>
        <v>Pris</v>
      </c>
      <c r="B43" s="48" t="s">
        <v>145</v>
      </c>
      <c r="C43" s="48" t="s">
        <v>145</v>
      </c>
      <c r="D43" s="48" t="s">
        <v>145</v>
      </c>
      <c r="E43" s="48" t="s">
        <v>145</v>
      </c>
      <c r="F43" s="48" t="s">
        <v>145</v>
      </c>
      <c r="G43" s="48" t="s">
        <v>145</v>
      </c>
      <c r="H43" s="48" t="s">
        <v>41</v>
      </c>
      <c r="I43" s="48" t="s">
        <v>145</v>
      </c>
      <c r="J43" s="48" t="s">
        <v>145</v>
      </c>
      <c r="K43" s="48" t="s">
        <v>145</v>
      </c>
      <c r="L43" s="48" t="s">
        <v>145</v>
      </c>
      <c r="M43" s="48" t="s">
        <v>145</v>
      </c>
    </row>
    <row r="44" spans="1:13" x14ac:dyDescent="0.45">
      <c r="A44" s="163" t="str">
        <f>'Population Definitions'!$A$9</f>
        <v>Pris (HIV+)</v>
      </c>
      <c r="B44" s="48" t="s">
        <v>145</v>
      </c>
      <c r="C44" s="48" t="s">
        <v>145</v>
      </c>
      <c r="D44" s="48" t="s">
        <v>145</v>
      </c>
      <c r="E44" s="48" t="s">
        <v>145</v>
      </c>
      <c r="F44" s="48" t="s">
        <v>145</v>
      </c>
      <c r="G44" s="48" t="s">
        <v>145</v>
      </c>
      <c r="H44" s="48" t="s">
        <v>145</v>
      </c>
      <c r="I44" s="48" t="s">
        <v>41</v>
      </c>
      <c r="J44" s="48" t="s">
        <v>145</v>
      </c>
      <c r="K44" s="48" t="s">
        <v>145</v>
      </c>
      <c r="L44" s="48" t="s">
        <v>145</v>
      </c>
      <c r="M44" s="48" t="s">
        <v>145</v>
      </c>
    </row>
    <row r="45" spans="1:13" x14ac:dyDescent="0.45">
      <c r="A45" s="163" t="str">
        <f>'Population Definitions'!$A$10</f>
        <v>HCW</v>
      </c>
      <c r="B45" s="48" t="s">
        <v>145</v>
      </c>
      <c r="C45" s="48" t="s">
        <v>145</v>
      </c>
      <c r="D45" s="48" t="s">
        <v>145</v>
      </c>
      <c r="E45" s="48" t="s">
        <v>145</v>
      </c>
      <c r="F45" s="48" t="s">
        <v>145</v>
      </c>
      <c r="G45" s="48" t="s">
        <v>145</v>
      </c>
      <c r="H45" s="48" t="s">
        <v>145</v>
      </c>
      <c r="I45" s="48" t="s">
        <v>145</v>
      </c>
      <c r="J45" s="48" t="s">
        <v>41</v>
      </c>
      <c r="K45" s="48" t="s">
        <v>145</v>
      </c>
      <c r="L45" s="48" t="s">
        <v>145</v>
      </c>
      <c r="M45" s="48" t="s">
        <v>145</v>
      </c>
    </row>
    <row r="46" spans="1:13" x14ac:dyDescent="0.45">
      <c r="A46" s="163" t="str">
        <f>'Population Definitions'!$A$11</f>
        <v>HCW (HIV+)</v>
      </c>
      <c r="B46" s="48" t="s">
        <v>145</v>
      </c>
      <c r="C46" s="48" t="s">
        <v>145</v>
      </c>
      <c r="D46" s="48" t="s">
        <v>145</v>
      </c>
      <c r="E46" s="48" t="s">
        <v>145</v>
      </c>
      <c r="F46" s="48" t="s">
        <v>145</v>
      </c>
      <c r="G46" s="48" t="s">
        <v>145</v>
      </c>
      <c r="H46" s="48" t="s">
        <v>145</v>
      </c>
      <c r="I46" s="48" t="s">
        <v>145</v>
      </c>
      <c r="J46" s="48" t="s">
        <v>145</v>
      </c>
      <c r="K46" s="48" t="s">
        <v>41</v>
      </c>
      <c r="L46" s="48" t="s">
        <v>145</v>
      </c>
      <c r="M46" s="48" t="s">
        <v>145</v>
      </c>
    </row>
    <row r="47" spans="1:13" x14ac:dyDescent="0.45">
      <c r="A47" s="163" t="str">
        <f>'Population Definitions'!$A$12</f>
        <v>Mine</v>
      </c>
      <c r="B47" s="48" t="s">
        <v>145</v>
      </c>
      <c r="C47" s="48" t="s">
        <v>145</v>
      </c>
      <c r="D47" s="48" t="s">
        <v>145</v>
      </c>
      <c r="E47" s="48" t="s">
        <v>145</v>
      </c>
      <c r="F47" s="48" t="s">
        <v>145</v>
      </c>
      <c r="G47" s="48" t="s">
        <v>145</v>
      </c>
      <c r="H47" s="48" t="s">
        <v>145</v>
      </c>
      <c r="I47" s="48" t="s">
        <v>145</v>
      </c>
      <c r="J47" s="48" t="s">
        <v>145</v>
      </c>
      <c r="K47" s="48" t="s">
        <v>145</v>
      </c>
      <c r="L47" s="48" t="s">
        <v>41</v>
      </c>
      <c r="M47" s="48" t="s">
        <v>145</v>
      </c>
    </row>
    <row r="48" spans="1:13" x14ac:dyDescent="0.45">
      <c r="A48" s="163" t="str">
        <f>'Population Definitions'!$A$13</f>
        <v>Mine (HIV+)</v>
      </c>
      <c r="B48" s="48" t="s">
        <v>145</v>
      </c>
      <c r="C48" s="48" t="s">
        <v>145</v>
      </c>
      <c r="D48" s="48" t="s">
        <v>145</v>
      </c>
      <c r="E48" s="48" t="s">
        <v>145</v>
      </c>
      <c r="F48" s="48" t="s">
        <v>145</v>
      </c>
      <c r="G48" s="48" t="s">
        <v>145</v>
      </c>
      <c r="H48" s="48" t="s">
        <v>145</v>
      </c>
      <c r="I48" s="48" t="s">
        <v>145</v>
      </c>
      <c r="J48" s="48" t="s">
        <v>145</v>
      </c>
      <c r="K48" s="48" t="s">
        <v>145</v>
      </c>
      <c r="L48" s="48" t="s">
        <v>145</v>
      </c>
      <c r="M48" s="48" t="s">
        <v>41</v>
      </c>
    </row>
    <row r="50" spans="1:13" x14ac:dyDescent="0.45">
      <c r="A50" s="1" t="str">
        <f>$B$5</f>
        <v>Transfer 3</v>
      </c>
      <c r="B50" s="163" t="str">
        <f>'Population Definitions'!$A$2</f>
        <v>0-4</v>
      </c>
      <c r="C50" s="163" t="str">
        <f>'Population Definitions'!$A$3</f>
        <v>5-14</v>
      </c>
      <c r="D50" s="163" t="str">
        <f>'Population Definitions'!$A$4</f>
        <v>15-64</v>
      </c>
      <c r="E50" s="163" t="str">
        <f>'Population Definitions'!$A$5</f>
        <v>65+</v>
      </c>
      <c r="F50" s="163" t="str">
        <f>'Population Definitions'!$A$6</f>
        <v>15-64 (HIV+)</v>
      </c>
      <c r="G50" s="163" t="str">
        <f>'Population Definitions'!$A$7</f>
        <v>65+ (HIV+)</v>
      </c>
      <c r="H50" s="163" t="str">
        <f>'Population Definitions'!$A$8</f>
        <v>Pris</v>
      </c>
      <c r="I50" s="163" t="str">
        <f>'Population Definitions'!$A$9</f>
        <v>Pris (HIV+)</v>
      </c>
      <c r="J50" s="163" t="str">
        <f>'Population Definitions'!$A$10</f>
        <v>HCW</v>
      </c>
      <c r="K50" s="163" t="str">
        <f>'Population Definitions'!$A$11</f>
        <v>HCW (HIV+)</v>
      </c>
      <c r="L50" s="163" t="str">
        <f>'Population Definitions'!$A$12</f>
        <v>Mine</v>
      </c>
      <c r="M50" s="163" t="str">
        <f>'Population Definitions'!$A$13</f>
        <v>Mine (HIV+)</v>
      </c>
    </row>
    <row r="51" spans="1:13" x14ac:dyDescent="0.45">
      <c r="A51" s="163" t="str">
        <f>'Population Definitions'!$A$2</f>
        <v>0-4</v>
      </c>
      <c r="B51" s="48" t="s">
        <v>41</v>
      </c>
      <c r="C51" s="48" t="s">
        <v>145</v>
      </c>
      <c r="D51" s="48" t="s">
        <v>145</v>
      </c>
      <c r="E51" s="48" t="s">
        <v>145</v>
      </c>
      <c r="F51" s="48" t="s">
        <v>145</v>
      </c>
      <c r="G51" s="48" t="s">
        <v>145</v>
      </c>
      <c r="H51" s="48" t="s">
        <v>145</v>
      </c>
      <c r="I51" s="48" t="s">
        <v>145</v>
      </c>
      <c r="J51" s="48" t="s">
        <v>145</v>
      </c>
      <c r="K51" s="48" t="s">
        <v>145</v>
      </c>
      <c r="L51" s="48" t="s">
        <v>145</v>
      </c>
      <c r="M51" s="48" t="s">
        <v>145</v>
      </c>
    </row>
    <row r="52" spans="1:13" x14ac:dyDescent="0.45">
      <c r="A52" s="163" t="str">
        <f>'Population Definitions'!$A$3</f>
        <v>5-14</v>
      </c>
      <c r="B52" s="48" t="s">
        <v>145</v>
      </c>
      <c r="C52" s="48" t="s">
        <v>41</v>
      </c>
      <c r="D52" s="48" t="s">
        <v>145</v>
      </c>
      <c r="E52" s="48" t="s">
        <v>145</v>
      </c>
      <c r="F52" s="48" t="s">
        <v>145</v>
      </c>
      <c r="G52" s="48" t="s">
        <v>145</v>
      </c>
      <c r="H52" s="48" t="s">
        <v>145</v>
      </c>
      <c r="I52" s="48" t="s">
        <v>145</v>
      </c>
      <c r="J52" s="48" t="s">
        <v>145</v>
      </c>
      <c r="K52" s="48" t="s">
        <v>145</v>
      </c>
      <c r="L52" s="48" t="s">
        <v>145</v>
      </c>
      <c r="M52" s="48" t="s">
        <v>145</v>
      </c>
    </row>
    <row r="53" spans="1:13" x14ac:dyDescent="0.45">
      <c r="A53" s="163" t="str">
        <f>'Population Definitions'!$A$4</f>
        <v>15-64</v>
      </c>
      <c r="B53" s="48" t="s">
        <v>145</v>
      </c>
      <c r="C53" s="48" t="s">
        <v>145</v>
      </c>
      <c r="D53" s="48" t="s">
        <v>41</v>
      </c>
      <c r="E53" s="48" t="s">
        <v>145</v>
      </c>
      <c r="F53" s="48" t="s">
        <v>145</v>
      </c>
      <c r="G53" s="48" t="s">
        <v>145</v>
      </c>
      <c r="H53" s="48" t="s">
        <v>145</v>
      </c>
      <c r="I53" s="48" t="s">
        <v>145</v>
      </c>
      <c r="J53" s="48" t="s">
        <v>145</v>
      </c>
      <c r="K53" s="48" t="s">
        <v>145</v>
      </c>
      <c r="L53" s="48" t="s">
        <v>145</v>
      </c>
      <c r="M53" s="48" t="s">
        <v>145</v>
      </c>
    </row>
    <row r="54" spans="1:13" x14ac:dyDescent="0.45">
      <c r="A54" s="163" t="str">
        <f>'Population Definitions'!$A$5</f>
        <v>65+</v>
      </c>
      <c r="B54" s="48" t="s">
        <v>145</v>
      </c>
      <c r="C54" s="48" t="s">
        <v>145</v>
      </c>
      <c r="D54" s="48" t="s">
        <v>145</v>
      </c>
      <c r="E54" s="48" t="s">
        <v>41</v>
      </c>
      <c r="F54" s="48" t="s">
        <v>145</v>
      </c>
      <c r="G54" s="48" t="s">
        <v>145</v>
      </c>
      <c r="H54" s="48" t="s">
        <v>145</v>
      </c>
      <c r="I54" s="48" t="s">
        <v>145</v>
      </c>
      <c r="J54" s="48" t="s">
        <v>145</v>
      </c>
      <c r="K54" s="48" t="s">
        <v>145</v>
      </c>
      <c r="L54" s="48" t="s">
        <v>145</v>
      </c>
      <c r="M54" s="48" t="s">
        <v>145</v>
      </c>
    </row>
    <row r="55" spans="1:13" x14ac:dyDescent="0.45">
      <c r="A55" s="163" t="str">
        <f>'Population Definitions'!$A$6</f>
        <v>15-64 (HIV+)</v>
      </c>
      <c r="B55" s="48" t="s">
        <v>145</v>
      </c>
      <c r="C55" s="48" t="s">
        <v>145</v>
      </c>
      <c r="D55" s="48" t="s">
        <v>145</v>
      </c>
      <c r="E55" s="48" t="s">
        <v>145</v>
      </c>
      <c r="F55" s="48" t="s">
        <v>41</v>
      </c>
      <c r="G55" s="48" t="s">
        <v>145</v>
      </c>
      <c r="H55" s="48" t="s">
        <v>145</v>
      </c>
      <c r="I55" s="48" t="s">
        <v>145</v>
      </c>
      <c r="J55" s="48" t="s">
        <v>145</v>
      </c>
      <c r="K55" s="48" t="s">
        <v>145</v>
      </c>
      <c r="L55" s="48" t="s">
        <v>145</v>
      </c>
      <c r="M55" s="48" t="s">
        <v>145</v>
      </c>
    </row>
    <row r="56" spans="1:13" x14ac:dyDescent="0.45">
      <c r="A56" s="163" t="str">
        <f>'Population Definitions'!$A$7</f>
        <v>65+ (HIV+)</v>
      </c>
      <c r="B56" s="48" t="s">
        <v>145</v>
      </c>
      <c r="C56" s="48" t="s">
        <v>145</v>
      </c>
      <c r="D56" s="48" t="s">
        <v>145</v>
      </c>
      <c r="E56" s="48" t="s">
        <v>145</v>
      </c>
      <c r="F56" s="48" t="s">
        <v>145</v>
      </c>
      <c r="G56" s="48" t="s">
        <v>41</v>
      </c>
      <c r="H56" s="48" t="s">
        <v>145</v>
      </c>
      <c r="I56" s="48" t="s">
        <v>145</v>
      </c>
      <c r="J56" s="48" t="s">
        <v>145</v>
      </c>
      <c r="K56" s="48" t="s">
        <v>145</v>
      </c>
      <c r="L56" s="48" t="s">
        <v>145</v>
      </c>
      <c r="M56" s="48" t="s">
        <v>145</v>
      </c>
    </row>
    <row r="57" spans="1:13" x14ac:dyDescent="0.45">
      <c r="A57" s="163" t="str">
        <f>'Population Definitions'!$A$8</f>
        <v>Pris</v>
      </c>
      <c r="B57" s="48" t="s">
        <v>145</v>
      </c>
      <c r="C57" s="48" t="s">
        <v>145</v>
      </c>
      <c r="D57" s="48" t="s">
        <v>145</v>
      </c>
      <c r="E57" s="48" t="s">
        <v>145</v>
      </c>
      <c r="F57" s="48" t="s">
        <v>145</v>
      </c>
      <c r="G57" s="48" t="s">
        <v>145</v>
      </c>
      <c r="H57" s="48" t="s">
        <v>41</v>
      </c>
      <c r="I57" s="48" t="s">
        <v>145</v>
      </c>
      <c r="J57" s="48" t="s">
        <v>145</v>
      </c>
      <c r="K57" s="48" t="s">
        <v>145</v>
      </c>
      <c r="L57" s="48" t="s">
        <v>145</v>
      </c>
      <c r="M57" s="48" t="s">
        <v>145</v>
      </c>
    </row>
    <row r="58" spans="1:13" x14ac:dyDescent="0.45">
      <c r="A58" s="163" t="str">
        <f>'Population Definitions'!$A$9</f>
        <v>Pris (HIV+)</v>
      </c>
      <c r="B58" s="48" t="s">
        <v>145</v>
      </c>
      <c r="C58" s="48" t="s">
        <v>145</v>
      </c>
      <c r="D58" s="48" t="s">
        <v>145</v>
      </c>
      <c r="E58" s="48" t="s">
        <v>145</v>
      </c>
      <c r="F58" s="48" t="s">
        <v>145</v>
      </c>
      <c r="G58" s="48" t="s">
        <v>145</v>
      </c>
      <c r="H58" s="48" t="s">
        <v>145</v>
      </c>
      <c r="I58" s="48" t="s">
        <v>41</v>
      </c>
      <c r="J58" s="48" t="s">
        <v>145</v>
      </c>
      <c r="K58" s="48" t="s">
        <v>145</v>
      </c>
      <c r="L58" s="48" t="s">
        <v>145</v>
      </c>
      <c r="M58" s="48" t="s">
        <v>145</v>
      </c>
    </row>
    <row r="59" spans="1:13" x14ac:dyDescent="0.45">
      <c r="A59" s="163" t="str">
        <f>'Population Definitions'!$A$10</f>
        <v>HCW</v>
      </c>
      <c r="B59" s="48" t="s">
        <v>145</v>
      </c>
      <c r="C59" s="48" t="s">
        <v>145</v>
      </c>
      <c r="D59" s="48" t="s">
        <v>145</v>
      </c>
      <c r="E59" s="48" t="s">
        <v>145</v>
      </c>
      <c r="F59" s="48" t="s">
        <v>145</v>
      </c>
      <c r="G59" s="48" t="s">
        <v>145</v>
      </c>
      <c r="H59" s="48" t="s">
        <v>145</v>
      </c>
      <c r="I59" s="48" t="s">
        <v>145</v>
      </c>
      <c r="J59" s="48" t="s">
        <v>41</v>
      </c>
      <c r="K59" s="48" t="s">
        <v>145</v>
      </c>
      <c r="L59" s="48" t="s">
        <v>145</v>
      </c>
      <c r="M59" s="48" t="s">
        <v>145</v>
      </c>
    </row>
    <row r="60" spans="1:13" x14ac:dyDescent="0.45">
      <c r="A60" s="163" t="str">
        <f>'Population Definitions'!$A$11</f>
        <v>HCW (HIV+)</v>
      </c>
      <c r="B60" s="48" t="s">
        <v>145</v>
      </c>
      <c r="C60" s="48" t="s">
        <v>145</v>
      </c>
      <c r="D60" s="48" t="s">
        <v>145</v>
      </c>
      <c r="E60" s="48" t="s">
        <v>145</v>
      </c>
      <c r="F60" s="48" t="s">
        <v>145</v>
      </c>
      <c r="G60" s="48" t="s">
        <v>145</v>
      </c>
      <c r="H60" s="48" t="s">
        <v>145</v>
      </c>
      <c r="I60" s="48" t="s">
        <v>145</v>
      </c>
      <c r="J60" s="48" t="s">
        <v>145</v>
      </c>
      <c r="K60" s="48" t="s">
        <v>41</v>
      </c>
      <c r="L60" s="48" t="s">
        <v>145</v>
      </c>
      <c r="M60" s="48" t="s">
        <v>145</v>
      </c>
    </row>
    <row r="61" spans="1:13" x14ac:dyDescent="0.45">
      <c r="A61" s="163" t="str">
        <f>'Population Definitions'!$A$12</f>
        <v>Mine</v>
      </c>
      <c r="B61" s="48" t="s">
        <v>145</v>
      </c>
      <c r="C61" s="48" t="s">
        <v>145</v>
      </c>
      <c r="D61" s="48" t="s">
        <v>145</v>
      </c>
      <c r="E61" s="48" t="s">
        <v>145</v>
      </c>
      <c r="F61" s="48" t="s">
        <v>145</v>
      </c>
      <c r="G61" s="48" t="s">
        <v>145</v>
      </c>
      <c r="H61" s="48" t="s">
        <v>145</v>
      </c>
      <c r="I61" s="48" t="s">
        <v>145</v>
      </c>
      <c r="J61" s="48" t="s">
        <v>145</v>
      </c>
      <c r="K61" s="48" t="s">
        <v>145</v>
      </c>
      <c r="L61" s="48" t="s">
        <v>41</v>
      </c>
      <c r="M61" s="48" t="s">
        <v>145</v>
      </c>
    </row>
    <row r="62" spans="1:13" x14ac:dyDescent="0.45">
      <c r="A62" s="163" t="str">
        <f>'Population Definitions'!$A$13</f>
        <v>Mine (HIV+)</v>
      </c>
      <c r="B62" s="48" t="s">
        <v>145</v>
      </c>
      <c r="C62" s="48" t="s">
        <v>145</v>
      </c>
      <c r="D62" s="48" t="s">
        <v>145</v>
      </c>
      <c r="E62" s="48" t="s">
        <v>145</v>
      </c>
      <c r="F62" s="48" t="s">
        <v>145</v>
      </c>
      <c r="G62" s="48" t="s">
        <v>145</v>
      </c>
      <c r="H62" s="48" t="s">
        <v>145</v>
      </c>
      <c r="I62" s="48" t="s">
        <v>145</v>
      </c>
      <c r="J62" s="48" t="s">
        <v>145</v>
      </c>
      <c r="K62" s="48" t="s">
        <v>145</v>
      </c>
      <c r="L62" s="48" t="s">
        <v>145</v>
      </c>
      <c r="M62" s="48" t="s">
        <v>41</v>
      </c>
    </row>
    <row r="64" spans="1:13" x14ac:dyDescent="0.45">
      <c r="A64" s="1" t="str">
        <f>$B$6</f>
        <v>Transfer 4</v>
      </c>
      <c r="B64" s="163" t="str">
        <f>'Population Definitions'!$A$2</f>
        <v>0-4</v>
      </c>
      <c r="C64" s="163" t="str">
        <f>'Population Definitions'!$A$3</f>
        <v>5-14</v>
      </c>
      <c r="D64" s="163" t="str">
        <f>'Population Definitions'!$A$4</f>
        <v>15-64</v>
      </c>
      <c r="E64" s="163" t="str">
        <f>'Population Definitions'!$A$5</f>
        <v>65+</v>
      </c>
      <c r="F64" s="163" t="str">
        <f>'Population Definitions'!$A$6</f>
        <v>15-64 (HIV+)</v>
      </c>
      <c r="G64" s="163" t="str">
        <f>'Population Definitions'!$A$7</f>
        <v>65+ (HIV+)</v>
      </c>
      <c r="H64" s="163" t="str">
        <f>'Population Definitions'!$A$8</f>
        <v>Pris</v>
      </c>
      <c r="I64" s="163" t="str">
        <f>'Population Definitions'!$A$9</f>
        <v>Pris (HIV+)</v>
      </c>
      <c r="J64" s="163" t="str">
        <f>'Population Definitions'!$A$10</f>
        <v>HCW</v>
      </c>
      <c r="K64" s="163" t="str">
        <f>'Population Definitions'!$A$11</f>
        <v>HCW (HIV+)</v>
      </c>
      <c r="L64" s="163" t="str">
        <f>'Population Definitions'!$A$12</f>
        <v>Mine</v>
      </c>
      <c r="M64" s="163" t="str">
        <f>'Population Definitions'!$A$13</f>
        <v>Mine (HIV+)</v>
      </c>
    </row>
    <row r="65" spans="1:13" x14ac:dyDescent="0.45">
      <c r="A65" s="163" t="str">
        <f>'Population Definitions'!$A$2</f>
        <v>0-4</v>
      </c>
      <c r="B65" s="48" t="s">
        <v>41</v>
      </c>
      <c r="C65" s="48" t="s">
        <v>145</v>
      </c>
      <c r="D65" s="48" t="s">
        <v>145</v>
      </c>
      <c r="E65" s="48" t="s">
        <v>145</v>
      </c>
      <c r="F65" s="48" t="s">
        <v>145</v>
      </c>
      <c r="G65" s="48" t="s">
        <v>145</v>
      </c>
      <c r="H65" s="48" t="s">
        <v>145</v>
      </c>
      <c r="I65" s="48" t="s">
        <v>145</v>
      </c>
      <c r="J65" s="48" t="s">
        <v>145</v>
      </c>
      <c r="K65" s="48" t="s">
        <v>145</v>
      </c>
      <c r="L65" s="48" t="s">
        <v>145</v>
      </c>
      <c r="M65" s="48" t="s">
        <v>145</v>
      </c>
    </row>
    <row r="66" spans="1:13" x14ac:dyDescent="0.45">
      <c r="A66" s="163" t="str">
        <f>'Population Definitions'!$A$3</f>
        <v>5-14</v>
      </c>
      <c r="B66" s="48" t="s">
        <v>145</v>
      </c>
      <c r="C66" s="48" t="s">
        <v>41</v>
      </c>
      <c r="D66" s="48" t="s">
        <v>145</v>
      </c>
      <c r="E66" s="48" t="s">
        <v>145</v>
      </c>
      <c r="F66" s="48" t="s">
        <v>145</v>
      </c>
      <c r="G66" s="48" t="s">
        <v>145</v>
      </c>
      <c r="H66" s="48" t="s">
        <v>145</v>
      </c>
      <c r="I66" s="48" t="s">
        <v>145</v>
      </c>
      <c r="J66" s="48" t="s">
        <v>145</v>
      </c>
      <c r="K66" s="48" t="s">
        <v>145</v>
      </c>
      <c r="L66" s="48" t="s">
        <v>145</v>
      </c>
      <c r="M66" s="48" t="s">
        <v>145</v>
      </c>
    </row>
    <row r="67" spans="1:13" x14ac:dyDescent="0.45">
      <c r="A67" s="163" t="str">
        <f>'Population Definitions'!$A$4</f>
        <v>15-64</v>
      </c>
      <c r="B67" s="48" t="s">
        <v>145</v>
      </c>
      <c r="C67" s="48" t="s">
        <v>145</v>
      </c>
      <c r="D67" s="48" t="s">
        <v>41</v>
      </c>
      <c r="E67" s="48" t="s">
        <v>145</v>
      </c>
      <c r="F67" s="48" t="s">
        <v>145</v>
      </c>
      <c r="G67" s="48" t="s">
        <v>145</v>
      </c>
      <c r="H67" s="48" t="s">
        <v>145</v>
      </c>
      <c r="I67" s="48" t="s">
        <v>145</v>
      </c>
      <c r="J67" s="48" t="s">
        <v>145</v>
      </c>
      <c r="K67" s="48" t="s">
        <v>145</v>
      </c>
      <c r="L67" s="48" t="s">
        <v>145</v>
      </c>
      <c r="M67" s="48" t="s">
        <v>145</v>
      </c>
    </row>
    <row r="68" spans="1:13" x14ac:dyDescent="0.45">
      <c r="A68" s="163" t="str">
        <f>'Population Definitions'!$A$5</f>
        <v>65+</v>
      </c>
      <c r="B68" s="48" t="s">
        <v>145</v>
      </c>
      <c r="C68" s="48" t="s">
        <v>145</v>
      </c>
      <c r="D68" s="48" t="s">
        <v>145</v>
      </c>
      <c r="E68" s="48" t="s">
        <v>41</v>
      </c>
      <c r="F68" s="48" t="s">
        <v>145</v>
      </c>
      <c r="G68" s="48" t="s">
        <v>145</v>
      </c>
      <c r="H68" s="48" t="s">
        <v>145</v>
      </c>
      <c r="I68" s="48" t="s">
        <v>145</v>
      </c>
      <c r="J68" s="48" t="s">
        <v>145</v>
      </c>
      <c r="K68" s="48" t="s">
        <v>145</v>
      </c>
      <c r="L68" s="48" t="s">
        <v>145</v>
      </c>
      <c r="M68" s="48" t="s">
        <v>145</v>
      </c>
    </row>
    <row r="69" spans="1:13" x14ac:dyDescent="0.45">
      <c r="A69" s="163" t="str">
        <f>'Population Definitions'!$A$6</f>
        <v>15-64 (HIV+)</v>
      </c>
      <c r="B69" s="48" t="s">
        <v>145</v>
      </c>
      <c r="C69" s="48" t="s">
        <v>145</v>
      </c>
      <c r="D69" s="48" t="s">
        <v>145</v>
      </c>
      <c r="E69" s="48" t="s">
        <v>145</v>
      </c>
      <c r="F69" s="48" t="s">
        <v>41</v>
      </c>
      <c r="G69" s="48" t="s">
        <v>145</v>
      </c>
      <c r="H69" s="48" t="s">
        <v>145</v>
      </c>
      <c r="I69" s="48" t="s">
        <v>145</v>
      </c>
      <c r="J69" s="48" t="s">
        <v>145</v>
      </c>
      <c r="K69" s="48" t="s">
        <v>145</v>
      </c>
      <c r="L69" s="48" t="s">
        <v>145</v>
      </c>
      <c r="M69" s="48" t="s">
        <v>145</v>
      </c>
    </row>
    <row r="70" spans="1:13" x14ac:dyDescent="0.45">
      <c r="A70" s="163" t="str">
        <f>'Population Definitions'!$A$7</f>
        <v>65+ (HIV+)</v>
      </c>
      <c r="B70" s="48" t="s">
        <v>145</v>
      </c>
      <c r="C70" s="48" t="s">
        <v>145</v>
      </c>
      <c r="D70" s="48" t="s">
        <v>145</v>
      </c>
      <c r="E70" s="48" t="s">
        <v>145</v>
      </c>
      <c r="F70" s="48" t="s">
        <v>145</v>
      </c>
      <c r="G70" s="48" t="s">
        <v>41</v>
      </c>
      <c r="H70" s="48" t="s">
        <v>145</v>
      </c>
      <c r="I70" s="48" t="s">
        <v>145</v>
      </c>
      <c r="J70" s="48" t="s">
        <v>145</v>
      </c>
      <c r="K70" s="48" t="s">
        <v>145</v>
      </c>
      <c r="L70" s="48" t="s">
        <v>145</v>
      </c>
      <c r="M70" s="48" t="s">
        <v>145</v>
      </c>
    </row>
    <row r="71" spans="1:13" x14ac:dyDescent="0.45">
      <c r="A71" s="163" t="str">
        <f>'Population Definitions'!$A$8</f>
        <v>Pris</v>
      </c>
      <c r="B71" s="48" t="s">
        <v>145</v>
      </c>
      <c r="C71" s="48" t="s">
        <v>145</v>
      </c>
      <c r="D71" s="48" t="s">
        <v>145</v>
      </c>
      <c r="E71" s="48" t="s">
        <v>145</v>
      </c>
      <c r="F71" s="48" t="s">
        <v>145</v>
      </c>
      <c r="G71" s="48" t="s">
        <v>145</v>
      </c>
      <c r="H71" s="48" t="s">
        <v>41</v>
      </c>
      <c r="I71" s="48" t="s">
        <v>145</v>
      </c>
      <c r="J71" s="48" t="s">
        <v>145</v>
      </c>
      <c r="K71" s="48" t="s">
        <v>145</v>
      </c>
      <c r="L71" s="48" t="s">
        <v>145</v>
      </c>
      <c r="M71" s="48" t="s">
        <v>145</v>
      </c>
    </row>
    <row r="72" spans="1:13" x14ac:dyDescent="0.45">
      <c r="A72" s="163" t="str">
        <f>'Population Definitions'!$A$9</f>
        <v>Pris (HIV+)</v>
      </c>
      <c r="B72" s="48" t="s">
        <v>145</v>
      </c>
      <c r="C72" s="48" t="s">
        <v>145</v>
      </c>
      <c r="D72" s="48" t="s">
        <v>145</v>
      </c>
      <c r="E72" s="48" t="s">
        <v>145</v>
      </c>
      <c r="F72" s="48" t="s">
        <v>145</v>
      </c>
      <c r="G72" s="48" t="s">
        <v>145</v>
      </c>
      <c r="H72" s="48" t="s">
        <v>145</v>
      </c>
      <c r="I72" s="48" t="s">
        <v>41</v>
      </c>
      <c r="J72" s="48" t="s">
        <v>145</v>
      </c>
      <c r="K72" s="48" t="s">
        <v>145</v>
      </c>
      <c r="L72" s="48" t="s">
        <v>145</v>
      </c>
      <c r="M72" s="48" t="s">
        <v>145</v>
      </c>
    </row>
    <row r="73" spans="1:13" x14ac:dyDescent="0.45">
      <c r="A73" s="163" t="str">
        <f>'Population Definitions'!$A$10</f>
        <v>HCW</v>
      </c>
      <c r="B73" s="48" t="s">
        <v>145</v>
      </c>
      <c r="C73" s="48" t="s">
        <v>145</v>
      </c>
      <c r="D73" s="48" t="s">
        <v>145</v>
      </c>
      <c r="E73" s="48" t="s">
        <v>145</v>
      </c>
      <c r="F73" s="48" t="s">
        <v>145</v>
      </c>
      <c r="G73" s="48" t="s">
        <v>145</v>
      </c>
      <c r="H73" s="48" t="s">
        <v>145</v>
      </c>
      <c r="I73" s="48" t="s">
        <v>145</v>
      </c>
      <c r="J73" s="48" t="s">
        <v>41</v>
      </c>
      <c r="K73" s="48" t="s">
        <v>145</v>
      </c>
      <c r="L73" s="48" t="s">
        <v>145</v>
      </c>
      <c r="M73" s="48" t="s">
        <v>145</v>
      </c>
    </row>
    <row r="74" spans="1:13" x14ac:dyDescent="0.45">
      <c r="A74" s="163" t="str">
        <f>'Population Definitions'!$A$11</f>
        <v>HCW (HIV+)</v>
      </c>
      <c r="B74" s="48" t="s">
        <v>145</v>
      </c>
      <c r="C74" s="48" t="s">
        <v>145</v>
      </c>
      <c r="D74" s="48" t="s">
        <v>145</v>
      </c>
      <c r="E74" s="48" t="s">
        <v>145</v>
      </c>
      <c r="F74" s="48" t="s">
        <v>145</v>
      </c>
      <c r="G74" s="48" t="s">
        <v>145</v>
      </c>
      <c r="H74" s="48" t="s">
        <v>145</v>
      </c>
      <c r="I74" s="48" t="s">
        <v>145</v>
      </c>
      <c r="J74" s="48" t="s">
        <v>145</v>
      </c>
      <c r="K74" s="48" t="s">
        <v>41</v>
      </c>
      <c r="L74" s="48" t="s">
        <v>145</v>
      </c>
      <c r="M74" s="48" t="s">
        <v>145</v>
      </c>
    </row>
    <row r="75" spans="1:13" x14ac:dyDescent="0.45">
      <c r="A75" s="163" t="str">
        <f>'Population Definitions'!$A$12</f>
        <v>Mine</v>
      </c>
      <c r="B75" s="48" t="s">
        <v>145</v>
      </c>
      <c r="C75" s="48" t="s">
        <v>145</v>
      </c>
      <c r="D75" s="48" t="s">
        <v>145</v>
      </c>
      <c r="E75" s="48" t="s">
        <v>145</v>
      </c>
      <c r="F75" s="48" t="s">
        <v>145</v>
      </c>
      <c r="G75" s="48" t="s">
        <v>145</v>
      </c>
      <c r="H75" s="48" t="s">
        <v>145</v>
      </c>
      <c r="I75" s="48" t="s">
        <v>145</v>
      </c>
      <c r="J75" s="48" t="s">
        <v>145</v>
      </c>
      <c r="K75" s="48" t="s">
        <v>145</v>
      </c>
      <c r="L75" s="48" t="s">
        <v>41</v>
      </c>
      <c r="M75" s="48" t="s">
        <v>145</v>
      </c>
    </row>
    <row r="76" spans="1:13" x14ac:dyDescent="0.45">
      <c r="A76" s="163" t="str">
        <f>'Population Definitions'!$A$13</f>
        <v>Mine (HIV+)</v>
      </c>
      <c r="B76" s="48" t="s">
        <v>145</v>
      </c>
      <c r="C76" s="48" t="s">
        <v>145</v>
      </c>
      <c r="D76" s="48" t="s">
        <v>145</v>
      </c>
      <c r="E76" s="48" t="s">
        <v>145</v>
      </c>
      <c r="F76" s="48" t="s">
        <v>145</v>
      </c>
      <c r="G76" s="48" t="s">
        <v>145</v>
      </c>
      <c r="H76" s="48" t="s">
        <v>145</v>
      </c>
      <c r="I76" s="48" t="s">
        <v>145</v>
      </c>
      <c r="J76" s="48" t="s">
        <v>145</v>
      </c>
      <c r="K76" s="48" t="s">
        <v>145</v>
      </c>
      <c r="L76" s="48" t="s">
        <v>145</v>
      </c>
      <c r="M76" s="48" t="s">
        <v>41</v>
      </c>
    </row>
  </sheetData>
  <dataValidations count="2">
    <dataValidation type="list" allowBlank="1" showInputMessage="1" showErrorMessage="1" sqref="M76 L75 K74 J73 I72 H71 G70 F69 E68 D67 C66 B65 M62 L61 K60 J59 I58 H57 G56 F55 E54 D53 C52 B51 M48 L47 K46 J45 I44 H43 G42 F41 E40 D39 C38 B37 M34 L33 K32 J31 I30 H29 G28 F27 E26 D25 C24 B23 M20 L19 K18 J17 I16 H15 G14 F13 E12 D11 C10 B9" xr:uid="{8CB4FF2F-8A16-4BC3-8D55-8C4A2846721E}">
      <formula1>"N.A."</formula1>
    </dataValidation>
    <dataValidation type="list" allowBlank="1" showInputMessage="1" showErrorMessage="1" sqref="B76:L76 M65:M75 B75:K75 L65:L74 B74:J74 K65:K73 B73:I73 J65:J72 B72:H72 I65:I71 B71:G71 H65:H70 B70:F70 G65:G69 B69:E69 F65:F68 B68:D68 E65:E67 B67:C67 D65:D66 B66 C65 B62:L62 M51:M61 B61:K61 L51:L60 B60:J60 K51:K59 B59:I59 J51:J58 B58:H58 I51:I57 B57:G57 H51:H56 B56:F56 G51:G55 B55:E55 F51:F54 B54:D54 E51:E53 B53:C53 D51:D52 B52 C51 B48:L48 M37:M47 B47:K47 L37:L46 B46:J46 K37:K45 B45:I45 J37:J44 B44:H44 I37:I43 B43:G43 H37:H42 B42:F42 G37:G41 B41:E41 F37:F40 B40:D40 E37:E39 B39:C39 D37:D38 B38 C37 B34:L34 M23:M33 B33:K33 L23:L32 B32:J32 K23:K31 B31:I31 J23:J30 B30:H30 I23:I29 B29:G29 H23:H28 B28:F28 G23:G27 B27:E27 F23:F26 B26:D26 E23:E25 B25:C25 D23:D24 B24 C23 B20:L20 M9:M19 B19:K19 L9:L18 B18:J18 K9:K17 B17:I17 J9:J16 B16:H16 I9:I15 B15:G15 H9:H14 B14:F14 G9:G13 B13:E13 F9:F12 B12:D12 E9:E11 B11:C11 D9:D10 B10 C9" xr:uid="{30B8FEE5-C750-4FB1-BB40-D9341E6B69C3}">
      <formula1>"n,y"</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584F1-120F-4647-934B-76FB3316C1D2}">
  <dimension ref="A1:Y669"/>
  <sheetViews>
    <sheetView workbookViewId="0">
      <selection activeCell="D6" sqref="D6"/>
    </sheetView>
  </sheetViews>
  <sheetFormatPr defaultRowHeight="14.25" x14ac:dyDescent="0.45"/>
  <cols>
    <col min="1" max="1" width="17.1328125" style="143" bestFit="1" customWidth="1"/>
    <col min="2" max="2" width="3.46484375" style="143" bestFit="1" customWidth="1"/>
    <col min="3" max="3" width="22.19921875" style="143" bestFit="1" customWidth="1"/>
    <col min="4" max="4" width="12.265625" style="143" bestFit="1" customWidth="1"/>
    <col min="5" max="5" width="8" style="143" bestFit="1" customWidth="1"/>
    <col min="6" max="6" width="3.06640625" style="143" bestFit="1" customWidth="1"/>
    <col min="7" max="25" width="4.73046875" style="143" bestFit="1" customWidth="1"/>
    <col min="26" max="16384" width="9.06640625" style="143"/>
  </cols>
  <sheetData>
    <row r="1" spans="1:25" x14ac:dyDescent="0.45">
      <c r="A1" s="1" t="str">
        <f>'Transfer Definitions'!$B$2</f>
        <v>Aging</v>
      </c>
      <c r="D1" s="1" t="s">
        <v>3</v>
      </c>
      <c r="E1" s="1" t="s">
        <v>4</v>
      </c>
      <c r="G1" s="1">
        <v>2000</v>
      </c>
      <c r="H1" s="1">
        <v>2001</v>
      </c>
      <c r="I1" s="1">
        <v>2002</v>
      </c>
      <c r="J1" s="1">
        <v>2003</v>
      </c>
      <c r="K1" s="1">
        <v>2004</v>
      </c>
      <c r="L1" s="1">
        <v>2005</v>
      </c>
      <c r="M1" s="1">
        <v>2006</v>
      </c>
      <c r="N1" s="1">
        <v>2007</v>
      </c>
      <c r="O1" s="1">
        <v>2008</v>
      </c>
      <c r="P1" s="1">
        <v>2009</v>
      </c>
      <c r="Q1" s="1">
        <v>2010</v>
      </c>
      <c r="R1" s="1">
        <v>2011</v>
      </c>
      <c r="S1" s="1">
        <v>2012</v>
      </c>
      <c r="T1" s="1">
        <v>2013</v>
      </c>
      <c r="U1" s="1">
        <v>2014</v>
      </c>
      <c r="V1" s="1">
        <v>2015</v>
      </c>
      <c r="W1" s="1">
        <v>2016</v>
      </c>
      <c r="X1" s="1">
        <v>2017</v>
      </c>
      <c r="Y1" s="1">
        <v>2018</v>
      </c>
    </row>
    <row r="2" spans="1:25" x14ac:dyDescent="0.45">
      <c r="A2" s="48" t="str">
        <f>IF('Transfer Definitions'!C9&lt;&gt;"y","...",'Population Definitions'!$B$2)</f>
        <v>Gen 0-4</v>
      </c>
      <c r="B2" s="1" t="str">
        <f t="shared" ref="B2:B65" si="0">IF(C2="","","---&gt;")</f>
        <v>---&gt;</v>
      </c>
      <c r="C2" s="48" t="str">
        <f>IF('Transfer Definitions'!C9&lt;&gt;"y","",'Population Definitions'!$B$3)</f>
        <v>Gen 5-14</v>
      </c>
      <c r="D2" s="143" t="s">
        <v>48</v>
      </c>
      <c r="E2" s="143" t="str">
        <f>IF(NOT('Transfer Definitions'!C9&lt;&gt;"y"),IF(SUMPRODUCT(--(G2:Y2&lt;&gt;""))=0,0,"N.A."),"")</f>
        <v>N.A.</v>
      </c>
      <c r="F2" s="48" t="str">
        <f>IF(NOT('Transfer Definitions'!C9&lt;&gt;"y"),"OR","")</f>
        <v>OR</v>
      </c>
      <c r="G2" s="143">
        <v>0.2</v>
      </c>
    </row>
    <row r="3" spans="1:25" x14ac:dyDescent="0.45">
      <c r="A3" s="48" t="str">
        <f>IF('Transfer Definitions'!I4&lt;&gt;"y","...",'Population Definitions'!$B$2)</f>
        <v>...</v>
      </c>
      <c r="B3" s="1" t="str">
        <f t="shared" si="0"/>
        <v/>
      </c>
      <c r="C3" s="48" t="str">
        <f>IF('Transfer Definitions'!D9&lt;&gt;"y","",'Population Definitions'!$B$4)</f>
        <v/>
      </c>
      <c r="D3" s="143" t="str">
        <f>IF(NOT('Transfer Definitions'!D9&lt;&gt;"y"),"Number","")</f>
        <v/>
      </c>
      <c r="E3" s="143" t="str">
        <f>IF(NOT('Transfer Definitions'!D9&lt;&gt;"y"),IF(SUMPRODUCT(--(G3:Y3&lt;&gt;""))=0,0,"N.A."),"")</f>
        <v/>
      </c>
      <c r="F3" s="48" t="str">
        <f>IF(NOT('Transfer Definitions'!D9&lt;&gt;"y"),"OR","")</f>
        <v/>
      </c>
    </row>
    <row r="4" spans="1:25" x14ac:dyDescent="0.45">
      <c r="A4" s="48" t="str">
        <f>IF('Transfer Definitions'!I5&lt;&gt;"y","...",'Population Definitions'!$B$2)</f>
        <v>...</v>
      </c>
      <c r="B4" s="1" t="str">
        <f t="shared" si="0"/>
        <v/>
      </c>
      <c r="C4" s="48" t="str">
        <f>IF('Transfer Definitions'!E9&lt;&gt;"y","",'Population Definitions'!$B$5)</f>
        <v/>
      </c>
      <c r="D4" s="143" t="str">
        <f>IF(NOT('Transfer Definitions'!E9&lt;&gt;"y"),"Number","")</f>
        <v/>
      </c>
      <c r="E4" s="143" t="str">
        <f>IF(NOT('Transfer Definitions'!E9&lt;&gt;"y"),IF(SUMPRODUCT(--(G4:Y4&lt;&gt;""))=0,0,"N.A."),"")</f>
        <v/>
      </c>
      <c r="F4" s="48" t="str">
        <f>IF(NOT('Transfer Definitions'!E9&lt;&gt;"y"),"OR","")</f>
        <v/>
      </c>
    </row>
    <row r="5" spans="1:25" x14ac:dyDescent="0.45">
      <c r="A5" s="48" t="str">
        <f>IF('Transfer Definitions'!I6&lt;&gt;"y","...",'Population Definitions'!$B$2)</f>
        <v>...</v>
      </c>
      <c r="B5" s="1" t="str">
        <f t="shared" si="0"/>
        <v/>
      </c>
      <c r="C5" s="48" t="str">
        <f>IF('Transfer Definitions'!F9&lt;&gt;"y","",'Population Definitions'!$B$6)</f>
        <v/>
      </c>
      <c r="D5" s="143" t="str">
        <f>IF(NOT('Transfer Definitions'!F9&lt;&gt;"y"),"Number","")</f>
        <v/>
      </c>
      <c r="E5" s="143" t="str">
        <f>IF(NOT('Transfer Definitions'!F9&lt;&gt;"y"),IF(SUMPRODUCT(--(G5:Y5&lt;&gt;""))=0,0,"N.A."),"")</f>
        <v/>
      </c>
      <c r="F5" s="48" t="str">
        <f>IF(NOT('Transfer Definitions'!F9&lt;&gt;"y"),"OR","")</f>
        <v/>
      </c>
    </row>
    <row r="6" spans="1:25" x14ac:dyDescent="0.45">
      <c r="A6" s="48" t="str">
        <f>IF('Transfer Definitions'!I7&lt;&gt;"y","...",'Population Definitions'!$B$2)</f>
        <v>...</v>
      </c>
      <c r="B6" s="1" t="str">
        <f t="shared" si="0"/>
        <v/>
      </c>
      <c r="C6" s="48" t="str">
        <f>IF('Transfer Definitions'!G9&lt;&gt;"y","",'Population Definitions'!$B$7)</f>
        <v/>
      </c>
      <c r="D6" s="143" t="str">
        <f>IF(NOT('Transfer Definitions'!G9&lt;&gt;"y"),"Number","")</f>
        <v/>
      </c>
      <c r="E6" s="143" t="str">
        <f>IF(NOT('Transfer Definitions'!G9&lt;&gt;"y"),IF(SUMPRODUCT(--(G6:Y6&lt;&gt;""))=0,0,"N.A."),"")</f>
        <v/>
      </c>
      <c r="F6" s="48" t="str">
        <f>IF(NOT('Transfer Definitions'!G9&lt;&gt;"y"),"OR","")</f>
        <v/>
      </c>
    </row>
    <row r="7" spans="1:25" x14ac:dyDescent="0.45">
      <c r="A7" s="48" t="str">
        <f>IF('Transfer Definitions'!I8&lt;&gt;"y","...",'Population Definitions'!$B$2)</f>
        <v>...</v>
      </c>
      <c r="B7" s="1" t="str">
        <f t="shared" si="0"/>
        <v/>
      </c>
      <c r="C7" s="48" t="str">
        <f>IF('Transfer Definitions'!H9&lt;&gt;"y","",'Population Definitions'!$B$8)</f>
        <v/>
      </c>
      <c r="D7" s="143" t="str">
        <f>IF(NOT('Transfer Definitions'!H9&lt;&gt;"y"),"Number","")</f>
        <v/>
      </c>
      <c r="E7" s="143" t="str">
        <f>IF(NOT('Transfer Definitions'!H9&lt;&gt;"y"),IF(SUMPRODUCT(--(G7:Y7&lt;&gt;""))=0,0,"N.A."),"")</f>
        <v/>
      </c>
      <c r="F7" s="48" t="str">
        <f>IF(NOT('Transfer Definitions'!H9&lt;&gt;"y"),"OR","")</f>
        <v/>
      </c>
    </row>
    <row r="8" spans="1:25" x14ac:dyDescent="0.45">
      <c r="A8" s="48" t="str">
        <f>IF('Transfer Definitions'!I9&lt;&gt;"y","...",'Population Definitions'!$B$2)</f>
        <v>...</v>
      </c>
      <c r="B8" s="1" t="str">
        <f t="shared" si="0"/>
        <v/>
      </c>
      <c r="C8" s="48" t="str">
        <f>IF('Transfer Definitions'!I9&lt;&gt;"y","",'Population Definitions'!$B$9)</f>
        <v/>
      </c>
      <c r="D8" s="143" t="str">
        <f>IF(NOT('Transfer Definitions'!I9&lt;&gt;"y"),"Number","")</f>
        <v/>
      </c>
      <c r="E8" s="143" t="str">
        <f>IF(NOT('Transfer Definitions'!I9&lt;&gt;"y"),IF(SUMPRODUCT(--(G8:Y8&lt;&gt;""))=0,0,"N.A."),"")</f>
        <v/>
      </c>
      <c r="F8" s="48" t="str">
        <f>IF(NOT('Transfer Definitions'!I9&lt;&gt;"y"),"OR","")</f>
        <v/>
      </c>
    </row>
    <row r="9" spans="1:25" x14ac:dyDescent="0.45">
      <c r="A9" s="48" t="str">
        <f>IF('Transfer Definitions'!J9&lt;&gt;"y","...",'Population Definitions'!$B$2)</f>
        <v>...</v>
      </c>
      <c r="B9" s="1" t="str">
        <f t="shared" si="0"/>
        <v/>
      </c>
      <c r="C9" s="48" t="str">
        <f>IF('Transfer Definitions'!J9&lt;&gt;"y","",'Population Definitions'!$B$10)</f>
        <v/>
      </c>
      <c r="D9" s="143" t="str">
        <f>IF(NOT('Transfer Definitions'!J9&lt;&gt;"y"),"Number","")</f>
        <v/>
      </c>
      <c r="E9" s="143" t="str">
        <f>IF(NOT('Transfer Definitions'!J9&lt;&gt;"y"),IF(SUMPRODUCT(--(G9:Y9&lt;&gt;""))=0,0,"N.A."),"")</f>
        <v/>
      </c>
      <c r="F9" s="48" t="str">
        <f>IF(NOT('Transfer Definitions'!J9&lt;&gt;"y"),"OR","")</f>
        <v/>
      </c>
    </row>
    <row r="10" spans="1:25" x14ac:dyDescent="0.45">
      <c r="A10" s="48" t="str">
        <f>IF('Transfer Definitions'!K9&lt;&gt;"y","...",'Population Definitions'!$B$2)</f>
        <v>...</v>
      </c>
      <c r="B10" s="1" t="str">
        <f t="shared" si="0"/>
        <v/>
      </c>
      <c r="C10" s="48" t="str">
        <f>IF('Transfer Definitions'!K9&lt;&gt;"y","",'Population Definitions'!$B$11)</f>
        <v/>
      </c>
      <c r="D10" s="143" t="str">
        <f>IF(NOT('Transfer Definitions'!K9&lt;&gt;"y"),"Number","")</f>
        <v/>
      </c>
      <c r="E10" s="143" t="str">
        <f>IF(NOT('Transfer Definitions'!K9&lt;&gt;"y"),IF(SUMPRODUCT(--(G10:Y10&lt;&gt;""))=0,0,"N.A."),"")</f>
        <v/>
      </c>
      <c r="F10" s="48" t="str">
        <f>IF(NOT('Transfer Definitions'!K9&lt;&gt;"y"),"OR","")</f>
        <v/>
      </c>
    </row>
    <row r="11" spans="1:25" x14ac:dyDescent="0.45">
      <c r="A11" s="48" t="str">
        <f>IF('Transfer Definitions'!L9&lt;&gt;"y","...",'Population Definitions'!$B$2)</f>
        <v>...</v>
      </c>
      <c r="B11" s="1" t="str">
        <f t="shared" si="0"/>
        <v/>
      </c>
      <c r="C11" s="48" t="str">
        <f>IF('Transfer Definitions'!L9&lt;&gt;"y","",'Population Definitions'!$B$12)</f>
        <v/>
      </c>
      <c r="D11" s="143" t="str">
        <f>IF(NOT('Transfer Definitions'!L9&lt;&gt;"y"),"Number","")</f>
        <v/>
      </c>
      <c r="E11" s="143" t="str">
        <f>IF(NOT('Transfer Definitions'!L9&lt;&gt;"y"),IF(SUMPRODUCT(--(G11:Y11&lt;&gt;""))=0,0,"N.A."),"")</f>
        <v/>
      </c>
      <c r="F11" s="48" t="str">
        <f>IF(NOT('Transfer Definitions'!L9&lt;&gt;"y"),"OR","")</f>
        <v/>
      </c>
    </row>
    <row r="12" spans="1:25" x14ac:dyDescent="0.45">
      <c r="A12" s="48" t="str">
        <f>IF('Transfer Definitions'!M9&lt;&gt;"y","...",'Population Definitions'!$B$2)</f>
        <v>...</v>
      </c>
      <c r="B12" s="1" t="str">
        <f t="shared" si="0"/>
        <v/>
      </c>
      <c r="C12" s="48" t="str">
        <f>IF('Transfer Definitions'!M9&lt;&gt;"y","",'Population Definitions'!$B$13)</f>
        <v/>
      </c>
      <c r="D12" s="143" t="str">
        <f>IF(NOT('Transfer Definitions'!M9&lt;&gt;"y"),"Number","")</f>
        <v/>
      </c>
      <c r="E12" s="143" t="str">
        <f>IF(NOT('Transfer Definitions'!M9&lt;&gt;"y"),IF(SUMPRODUCT(--(G12:Y12&lt;&gt;""))=0,0,"N.A."),"")</f>
        <v/>
      </c>
      <c r="F12" s="48" t="str">
        <f>IF(NOT('Transfer Definitions'!M9&lt;&gt;"y"),"OR","")</f>
        <v/>
      </c>
    </row>
    <row r="13" spans="1:25" x14ac:dyDescent="0.45">
      <c r="A13" s="48" t="str">
        <f>IF('Transfer Definitions'!B10&lt;&gt;"y","...",'Population Definitions'!$B$3)</f>
        <v>...</v>
      </c>
      <c r="B13" s="1" t="str">
        <f t="shared" si="0"/>
        <v/>
      </c>
      <c r="C13" s="48" t="str">
        <f>IF('Transfer Definitions'!B10&lt;&gt;"y","",'Population Definitions'!$B$2)</f>
        <v/>
      </c>
      <c r="D13" s="143" t="str">
        <f>IF(NOT('Transfer Definitions'!B10&lt;&gt;"y"),"Number","")</f>
        <v/>
      </c>
      <c r="E13" s="143" t="str">
        <f>IF(NOT('Transfer Definitions'!B10&lt;&gt;"y"),IF(SUMPRODUCT(--(G13:Y13&lt;&gt;""))=0,0,"N.A."),"")</f>
        <v/>
      </c>
      <c r="F13" s="48" t="str">
        <f>IF(NOT('Transfer Definitions'!B10&lt;&gt;"y"),"OR","")</f>
        <v/>
      </c>
    </row>
    <row r="14" spans="1:25" x14ac:dyDescent="0.45">
      <c r="A14" s="48" t="str">
        <f>IF('Transfer Definitions'!D10&lt;&gt;"y","...",'Population Definitions'!$B$3)</f>
        <v>Gen 5-14</v>
      </c>
      <c r="B14" s="1" t="str">
        <f t="shared" si="0"/>
        <v>---&gt;</v>
      </c>
      <c r="C14" s="48" t="str">
        <f>IF('Transfer Definitions'!D10&lt;&gt;"y","",'Population Definitions'!$B$4)</f>
        <v>Gen 15-64</v>
      </c>
      <c r="D14" s="143" t="s">
        <v>48</v>
      </c>
      <c r="E14" s="143" t="str">
        <f>IF(NOT('Transfer Definitions'!D10&lt;&gt;"y"),IF(SUMPRODUCT(--(G14:Y14&lt;&gt;""))=0,0,"N.A."),"")</f>
        <v>N.A.</v>
      </c>
      <c r="F14" s="48" t="str">
        <f>IF(NOT('Transfer Definitions'!D10&lt;&gt;"y"),"OR","")</f>
        <v>OR</v>
      </c>
      <c r="G14" s="143">
        <v>0.1</v>
      </c>
    </row>
    <row r="15" spans="1:25" x14ac:dyDescent="0.45">
      <c r="A15" s="48" t="str">
        <f>IF('Transfer Definitions'!E10&lt;&gt;"y","...",'Population Definitions'!$B$3)</f>
        <v>...</v>
      </c>
      <c r="B15" s="1" t="str">
        <f t="shared" si="0"/>
        <v/>
      </c>
      <c r="C15" s="48" t="str">
        <f>IF('Transfer Definitions'!E10&lt;&gt;"y","",'Population Definitions'!$B$5)</f>
        <v/>
      </c>
      <c r="D15" s="143" t="str">
        <f>IF(NOT('Transfer Definitions'!E10&lt;&gt;"y"),"Number","")</f>
        <v/>
      </c>
      <c r="E15" s="143" t="str">
        <f>IF(NOT('Transfer Definitions'!E10&lt;&gt;"y"),IF(SUMPRODUCT(--(G15:Y15&lt;&gt;""))=0,0,"N.A."),"")</f>
        <v/>
      </c>
      <c r="F15" s="48" t="str">
        <f>IF(NOT('Transfer Definitions'!E10&lt;&gt;"y"),"OR","")</f>
        <v/>
      </c>
    </row>
    <row r="16" spans="1:25" x14ac:dyDescent="0.45">
      <c r="A16" s="48" t="str">
        <f>IF('Transfer Definitions'!F10&lt;&gt;"y","...",'Population Definitions'!$B$3)</f>
        <v>...</v>
      </c>
      <c r="B16" s="1" t="str">
        <f t="shared" si="0"/>
        <v/>
      </c>
      <c r="C16" s="48" t="str">
        <f>IF('Transfer Definitions'!F10&lt;&gt;"y","",'Population Definitions'!$B$6)</f>
        <v/>
      </c>
      <c r="D16" s="143" t="str">
        <f>IF(NOT('Transfer Definitions'!F10&lt;&gt;"y"),"Number","")</f>
        <v/>
      </c>
      <c r="E16" s="143" t="str">
        <f>IF(NOT('Transfer Definitions'!F10&lt;&gt;"y"),IF(SUMPRODUCT(--(G16:Y16&lt;&gt;""))=0,0,"N.A."),"")</f>
        <v/>
      </c>
      <c r="F16" s="48" t="str">
        <f>IF(NOT('Transfer Definitions'!F10&lt;&gt;"y"),"OR","")</f>
        <v/>
      </c>
    </row>
    <row r="17" spans="1:7" x14ac:dyDescent="0.45">
      <c r="A17" s="48" t="str">
        <f>IF('Transfer Definitions'!G10&lt;&gt;"y","...",'Population Definitions'!$B$3)</f>
        <v>...</v>
      </c>
      <c r="B17" s="1" t="str">
        <f t="shared" si="0"/>
        <v/>
      </c>
      <c r="C17" s="48" t="str">
        <f>IF('Transfer Definitions'!G10&lt;&gt;"y","",'Population Definitions'!$B$7)</f>
        <v/>
      </c>
      <c r="D17" s="143" t="str">
        <f>IF(NOT('Transfer Definitions'!G10&lt;&gt;"y"),"Number","")</f>
        <v/>
      </c>
      <c r="E17" s="143" t="str">
        <f>IF(NOT('Transfer Definitions'!G10&lt;&gt;"y"),IF(SUMPRODUCT(--(G17:Y17&lt;&gt;""))=0,0,"N.A."),"")</f>
        <v/>
      </c>
      <c r="F17" s="48" t="str">
        <f>IF(NOT('Transfer Definitions'!G10&lt;&gt;"y"),"OR","")</f>
        <v/>
      </c>
    </row>
    <row r="18" spans="1:7" x14ac:dyDescent="0.45">
      <c r="A18" s="48" t="str">
        <f>IF('Transfer Definitions'!H10&lt;&gt;"y","...",'Population Definitions'!$B$3)</f>
        <v>...</v>
      </c>
      <c r="B18" s="1" t="str">
        <f t="shared" si="0"/>
        <v/>
      </c>
      <c r="C18" s="48" t="str">
        <f>IF('Transfer Definitions'!H10&lt;&gt;"y","",'Population Definitions'!$B$8)</f>
        <v/>
      </c>
      <c r="D18" s="143" t="str">
        <f>IF(NOT('Transfer Definitions'!H10&lt;&gt;"y"),"Number","")</f>
        <v/>
      </c>
      <c r="E18" s="143" t="str">
        <f>IF(NOT('Transfer Definitions'!H10&lt;&gt;"y"),IF(SUMPRODUCT(--(G18:Y18&lt;&gt;""))=0,0,"N.A."),"")</f>
        <v/>
      </c>
      <c r="F18" s="48" t="str">
        <f>IF(NOT('Transfer Definitions'!H10&lt;&gt;"y"),"OR","")</f>
        <v/>
      </c>
    </row>
    <row r="19" spans="1:7" x14ac:dyDescent="0.45">
      <c r="A19" s="48" t="str">
        <f>IF('Transfer Definitions'!I10&lt;&gt;"y","...",'Population Definitions'!$B$3)</f>
        <v>...</v>
      </c>
      <c r="B19" s="1" t="str">
        <f t="shared" si="0"/>
        <v/>
      </c>
      <c r="C19" s="48" t="str">
        <f>IF('Transfer Definitions'!I10&lt;&gt;"y","",'Population Definitions'!$B$9)</f>
        <v/>
      </c>
      <c r="D19" s="143" t="str">
        <f>IF(NOT('Transfer Definitions'!I10&lt;&gt;"y"),"Number","")</f>
        <v/>
      </c>
      <c r="E19" s="143" t="str">
        <f>IF(NOT('Transfer Definitions'!I10&lt;&gt;"y"),IF(SUMPRODUCT(--(G19:Y19&lt;&gt;""))=0,0,"N.A."),"")</f>
        <v/>
      </c>
      <c r="F19" s="48" t="str">
        <f>IF(NOT('Transfer Definitions'!I10&lt;&gt;"y"),"OR","")</f>
        <v/>
      </c>
    </row>
    <row r="20" spans="1:7" x14ac:dyDescent="0.45">
      <c r="A20" s="48" t="str">
        <f>IF('Transfer Definitions'!J10&lt;&gt;"y","...",'Population Definitions'!$B$3)</f>
        <v>...</v>
      </c>
      <c r="B20" s="1" t="str">
        <f t="shared" si="0"/>
        <v/>
      </c>
      <c r="C20" s="48" t="str">
        <f>IF('Transfer Definitions'!J10&lt;&gt;"y","",'Population Definitions'!$B$10)</f>
        <v/>
      </c>
      <c r="D20" s="143" t="str">
        <f>IF(NOT('Transfer Definitions'!J10&lt;&gt;"y"),"Number","")</f>
        <v/>
      </c>
      <c r="E20" s="143" t="str">
        <f>IF(NOT('Transfer Definitions'!J10&lt;&gt;"y"),IF(SUMPRODUCT(--(G20:Y20&lt;&gt;""))=0,0,"N.A."),"")</f>
        <v/>
      </c>
      <c r="F20" s="48" t="str">
        <f>IF(NOT('Transfer Definitions'!J10&lt;&gt;"y"),"OR","")</f>
        <v/>
      </c>
    </row>
    <row r="21" spans="1:7" x14ac:dyDescent="0.45">
      <c r="A21" s="48" t="str">
        <f>IF('Transfer Definitions'!K10&lt;&gt;"y","...",'Population Definitions'!$B$3)</f>
        <v>...</v>
      </c>
      <c r="B21" s="1" t="str">
        <f t="shared" si="0"/>
        <v/>
      </c>
      <c r="C21" s="48" t="str">
        <f>IF('Transfer Definitions'!K10&lt;&gt;"y","",'Population Definitions'!$B$11)</f>
        <v/>
      </c>
      <c r="D21" s="143" t="str">
        <f>IF(NOT('Transfer Definitions'!K10&lt;&gt;"y"),"Number","")</f>
        <v/>
      </c>
      <c r="E21" s="143" t="str">
        <f>IF(NOT('Transfer Definitions'!K10&lt;&gt;"y"),IF(SUMPRODUCT(--(G21:Y21&lt;&gt;""))=0,0,"N.A."),"")</f>
        <v/>
      </c>
      <c r="F21" s="48" t="str">
        <f>IF(NOT('Transfer Definitions'!K10&lt;&gt;"y"),"OR","")</f>
        <v/>
      </c>
    </row>
    <row r="22" spans="1:7" x14ac:dyDescent="0.45">
      <c r="A22" s="48" t="str">
        <f>IF('Transfer Definitions'!L10&lt;&gt;"y","...",'Population Definitions'!$B$3)</f>
        <v>...</v>
      </c>
      <c r="B22" s="1" t="str">
        <f t="shared" si="0"/>
        <v/>
      </c>
      <c r="C22" s="48" t="str">
        <f>IF('Transfer Definitions'!L10&lt;&gt;"y","",'Population Definitions'!$B$12)</f>
        <v/>
      </c>
      <c r="D22" s="143" t="str">
        <f>IF(NOT('Transfer Definitions'!L10&lt;&gt;"y"),"Number","")</f>
        <v/>
      </c>
      <c r="E22" s="143" t="str">
        <f>IF(NOT('Transfer Definitions'!L10&lt;&gt;"y"),IF(SUMPRODUCT(--(G22:Y22&lt;&gt;""))=0,0,"N.A."),"")</f>
        <v/>
      </c>
      <c r="F22" s="48" t="str">
        <f>IF(NOT('Transfer Definitions'!L10&lt;&gt;"y"),"OR","")</f>
        <v/>
      </c>
    </row>
    <row r="23" spans="1:7" x14ac:dyDescent="0.45">
      <c r="A23" s="48" t="str">
        <f>IF('Transfer Definitions'!M10&lt;&gt;"y","...",'Population Definitions'!$B$3)</f>
        <v>...</v>
      </c>
      <c r="B23" s="1" t="str">
        <f t="shared" si="0"/>
        <v/>
      </c>
      <c r="C23" s="48" t="str">
        <f>IF('Transfer Definitions'!M10&lt;&gt;"y","",'Population Definitions'!$B$13)</f>
        <v/>
      </c>
      <c r="D23" s="143" t="str">
        <f>IF(NOT('Transfer Definitions'!M10&lt;&gt;"y"),"Number","")</f>
        <v/>
      </c>
      <c r="E23" s="143" t="str">
        <f>IF(NOT('Transfer Definitions'!M10&lt;&gt;"y"),IF(SUMPRODUCT(--(G23:Y23&lt;&gt;""))=0,0,"N.A."),"")</f>
        <v/>
      </c>
      <c r="F23" s="48" t="str">
        <f>IF(NOT('Transfer Definitions'!M10&lt;&gt;"y"),"OR","")</f>
        <v/>
      </c>
    </row>
    <row r="24" spans="1:7" x14ac:dyDescent="0.45">
      <c r="A24" s="48" t="str">
        <f>IF('Transfer Definitions'!B11&lt;&gt;"y","...",'Population Definitions'!$B$4)</f>
        <v>...</v>
      </c>
      <c r="B24" s="1" t="str">
        <f t="shared" si="0"/>
        <v/>
      </c>
      <c r="C24" s="48" t="str">
        <f>IF('Transfer Definitions'!B11&lt;&gt;"y","",'Population Definitions'!$B$2)</f>
        <v/>
      </c>
      <c r="D24" s="143" t="str">
        <f>IF(NOT('Transfer Definitions'!B11&lt;&gt;"y"),"Number","")</f>
        <v/>
      </c>
      <c r="E24" s="143" t="str">
        <f>IF(NOT('Transfer Definitions'!B11&lt;&gt;"y"),IF(SUMPRODUCT(--(G24:Y24&lt;&gt;""))=0,0,"N.A."),"")</f>
        <v/>
      </c>
      <c r="F24" s="48" t="str">
        <f>IF(NOT('Transfer Definitions'!B11&lt;&gt;"y"),"OR","")</f>
        <v/>
      </c>
    </row>
    <row r="25" spans="1:7" x14ac:dyDescent="0.45">
      <c r="A25" s="48" t="str">
        <f>IF('Transfer Definitions'!C11&lt;&gt;"y","...",'Population Definitions'!$B$4)</f>
        <v>...</v>
      </c>
      <c r="B25" s="1" t="str">
        <f t="shared" si="0"/>
        <v/>
      </c>
      <c r="C25" s="48" t="str">
        <f>IF('Transfer Definitions'!C11&lt;&gt;"y","",'Population Definitions'!$B$3)</f>
        <v/>
      </c>
      <c r="D25" s="143" t="str">
        <f>IF(NOT('Transfer Definitions'!C11&lt;&gt;"y"),"Number","")</f>
        <v/>
      </c>
      <c r="E25" s="143" t="str">
        <f>IF(NOT('Transfer Definitions'!C11&lt;&gt;"y"),IF(SUMPRODUCT(--(G25:Y25&lt;&gt;""))=0,0,"N.A."),"")</f>
        <v/>
      </c>
      <c r="F25" s="48" t="str">
        <f>IF(NOT('Transfer Definitions'!C11&lt;&gt;"y"),"OR","")</f>
        <v/>
      </c>
    </row>
    <row r="26" spans="1:7" x14ac:dyDescent="0.45">
      <c r="A26" s="48" t="str">
        <f>IF('Transfer Definitions'!E11&lt;&gt;"y","...",'Population Definitions'!$B$4)</f>
        <v>Gen 15-64</v>
      </c>
      <c r="B26" s="1" t="str">
        <f t="shared" si="0"/>
        <v>---&gt;</v>
      </c>
      <c r="C26" s="48" t="str">
        <f>IF('Transfer Definitions'!E11&lt;&gt;"y","",'Population Definitions'!$B$5)</f>
        <v>Gen 65+</v>
      </c>
      <c r="D26" s="143" t="s">
        <v>48</v>
      </c>
      <c r="E26" s="143" t="str">
        <f>IF(NOT('Transfer Definitions'!E11&lt;&gt;"y"),IF(SUMPRODUCT(--(G26:Y26&lt;&gt;""))=0,0,"N.A."),"")</f>
        <v>N.A.</v>
      </c>
      <c r="F26" s="48" t="str">
        <f>IF(NOT('Transfer Definitions'!E11&lt;&gt;"y"),"OR","")</f>
        <v>OR</v>
      </c>
      <c r="G26" s="143">
        <v>0.02</v>
      </c>
    </row>
    <row r="27" spans="1:7" x14ac:dyDescent="0.45">
      <c r="A27" s="48" t="str">
        <f>IF('Transfer Definitions'!F11&lt;&gt;"y","...",'Population Definitions'!$B$4)</f>
        <v>...</v>
      </c>
      <c r="B27" s="1" t="str">
        <f t="shared" si="0"/>
        <v/>
      </c>
      <c r="C27" s="48" t="str">
        <f>IF('Transfer Definitions'!F11&lt;&gt;"y","",'Population Definitions'!$B$6)</f>
        <v/>
      </c>
      <c r="D27" s="143" t="str">
        <f>IF(NOT('Transfer Definitions'!F11&lt;&gt;"y"),"Number","")</f>
        <v/>
      </c>
      <c r="E27" s="143" t="str">
        <f>IF(NOT('Transfer Definitions'!F11&lt;&gt;"y"),IF(SUMPRODUCT(--(G27:Y27&lt;&gt;""))=0,0,"N.A."),"")</f>
        <v/>
      </c>
      <c r="F27" s="48" t="str">
        <f>IF(NOT('Transfer Definitions'!F11&lt;&gt;"y"),"OR","")</f>
        <v/>
      </c>
    </row>
    <row r="28" spans="1:7" x14ac:dyDescent="0.45">
      <c r="A28" s="48" t="str">
        <f>IF('Transfer Definitions'!G11&lt;&gt;"y","...",'Population Definitions'!$B$4)</f>
        <v>...</v>
      </c>
      <c r="B28" s="1" t="str">
        <f t="shared" si="0"/>
        <v/>
      </c>
      <c r="C28" s="48" t="str">
        <f>IF('Transfer Definitions'!G11&lt;&gt;"y","",'Population Definitions'!$B$7)</f>
        <v/>
      </c>
      <c r="D28" s="143" t="str">
        <f>IF(NOT('Transfer Definitions'!G11&lt;&gt;"y"),"Number","")</f>
        <v/>
      </c>
      <c r="E28" s="143" t="str">
        <f>IF(NOT('Transfer Definitions'!G11&lt;&gt;"y"),IF(SUMPRODUCT(--(G28:Y28&lt;&gt;""))=0,0,"N.A."),"")</f>
        <v/>
      </c>
      <c r="F28" s="48" t="str">
        <f>IF(NOT('Transfer Definitions'!G11&lt;&gt;"y"),"OR","")</f>
        <v/>
      </c>
    </row>
    <row r="29" spans="1:7" x14ac:dyDescent="0.45">
      <c r="A29" s="48" t="str">
        <f>IF('Transfer Definitions'!H11&lt;&gt;"y","...",'Population Definitions'!$B$4)</f>
        <v>...</v>
      </c>
      <c r="B29" s="1" t="str">
        <f t="shared" si="0"/>
        <v/>
      </c>
      <c r="C29" s="48" t="str">
        <f>IF('Transfer Definitions'!H11&lt;&gt;"y","",'Population Definitions'!$B$8)</f>
        <v/>
      </c>
      <c r="D29" s="143" t="str">
        <f>IF(NOT('Transfer Definitions'!H11&lt;&gt;"y"),"Number","")</f>
        <v/>
      </c>
      <c r="E29" s="143" t="str">
        <f>IF(NOT('Transfer Definitions'!H11&lt;&gt;"y"),IF(SUMPRODUCT(--(G29:Y29&lt;&gt;""))=0,0,"N.A."),"")</f>
        <v/>
      </c>
      <c r="F29" s="48" t="str">
        <f>IF(NOT('Transfer Definitions'!H11&lt;&gt;"y"),"OR","")</f>
        <v/>
      </c>
    </row>
    <row r="30" spans="1:7" x14ac:dyDescent="0.45">
      <c r="A30" s="48" t="str">
        <f>IF('Transfer Definitions'!I11&lt;&gt;"y","...",'Population Definitions'!$B$4)</f>
        <v>...</v>
      </c>
      <c r="B30" s="1" t="str">
        <f t="shared" si="0"/>
        <v/>
      </c>
      <c r="C30" s="48" t="str">
        <f>IF('Transfer Definitions'!I11&lt;&gt;"y","",'Population Definitions'!$B$9)</f>
        <v/>
      </c>
      <c r="D30" s="143" t="str">
        <f>IF(NOT('Transfer Definitions'!I11&lt;&gt;"y"),"Number","")</f>
        <v/>
      </c>
      <c r="E30" s="143" t="str">
        <f>IF(NOT('Transfer Definitions'!I11&lt;&gt;"y"),IF(SUMPRODUCT(--(G30:Y30&lt;&gt;""))=0,0,"N.A."),"")</f>
        <v/>
      </c>
      <c r="F30" s="48" t="str">
        <f>IF(NOT('Transfer Definitions'!I11&lt;&gt;"y"),"OR","")</f>
        <v/>
      </c>
    </row>
    <row r="31" spans="1:7" x14ac:dyDescent="0.45">
      <c r="A31" s="48" t="str">
        <f>IF('Transfer Definitions'!J11&lt;&gt;"y","...",'Population Definitions'!$B$4)</f>
        <v>...</v>
      </c>
      <c r="B31" s="1" t="str">
        <f t="shared" si="0"/>
        <v/>
      </c>
      <c r="C31" s="48" t="str">
        <f>IF('Transfer Definitions'!J11&lt;&gt;"y","",'Population Definitions'!$B$10)</f>
        <v/>
      </c>
      <c r="D31" s="143" t="str">
        <f>IF(NOT('Transfer Definitions'!J11&lt;&gt;"y"),"Number","")</f>
        <v/>
      </c>
      <c r="E31" s="143" t="str">
        <f>IF(NOT('Transfer Definitions'!J11&lt;&gt;"y"),IF(SUMPRODUCT(--(G31:Y31&lt;&gt;""))=0,0,"N.A."),"")</f>
        <v/>
      </c>
      <c r="F31" s="48" t="str">
        <f>IF(NOT('Transfer Definitions'!J11&lt;&gt;"y"),"OR","")</f>
        <v/>
      </c>
    </row>
    <row r="32" spans="1:7" x14ac:dyDescent="0.45">
      <c r="A32" s="48" t="str">
        <f>IF('Transfer Definitions'!K11&lt;&gt;"y","...",'Population Definitions'!$B$4)</f>
        <v>...</v>
      </c>
      <c r="B32" s="1" t="str">
        <f t="shared" si="0"/>
        <v/>
      </c>
      <c r="C32" s="48" t="str">
        <f>IF('Transfer Definitions'!K11&lt;&gt;"y","",'Population Definitions'!$B$11)</f>
        <v/>
      </c>
      <c r="D32" s="143" t="str">
        <f>IF(NOT('Transfer Definitions'!K11&lt;&gt;"y"),"Number","")</f>
        <v/>
      </c>
      <c r="E32" s="143" t="str">
        <f>IF(NOT('Transfer Definitions'!K11&lt;&gt;"y"),IF(SUMPRODUCT(--(G32:Y32&lt;&gt;""))=0,0,"N.A."),"")</f>
        <v/>
      </c>
      <c r="F32" s="48" t="str">
        <f>IF(NOT('Transfer Definitions'!K11&lt;&gt;"y"),"OR","")</f>
        <v/>
      </c>
    </row>
    <row r="33" spans="1:6" x14ac:dyDescent="0.45">
      <c r="A33" s="48" t="str">
        <f>IF('Transfer Definitions'!L11&lt;&gt;"y","...",'Population Definitions'!$B$4)</f>
        <v>...</v>
      </c>
      <c r="B33" s="1" t="str">
        <f t="shared" si="0"/>
        <v/>
      </c>
      <c r="C33" s="48" t="str">
        <f>IF('Transfer Definitions'!L11&lt;&gt;"y","",'Population Definitions'!$B$12)</f>
        <v/>
      </c>
      <c r="D33" s="143" t="str">
        <f>IF(NOT('Transfer Definitions'!L11&lt;&gt;"y"),"Number","")</f>
        <v/>
      </c>
      <c r="E33" s="143" t="str">
        <f>IF(NOT('Transfer Definitions'!L11&lt;&gt;"y"),IF(SUMPRODUCT(--(G33:Y33&lt;&gt;""))=0,0,"N.A."),"")</f>
        <v/>
      </c>
      <c r="F33" s="48" t="str">
        <f>IF(NOT('Transfer Definitions'!L11&lt;&gt;"y"),"OR","")</f>
        <v/>
      </c>
    </row>
    <row r="34" spans="1:6" x14ac:dyDescent="0.45">
      <c r="A34" s="48" t="str">
        <f>IF('Transfer Definitions'!M11&lt;&gt;"y","...",'Population Definitions'!$B$4)</f>
        <v>...</v>
      </c>
      <c r="B34" s="1" t="str">
        <f t="shared" si="0"/>
        <v/>
      </c>
      <c r="C34" s="48" t="str">
        <f>IF('Transfer Definitions'!M11&lt;&gt;"y","",'Population Definitions'!$B$13)</f>
        <v/>
      </c>
      <c r="D34" s="143" t="str">
        <f>IF(NOT('Transfer Definitions'!M11&lt;&gt;"y"),"Number","")</f>
        <v/>
      </c>
      <c r="E34" s="143" t="str">
        <f>IF(NOT('Transfer Definitions'!M11&lt;&gt;"y"),IF(SUMPRODUCT(--(G34:Y34&lt;&gt;""))=0,0,"N.A."),"")</f>
        <v/>
      </c>
      <c r="F34" s="48" t="str">
        <f>IF(NOT('Transfer Definitions'!M11&lt;&gt;"y"),"OR","")</f>
        <v/>
      </c>
    </row>
    <row r="35" spans="1:6" x14ac:dyDescent="0.45">
      <c r="A35" s="48" t="str">
        <f>IF('Transfer Definitions'!B12&lt;&gt;"y","...",'Population Definitions'!$B$5)</f>
        <v>...</v>
      </c>
      <c r="B35" s="1" t="str">
        <f t="shared" si="0"/>
        <v/>
      </c>
      <c r="C35" s="48" t="str">
        <f>IF('Transfer Definitions'!B12&lt;&gt;"y","",'Population Definitions'!$B$2)</f>
        <v/>
      </c>
      <c r="D35" s="143" t="str">
        <f>IF(NOT('Transfer Definitions'!B12&lt;&gt;"y"),"Number","")</f>
        <v/>
      </c>
      <c r="E35" s="143" t="str">
        <f>IF(NOT('Transfer Definitions'!B12&lt;&gt;"y"),IF(SUMPRODUCT(--(G35:Y35&lt;&gt;""))=0,0,"N.A."),"")</f>
        <v/>
      </c>
      <c r="F35" s="48" t="str">
        <f>IF(NOT('Transfer Definitions'!B12&lt;&gt;"y"),"OR","")</f>
        <v/>
      </c>
    </row>
    <row r="36" spans="1:6" x14ac:dyDescent="0.45">
      <c r="A36" s="48" t="str">
        <f>IF('Transfer Definitions'!C12&lt;&gt;"y","...",'Population Definitions'!$B$5)</f>
        <v>...</v>
      </c>
      <c r="B36" s="1" t="str">
        <f t="shared" si="0"/>
        <v/>
      </c>
      <c r="C36" s="48" t="str">
        <f>IF('Transfer Definitions'!C12&lt;&gt;"y","",'Population Definitions'!$B$3)</f>
        <v/>
      </c>
      <c r="D36" s="143" t="str">
        <f>IF(NOT('Transfer Definitions'!C12&lt;&gt;"y"),"Number","")</f>
        <v/>
      </c>
      <c r="E36" s="143" t="str">
        <f>IF(NOT('Transfer Definitions'!C12&lt;&gt;"y"),IF(SUMPRODUCT(--(G36:Y36&lt;&gt;""))=0,0,"N.A."),"")</f>
        <v/>
      </c>
      <c r="F36" s="48" t="str">
        <f>IF(NOT('Transfer Definitions'!C12&lt;&gt;"y"),"OR","")</f>
        <v/>
      </c>
    </row>
    <row r="37" spans="1:6" x14ac:dyDescent="0.45">
      <c r="A37" s="48" t="str">
        <f>IF('Transfer Definitions'!D12&lt;&gt;"y","...",'Population Definitions'!$B$5)</f>
        <v>...</v>
      </c>
      <c r="B37" s="1" t="str">
        <f t="shared" si="0"/>
        <v/>
      </c>
      <c r="C37" s="48" t="str">
        <f>IF('Transfer Definitions'!D12&lt;&gt;"y","",'Population Definitions'!$B$4)</f>
        <v/>
      </c>
      <c r="D37" s="143" t="str">
        <f>IF(NOT('Transfer Definitions'!D12&lt;&gt;"y"),"Number","")</f>
        <v/>
      </c>
      <c r="E37" s="143" t="str">
        <f>IF(NOT('Transfer Definitions'!D12&lt;&gt;"y"),IF(SUMPRODUCT(--(G37:Y37&lt;&gt;""))=0,0,"N.A."),"")</f>
        <v/>
      </c>
      <c r="F37" s="48" t="str">
        <f>IF(NOT('Transfer Definitions'!D12&lt;&gt;"y"),"OR","")</f>
        <v/>
      </c>
    </row>
    <row r="38" spans="1:6" x14ac:dyDescent="0.45">
      <c r="A38" s="48" t="str">
        <f>IF('Transfer Definitions'!F12&lt;&gt;"y","...",'Population Definitions'!$B$5)</f>
        <v>...</v>
      </c>
      <c r="B38" s="1" t="str">
        <f t="shared" si="0"/>
        <v/>
      </c>
      <c r="C38" s="48" t="str">
        <f>IF('Transfer Definitions'!F12&lt;&gt;"y","",'Population Definitions'!$B$6)</f>
        <v/>
      </c>
      <c r="D38" s="143" t="str">
        <f>IF(NOT('Transfer Definitions'!F12&lt;&gt;"y"),"Number","")</f>
        <v/>
      </c>
      <c r="E38" s="143" t="str">
        <f>IF(NOT('Transfer Definitions'!F12&lt;&gt;"y"),IF(SUMPRODUCT(--(G38:Y38&lt;&gt;""))=0,0,"N.A."),"")</f>
        <v/>
      </c>
      <c r="F38" s="48" t="str">
        <f>IF(NOT('Transfer Definitions'!F12&lt;&gt;"y"),"OR","")</f>
        <v/>
      </c>
    </row>
    <row r="39" spans="1:6" x14ac:dyDescent="0.45">
      <c r="A39" s="48" t="str">
        <f>IF('Transfer Definitions'!G12&lt;&gt;"y","...",'Population Definitions'!$B$5)</f>
        <v>...</v>
      </c>
      <c r="B39" s="1" t="str">
        <f t="shared" si="0"/>
        <v/>
      </c>
      <c r="C39" s="48" t="str">
        <f>IF('Transfer Definitions'!G12&lt;&gt;"y","",'Population Definitions'!$B$7)</f>
        <v/>
      </c>
      <c r="D39" s="143" t="str">
        <f>IF(NOT('Transfer Definitions'!G12&lt;&gt;"y"),"Number","")</f>
        <v/>
      </c>
      <c r="E39" s="143" t="str">
        <f>IF(NOT('Transfer Definitions'!G12&lt;&gt;"y"),IF(SUMPRODUCT(--(G39:Y39&lt;&gt;""))=0,0,"N.A."),"")</f>
        <v/>
      </c>
      <c r="F39" s="48" t="str">
        <f>IF(NOT('Transfer Definitions'!G12&lt;&gt;"y"),"OR","")</f>
        <v/>
      </c>
    </row>
    <row r="40" spans="1:6" x14ac:dyDescent="0.45">
      <c r="A40" s="48" t="str">
        <f>IF('Transfer Definitions'!H12&lt;&gt;"y","...",'Population Definitions'!$B$5)</f>
        <v>...</v>
      </c>
      <c r="B40" s="1" t="str">
        <f t="shared" si="0"/>
        <v/>
      </c>
      <c r="C40" s="48" t="str">
        <f>IF('Transfer Definitions'!H12&lt;&gt;"y","",'Population Definitions'!$B$8)</f>
        <v/>
      </c>
      <c r="D40" s="143" t="str">
        <f>IF(NOT('Transfer Definitions'!H12&lt;&gt;"y"),"Number","")</f>
        <v/>
      </c>
      <c r="E40" s="143" t="str">
        <f>IF(NOT('Transfer Definitions'!H12&lt;&gt;"y"),IF(SUMPRODUCT(--(G40:Y40&lt;&gt;""))=0,0,"N.A."),"")</f>
        <v/>
      </c>
      <c r="F40" s="48" t="str">
        <f>IF(NOT('Transfer Definitions'!H12&lt;&gt;"y"),"OR","")</f>
        <v/>
      </c>
    </row>
    <row r="41" spans="1:6" x14ac:dyDescent="0.45">
      <c r="A41" s="48" t="str">
        <f>IF('Transfer Definitions'!I12&lt;&gt;"y","...",'Population Definitions'!$B$5)</f>
        <v>...</v>
      </c>
      <c r="B41" s="1" t="str">
        <f t="shared" si="0"/>
        <v/>
      </c>
      <c r="C41" s="48" t="str">
        <f>IF('Transfer Definitions'!I12&lt;&gt;"y","",'Population Definitions'!$B$9)</f>
        <v/>
      </c>
      <c r="D41" s="143" t="str">
        <f>IF(NOT('Transfer Definitions'!I12&lt;&gt;"y"),"Number","")</f>
        <v/>
      </c>
      <c r="E41" s="143" t="str">
        <f>IF(NOT('Transfer Definitions'!I12&lt;&gt;"y"),IF(SUMPRODUCT(--(G41:Y41&lt;&gt;""))=0,0,"N.A."),"")</f>
        <v/>
      </c>
      <c r="F41" s="48" t="str">
        <f>IF(NOT('Transfer Definitions'!I12&lt;&gt;"y"),"OR","")</f>
        <v/>
      </c>
    </row>
    <row r="42" spans="1:6" x14ac:dyDescent="0.45">
      <c r="A42" s="48" t="str">
        <f>IF('Transfer Definitions'!J12&lt;&gt;"y","...",'Population Definitions'!$B$5)</f>
        <v>...</v>
      </c>
      <c r="B42" s="1" t="str">
        <f t="shared" si="0"/>
        <v/>
      </c>
      <c r="C42" s="48" t="str">
        <f>IF('Transfer Definitions'!J12&lt;&gt;"y","",'Population Definitions'!$B$10)</f>
        <v/>
      </c>
      <c r="D42" s="143" t="str">
        <f>IF(NOT('Transfer Definitions'!J12&lt;&gt;"y"),"Number","")</f>
        <v/>
      </c>
      <c r="E42" s="143" t="str">
        <f>IF(NOT('Transfer Definitions'!J12&lt;&gt;"y"),IF(SUMPRODUCT(--(G42:Y42&lt;&gt;""))=0,0,"N.A."),"")</f>
        <v/>
      </c>
      <c r="F42" s="48" t="str">
        <f>IF(NOT('Transfer Definitions'!J12&lt;&gt;"y"),"OR","")</f>
        <v/>
      </c>
    </row>
    <row r="43" spans="1:6" x14ac:dyDescent="0.45">
      <c r="A43" s="48" t="str">
        <f>IF('Transfer Definitions'!K12&lt;&gt;"y","...",'Population Definitions'!$B$5)</f>
        <v>...</v>
      </c>
      <c r="B43" s="1" t="str">
        <f t="shared" si="0"/>
        <v/>
      </c>
      <c r="C43" s="48" t="str">
        <f>IF('Transfer Definitions'!K12&lt;&gt;"y","",'Population Definitions'!$B$11)</f>
        <v/>
      </c>
      <c r="D43" s="143" t="str">
        <f>IF(NOT('Transfer Definitions'!K12&lt;&gt;"y"),"Number","")</f>
        <v/>
      </c>
      <c r="E43" s="143" t="str">
        <f>IF(NOT('Transfer Definitions'!K12&lt;&gt;"y"),IF(SUMPRODUCT(--(G43:Y43&lt;&gt;""))=0,0,"N.A."),"")</f>
        <v/>
      </c>
      <c r="F43" s="48" t="str">
        <f>IF(NOT('Transfer Definitions'!K12&lt;&gt;"y"),"OR","")</f>
        <v/>
      </c>
    </row>
    <row r="44" spans="1:6" x14ac:dyDescent="0.45">
      <c r="A44" s="48" t="str">
        <f>IF('Transfer Definitions'!L12&lt;&gt;"y","...",'Population Definitions'!$B$5)</f>
        <v>...</v>
      </c>
      <c r="B44" s="1" t="str">
        <f t="shared" si="0"/>
        <v/>
      </c>
      <c r="C44" s="48" t="str">
        <f>IF('Transfer Definitions'!L12&lt;&gt;"y","",'Population Definitions'!$B$12)</f>
        <v/>
      </c>
      <c r="D44" s="143" t="str">
        <f>IF(NOT('Transfer Definitions'!L12&lt;&gt;"y"),"Number","")</f>
        <v/>
      </c>
      <c r="E44" s="143" t="str">
        <f>IF(NOT('Transfer Definitions'!L12&lt;&gt;"y"),IF(SUMPRODUCT(--(G44:Y44&lt;&gt;""))=0,0,"N.A."),"")</f>
        <v/>
      </c>
      <c r="F44" s="48" t="str">
        <f>IF(NOT('Transfer Definitions'!L12&lt;&gt;"y"),"OR","")</f>
        <v/>
      </c>
    </row>
    <row r="45" spans="1:6" x14ac:dyDescent="0.45">
      <c r="A45" s="48" t="str">
        <f>IF('Transfer Definitions'!M12&lt;&gt;"y","...",'Population Definitions'!$B$5)</f>
        <v>...</v>
      </c>
      <c r="B45" s="1" t="str">
        <f t="shared" si="0"/>
        <v/>
      </c>
      <c r="C45" s="48" t="str">
        <f>IF('Transfer Definitions'!M12&lt;&gt;"y","",'Population Definitions'!$B$13)</f>
        <v/>
      </c>
      <c r="D45" s="143" t="str">
        <f>IF(NOT('Transfer Definitions'!M12&lt;&gt;"y"),"Number","")</f>
        <v/>
      </c>
      <c r="E45" s="143" t="str">
        <f>IF(NOT('Transfer Definitions'!M12&lt;&gt;"y"),IF(SUMPRODUCT(--(G45:Y45&lt;&gt;""))=0,0,"N.A."),"")</f>
        <v/>
      </c>
      <c r="F45" s="48" t="str">
        <f>IF(NOT('Transfer Definitions'!M12&lt;&gt;"y"),"OR","")</f>
        <v/>
      </c>
    </row>
    <row r="46" spans="1:6" x14ac:dyDescent="0.45">
      <c r="A46" s="48" t="str">
        <f>IF('Transfer Definitions'!B13&lt;&gt;"y","...",'Population Definitions'!$B$6)</f>
        <v>...</v>
      </c>
      <c r="B46" s="1" t="str">
        <f t="shared" si="0"/>
        <v/>
      </c>
      <c r="C46" s="48" t="str">
        <f>IF('Transfer Definitions'!B13&lt;&gt;"y","",'Population Definitions'!$B$2)</f>
        <v/>
      </c>
      <c r="D46" s="143" t="str">
        <f>IF(NOT('Transfer Definitions'!B13&lt;&gt;"y"),"Number","")</f>
        <v/>
      </c>
      <c r="E46" s="143" t="str">
        <f>IF(NOT('Transfer Definitions'!B13&lt;&gt;"y"),IF(SUMPRODUCT(--(G46:Y46&lt;&gt;""))=0,0,"N.A."),"")</f>
        <v/>
      </c>
      <c r="F46" s="48" t="str">
        <f>IF(NOT('Transfer Definitions'!B13&lt;&gt;"y"),"OR","")</f>
        <v/>
      </c>
    </row>
    <row r="47" spans="1:6" x14ac:dyDescent="0.45">
      <c r="A47" s="48" t="str">
        <f>IF('Transfer Definitions'!C13&lt;&gt;"y","...",'Population Definitions'!$B$6)</f>
        <v>...</v>
      </c>
      <c r="B47" s="1" t="str">
        <f t="shared" si="0"/>
        <v/>
      </c>
      <c r="C47" s="48" t="str">
        <f>IF('Transfer Definitions'!C13&lt;&gt;"y","",'Population Definitions'!$B$3)</f>
        <v/>
      </c>
      <c r="D47" s="143" t="str">
        <f>IF(NOT('Transfer Definitions'!C13&lt;&gt;"y"),"Number","")</f>
        <v/>
      </c>
      <c r="E47" s="143" t="str">
        <f>IF(NOT('Transfer Definitions'!C13&lt;&gt;"y"),IF(SUMPRODUCT(--(G47:Y47&lt;&gt;""))=0,0,"N.A."),"")</f>
        <v/>
      </c>
      <c r="F47" s="48" t="str">
        <f>IF(NOT('Transfer Definitions'!C13&lt;&gt;"y"),"OR","")</f>
        <v/>
      </c>
    </row>
    <row r="48" spans="1:6" x14ac:dyDescent="0.45">
      <c r="A48" s="48" t="str">
        <f>IF('Transfer Definitions'!D13&lt;&gt;"y","...",'Population Definitions'!$B$6)</f>
        <v>...</v>
      </c>
      <c r="B48" s="1" t="str">
        <f t="shared" si="0"/>
        <v/>
      </c>
      <c r="C48" s="48" t="str">
        <f>IF('Transfer Definitions'!D13&lt;&gt;"y","",'Population Definitions'!$B$4)</f>
        <v/>
      </c>
      <c r="D48" s="143" t="str">
        <f>IF(NOT('Transfer Definitions'!D13&lt;&gt;"y"),"Number","")</f>
        <v/>
      </c>
      <c r="E48" s="143" t="str">
        <f>IF(NOT('Transfer Definitions'!D13&lt;&gt;"y"),IF(SUMPRODUCT(--(G48:Y48&lt;&gt;""))=0,0,"N.A."),"")</f>
        <v/>
      </c>
      <c r="F48" s="48" t="str">
        <f>IF(NOT('Transfer Definitions'!D13&lt;&gt;"y"),"OR","")</f>
        <v/>
      </c>
    </row>
    <row r="49" spans="1:7" x14ac:dyDescent="0.45">
      <c r="A49" s="48" t="str">
        <f>IF('Transfer Definitions'!E13&lt;&gt;"y","...",'Population Definitions'!$B$6)</f>
        <v>...</v>
      </c>
      <c r="B49" s="1" t="str">
        <f t="shared" si="0"/>
        <v/>
      </c>
      <c r="C49" s="48" t="str">
        <f>IF('Transfer Definitions'!E13&lt;&gt;"y","",'Population Definitions'!$B$5)</f>
        <v/>
      </c>
      <c r="D49" s="143" t="str">
        <f>IF(NOT('Transfer Definitions'!E13&lt;&gt;"y"),"Number","")</f>
        <v/>
      </c>
      <c r="E49" s="143" t="str">
        <f>IF(NOT('Transfer Definitions'!E13&lt;&gt;"y"),IF(SUMPRODUCT(--(G49:Y49&lt;&gt;""))=0,0,"N.A."),"")</f>
        <v/>
      </c>
      <c r="F49" s="48" t="str">
        <f>IF(NOT('Transfer Definitions'!E13&lt;&gt;"y"),"OR","")</f>
        <v/>
      </c>
    </row>
    <row r="50" spans="1:7" x14ac:dyDescent="0.45">
      <c r="A50" s="48" t="str">
        <f>IF('Transfer Definitions'!G13&lt;&gt;"y","...",'Population Definitions'!$B$6)</f>
        <v>PLHIV 15-64</v>
      </c>
      <c r="B50" s="1" t="str">
        <f t="shared" si="0"/>
        <v>---&gt;</v>
      </c>
      <c r="C50" s="48" t="str">
        <f>IF('Transfer Definitions'!G13&lt;&gt;"y","",'Population Definitions'!$B$7)</f>
        <v>PLHIV 65+</v>
      </c>
      <c r="D50" s="143" t="s">
        <v>48</v>
      </c>
      <c r="E50" s="143" t="str">
        <f>IF(NOT('Transfer Definitions'!G13&lt;&gt;"y"),IF(SUMPRODUCT(--(G50:Y50&lt;&gt;""))=0,0,"N.A."),"")</f>
        <v>N.A.</v>
      </c>
      <c r="F50" s="48" t="str">
        <f>IF(NOT('Transfer Definitions'!G13&lt;&gt;"y"),"OR","")</f>
        <v>OR</v>
      </c>
      <c r="G50" s="143">
        <v>0.2</v>
      </c>
    </row>
    <row r="51" spans="1:7" x14ac:dyDescent="0.45">
      <c r="A51" s="48" t="str">
        <f>IF('Transfer Definitions'!H13&lt;&gt;"y","...",'Population Definitions'!$B$6)</f>
        <v>...</v>
      </c>
      <c r="B51" s="1" t="str">
        <f t="shared" si="0"/>
        <v/>
      </c>
      <c r="C51" s="48" t="str">
        <f>IF('Transfer Definitions'!H13&lt;&gt;"y","",'Population Definitions'!$B$8)</f>
        <v/>
      </c>
      <c r="D51" s="143" t="str">
        <f>IF(NOT('Transfer Definitions'!H13&lt;&gt;"y"),"Number","")</f>
        <v/>
      </c>
      <c r="E51" s="143" t="str">
        <f>IF(NOT('Transfer Definitions'!H13&lt;&gt;"y"),IF(SUMPRODUCT(--(G51:Y51&lt;&gt;""))=0,0,"N.A."),"")</f>
        <v/>
      </c>
      <c r="F51" s="48" t="str">
        <f>IF(NOT('Transfer Definitions'!H13&lt;&gt;"y"),"OR","")</f>
        <v/>
      </c>
    </row>
    <row r="52" spans="1:7" x14ac:dyDescent="0.45">
      <c r="A52" s="48" t="str">
        <f>IF('Transfer Definitions'!I13&lt;&gt;"y","...",'Population Definitions'!$B$6)</f>
        <v>...</v>
      </c>
      <c r="B52" s="1" t="str">
        <f t="shared" si="0"/>
        <v/>
      </c>
      <c r="C52" s="48" t="str">
        <f>IF('Transfer Definitions'!I13&lt;&gt;"y","",'Population Definitions'!$B$9)</f>
        <v/>
      </c>
      <c r="D52" s="143" t="str">
        <f>IF(NOT('Transfer Definitions'!I13&lt;&gt;"y"),"Number","")</f>
        <v/>
      </c>
      <c r="E52" s="143" t="str">
        <f>IF(NOT('Transfer Definitions'!I13&lt;&gt;"y"),IF(SUMPRODUCT(--(G52:Y52&lt;&gt;""))=0,0,"N.A."),"")</f>
        <v/>
      </c>
      <c r="F52" s="48" t="str">
        <f>IF(NOT('Transfer Definitions'!I13&lt;&gt;"y"),"OR","")</f>
        <v/>
      </c>
    </row>
    <row r="53" spans="1:7" x14ac:dyDescent="0.45">
      <c r="A53" s="48" t="str">
        <f>IF('Transfer Definitions'!J13&lt;&gt;"y","...",'Population Definitions'!$B$6)</f>
        <v>...</v>
      </c>
      <c r="B53" s="1" t="str">
        <f t="shared" si="0"/>
        <v/>
      </c>
      <c r="C53" s="48" t="str">
        <f>IF('Transfer Definitions'!J13&lt;&gt;"y","",'Population Definitions'!$B$10)</f>
        <v/>
      </c>
      <c r="D53" s="143" t="str">
        <f>IF(NOT('Transfer Definitions'!J13&lt;&gt;"y"),"Number","")</f>
        <v/>
      </c>
      <c r="E53" s="143" t="str">
        <f>IF(NOT('Transfer Definitions'!J13&lt;&gt;"y"),IF(SUMPRODUCT(--(G53:Y53&lt;&gt;""))=0,0,"N.A."),"")</f>
        <v/>
      </c>
      <c r="F53" s="48" t="str">
        <f>IF(NOT('Transfer Definitions'!J13&lt;&gt;"y"),"OR","")</f>
        <v/>
      </c>
    </row>
    <row r="54" spans="1:7" x14ac:dyDescent="0.45">
      <c r="A54" s="48" t="str">
        <f>IF('Transfer Definitions'!K13&lt;&gt;"y","...",'Population Definitions'!$B$6)</f>
        <v>...</v>
      </c>
      <c r="B54" s="1" t="str">
        <f t="shared" si="0"/>
        <v/>
      </c>
      <c r="C54" s="48" t="str">
        <f>IF('Transfer Definitions'!K13&lt;&gt;"y","",'Population Definitions'!$B$11)</f>
        <v/>
      </c>
      <c r="D54" s="143" t="str">
        <f>IF(NOT('Transfer Definitions'!K13&lt;&gt;"y"),"Number","")</f>
        <v/>
      </c>
      <c r="E54" s="143" t="str">
        <f>IF(NOT('Transfer Definitions'!K13&lt;&gt;"y"),IF(SUMPRODUCT(--(G54:Y54&lt;&gt;""))=0,0,"N.A."),"")</f>
        <v/>
      </c>
      <c r="F54" s="48" t="str">
        <f>IF(NOT('Transfer Definitions'!K13&lt;&gt;"y"),"OR","")</f>
        <v/>
      </c>
    </row>
    <row r="55" spans="1:7" x14ac:dyDescent="0.45">
      <c r="A55" s="48" t="str">
        <f>IF('Transfer Definitions'!L13&lt;&gt;"y","...",'Population Definitions'!$B$6)</f>
        <v>...</v>
      </c>
      <c r="B55" s="1" t="str">
        <f t="shared" si="0"/>
        <v/>
      </c>
      <c r="C55" s="48" t="str">
        <f>IF('Transfer Definitions'!L13&lt;&gt;"y","",'Population Definitions'!$B$12)</f>
        <v/>
      </c>
      <c r="D55" s="143" t="str">
        <f>IF(NOT('Transfer Definitions'!L13&lt;&gt;"y"),"Number","")</f>
        <v/>
      </c>
      <c r="E55" s="143" t="str">
        <f>IF(NOT('Transfer Definitions'!L13&lt;&gt;"y"),IF(SUMPRODUCT(--(G55:Y55&lt;&gt;""))=0,0,"N.A."),"")</f>
        <v/>
      </c>
      <c r="F55" s="48" t="str">
        <f>IF(NOT('Transfer Definitions'!L13&lt;&gt;"y"),"OR","")</f>
        <v/>
      </c>
    </row>
    <row r="56" spans="1:7" x14ac:dyDescent="0.45">
      <c r="A56" s="48" t="str">
        <f>IF('Transfer Definitions'!M13&lt;&gt;"y","...",'Population Definitions'!$B$6)</f>
        <v>...</v>
      </c>
      <c r="B56" s="1" t="str">
        <f t="shared" si="0"/>
        <v/>
      </c>
      <c r="C56" s="48" t="str">
        <f>IF('Transfer Definitions'!M13&lt;&gt;"y","",'Population Definitions'!$B$13)</f>
        <v/>
      </c>
      <c r="D56" s="143" t="str">
        <f>IF(NOT('Transfer Definitions'!M13&lt;&gt;"y"),"Number","")</f>
        <v/>
      </c>
      <c r="E56" s="143" t="str">
        <f>IF(NOT('Transfer Definitions'!M13&lt;&gt;"y"),IF(SUMPRODUCT(--(G56:Y56&lt;&gt;""))=0,0,"N.A."),"")</f>
        <v/>
      </c>
      <c r="F56" s="48" t="str">
        <f>IF(NOT('Transfer Definitions'!M13&lt;&gt;"y"),"OR","")</f>
        <v/>
      </c>
    </row>
    <row r="57" spans="1:7" x14ac:dyDescent="0.45">
      <c r="A57" s="48" t="str">
        <f>IF('Transfer Definitions'!B14&lt;&gt;"y","...",'Population Definitions'!$B$7)</f>
        <v>...</v>
      </c>
      <c r="B57" s="1" t="str">
        <f t="shared" si="0"/>
        <v/>
      </c>
      <c r="C57" s="48" t="str">
        <f>IF('Transfer Definitions'!B14&lt;&gt;"y","",'Population Definitions'!$B$2)</f>
        <v/>
      </c>
      <c r="D57" s="143" t="str">
        <f>IF(NOT('Transfer Definitions'!B14&lt;&gt;"y"),"Number","")</f>
        <v/>
      </c>
      <c r="E57" s="143" t="str">
        <f>IF(NOT('Transfer Definitions'!B14&lt;&gt;"y"),IF(SUMPRODUCT(--(G57:Y57&lt;&gt;""))=0,0,"N.A."),"")</f>
        <v/>
      </c>
      <c r="F57" s="48" t="str">
        <f>IF(NOT('Transfer Definitions'!B14&lt;&gt;"y"),"OR","")</f>
        <v/>
      </c>
    </row>
    <row r="58" spans="1:7" x14ac:dyDescent="0.45">
      <c r="A58" s="48" t="str">
        <f>IF('Transfer Definitions'!C14&lt;&gt;"y","...",'Population Definitions'!$B$7)</f>
        <v>...</v>
      </c>
      <c r="B58" s="1" t="str">
        <f t="shared" si="0"/>
        <v/>
      </c>
      <c r="C58" s="48" t="str">
        <f>IF('Transfer Definitions'!C14&lt;&gt;"y","",'Population Definitions'!$B$3)</f>
        <v/>
      </c>
      <c r="D58" s="143" t="str">
        <f>IF(NOT('Transfer Definitions'!C14&lt;&gt;"y"),"Number","")</f>
        <v/>
      </c>
      <c r="E58" s="143" t="str">
        <f>IF(NOT('Transfer Definitions'!C14&lt;&gt;"y"),IF(SUMPRODUCT(--(G58:Y58&lt;&gt;""))=0,0,"N.A."),"")</f>
        <v/>
      </c>
      <c r="F58" s="48" t="str">
        <f>IF(NOT('Transfer Definitions'!C14&lt;&gt;"y"),"OR","")</f>
        <v/>
      </c>
    </row>
    <row r="59" spans="1:7" x14ac:dyDescent="0.45">
      <c r="A59" s="48" t="str">
        <f>IF('Transfer Definitions'!D14&lt;&gt;"y","...",'Population Definitions'!$B$7)</f>
        <v>...</v>
      </c>
      <c r="B59" s="1" t="str">
        <f t="shared" si="0"/>
        <v/>
      </c>
      <c r="C59" s="48" t="str">
        <f>IF('Transfer Definitions'!D14&lt;&gt;"y","",'Population Definitions'!$B$4)</f>
        <v/>
      </c>
      <c r="D59" s="143" t="str">
        <f>IF(NOT('Transfer Definitions'!D14&lt;&gt;"y"),"Number","")</f>
        <v/>
      </c>
      <c r="E59" s="143" t="str">
        <f>IF(NOT('Transfer Definitions'!D14&lt;&gt;"y"),IF(SUMPRODUCT(--(G59:Y59&lt;&gt;""))=0,0,"N.A."),"")</f>
        <v/>
      </c>
      <c r="F59" s="48" t="str">
        <f>IF(NOT('Transfer Definitions'!D14&lt;&gt;"y"),"OR","")</f>
        <v/>
      </c>
    </row>
    <row r="60" spans="1:7" x14ac:dyDescent="0.45">
      <c r="A60" s="48" t="str">
        <f>IF('Transfer Definitions'!E14&lt;&gt;"y","...",'Population Definitions'!$B$7)</f>
        <v>...</v>
      </c>
      <c r="B60" s="1" t="str">
        <f t="shared" si="0"/>
        <v/>
      </c>
      <c r="C60" s="48" t="str">
        <f>IF('Transfer Definitions'!E14&lt;&gt;"y","",'Population Definitions'!$B$5)</f>
        <v/>
      </c>
      <c r="D60" s="143" t="str">
        <f>IF(NOT('Transfer Definitions'!E14&lt;&gt;"y"),"Number","")</f>
        <v/>
      </c>
      <c r="E60" s="143" t="str">
        <f>IF(NOT('Transfer Definitions'!E14&lt;&gt;"y"),IF(SUMPRODUCT(--(G60:Y60&lt;&gt;""))=0,0,"N.A."),"")</f>
        <v/>
      </c>
      <c r="F60" s="48" t="str">
        <f>IF(NOT('Transfer Definitions'!E14&lt;&gt;"y"),"OR","")</f>
        <v/>
      </c>
    </row>
    <row r="61" spans="1:7" x14ac:dyDescent="0.45">
      <c r="A61" s="48" t="str">
        <f>IF('Transfer Definitions'!F14&lt;&gt;"y","...",'Population Definitions'!$B$7)</f>
        <v>...</v>
      </c>
      <c r="B61" s="1" t="str">
        <f t="shared" si="0"/>
        <v/>
      </c>
      <c r="C61" s="48" t="str">
        <f>IF('Transfer Definitions'!F14&lt;&gt;"y","",'Population Definitions'!$B$6)</f>
        <v/>
      </c>
      <c r="D61" s="143" t="str">
        <f>IF(NOT('Transfer Definitions'!F14&lt;&gt;"y"),"Number","")</f>
        <v/>
      </c>
      <c r="E61" s="143" t="str">
        <f>IF(NOT('Transfer Definitions'!F14&lt;&gt;"y"),IF(SUMPRODUCT(--(G61:Y61&lt;&gt;""))=0,0,"N.A."),"")</f>
        <v/>
      </c>
      <c r="F61" s="48" t="str">
        <f>IF(NOT('Transfer Definitions'!F14&lt;&gt;"y"),"OR","")</f>
        <v/>
      </c>
    </row>
    <row r="62" spans="1:7" x14ac:dyDescent="0.45">
      <c r="A62" s="48" t="str">
        <f>IF('Transfer Definitions'!H14&lt;&gt;"y","...",'Population Definitions'!$B$7)</f>
        <v>...</v>
      </c>
      <c r="B62" s="1" t="str">
        <f t="shared" si="0"/>
        <v/>
      </c>
      <c r="C62" s="48" t="str">
        <f>IF('Transfer Definitions'!H14&lt;&gt;"y","",'Population Definitions'!$B$8)</f>
        <v/>
      </c>
      <c r="D62" s="143" t="str">
        <f>IF(NOT('Transfer Definitions'!H14&lt;&gt;"y"),"Number","")</f>
        <v/>
      </c>
      <c r="E62" s="143" t="str">
        <f>IF(NOT('Transfer Definitions'!H14&lt;&gt;"y"),IF(SUMPRODUCT(--(G62:Y62&lt;&gt;""))=0,0,"N.A."),"")</f>
        <v/>
      </c>
      <c r="F62" s="48" t="str">
        <f>IF(NOT('Transfer Definitions'!H14&lt;&gt;"y"),"OR","")</f>
        <v/>
      </c>
    </row>
    <row r="63" spans="1:7" x14ac:dyDescent="0.45">
      <c r="A63" s="48" t="str">
        <f>IF('Transfer Definitions'!I14&lt;&gt;"y","...",'Population Definitions'!$B$7)</f>
        <v>...</v>
      </c>
      <c r="B63" s="1" t="str">
        <f t="shared" si="0"/>
        <v/>
      </c>
      <c r="C63" s="48" t="str">
        <f>IF('Transfer Definitions'!I14&lt;&gt;"y","",'Population Definitions'!$B$9)</f>
        <v/>
      </c>
      <c r="D63" s="143" t="str">
        <f>IF(NOT('Transfer Definitions'!I14&lt;&gt;"y"),"Number","")</f>
        <v/>
      </c>
      <c r="E63" s="143" t="str">
        <f>IF(NOT('Transfer Definitions'!I14&lt;&gt;"y"),IF(SUMPRODUCT(--(G63:Y63&lt;&gt;""))=0,0,"N.A."),"")</f>
        <v/>
      </c>
      <c r="F63" s="48" t="str">
        <f>IF(NOT('Transfer Definitions'!I14&lt;&gt;"y"),"OR","")</f>
        <v/>
      </c>
    </row>
    <row r="64" spans="1:7" x14ac:dyDescent="0.45">
      <c r="A64" s="48" t="str">
        <f>IF('Transfer Definitions'!J14&lt;&gt;"y","...",'Population Definitions'!$B$7)</f>
        <v>...</v>
      </c>
      <c r="B64" s="1" t="str">
        <f t="shared" si="0"/>
        <v/>
      </c>
      <c r="C64" s="48" t="str">
        <f>IF('Transfer Definitions'!J14&lt;&gt;"y","",'Population Definitions'!$B$10)</f>
        <v/>
      </c>
      <c r="D64" s="143" t="str">
        <f>IF(NOT('Transfer Definitions'!J14&lt;&gt;"y"),"Number","")</f>
        <v/>
      </c>
      <c r="E64" s="143" t="str">
        <f>IF(NOT('Transfer Definitions'!J14&lt;&gt;"y"),IF(SUMPRODUCT(--(G64:Y64&lt;&gt;""))=0,0,"N.A."),"")</f>
        <v/>
      </c>
      <c r="F64" s="48" t="str">
        <f>IF(NOT('Transfer Definitions'!J14&lt;&gt;"y"),"OR","")</f>
        <v/>
      </c>
    </row>
    <row r="65" spans="1:6" x14ac:dyDescent="0.45">
      <c r="A65" s="48" t="str">
        <f>IF('Transfer Definitions'!K14&lt;&gt;"y","...",'Population Definitions'!$B$7)</f>
        <v>...</v>
      </c>
      <c r="B65" s="1" t="str">
        <f t="shared" si="0"/>
        <v/>
      </c>
      <c r="C65" s="48" t="str">
        <f>IF('Transfer Definitions'!K14&lt;&gt;"y","",'Population Definitions'!$B$11)</f>
        <v/>
      </c>
      <c r="D65" s="143" t="str">
        <f>IF(NOT('Transfer Definitions'!K14&lt;&gt;"y"),"Number","")</f>
        <v/>
      </c>
      <c r="E65" s="143" t="str">
        <f>IF(NOT('Transfer Definitions'!K14&lt;&gt;"y"),IF(SUMPRODUCT(--(G65:Y65&lt;&gt;""))=0,0,"N.A."),"")</f>
        <v/>
      </c>
      <c r="F65" s="48" t="str">
        <f>IF(NOT('Transfer Definitions'!K14&lt;&gt;"y"),"OR","")</f>
        <v/>
      </c>
    </row>
    <row r="66" spans="1:6" x14ac:dyDescent="0.45">
      <c r="A66" s="48" t="str">
        <f>IF('Transfer Definitions'!L14&lt;&gt;"y","...",'Population Definitions'!$B$7)</f>
        <v>...</v>
      </c>
      <c r="B66" s="1" t="str">
        <f t="shared" ref="B66:B129" si="1">IF(C66="","","---&gt;")</f>
        <v/>
      </c>
      <c r="C66" s="48" t="str">
        <f>IF('Transfer Definitions'!L14&lt;&gt;"y","",'Population Definitions'!$B$12)</f>
        <v/>
      </c>
      <c r="D66" s="143" t="str">
        <f>IF(NOT('Transfer Definitions'!L14&lt;&gt;"y"),"Number","")</f>
        <v/>
      </c>
      <c r="E66" s="143" t="str">
        <f>IF(NOT('Transfer Definitions'!L14&lt;&gt;"y"),IF(SUMPRODUCT(--(G66:Y66&lt;&gt;""))=0,0,"N.A."),"")</f>
        <v/>
      </c>
      <c r="F66" s="48" t="str">
        <f>IF(NOT('Transfer Definitions'!L14&lt;&gt;"y"),"OR","")</f>
        <v/>
      </c>
    </row>
    <row r="67" spans="1:6" x14ac:dyDescent="0.45">
      <c r="A67" s="48" t="str">
        <f>IF('Transfer Definitions'!M14&lt;&gt;"y","...",'Population Definitions'!$B$7)</f>
        <v>...</v>
      </c>
      <c r="B67" s="1" t="str">
        <f t="shared" si="1"/>
        <v/>
      </c>
      <c r="C67" s="48" t="str">
        <f>IF('Transfer Definitions'!M14&lt;&gt;"y","",'Population Definitions'!$B$13)</f>
        <v/>
      </c>
      <c r="D67" s="143" t="str">
        <f>IF(NOT('Transfer Definitions'!M14&lt;&gt;"y"),"Number","")</f>
        <v/>
      </c>
      <c r="E67" s="143" t="str">
        <f>IF(NOT('Transfer Definitions'!M14&lt;&gt;"y"),IF(SUMPRODUCT(--(G67:Y67&lt;&gt;""))=0,0,"N.A."),"")</f>
        <v/>
      </c>
      <c r="F67" s="48" t="str">
        <f>IF(NOT('Transfer Definitions'!M14&lt;&gt;"y"),"OR","")</f>
        <v/>
      </c>
    </row>
    <row r="68" spans="1:6" x14ac:dyDescent="0.45">
      <c r="A68" s="48" t="str">
        <f>IF('Transfer Definitions'!B15&lt;&gt;"y","...",'Population Definitions'!$B$8)</f>
        <v>...</v>
      </c>
      <c r="B68" s="1" t="str">
        <f t="shared" si="1"/>
        <v/>
      </c>
      <c r="C68" s="48" t="str">
        <f>IF('Transfer Definitions'!B15&lt;&gt;"y","",'Population Definitions'!$B$2)</f>
        <v/>
      </c>
      <c r="D68" s="143" t="str">
        <f>IF(NOT('Transfer Definitions'!B15&lt;&gt;"y"),"Number","")</f>
        <v/>
      </c>
      <c r="E68" s="143" t="str">
        <f>IF(NOT('Transfer Definitions'!B15&lt;&gt;"y"),IF(SUMPRODUCT(--(G68:Y68&lt;&gt;""))=0,0,"N.A."),"")</f>
        <v/>
      </c>
      <c r="F68" s="48" t="str">
        <f>IF(NOT('Transfer Definitions'!B15&lt;&gt;"y"),"OR","")</f>
        <v/>
      </c>
    </row>
    <row r="69" spans="1:6" x14ac:dyDescent="0.45">
      <c r="A69" s="48" t="str">
        <f>IF('Transfer Definitions'!C15&lt;&gt;"y","...",'Population Definitions'!$B$8)</f>
        <v>...</v>
      </c>
      <c r="B69" s="1" t="str">
        <f t="shared" si="1"/>
        <v/>
      </c>
      <c r="C69" s="48" t="str">
        <f>IF('Transfer Definitions'!C15&lt;&gt;"y","",'Population Definitions'!$B$3)</f>
        <v/>
      </c>
      <c r="D69" s="143" t="str">
        <f>IF(NOT('Transfer Definitions'!C15&lt;&gt;"y"),"Number","")</f>
        <v/>
      </c>
      <c r="E69" s="143" t="str">
        <f>IF(NOT('Transfer Definitions'!C15&lt;&gt;"y"),IF(SUMPRODUCT(--(G69:Y69&lt;&gt;""))=0,0,"N.A."),"")</f>
        <v/>
      </c>
      <c r="F69" s="48" t="str">
        <f>IF(NOT('Transfer Definitions'!C15&lt;&gt;"y"),"OR","")</f>
        <v/>
      </c>
    </row>
    <row r="70" spans="1:6" x14ac:dyDescent="0.45">
      <c r="A70" s="48" t="str">
        <f>IF('Transfer Definitions'!D15&lt;&gt;"y","...",'Population Definitions'!$B$8)</f>
        <v>...</v>
      </c>
      <c r="B70" s="1" t="str">
        <f t="shared" si="1"/>
        <v/>
      </c>
      <c r="C70" s="48" t="str">
        <f>IF('Transfer Definitions'!D15&lt;&gt;"y","",'Population Definitions'!$B$4)</f>
        <v/>
      </c>
      <c r="D70" s="143" t="str">
        <f>IF(NOT('Transfer Definitions'!D15&lt;&gt;"y"),"Number","")</f>
        <v/>
      </c>
      <c r="E70" s="143" t="str">
        <f>IF(NOT('Transfer Definitions'!D15&lt;&gt;"y"),IF(SUMPRODUCT(--(G70:Y70&lt;&gt;""))=0,0,"N.A."),"")</f>
        <v/>
      </c>
      <c r="F70" s="48" t="str">
        <f>IF(NOT('Transfer Definitions'!D15&lt;&gt;"y"),"OR","")</f>
        <v/>
      </c>
    </row>
    <row r="71" spans="1:6" x14ac:dyDescent="0.45">
      <c r="A71" s="48" t="str">
        <f>IF('Transfer Definitions'!E15&lt;&gt;"y","...",'Population Definitions'!$B$8)</f>
        <v>...</v>
      </c>
      <c r="B71" s="1" t="str">
        <f t="shared" si="1"/>
        <v/>
      </c>
      <c r="C71" s="48" t="str">
        <f>IF('Transfer Definitions'!E15&lt;&gt;"y","",'Population Definitions'!$B$5)</f>
        <v/>
      </c>
      <c r="D71" s="143" t="str">
        <f>IF(NOT('Transfer Definitions'!E15&lt;&gt;"y"),"Number","")</f>
        <v/>
      </c>
      <c r="E71" s="143" t="str">
        <f>IF(NOT('Transfer Definitions'!E15&lt;&gt;"y"),IF(SUMPRODUCT(--(G71:Y71&lt;&gt;""))=0,0,"N.A."),"")</f>
        <v/>
      </c>
      <c r="F71" s="48" t="str">
        <f>IF(NOT('Transfer Definitions'!E15&lt;&gt;"y"),"OR","")</f>
        <v/>
      </c>
    </row>
    <row r="72" spans="1:6" x14ac:dyDescent="0.45">
      <c r="A72" s="48" t="str">
        <f>IF('Transfer Definitions'!F15&lt;&gt;"y","...",'Population Definitions'!$B$8)</f>
        <v>...</v>
      </c>
      <c r="B72" s="1" t="str">
        <f t="shared" si="1"/>
        <v/>
      </c>
      <c r="C72" s="48" t="str">
        <f>IF('Transfer Definitions'!F15&lt;&gt;"y","",'Population Definitions'!$B$6)</f>
        <v/>
      </c>
      <c r="D72" s="143" t="str">
        <f>IF(NOT('Transfer Definitions'!F15&lt;&gt;"y"),"Number","")</f>
        <v/>
      </c>
      <c r="E72" s="143" t="str">
        <f>IF(NOT('Transfer Definitions'!F15&lt;&gt;"y"),IF(SUMPRODUCT(--(G72:Y72&lt;&gt;""))=0,0,"N.A."),"")</f>
        <v/>
      </c>
      <c r="F72" s="48" t="str">
        <f>IF(NOT('Transfer Definitions'!F15&lt;&gt;"y"),"OR","")</f>
        <v/>
      </c>
    </row>
    <row r="73" spans="1:6" x14ac:dyDescent="0.45">
      <c r="A73" s="48" t="str">
        <f>IF('Transfer Definitions'!G15&lt;&gt;"y","...",'Population Definitions'!$B$8)</f>
        <v>...</v>
      </c>
      <c r="B73" s="1" t="str">
        <f t="shared" si="1"/>
        <v/>
      </c>
      <c r="C73" s="48" t="str">
        <f>IF('Transfer Definitions'!G15&lt;&gt;"y","",'Population Definitions'!$B$7)</f>
        <v/>
      </c>
      <c r="D73" s="143" t="str">
        <f>IF(NOT('Transfer Definitions'!G15&lt;&gt;"y"),"Number","")</f>
        <v/>
      </c>
      <c r="E73" s="143" t="str">
        <f>IF(NOT('Transfer Definitions'!G15&lt;&gt;"y"),IF(SUMPRODUCT(--(G73:Y73&lt;&gt;""))=0,0,"N.A."),"")</f>
        <v/>
      </c>
      <c r="F73" s="48" t="str">
        <f>IF(NOT('Transfer Definitions'!G15&lt;&gt;"y"),"OR","")</f>
        <v/>
      </c>
    </row>
    <row r="74" spans="1:6" x14ac:dyDescent="0.45">
      <c r="A74" s="48" t="str">
        <f>IF('Transfer Definitions'!I15&lt;&gt;"y","...",'Population Definitions'!$B$8)</f>
        <v>...</v>
      </c>
      <c r="B74" s="1" t="str">
        <f t="shared" si="1"/>
        <v/>
      </c>
      <c r="C74" s="48" t="str">
        <f>IF('Transfer Definitions'!I15&lt;&gt;"y","",'Population Definitions'!$B$9)</f>
        <v/>
      </c>
      <c r="D74" s="143" t="str">
        <f>IF(NOT('Transfer Definitions'!I15&lt;&gt;"y"),"Number","")</f>
        <v/>
      </c>
      <c r="E74" s="143" t="str">
        <f>IF(NOT('Transfer Definitions'!I15&lt;&gt;"y"),IF(SUMPRODUCT(--(G74:Y74&lt;&gt;""))=0,0,"N.A."),"")</f>
        <v/>
      </c>
      <c r="F74" s="48" t="str">
        <f>IF(NOT('Transfer Definitions'!I15&lt;&gt;"y"),"OR","")</f>
        <v/>
      </c>
    </row>
    <row r="75" spans="1:6" x14ac:dyDescent="0.45">
      <c r="A75" s="48" t="str">
        <f>IF('Transfer Definitions'!J15&lt;&gt;"y","...",'Population Definitions'!$B$8)</f>
        <v>...</v>
      </c>
      <c r="B75" s="1" t="str">
        <f t="shared" si="1"/>
        <v/>
      </c>
      <c r="C75" s="48" t="str">
        <f>IF('Transfer Definitions'!J15&lt;&gt;"y","",'Population Definitions'!$B$10)</f>
        <v/>
      </c>
      <c r="D75" s="143" t="str">
        <f>IF(NOT('Transfer Definitions'!J15&lt;&gt;"y"),"Number","")</f>
        <v/>
      </c>
      <c r="E75" s="143" t="str">
        <f>IF(NOT('Transfer Definitions'!J15&lt;&gt;"y"),IF(SUMPRODUCT(--(G75:Y75&lt;&gt;""))=0,0,"N.A."),"")</f>
        <v/>
      </c>
      <c r="F75" s="48" t="str">
        <f>IF(NOT('Transfer Definitions'!J15&lt;&gt;"y"),"OR","")</f>
        <v/>
      </c>
    </row>
    <row r="76" spans="1:6" x14ac:dyDescent="0.45">
      <c r="A76" s="48" t="str">
        <f>IF('Transfer Definitions'!K15&lt;&gt;"y","...",'Population Definitions'!$B$8)</f>
        <v>...</v>
      </c>
      <c r="B76" s="1" t="str">
        <f t="shared" si="1"/>
        <v/>
      </c>
      <c r="C76" s="48" t="str">
        <f>IF('Transfer Definitions'!K15&lt;&gt;"y","",'Population Definitions'!$B$11)</f>
        <v/>
      </c>
      <c r="D76" s="143" t="str">
        <f>IF(NOT('Transfer Definitions'!K15&lt;&gt;"y"),"Number","")</f>
        <v/>
      </c>
      <c r="E76" s="143" t="str">
        <f>IF(NOT('Transfer Definitions'!K15&lt;&gt;"y"),IF(SUMPRODUCT(--(G76:Y76&lt;&gt;""))=0,0,"N.A."),"")</f>
        <v/>
      </c>
      <c r="F76" s="48" t="str">
        <f>IF(NOT('Transfer Definitions'!K15&lt;&gt;"y"),"OR","")</f>
        <v/>
      </c>
    </row>
    <row r="77" spans="1:6" x14ac:dyDescent="0.45">
      <c r="A77" s="48" t="str">
        <f>IF('Transfer Definitions'!L15&lt;&gt;"y","...",'Population Definitions'!$B$8)</f>
        <v>...</v>
      </c>
      <c r="B77" s="1" t="str">
        <f t="shared" si="1"/>
        <v/>
      </c>
      <c r="C77" s="48" t="str">
        <f>IF('Transfer Definitions'!L15&lt;&gt;"y","",'Population Definitions'!$B$12)</f>
        <v/>
      </c>
      <c r="D77" s="143" t="str">
        <f>IF(NOT('Transfer Definitions'!L15&lt;&gt;"y"),"Number","")</f>
        <v/>
      </c>
      <c r="E77" s="143" t="str">
        <f>IF(NOT('Transfer Definitions'!L15&lt;&gt;"y"),IF(SUMPRODUCT(--(G77:Y77&lt;&gt;""))=0,0,"N.A."),"")</f>
        <v/>
      </c>
      <c r="F77" s="48" t="str">
        <f>IF(NOT('Transfer Definitions'!L15&lt;&gt;"y"),"OR","")</f>
        <v/>
      </c>
    </row>
    <row r="78" spans="1:6" x14ac:dyDescent="0.45">
      <c r="A78" s="48" t="str">
        <f>IF('Transfer Definitions'!M15&lt;&gt;"y","...",'Population Definitions'!$B$8)</f>
        <v>...</v>
      </c>
      <c r="B78" s="1" t="str">
        <f t="shared" si="1"/>
        <v/>
      </c>
      <c r="C78" s="48" t="str">
        <f>IF('Transfer Definitions'!M15&lt;&gt;"y","",'Population Definitions'!$B$13)</f>
        <v/>
      </c>
      <c r="D78" s="143" t="str">
        <f>IF(NOT('Transfer Definitions'!M15&lt;&gt;"y"),"Number","")</f>
        <v/>
      </c>
      <c r="E78" s="143" t="str">
        <f>IF(NOT('Transfer Definitions'!M15&lt;&gt;"y"),IF(SUMPRODUCT(--(G78:Y78&lt;&gt;""))=0,0,"N.A."),"")</f>
        <v/>
      </c>
      <c r="F78" s="48" t="str">
        <f>IF(NOT('Transfer Definitions'!M15&lt;&gt;"y"),"OR","")</f>
        <v/>
      </c>
    </row>
    <row r="79" spans="1:6" x14ac:dyDescent="0.45">
      <c r="A79" s="48" t="str">
        <f>IF('Transfer Definitions'!B16&lt;&gt;"y","...",'Population Definitions'!$B$9)</f>
        <v>...</v>
      </c>
      <c r="B79" s="1" t="str">
        <f t="shared" si="1"/>
        <v/>
      </c>
      <c r="C79" s="48" t="str">
        <f>IF('Transfer Definitions'!B16&lt;&gt;"y","",'Population Definitions'!$B$2)</f>
        <v/>
      </c>
      <c r="D79" s="143" t="str">
        <f>IF(NOT('Transfer Definitions'!B16&lt;&gt;"y"),"Number","")</f>
        <v/>
      </c>
      <c r="E79" s="143" t="str">
        <f>IF(NOT('Transfer Definitions'!B16&lt;&gt;"y"),IF(SUMPRODUCT(--(G79:Y79&lt;&gt;""))=0,0,"N.A."),"")</f>
        <v/>
      </c>
      <c r="F79" s="48" t="str">
        <f>IF(NOT('Transfer Definitions'!B16&lt;&gt;"y"),"OR","")</f>
        <v/>
      </c>
    </row>
    <row r="80" spans="1:6" x14ac:dyDescent="0.45">
      <c r="A80" s="48" t="str">
        <f>IF('Transfer Definitions'!C16&lt;&gt;"y","...",'Population Definitions'!$B$9)</f>
        <v>...</v>
      </c>
      <c r="B80" s="1" t="str">
        <f t="shared" si="1"/>
        <v/>
      </c>
      <c r="C80" s="48" t="str">
        <f>IF('Transfer Definitions'!C16&lt;&gt;"y","",'Population Definitions'!$B$3)</f>
        <v/>
      </c>
      <c r="D80" s="143" t="str">
        <f>IF(NOT('Transfer Definitions'!C16&lt;&gt;"y"),"Number","")</f>
        <v/>
      </c>
      <c r="E80" s="143" t="str">
        <f>IF(NOT('Transfer Definitions'!C16&lt;&gt;"y"),IF(SUMPRODUCT(--(G80:Y80&lt;&gt;""))=0,0,"N.A."),"")</f>
        <v/>
      </c>
      <c r="F80" s="48" t="str">
        <f>IF(NOT('Transfer Definitions'!C16&lt;&gt;"y"),"OR","")</f>
        <v/>
      </c>
    </row>
    <row r="81" spans="1:6" x14ac:dyDescent="0.45">
      <c r="A81" s="48" t="str">
        <f>IF('Transfer Definitions'!D16&lt;&gt;"y","...",'Population Definitions'!$B$9)</f>
        <v>...</v>
      </c>
      <c r="B81" s="1" t="str">
        <f t="shared" si="1"/>
        <v/>
      </c>
      <c r="C81" s="48" t="str">
        <f>IF('Transfer Definitions'!D16&lt;&gt;"y","",'Population Definitions'!$B$4)</f>
        <v/>
      </c>
      <c r="D81" s="143" t="str">
        <f>IF(NOT('Transfer Definitions'!D16&lt;&gt;"y"),"Number","")</f>
        <v/>
      </c>
      <c r="E81" s="143" t="str">
        <f>IF(NOT('Transfer Definitions'!D16&lt;&gt;"y"),IF(SUMPRODUCT(--(G81:Y81&lt;&gt;""))=0,0,"N.A."),"")</f>
        <v/>
      </c>
      <c r="F81" s="48" t="str">
        <f>IF(NOT('Transfer Definitions'!D16&lt;&gt;"y"),"OR","")</f>
        <v/>
      </c>
    </row>
    <row r="82" spans="1:6" x14ac:dyDescent="0.45">
      <c r="A82" s="48" t="str">
        <f>IF('Transfer Definitions'!E16&lt;&gt;"y","...",'Population Definitions'!$B$9)</f>
        <v>...</v>
      </c>
      <c r="B82" s="1" t="str">
        <f t="shared" si="1"/>
        <v/>
      </c>
      <c r="C82" s="48" t="str">
        <f>IF('Transfer Definitions'!E16&lt;&gt;"y","",'Population Definitions'!$B$5)</f>
        <v/>
      </c>
      <c r="D82" s="143" t="str">
        <f>IF(NOT('Transfer Definitions'!E16&lt;&gt;"y"),"Number","")</f>
        <v/>
      </c>
      <c r="E82" s="143" t="str">
        <f>IF(NOT('Transfer Definitions'!E16&lt;&gt;"y"),IF(SUMPRODUCT(--(G82:Y82&lt;&gt;""))=0,0,"N.A."),"")</f>
        <v/>
      </c>
      <c r="F82" s="48" t="str">
        <f>IF(NOT('Transfer Definitions'!E16&lt;&gt;"y"),"OR","")</f>
        <v/>
      </c>
    </row>
    <row r="83" spans="1:6" x14ac:dyDescent="0.45">
      <c r="A83" s="48" t="str">
        <f>IF('Transfer Definitions'!F16&lt;&gt;"y","...",'Population Definitions'!$B$9)</f>
        <v>...</v>
      </c>
      <c r="B83" s="1" t="str">
        <f t="shared" si="1"/>
        <v/>
      </c>
      <c r="C83" s="48" t="str">
        <f>IF('Transfer Definitions'!F16&lt;&gt;"y","",'Population Definitions'!$B$6)</f>
        <v/>
      </c>
      <c r="D83" s="143" t="str">
        <f>IF(NOT('Transfer Definitions'!F16&lt;&gt;"y"),"Number","")</f>
        <v/>
      </c>
      <c r="E83" s="143" t="str">
        <f>IF(NOT('Transfer Definitions'!F16&lt;&gt;"y"),IF(SUMPRODUCT(--(G83:Y83&lt;&gt;""))=0,0,"N.A."),"")</f>
        <v/>
      </c>
      <c r="F83" s="48" t="str">
        <f>IF(NOT('Transfer Definitions'!F16&lt;&gt;"y"),"OR","")</f>
        <v/>
      </c>
    </row>
    <row r="84" spans="1:6" x14ac:dyDescent="0.45">
      <c r="A84" s="48" t="str">
        <f>IF('Transfer Definitions'!G16&lt;&gt;"y","...",'Population Definitions'!$B$9)</f>
        <v>...</v>
      </c>
      <c r="B84" s="1" t="str">
        <f t="shared" si="1"/>
        <v/>
      </c>
      <c r="C84" s="48" t="str">
        <f>IF('Transfer Definitions'!G16&lt;&gt;"y","",'Population Definitions'!$B$7)</f>
        <v/>
      </c>
      <c r="D84" s="143" t="str">
        <f>IF(NOT('Transfer Definitions'!G16&lt;&gt;"y"),"Number","")</f>
        <v/>
      </c>
      <c r="E84" s="143" t="str">
        <f>IF(NOT('Transfer Definitions'!G16&lt;&gt;"y"),IF(SUMPRODUCT(--(G84:Y84&lt;&gt;""))=0,0,"N.A."),"")</f>
        <v/>
      </c>
      <c r="F84" s="48" t="str">
        <f>IF(NOT('Transfer Definitions'!G16&lt;&gt;"y"),"OR","")</f>
        <v/>
      </c>
    </row>
    <row r="85" spans="1:6" x14ac:dyDescent="0.45">
      <c r="A85" s="48" t="str">
        <f>IF('Transfer Definitions'!H16&lt;&gt;"y","...",'Population Definitions'!$B$9)</f>
        <v>...</v>
      </c>
      <c r="B85" s="1" t="str">
        <f t="shared" si="1"/>
        <v/>
      </c>
      <c r="C85" s="48" t="str">
        <f>IF('Transfer Definitions'!H16&lt;&gt;"y","",'Population Definitions'!$B$8)</f>
        <v/>
      </c>
      <c r="D85" s="143" t="str">
        <f>IF(NOT('Transfer Definitions'!H16&lt;&gt;"y"),"Number","")</f>
        <v/>
      </c>
      <c r="E85" s="143" t="str">
        <f>IF(NOT('Transfer Definitions'!H16&lt;&gt;"y"),IF(SUMPRODUCT(--(G85:Y85&lt;&gt;""))=0,0,"N.A."),"")</f>
        <v/>
      </c>
      <c r="F85" s="48" t="str">
        <f>IF(NOT('Transfer Definitions'!H16&lt;&gt;"y"),"OR","")</f>
        <v/>
      </c>
    </row>
    <row r="86" spans="1:6" x14ac:dyDescent="0.45">
      <c r="A86" s="48" t="str">
        <f>IF('Transfer Definitions'!J16&lt;&gt;"y","...",'Population Definitions'!$B$9)</f>
        <v>...</v>
      </c>
      <c r="B86" s="1" t="str">
        <f t="shared" si="1"/>
        <v/>
      </c>
      <c r="C86" s="48" t="str">
        <f>IF('Transfer Definitions'!J16&lt;&gt;"y","",'Population Definitions'!$B$10)</f>
        <v/>
      </c>
      <c r="D86" s="143" t="str">
        <f>IF(NOT('Transfer Definitions'!J16&lt;&gt;"y"),"Number","")</f>
        <v/>
      </c>
      <c r="E86" s="143" t="str">
        <f>IF(NOT('Transfer Definitions'!J16&lt;&gt;"y"),IF(SUMPRODUCT(--(G86:Y86&lt;&gt;""))=0,0,"N.A."),"")</f>
        <v/>
      </c>
      <c r="F86" s="48" t="str">
        <f>IF(NOT('Transfer Definitions'!J16&lt;&gt;"y"),"OR","")</f>
        <v/>
      </c>
    </row>
    <row r="87" spans="1:6" x14ac:dyDescent="0.45">
      <c r="A87" s="48" t="str">
        <f>IF('Transfer Definitions'!K16&lt;&gt;"y","...",'Population Definitions'!$B$9)</f>
        <v>...</v>
      </c>
      <c r="B87" s="1" t="str">
        <f t="shared" si="1"/>
        <v/>
      </c>
      <c r="C87" s="48" t="str">
        <f>IF('Transfer Definitions'!K16&lt;&gt;"y","",'Population Definitions'!$B$11)</f>
        <v/>
      </c>
      <c r="D87" s="143" t="str">
        <f>IF(NOT('Transfer Definitions'!K16&lt;&gt;"y"),"Number","")</f>
        <v/>
      </c>
      <c r="E87" s="143" t="str">
        <f>IF(NOT('Transfer Definitions'!K16&lt;&gt;"y"),IF(SUMPRODUCT(--(G87:Y87&lt;&gt;""))=0,0,"N.A."),"")</f>
        <v/>
      </c>
      <c r="F87" s="48" t="str">
        <f>IF(NOT('Transfer Definitions'!K16&lt;&gt;"y"),"OR","")</f>
        <v/>
      </c>
    </row>
    <row r="88" spans="1:6" x14ac:dyDescent="0.45">
      <c r="A88" s="48" t="str">
        <f>IF('Transfer Definitions'!L16&lt;&gt;"y","...",'Population Definitions'!$B$9)</f>
        <v>...</v>
      </c>
      <c r="B88" s="1" t="str">
        <f t="shared" si="1"/>
        <v/>
      </c>
      <c r="C88" s="48" t="str">
        <f>IF('Transfer Definitions'!L16&lt;&gt;"y","",'Population Definitions'!$B$12)</f>
        <v/>
      </c>
      <c r="D88" s="143" t="str">
        <f>IF(NOT('Transfer Definitions'!L16&lt;&gt;"y"),"Number","")</f>
        <v/>
      </c>
      <c r="E88" s="143" t="str">
        <f>IF(NOT('Transfer Definitions'!L16&lt;&gt;"y"),IF(SUMPRODUCT(--(G88:Y88&lt;&gt;""))=0,0,"N.A."),"")</f>
        <v/>
      </c>
      <c r="F88" s="48" t="str">
        <f>IF(NOT('Transfer Definitions'!L16&lt;&gt;"y"),"OR","")</f>
        <v/>
      </c>
    </row>
    <row r="89" spans="1:6" x14ac:dyDescent="0.45">
      <c r="A89" s="48" t="str">
        <f>IF('Transfer Definitions'!M16&lt;&gt;"y","...",'Population Definitions'!$B$9)</f>
        <v>...</v>
      </c>
      <c r="B89" s="1" t="str">
        <f t="shared" si="1"/>
        <v/>
      </c>
      <c r="C89" s="48" t="str">
        <f>IF('Transfer Definitions'!M16&lt;&gt;"y","",'Population Definitions'!$B$13)</f>
        <v/>
      </c>
      <c r="D89" s="143" t="str">
        <f>IF(NOT('Transfer Definitions'!M16&lt;&gt;"y"),"Number","")</f>
        <v/>
      </c>
      <c r="E89" s="143" t="str">
        <f>IF(NOT('Transfer Definitions'!M16&lt;&gt;"y"),IF(SUMPRODUCT(--(G89:Y89&lt;&gt;""))=0,0,"N.A."),"")</f>
        <v/>
      </c>
      <c r="F89" s="48" t="str">
        <f>IF(NOT('Transfer Definitions'!M16&lt;&gt;"y"),"OR","")</f>
        <v/>
      </c>
    </row>
    <row r="90" spans="1:6" x14ac:dyDescent="0.45">
      <c r="A90" s="48" t="str">
        <f>IF('Transfer Definitions'!B17&lt;&gt;"y","...",'Population Definitions'!$B$10)</f>
        <v>...</v>
      </c>
      <c r="B90" s="1" t="str">
        <f t="shared" si="1"/>
        <v/>
      </c>
      <c r="C90" s="48" t="str">
        <f>IF('Transfer Definitions'!B17&lt;&gt;"y","",'Population Definitions'!$B$2)</f>
        <v/>
      </c>
      <c r="D90" s="143" t="str">
        <f>IF(NOT('Transfer Definitions'!B17&lt;&gt;"y"),"Number","")</f>
        <v/>
      </c>
      <c r="E90" s="143" t="str">
        <f>IF(NOT('Transfer Definitions'!B17&lt;&gt;"y"),IF(SUMPRODUCT(--(G90:Y90&lt;&gt;""))=0,0,"N.A."),"")</f>
        <v/>
      </c>
      <c r="F90" s="48" t="str">
        <f>IF(NOT('Transfer Definitions'!B17&lt;&gt;"y"),"OR","")</f>
        <v/>
      </c>
    </row>
    <row r="91" spans="1:6" x14ac:dyDescent="0.45">
      <c r="A91" s="48" t="str">
        <f>IF('Transfer Definitions'!C17&lt;&gt;"y","...",'Population Definitions'!$B$10)</f>
        <v>...</v>
      </c>
      <c r="B91" s="1" t="str">
        <f t="shared" si="1"/>
        <v/>
      </c>
      <c r="C91" s="48" t="str">
        <f>IF('Transfer Definitions'!C17&lt;&gt;"y","",'Population Definitions'!$B$3)</f>
        <v/>
      </c>
      <c r="D91" s="143" t="str">
        <f>IF(NOT('Transfer Definitions'!C17&lt;&gt;"y"),"Number","")</f>
        <v/>
      </c>
      <c r="E91" s="143" t="str">
        <f>IF(NOT('Transfer Definitions'!C17&lt;&gt;"y"),IF(SUMPRODUCT(--(G91:Y91&lt;&gt;""))=0,0,"N.A."),"")</f>
        <v/>
      </c>
      <c r="F91" s="48" t="str">
        <f>IF(NOT('Transfer Definitions'!C17&lt;&gt;"y"),"OR","")</f>
        <v/>
      </c>
    </row>
    <row r="92" spans="1:6" x14ac:dyDescent="0.45">
      <c r="A92" s="48" t="str">
        <f>IF('Transfer Definitions'!D17&lt;&gt;"y","...",'Population Definitions'!$B$10)</f>
        <v>...</v>
      </c>
      <c r="B92" s="1" t="str">
        <f t="shared" si="1"/>
        <v/>
      </c>
      <c r="C92" s="48" t="str">
        <f>IF('Transfer Definitions'!D17&lt;&gt;"y","",'Population Definitions'!$B$4)</f>
        <v/>
      </c>
      <c r="D92" s="143" t="str">
        <f>IF(NOT('Transfer Definitions'!D17&lt;&gt;"y"),"Number","")</f>
        <v/>
      </c>
      <c r="E92" s="143" t="str">
        <f>IF(NOT('Transfer Definitions'!D17&lt;&gt;"y"),IF(SUMPRODUCT(--(G92:Y92&lt;&gt;""))=0,0,"N.A."),"")</f>
        <v/>
      </c>
      <c r="F92" s="48" t="str">
        <f>IF(NOT('Transfer Definitions'!D17&lt;&gt;"y"),"OR","")</f>
        <v/>
      </c>
    </row>
    <row r="93" spans="1:6" x14ac:dyDescent="0.45">
      <c r="A93" s="48" t="str">
        <f>IF('Transfer Definitions'!E17&lt;&gt;"y","...",'Population Definitions'!$B$10)</f>
        <v>...</v>
      </c>
      <c r="B93" s="1" t="str">
        <f t="shared" si="1"/>
        <v/>
      </c>
      <c r="C93" s="48" t="str">
        <f>IF('Transfer Definitions'!E17&lt;&gt;"y","",'Population Definitions'!$B$5)</f>
        <v/>
      </c>
      <c r="D93" s="143" t="str">
        <f>IF(NOT('Transfer Definitions'!E17&lt;&gt;"y"),"Number","")</f>
        <v/>
      </c>
      <c r="E93" s="143" t="str">
        <f>IF(NOT('Transfer Definitions'!E17&lt;&gt;"y"),IF(SUMPRODUCT(--(G93:Y93&lt;&gt;""))=0,0,"N.A."),"")</f>
        <v/>
      </c>
      <c r="F93" s="48" t="str">
        <f>IF(NOT('Transfer Definitions'!E17&lt;&gt;"y"),"OR","")</f>
        <v/>
      </c>
    </row>
    <row r="94" spans="1:6" x14ac:dyDescent="0.45">
      <c r="A94" s="48" t="str">
        <f>IF('Transfer Definitions'!F17&lt;&gt;"y","...",'Population Definitions'!$B$10)</f>
        <v>...</v>
      </c>
      <c r="B94" s="1" t="str">
        <f t="shared" si="1"/>
        <v/>
      </c>
      <c r="C94" s="48" t="str">
        <f>IF('Transfer Definitions'!F17&lt;&gt;"y","",'Population Definitions'!$B$6)</f>
        <v/>
      </c>
      <c r="D94" s="143" t="str">
        <f>IF(NOT('Transfer Definitions'!F17&lt;&gt;"y"),"Number","")</f>
        <v/>
      </c>
      <c r="E94" s="143" t="str">
        <f>IF(NOT('Transfer Definitions'!F17&lt;&gt;"y"),IF(SUMPRODUCT(--(G94:Y94&lt;&gt;""))=0,0,"N.A."),"")</f>
        <v/>
      </c>
      <c r="F94" s="48" t="str">
        <f>IF(NOT('Transfer Definitions'!F17&lt;&gt;"y"),"OR","")</f>
        <v/>
      </c>
    </row>
    <row r="95" spans="1:6" x14ac:dyDescent="0.45">
      <c r="A95" s="48" t="str">
        <f>IF('Transfer Definitions'!G17&lt;&gt;"y","...",'Population Definitions'!$B$10)</f>
        <v>...</v>
      </c>
      <c r="B95" s="1" t="str">
        <f t="shared" si="1"/>
        <v/>
      </c>
      <c r="C95" s="48" t="str">
        <f>IF('Transfer Definitions'!G17&lt;&gt;"y","",'Population Definitions'!$B$7)</f>
        <v/>
      </c>
      <c r="D95" s="143" t="str">
        <f>IF(NOT('Transfer Definitions'!G17&lt;&gt;"y"),"Number","")</f>
        <v/>
      </c>
      <c r="E95" s="143" t="str">
        <f>IF(NOT('Transfer Definitions'!G17&lt;&gt;"y"),IF(SUMPRODUCT(--(G95:Y95&lt;&gt;""))=0,0,"N.A."),"")</f>
        <v/>
      </c>
      <c r="F95" s="48" t="str">
        <f>IF(NOT('Transfer Definitions'!G17&lt;&gt;"y"),"OR","")</f>
        <v/>
      </c>
    </row>
    <row r="96" spans="1:6" x14ac:dyDescent="0.45">
      <c r="A96" s="48" t="str">
        <f>IF('Transfer Definitions'!H17&lt;&gt;"y","...",'Population Definitions'!$B$10)</f>
        <v>...</v>
      </c>
      <c r="B96" s="1" t="str">
        <f t="shared" si="1"/>
        <v/>
      </c>
      <c r="C96" s="48" t="str">
        <f>IF('Transfer Definitions'!H17&lt;&gt;"y","",'Population Definitions'!$B$8)</f>
        <v/>
      </c>
      <c r="D96" s="143" t="str">
        <f>IF(NOT('Transfer Definitions'!H17&lt;&gt;"y"),"Number","")</f>
        <v/>
      </c>
      <c r="E96" s="143" t="str">
        <f>IF(NOT('Transfer Definitions'!H17&lt;&gt;"y"),IF(SUMPRODUCT(--(G96:Y96&lt;&gt;""))=0,0,"N.A."),"")</f>
        <v/>
      </c>
      <c r="F96" s="48" t="str">
        <f>IF(NOT('Transfer Definitions'!H17&lt;&gt;"y"),"OR","")</f>
        <v/>
      </c>
    </row>
    <row r="97" spans="1:6" x14ac:dyDescent="0.45">
      <c r="A97" s="48" t="str">
        <f>IF('Transfer Definitions'!I17&lt;&gt;"y","...",'Population Definitions'!$B$10)</f>
        <v>...</v>
      </c>
      <c r="B97" s="1" t="str">
        <f t="shared" si="1"/>
        <v/>
      </c>
      <c r="C97" s="48" t="str">
        <f>IF('Transfer Definitions'!I17&lt;&gt;"y","",'Population Definitions'!$B$9)</f>
        <v/>
      </c>
      <c r="D97" s="143" t="str">
        <f>IF(NOT('Transfer Definitions'!I17&lt;&gt;"y"),"Number","")</f>
        <v/>
      </c>
      <c r="E97" s="143" t="str">
        <f>IF(NOT('Transfer Definitions'!I17&lt;&gt;"y"),IF(SUMPRODUCT(--(G97:Y97&lt;&gt;""))=0,0,"N.A."),"")</f>
        <v/>
      </c>
      <c r="F97" s="48" t="str">
        <f>IF(NOT('Transfer Definitions'!I17&lt;&gt;"y"),"OR","")</f>
        <v/>
      </c>
    </row>
    <row r="98" spans="1:6" x14ac:dyDescent="0.45">
      <c r="A98" s="48" t="str">
        <f>IF('Transfer Definitions'!K17&lt;&gt;"y","...",'Population Definitions'!$B$10)</f>
        <v>...</v>
      </c>
      <c r="B98" s="1" t="str">
        <f t="shared" si="1"/>
        <v/>
      </c>
      <c r="C98" s="48" t="str">
        <f>IF('Transfer Definitions'!K17&lt;&gt;"y","",'Population Definitions'!$B$11)</f>
        <v/>
      </c>
      <c r="D98" s="143" t="str">
        <f>IF(NOT('Transfer Definitions'!K17&lt;&gt;"y"),"Number","")</f>
        <v/>
      </c>
      <c r="E98" s="143" t="str">
        <f>IF(NOT('Transfer Definitions'!K17&lt;&gt;"y"),IF(SUMPRODUCT(--(G98:Y98&lt;&gt;""))=0,0,"N.A."),"")</f>
        <v/>
      </c>
      <c r="F98" s="48" t="str">
        <f>IF(NOT('Transfer Definitions'!K17&lt;&gt;"y"),"OR","")</f>
        <v/>
      </c>
    </row>
    <row r="99" spans="1:6" x14ac:dyDescent="0.45">
      <c r="A99" s="48" t="str">
        <f>IF('Transfer Definitions'!L17&lt;&gt;"y","...",'Population Definitions'!$B$10)</f>
        <v>...</v>
      </c>
      <c r="B99" s="1" t="str">
        <f t="shared" si="1"/>
        <v/>
      </c>
      <c r="C99" s="48" t="str">
        <f>IF('Transfer Definitions'!L17&lt;&gt;"y","",'Population Definitions'!$B$12)</f>
        <v/>
      </c>
      <c r="D99" s="143" t="str">
        <f>IF(NOT('Transfer Definitions'!L17&lt;&gt;"y"),"Number","")</f>
        <v/>
      </c>
      <c r="E99" s="143" t="str">
        <f>IF(NOT('Transfer Definitions'!L17&lt;&gt;"y"),IF(SUMPRODUCT(--(G99:Y99&lt;&gt;""))=0,0,"N.A."),"")</f>
        <v/>
      </c>
      <c r="F99" s="48" t="str">
        <f>IF(NOT('Transfer Definitions'!L17&lt;&gt;"y"),"OR","")</f>
        <v/>
      </c>
    </row>
    <row r="100" spans="1:6" x14ac:dyDescent="0.45">
      <c r="A100" s="48" t="str">
        <f>IF('Transfer Definitions'!M17&lt;&gt;"y","...",'Population Definitions'!$B$10)</f>
        <v>...</v>
      </c>
      <c r="B100" s="1" t="str">
        <f t="shared" si="1"/>
        <v/>
      </c>
      <c r="C100" s="48" t="str">
        <f>IF('Transfer Definitions'!M17&lt;&gt;"y","",'Population Definitions'!$B$13)</f>
        <v/>
      </c>
      <c r="D100" s="143" t="str">
        <f>IF(NOT('Transfer Definitions'!M17&lt;&gt;"y"),"Number","")</f>
        <v/>
      </c>
      <c r="E100" s="143" t="str">
        <f>IF(NOT('Transfer Definitions'!M17&lt;&gt;"y"),IF(SUMPRODUCT(--(G100:Y100&lt;&gt;""))=0,0,"N.A."),"")</f>
        <v/>
      </c>
      <c r="F100" s="48" t="str">
        <f>IF(NOT('Transfer Definitions'!M17&lt;&gt;"y"),"OR","")</f>
        <v/>
      </c>
    </row>
    <row r="101" spans="1:6" x14ac:dyDescent="0.45">
      <c r="A101" s="48" t="str">
        <f>IF('Transfer Definitions'!B18&lt;&gt;"y","...",'Population Definitions'!$B$11)</f>
        <v>...</v>
      </c>
      <c r="B101" s="1" t="str">
        <f t="shared" si="1"/>
        <v/>
      </c>
      <c r="C101" s="48" t="str">
        <f>IF('Transfer Definitions'!B18&lt;&gt;"y","",'Population Definitions'!$B$2)</f>
        <v/>
      </c>
      <c r="D101" s="143" t="str">
        <f>IF(NOT('Transfer Definitions'!B18&lt;&gt;"y"),"Number","")</f>
        <v/>
      </c>
      <c r="E101" s="143" t="str">
        <f>IF(NOT('Transfer Definitions'!B18&lt;&gt;"y"),IF(SUMPRODUCT(--(G101:Y101&lt;&gt;""))=0,0,"N.A."),"")</f>
        <v/>
      </c>
      <c r="F101" s="48" t="str">
        <f>IF(NOT('Transfer Definitions'!B18&lt;&gt;"y"),"OR","")</f>
        <v/>
      </c>
    </row>
    <row r="102" spans="1:6" x14ac:dyDescent="0.45">
      <c r="A102" s="48" t="str">
        <f>IF('Transfer Definitions'!C18&lt;&gt;"y","...",'Population Definitions'!$B$11)</f>
        <v>...</v>
      </c>
      <c r="B102" s="1" t="str">
        <f t="shared" si="1"/>
        <v/>
      </c>
      <c r="C102" s="48" t="str">
        <f>IF('Transfer Definitions'!C18&lt;&gt;"y","",'Population Definitions'!$B$3)</f>
        <v/>
      </c>
      <c r="D102" s="143" t="str">
        <f>IF(NOT('Transfer Definitions'!C18&lt;&gt;"y"),"Number","")</f>
        <v/>
      </c>
      <c r="E102" s="143" t="str">
        <f>IF(NOT('Transfer Definitions'!C18&lt;&gt;"y"),IF(SUMPRODUCT(--(G102:Y102&lt;&gt;""))=0,0,"N.A."),"")</f>
        <v/>
      </c>
      <c r="F102" s="48" t="str">
        <f>IF(NOT('Transfer Definitions'!C18&lt;&gt;"y"),"OR","")</f>
        <v/>
      </c>
    </row>
    <row r="103" spans="1:6" x14ac:dyDescent="0.45">
      <c r="A103" s="48" t="str">
        <f>IF('Transfer Definitions'!D18&lt;&gt;"y","...",'Population Definitions'!$B$11)</f>
        <v>...</v>
      </c>
      <c r="B103" s="1" t="str">
        <f t="shared" si="1"/>
        <v/>
      </c>
      <c r="C103" s="48" t="str">
        <f>IF('Transfer Definitions'!D18&lt;&gt;"y","",'Population Definitions'!$B$4)</f>
        <v/>
      </c>
      <c r="D103" s="143" t="str">
        <f>IF(NOT('Transfer Definitions'!D18&lt;&gt;"y"),"Number","")</f>
        <v/>
      </c>
      <c r="E103" s="143" t="str">
        <f>IF(NOT('Transfer Definitions'!D18&lt;&gt;"y"),IF(SUMPRODUCT(--(G103:Y103&lt;&gt;""))=0,0,"N.A."),"")</f>
        <v/>
      </c>
      <c r="F103" s="48" t="str">
        <f>IF(NOT('Transfer Definitions'!D18&lt;&gt;"y"),"OR","")</f>
        <v/>
      </c>
    </row>
    <row r="104" spans="1:6" x14ac:dyDescent="0.45">
      <c r="A104" s="48" t="str">
        <f>IF('Transfer Definitions'!E18&lt;&gt;"y","...",'Population Definitions'!$B$11)</f>
        <v>...</v>
      </c>
      <c r="B104" s="1" t="str">
        <f t="shared" si="1"/>
        <v/>
      </c>
      <c r="C104" s="48" t="str">
        <f>IF('Transfer Definitions'!E18&lt;&gt;"y","",'Population Definitions'!$B$5)</f>
        <v/>
      </c>
      <c r="D104" s="143" t="str">
        <f>IF(NOT('Transfer Definitions'!E18&lt;&gt;"y"),"Number","")</f>
        <v/>
      </c>
      <c r="E104" s="143" t="str">
        <f>IF(NOT('Transfer Definitions'!E18&lt;&gt;"y"),IF(SUMPRODUCT(--(G104:Y104&lt;&gt;""))=0,0,"N.A."),"")</f>
        <v/>
      </c>
      <c r="F104" s="48" t="str">
        <f>IF(NOT('Transfer Definitions'!E18&lt;&gt;"y"),"OR","")</f>
        <v/>
      </c>
    </row>
    <row r="105" spans="1:6" x14ac:dyDescent="0.45">
      <c r="A105" s="48" t="str">
        <f>IF('Transfer Definitions'!F18&lt;&gt;"y","...",'Population Definitions'!$B$11)</f>
        <v>...</v>
      </c>
      <c r="B105" s="1" t="str">
        <f t="shared" si="1"/>
        <v/>
      </c>
      <c r="C105" s="48" t="str">
        <f>IF('Transfer Definitions'!F18&lt;&gt;"y","",'Population Definitions'!$B$6)</f>
        <v/>
      </c>
      <c r="D105" s="143" t="str">
        <f>IF(NOT('Transfer Definitions'!F18&lt;&gt;"y"),"Number","")</f>
        <v/>
      </c>
      <c r="E105" s="143" t="str">
        <f>IF(NOT('Transfer Definitions'!F18&lt;&gt;"y"),IF(SUMPRODUCT(--(G105:Y105&lt;&gt;""))=0,0,"N.A."),"")</f>
        <v/>
      </c>
      <c r="F105" s="48" t="str">
        <f>IF(NOT('Transfer Definitions'!F18&lt;&gt;"y"),"OR","")</f>
        <v/>
      </c>
    </row>
    <row r="106" spans="1:6" x14ac:dyDescent="0.45">
      <c r="A106" s="48" t="str">
        <f>IF('Transfer Definitions'!G18&lt;&gt;"y","...",'Population Definitions'!$B$11)</f>
        <v>...</v>
      </c>
      <c r="B106" s="1" t="str">
        <f t="shared" si="1"/>
        <v/>
      </c>
      <c r="C106" s="48" t="str">
        <f>IF('Transfer Definitions'!G18&lt;&gt;"y","",'Population Definitions'!$B$7)</f>
        <v/>
      </c>
      <c r="D106" s="143" t="str">
        <f>IF(NOT('Transfer Definitions'!G18&lt;&gt;"y"),"Number","")</f>
        <v/>
      </c>
      <c r="E106" s="143" t="str">
        <f>IF(NOT('Transfer Definitions'!G18&lt;&gt;"y"),IF(SUMPRODUCT(--(G106:Y106&lt;&gt;""))=0,0,"N.A."),"")</f>
        <v/>
      </c>
      <c r="F106" s="48" t="str">
        <f>IF(NOT('Transfer Definitions'!G18&lt;&gt;"y"),"OR","")</f>
        <v/>
      </c>
    </row>
    <row r="107" spans="1:6" x14ac:dyDescent="0.45">
      <c r="A107" s="48" t="str">
        <f>IF('Transfer Definitions'!H18&lt;&gt;"y","...",'Population Definitions'!$B$11)</f>
        <v>...</v>
      </c>
      <c r="B107" s="1" t="str">
        <f t="shared" si="1"/>
        <v/>
      </c>
      <c r="C107" s="48" t="str">
        <f>IF('Transfer Definitions'!H18&lt;&gt;"y","",'Population Definitions'!$B$8)</f>
        <v/>
      </c>
      <c r="D107" s="143" t="str">
        <f>IF(NOT('Transfer Definitions'!H18&lt;&gt;"y"),"Number","")</f>
        <v/>
      </c>
      <c r="E107" s="143" t="str">
        <f>IF(NOT('Transfer Definitions'!H18&lt;&gt;"y"),IF(SUMPRODUCT(--(G107:Y107&lt;&gt;""))=0,0,"N.A."),"")</f>
        <v/>
      </c>
      <c r="F107" s="48" t="str">
        <f>IF(NOT('Transfer Definitions'!H18&lt;&gt;"y"),"OR","")</f>
        <v/>
      </c>
    </row>
    <row r="108" spans="1:6" x14ac:dyDescent="0.45">
      <c r="A108" s="48" t="str">
        <f>IF('Transfer Definitions'!I18&lt;&gt;"y","...",'Population Definitions'!$B$11)</f>
        <v>...</v>
      </c>
      <c r="B108" s="1" t="str">
        <f t="shared" si="1"/>
        <v/>
      </c>
      <c r="C108" s="48" t="str">
        <f>IF('Transfer Definitions'!I18&lt;&gt;"y","",'Population Definitions'!$B$9)</f>
        <v/>
      </c>
      <c r="D108" s="143" t="str">
        <f>IF(NOT('Transfer Definitions'!I18&lt;&gt;"y"),"Number","")</f>
        <v/>
      </c>
      <c r="E108" s="143" t="str">
        <f>IF(NOT('Transfer Definitions'!I18&lt;&gt;"y"),IF(SUMPRODUCT(--(G108:Y108&lt;&gt;""))=0,0,"N.A."),"")</f>
        <v/>
      </c>
      <c r="F108" s="48" t="str">
        <f>IF(NOT('Transfer Definitions'!I18&lt;&gt;"y"),"OR","")</f>
        <v/>
      </c>
    </row>
    <row r="109" spans="1:6" x14ac:dyDescent="0.45">
      <c r="A109" s="48" t="str">
        <f>IF('Transfer Definitions'!J18&lt;&gt;"y","...",'Population Definitions'!$B$11)</f>
        <v>...</v>
      </c>
      <c r="B109" s="1" t="str">
        <f t="shared" si="1"/>
        <v/>
      </c>
      <c r="C109" s="48" t="str">
        <f>IF('Transfer Definitions'!J18&lt;&gt;"y","",'Population Definitions'!$B$10)</f>
        <v/>
      </c>
      <c r="D109" s="143" t="str">
        <f>IF(NOT('Transfer Definitions'!J18&lt;&gt;"y"),"Number","")</f>
        <v/>
      </c>
      <c r="E109" s="143" t="str">
        <f>IF(NOT('Transfer Definitions'!J18&lt;&gt;"y"),IF(SUMPRODUCT(--(G109:Y109&lt;&gt;""))=0,0,"N.A."),"")</f>
        <v/>
      </c>
      <c r="F109" s="48" t="str">
        <f>IF(NOT('Transfer Definitions'!J18&lt;&gt;"y"),"OR","")</f>
        <v/>
      </c>
    </row>
    <row r="110" spans="1:6" x14ac:dyDescent="0.45">
      <c r="A110" s="48" t="str">
        <f>IF('Transfer Definitions'!L18&lt;&gt;"y","...",'Population Definitions'!$B$11)</f>
        <v>...</v>
      </c>
      <c r="B110" s="1" t="str">
        <f t="shared" si="1"/>
        <v/>
      </c>
      <c r="C110" s="48" t="str">
        <f>IF('Transfer Definitions'!L18&lt;&gt;"y","",'Population Definitions'!$B$12)</f>
        <v/>
      </c>
      <c r="D110" s="143" t="str">
        <f>IF(NOT('Transfer Definitions'!L18&lt;&gt;"y"),"Number","")</f>
        <v/>
      </c>
      <c r="E110" s="143" t="str">
        <f>IF(NOT('Transfer Definitions'!L18&lt;&gt;"y"),IF(SUMPRODUCT(--(G110:Y110&lt;&gt;""))=0,0,"N.A."),"")</f>
        <v/>
      </c>
      <c r="F110" s="48" t="str">
        <f>IF(NOT('Transfer Definitions'!L18&lt;&gt;"y"),"OR","")</f>
        <v/>
      </c>
    </row>
    <row r="111" spans="1:6" x14ac:dyDescent="0.45">
      <c r="A111" s="48" t="str">
        <f>IF('Transfer Definitions'!M18&lt;&gt;"y","...",'Population Definitions'!$B$11)</f>
        <v>...</v>
      </c>
      <c r="B111" s="1" t="str">
        <f t="shared" si="1"/>
        <v/>
      </c>
      <c r="C111" s="48" t="str">
        <f>IF('Transfer Definitions'!M18&lt;&gt;"y","",'Population Definitions'!$B$13)</f>
        <v/>
      </c>
      <c r="D111" s="143" t="str">
        <f>IF(NOT('Transfer Definitions'!M18&lt;&gt;"y"),"Number","")</f>
        <v/>
      </c>
      <c r="E111" s="143" t="str">
        <f>IF(NOT('Transfer Definitions'!M18&lt;&gt;"y"),IF(SUMPRODUCT(--(G111:Y111&lt;&gt;""))=0,0,"N.A."),"")</f>
        <v/>
      </c>
      <c r="F111" s="48" t="str">
        <f>IF(NOT('Transfer Definitions'!M18&lt;&gt;"y"),"OR","")</f>
        <v/>
      </c>
    </row>
    <row r="112" spans="1:6" x14ac:dyDescent="0.45">
      <c r="A112" s="48" t="str">
        <f>IF('Transfer Definitions'!B19&lt;&gt;"y","...",'Population Definitions'!$B$12)</f>
        <v>...</v>
      </c>
      <c r="B112" s="1" t="str">
        <f t="shared" si="1"/>
        <v/>
      </c>
      <c r="C112" s="48" t="str">
        <f>IF('Transfer Definitions'!B19&lt;&gt;"y","",'Population Definitions'!$B$2)</f>
        <v/>
      </c>
      <c r="D112" s="143" t="str">
        <f>IF(NOT('Transfer Definitions'!B19&lt;&gt;"y"),"Number","")</f>
        <v/>
      </c>
      <c r="E112" s="143" t="str">
        <f>IF(NOT('Transfer Definitions'!B19&lt;&gt;"y"),IF(SUMPRODUCT(--(G112:Y112&lt;&gt;""))=0,0,"N.A."),"")</f>
        <v/>
      </c>
      <c r="F112" s="48" t="str">
        <f>IF(NOT('Transfer Definitions'!B19&lt;&gt;"y"),"OR","")</f>
        <v/>
      </c>
    </row>
    <row r="113" spans="1:6" x14ac:dyDescent="0.45">
      <c r="A113" s="48" t="str">
        <f>IF('Transfer Definitions'!C19&lt;&gt;"y","...",'Population Definitions'!$B$12)</f>
        <v>...</v>
      </c>
      <c r="B113" s="1" t="str">
        <f t="shared" si="1"/>
        <v/>
      </c>
      <c r="C113" s="48" t="str">
        <f>IF('Transfer Definitions'!C19&lt;&gt;"y","",'Population Definitions'!$B$3)</f>
        <v/>
      </c>
      <c r="D113" s="143" t="str">
        <f>IF(NOT('Transfer Definitions'!C19&lt;&gt;"y"),"Number","")</f>
        <v/>
      </c>
      <c r="E113" s="143" t="str">
        <f>IF(NOT('Transfer Definitions'!C19&lt;&gt;"y"),IF(SUMPRODUCT(--(G113:Y113&lt;&gt;""))=0,0,"N.A."),"")</f>
        <v/>
      </c>
      <c r="F113" s="48" t="str">
        <f>IF(NOT('Transfer Definitions'!C19&lt;&gt;"y"),"OR","")</f>
        <v/>
      </c>
    </row>
    <row r="114" spans="1:6" x14ac:dyDescent="0.45">
      <c r="A114" s="48" t="str">
        <f>IF('Transfer Definitions'!D19&lt;&gt;"y","...",'Population Definitions'!$B$12)</f>
        <v>...</v>
      </c>
      <c r="B114" s="1" t="str">
        <f t="shared" si="1"/>
        <v/>
      </c>
      <c r="C114" s="48" t="str">
        <f>IF('Transfer Definitions'!D19&lt;&gt;"y","",'Population Definitions'!$B$4)</f>
        <v/>
      </c>
      <c r="D114" s="143" t="str">
        <f>IF(NOT('Transfer Definitions'!D19&lt;&gt;"y"),"Number","")</f>
        <v/>
      </c>
      <c r="E114" s="143" t="str">
        <f>IF(NOT('Transfer Definitions'!D19&lt;&gt;"y"),IF(SUMPRODUCT(--(G114:Y114&lt;&gt;""))=0,0,"N.A."),"")</f>
        <v/>
      </c>
      <c r="F114" s="48" t="str">
        <f>IF(NOT('Transfer Definitions'!D19&lt;&gt;"y"),"OR","")</f>
        <v/>
      </c>
    </row>
    <row r="115" spans="1:6" x14ac:dyDescent="0.45">
      <c r="A115" s="48" t="str">
        <f>IF('Transfer Definitions'!E19&lt;&gt;"y","...",'Population Definitions'!$B$12)</f>
        <v>...</v>
      </c>
      <c r="B115" s="1" t="str">
        <f t="shared" si="1"/>
        <v/>
      </c>
      <c r="C115" s="48" t="str">
        <f>IF('Transfer Definitions'!E19&lt;&gt;"y","",'Population Definitions'!$B$5)</f>
        <v/>
      </c>
      <c r="D115" s="143" t="str">
        <f>IF(NOT('Transfer Definitions'!E19&lt;&gt;"y"),"Number","")</f>
        <v/>
      </c>
      <c r="E115" s="143" t="str">
        <f>IF(NOT('Transfer Definitions'!E19&lt;&gt;"y"),IF(SUMPRODUCT(--(G115:Y115&lt;&gt;""))=0,0,"N.A."),"")</f>
        <v/>
      </c>
      <c r="F115" s="48" t="str">
        <f>IF(NOT('Transfer Definitions'!E19&lt;&gt;"y"),"OR","")</f>
        <v/>
      </c>
    </row>
    <row r="116" spans="1:6" x14ac:dyDescent="0.45">
      <c r="A116" s="48" t="str">
        <f>IF('Transfer Definitions'!F19&lt;&gt;"y","...",'Population Definitions'!$B$12)</f>
        <v>...</v>
      </c>
      <c r="B116" s="1" t="str">
        <f t="shared" si="1"/>
        <v/>
      </c>
      <c r="C116" s="48" t="str">
        <f>IF('Transfer Definitions'!F19&lt;&gt;"y","",'Population Definitions'!$B$6)</f>
        <v/>
      </c>
      <c r="D116" s="143" t="str">
        <f>IF(NOT('Transfer Definitions'!F19&lt;&gt;"y"),"Number","")</f>
        <v/>
      </c>
      <c r="E116" s="143" t="str">
        <f>IF(NOT('Transfer Definitions'!F19&lt;&gt;"y"),IF(SUMPRODUCT(--(G116:Y116&lt;&gt;""))=0,0,"N.A."),"")</f>
        <v/>
      </c>
      <c r="F116" s="48" t="str">
        <f>IF(NOT('Transfer Definitions'!F19&lt;&gt;"y"),"OR","")</f>
        <v/>
      </c>
    </row>
    <row r="117" spans="1:6" x14ac:dyDescent="0.45">
      <c r="A117" s="48" t="str">
        <f>IF('Transfer Definitions'!G19&lt;&gt;"y","...",'Population Definitions'!$B$12)</f>
        <v>...</v>
      </c>
      <c r="B117" s="1" t="str">
        <f t="shared" si="1"/>
        <v/>
      </c>
      <c r="C117" s="48" t="str">
        <f>IF('Transfer Definitions'!G19&lt;&gt;"y","",'Population Definitions'!$B$7)</f>
        <v/>
      </c>
      <c r="D117" s="143" t="str">
        <f>IF(NOT('Transfer Definitions'!G19&lt;&gt;"y"),"Number","")</f>
        <v/>
      </c>
      <c r="E117" s="143" t="str">
        <f>IF(NOT('Transfer Definitions'!G19&lt;&gt;"y"),IF(SUMPRODUCT(--(G117:Y117&lt;&gt;""))=0,0,"N.A."),"")</f>
        <v/>
      </c>
      <c r="F117" s="48" t="str">
        <f>IF(NOT('Transfer Definitions'!G19&lt;&gt;"y"),"OR","")</f>
        <v/>
      </c>
    </row>
    <row r="118" spans="1:6" x14ac:dyDescent="0.45">
      <c r="A118" s="48" t="str">
        <f>IF('Transfer Definitions'!H19&lt;&gt;"y","...",'Population Definitions'!$B$12)</f>
        <v>...</v>
      </c>
      <c r="B118" s="1" t="str">
        <f t="shared" si="1"/>
        <v/>
      </c>
      <c r="C118" s="48" t="str">
        <f>IF('Transfer Definitions'!H19&lt;&gt;"y","",'Population Definitions'!$B$8)</f>
        <v/>
      </c>
      <c r="D118" s="143" t="str">
        <f>IF(NOT('Transfer Definitions'!H19&lt;&gt;"y"),"Number","")</f>
        <v/>
      </c>
      <c r="E118" s="143" t="str">
        <f>IF(NOT('Transfer Definitions'!H19&lt;&gt;"y"),IF(SUMPRODUCT(--(G118:Y118&lt;&gt;""))=0,0,"N.A."),"")</f>
        <v/>
      </c>
      <c r="F118" s="48" t="str">
        <f>IF(NOT('Transfer Definitions'!H19&lt;&gt;"y"),"OR","")</f>
        <v/>
      </c>
    </row>
    <row r="119" spans="1:6" x14ac:dyDescent="0.45">
      <c r="A119" s="48" t="str">
        <f>IF('Transfer Definitions'!I19&lt;&gt;"y","...",'Population Definitions'!$B$12)</f>
        <v>...</v>
      </c>
      <c r="B119" s="1" t="str">
        <f t="shared" si="1"/>
        <v/>
      </c>
      <c r="C119" s="48" t="str">
        <f>IF('Transfer Definitions'!I19&lt;&gt;"y","",'Population Definitions'!$B$9)</f>
        <v/>
      </c>
      <c r="D119" s="143" t="str">
        <f>IF(NOT('Transfer Definitions'!I19&lt;&gt;"y"),"Number","")</f>
        <v/>
      </c>
      <c r="E119" s="143" t="str">
        <f>IF(NOT('Transfer Definitions'!I19&lt;&gt;"y"),IF(SUMPRODUCT(--(G119:Y119&lt;&gt;""))=0,0,"N.A."),"")</f>
        <v/>
      </c>
      <c r="F119" s="48" t="str">
        <f>IF(NOT('Transfer Definitions'!I19&lt;&gt;"y"),"OR","")</f>
        <v/>
      </c>
    </row>
    <row r="120" spans="1:6" x14ac:dyDescent="0.45">
      <c r="A120" s="48" t="str">
        <f>IF('Transfer Definitions'!J19&lt;&gt;"y","...",'Population Definitions'!$B$12)</f>
        <v>...</v>
      </c>
      <c r="B120" s="1" t="str">
        <f t="shared" si="1"/>
        <v/>
      </c>
      <c r="C120" s="48" t="str">
        <f>IF('Transfer Definitions'!J19&lt;&gt;"y","",'Population Definitions'!$B$10)</f>
        <v/>
      </c>
      <c r="D120" s="143" t="str">
        <f>IF(NOT('Transfer Definitions'!J19&lt;&gt;"y"),"Number","")</f>
        <v/>
      </c>
      <c r="E120" s="143" t="str">
        <f>IF(NOT('Transfer Definitions'!J19&lt;&gt;"y"),IF(SUMPRODUCT(--(G120:Y120&lt;&gt;""))=0,0,"N.A."),"")</f>
        <v/>
      </c>
      <c r="F120" s="48" t="str">
        <f>IF(NOT('Transfer Definitions'!J19&lt;&gt;"y"),"OR","")</f>
        <v/>
      </c>
    </row>
    <row r="121" spans="1:6" x14ac:dyDescent="0.45">
      <c r="A121" s="48" t="str">
        <f>IF('Transfer Definitions'!K19&lt;&gt;"y","...",'Population Definitions'!$B$12)</f>
        <v>...</v>
      </c>
      <c r="B121" s="1" t="str">
        <f t="shared" si="1"/>
        <v/>
      </c>
      <c r="C121" s="48" t="str">
        <f>IF('Transfer Definitions'!K19&lt;&gt;"y","",'Population Definitions'!$B$11)</f>
        <v/>
      </c>
      <c r="D121" s="143" t="str">
        <f>IF(NOT('Transfer Definitions'!K19&lt;&gt;"y"),"Number","")</f>
        <v/>
      </c>
      <c r="E121" s="143" t="str">
        <f>IF(NOT('Transfer Definitions'!K19&lt;&gt;"y"),IF(SUMPRODUCT(--(G121:Y121&lt;&gt;""))=0,0,"N.A."),"")</f>
        <v/>
      </c>
      <c r="F121" s="48" t="str">
        <f>IF(NOT('Transfer Definitions'!K19&lt;&gt;"y"),"OR","")</f>
        <v/>
      </c>
    </row>
    <row r="122" spans="1:6" x14ac:dyDescent="0.45">
      <c r="A122" s="48" t="str">
        <f>IF('Transfer Definitions'!M19&lt;&gt;"y","...",'Population Definitions'!$B$12)</f>
        <v>...</v>
      </c>
      <c r="B122" s="1" t="str">
        <f t="shared" si="1"/>
        <v/>
      </c>
      <c r="C122" s="48" t="str">
        <f>IF('Transfer Definitions'!M19&lt;&gt;"y","",'Population Definitions'!$B$13)</f>
        <v/>
      </c>
      <c r="D122" s="143" t="str">
        <f>IF(NOT('Transfer Definitions'!M19&lt;&gt;"y"),"Number","")</f>
        <v/>
      </c>
      <c r="E122" s="143" t="str">
        <f>IF(NOT('Transfer Definitions'!M19&lt;&gt;"y"),IF(SUMPRODUCT(--(G122:Y122&lt;&gt;""))=0,0,"N.A."),"")</f>
        <v/>
      </c>
      <c r="F122" s="48" t="str">
        <f>IF(NOT('Transfer Definitions'!M19&lt;&gt;"y"),"OR","")</f>
        <v/>
      </c>
    </row>
    <row r="123" spans="1:6" x14ac:dyDescent="0.45">
      <c r="A123" s="48" t="str">
        <f>IF('Transfer Definitions'!B20&lt;&gt;"y","...",'Population Definitions'!$B$13)</f>
        <v>...</v>
      </c>
      <c r="B123" s="1" t="str">
        <f t="shared" si="1"/>
        <v/>
      </c>
      <c r="C123" s="48" t="str">
        <f>IF('Transfer Definitions'!B20&lt;&gt;"y","",'Population Definitions'!$B$2)</f>
        <v/>
      </c>
      <c r="D123" s="143" t="str">
        <f>IF(NOT('Transfer Definitions'!B20&lt;&gt;"y"),"Number","")</f>
        <v/>
      </c>
      <c r="E123" s="143" t="str">
        <f>IF(NOT('Transfer Definitions'!B20&lt;&gt;"y"),IF(SUMPRODUCT(--(G123:Y123&lt;&gt;""))=0,0,"N.A."),"")</f>
        <v/>
      </c>
      <c r="F123" s="48" t="str">
        <f>IF(NOT('Transfer Definitions'!B20&lt;&gt;"y"),"OR","")</f>
        <v/>
      </c>
    </row>
    <row r="124" spans="1:6" x14ac:dyDescent="0.45">
      <c r="A124" s="48" t="str">
        <f>IF('Transfer Definitions'!C20&lt;&gt;"y","...",'Population Definitions'!$B$13)</f>
        <v>...</v>
      </c>
      <c r="B124" s="1" t="str">
        <f t="shared" si="1"/>
        <v/>
      </c>
      <c r="C124" s="48" t="str">
        <f>IF('Transfer Definitions'!C20&lt;&gt;"y","",'Population Definitions'!$B$3)</f>
        <v/>
      </c>
      <c r="D124" s="143" t="str">
        <f>IF(NOT('Transfer Definitions'!C20&lt;&gt;"y"),"Number","")</f>
        <v/>
      </c>
      <c r="E124" s="143" t="str">
        <f>IF(NOT('Transfer Definitions'!C20&lt;&gt;"y"),IF(SUMPRODUCT(--(G124:Y124&lt;&gt;""))=0,0,"N.A."),"")</f>
        <v/>
      </c>
      <c r="F124" s="48" t="str">
        <f>IF(NOT('Transfer Definitions'!C20&lt;&gt;"y"),"OR","")</f>
        <v/>
      </c>
    </row>
    <row r="125" spans="1:6" x14ac:dyDescent="0.45">
      <c r="A125" s="48" t="str">
        <f>IF('Transfer Definitions'!D20&lt;&gt;"y","...",'Population Definitions'!$B$13)</f>
        <v>...</v>
      </c>
      <c r="B125" s="1" t="str">
        <f t="shared" si="1"/>
        <v/>
      </c>
      <c r="C125" s="48" t="str">
        <f>IF('Transfer Definitions'!D20&lt;&gt;"y","",'Population Definitions'!$B$4)</f>
        <v/>
      </c>
      <c r="D125" s="143" t="str">
        <f>IF(NOT('Transfer Definitions'!D20&lt;&gt;"y"),"Number","")</f>
        <v/>
      </c>
      <c r="E125" s="143" t="str">
        <f>IF(NOT('Transfer Definitions'!D20&lt;&gt;"y"),IF(SUMPRODUCT(--(G125:Y125&lt;&gt;""))=0,0,"N.A."),"")</f>
        <v/>
      </c>
      <c r="F125" s="48" t="str">
        <f>IF(NOT('Transfer Definitions'!D20&lt;&gt;"y"),"OR","")</f>
        <v/>
      </c>
    </row>
    <row r="126" spans="1:6" x14ac:dyDescent="0.45">
      <c r="A126" s="48" t="str">
        <f>IF('Transfer Definitions'!E20&lt;&gt;"y","...",'Population Definitions'!$B$13)</f>
        <v>...</v>
      </c>
      <c r="B126" s="1" t="str">
        <f t="shared" si="1"/>
        <v/>
      </c>
      <c r="C126" s="48" t="str">
        <f>IF('Transfer Definitions'!E20&lt;&gt;"y","",'Population Definitions'!$B$5)</f>
        <v/>
      </c>
      <c r="D126" s="143" t="str">
        <f>IF(NOT('Transfer Definitions'!E20&lt;&gt;"y"),"Number","")</f>
        <v/>
      </c>
      <c r="E126" s="143" t="str">
        <f>IF(NOT('Transfer Definitions'!E20&lt;&gt;"y"),IF(SUMPRODUCT(--(G126:Y126&lt;&gt;""))=0,0,"N.A."),"")</f>
        <v/>
      </c>
      <c r="F126" s="48" t="str">
        <f>IF(NOT('Transfer Definitions'!E20&lt;&gt;"y"),"OR","")</f>
        <v/>
      </c>
    </row>
    <row r="127" spans="1:6" x14ac:dyDescent="0.45">
      <c r="A127" s="48" t="str">
        <f>IF('Transfer Definitions'!F20&lt;&gt;"y","...",'Population Definitions'!$B$13)</f>
        <v>...</v>
      </c>
      <c r="B127" s="1" t="str">
        <f t="shared" si="1"/>
        <v/>
      </c>
      <c r="C127" s="48" t="str">
        <f>IF('Transfer Definitions'!F20&lt;&gt;"y","",'Population Definitions'!$B$6)</f>
        <v/>
      </c>
      <c r="D127" s="143" t="str">
        <f>IF(NOT('Transfer Definitions'!F20&lt;&gt;"y"),"Number","")</f>
        <v/>
      </c>
      <c r="E127" s="143" t="str">
        <f>IF(NOT('Transfer Definitions'!F20&lt;&gt;"y"),IF(SUMPRODUCT(--(G127:Y127&lt;&gt;""))=0,0,"N.A."),"")</f>
        <v/>
      </c>
      <c r="F127" s="48" t="str">
        <f>IF(NOT('Transfer Definitions'!F20&lt;&gt;"y"),"OR","")</f>
        <v/>
      </c>
    </row>
    <row r="128" spans="1:6" x14ac:dyDescent="0.45">
      <c r="A128" s="48" t="str">
        <f>IF('Transfer Definitions'!G20&lt;&gt;"y","...",'Population Definitions'!$B$13)</f>
        <v>...</v>
      </c>
      <c r="B128" s="1" t="str">
        <f t="shared" si="1"/>
        <v/>
      </c>
      <c r="C128" s="48" t="str">
        <f>IF('Transfer Definitions'!G20&lt;&gt;"y","",'Population Definitions'!$B$7)</f>
        <v/>
      </c>
      <c r="D128" s="143" t="str">
        <f>IF(NOT('Transfer Definitions'!G20&lt;&gt;"y"),"Number","")</f>
        <v/>
      </c>
      <c r="E128" s="143" t="str">
        <f>IF(NOT('Transfer Definitions'!G20&lt;&gt;"y"),IF(SUMPRODUCT(--(G128:Y128&lt;&gt;""))=0,0,"N.A."),"")</f>
        <v/>
      </c>
      <c r="F128" s="48" t="str">
        <f>IF(NOT('Transfer Definitions'!G20&lt;&gt;"y"),"OR","")</f>
        <v/>
      </c>
    </row>
    <row r="129" spans="1:25" x14ac:dyDescent="0.45">
      <c r="A129" s="48" t="str">
        <f>IF('Transfer Definitions'!H20&lt;&gt;"y","...",'Population Definitions'!$B$13)</f>
        <v>...</v>
      </c>
      <c r="B129" s="1" t="str">
        <f t="shared" si="1"/>
        <v/>
      </c>
      <c r="C129" s="48" t="str">
        <f>IF('Transfer Definitions'!H20&lt;&gt;"y","",'Population Definitions'!$B$8)</f>
        <v/>
      </c>
      <c r="D129" s="143" t="str">
        <f>IF(NOT('Transfer Definitions'!H20&lt;&gt;"y"),"Number","")</f>
        <v/>
      </c>
      <c r="E129" s="143" t="str">
        <f>IF(NOT('Transfer Definitions'!H20&lt;&gt;"y"),IF(SUMPRODUCT(--(G129:Y129&lt;&gt;""))=0,0,"N.A."),"")</f>
        <v/>
      </c>
      <c r="F129" s="48" t="str">
        <f>IF(NOT('Transfer Definitions'!H20&lt;&gt;"y"),"OR","")</f>
        <v/>
      </c>
    </row>
    <row r="130" spans="1:25" x14ac:dyDescent="0.45">
      <c r="A130" s="48" t="str">
        <f>IF('Transfer Definitions'!I20&lt;&gt;"y","...",'Population Definitions'!$B$13)</f>
        <v>...</v>
      </c>
      <c r="B130" s="1" t="str">
        <f t="shared" ref="B130:B133" si="2">IF(C130="","","---&gt;")</f>
        <v/>
      </c>
      <c r="C130" s="48" t="str">
        <f>IF('Transfer Definitions'!I20&lt;&gt;"y","",'Population Definitions'!$B$9)</f>
        <v/>
      </c>
      <c r="D130" s="143" t="str">
        <f>IF(NOT('Transfer Definitions'!I20&lt;&gt;"y"),"Number","")</f>
        <v/>
      </c>
      <c r="E130" s="143" t="str">
        <f>IF(NOT('Transfer Definitions'!I20&lt;&gt;"y"),IF(SUMPRODUCT(--(G130:Y130&lt;&gt;""))=0,0,"N.A."),"")</f>
        <v/>
      </c>
      <c r="F130" s="48" t="str">
        <f>IF(NOT('Transfer Definitions'!I20&lt;&gt;"y"),"OR","")</f>
        <v/>
      </c>
    </row>
    <row r="131" spans="1:25" x14ac:dyDescent="0.45">
      <c r="A131" s="48" t="str">
        <f>IF('Transfer Definitions'!J20&lt;&gt;"y","...",'Population Definitions'!$B$13)</f>
        <v>...</v>
      </c>
      <c r="B131" s="1" t="str">
        <f t="shared" si="2"/>
        <v/>
      </c>
      <c r="C131" s="48" t="str">
        <f>IF('Transfer Definitions'!J20&lt;&gt;"y","",'Population Definitions'!$B$10)</f>
        <v/>
      </c>
      <c r="D131" s="143" t="str">
        <f>IF(NOT('Transfer Definitions'!J20&lt;&gt;"y"),"Number","")</f>
        <v/>
      </c>
      <c r="E131" s="143" t="str">
        <f>IF(NOT('Transfer Definitions'!J20&lt;&gt;"y"),IF(SUMPRODUCT(--(G131:Y131&lt;&gt;""))=0,0,"N.A."),"")</f>
        <v/>
      </c>
      <c r="F131" s="48" t="str">
        <f>IF(NOT('Transfer Definitions'!J20&lt;&gt;"y"),"OR","")</f>
        <v/>
      </c>
    </row>
    <row r="132" spans="1:25" x14ac:dyDescent="0.45">
      <c r="A132" s="48" t="str">
        <f>IF('Transfer Definitions'!K20&lt;&gt;"y","...",'Population Definitions'!$B$13)</f>
        <v>...</v>
      </c>
      <c r="B132" s="1" t="str">
        <f t="shared" si="2"/>
        <v/>
      </c>
      <c r="C132" s="48" t="str">
        <f>IF('Transfer Definitions'!K20&lt;&gt;"y","",'Population Definitions'!$B$11)</f>
        <v/>
      </c>
      <c r="D132" s="143" t="str">
        <f>IF(NOT('Transfer Definitions'!K20&lt;&gt;"y"),"Number","")</f>
        <v/>
      </c>
      <c r="E132" s="143" t="str">
        <f>IF(NOT('Transfer Definitions'!K20&lt;&gt;"y"),IF(SUMPRODUCT(--(G132:Y132&lt;&gt;""))=0,0,"N.A."),"")</f>
        <v/>
      </c>
      <c r="F132" s="48" t="str">
        <f>IF(NOT('Transfer Definitions'!K20&lt;&gt;"y"),"OR","")</f>
        <v/>
      </c>
    </row>
    <row r="133" spans="1:25" x14ac:dyDescent="0.45">
      <c r="A133" s="48" t="str">
        <f>IF('Transfer Definitions'!L20&lt;&gt;"y","...",'Population Definitions'!$B$13)</f>
        <v>...</v>
      </c>
      <c r="B133" s="1" t="str">
        <f t="shared" si="2"/>
        <v/>
      </c>
      <c r="C133" s="48" t="str">
        <f>IF('Transfer Definitions'!L20&lt;&gt;"y","",'Population Definitions'!$B$12)</f>
        <v/>
      </c>
      <c r="D133" s="143" t="str">
        <f>IF(NOT('Transfer Definitions'!L20&lt;&gt;"y"),"Number","")</f>
        <v/>
      </c>
      <c r="E133" s="143" t="str">
        <f>IF(NOT('Transfer Definitions'!L20&lt;&gt;"y"),IF(SUMPRODUCT(--(G133:Y133&lt;&gt;""))=0,0,"N.A."),"")</f>
        <v/>
      </c>
      <c r="F133" s="48" t="str">
        <f>IF(NOT('Transfer Definitions'!L20&lt;&gt;"y"),"OR","")</f>
        <v/>
      </c>
    </row>
    <row r="135" spans="1:25" x14ac:dyDescent="0.45">
      <c r="A135" s="1" t="str">
        <f>'Transfer Definitions'!$B$3</f>
        <v>HIV Infection</v>
      </c>
      <c r="D135" s="1" t="s">
        <v>3</v>
      </c>
      <c r="E135" s="1" t="s">
        <v>4</v>
      </c>
      <c r="G135" s="1">
        <v>2000</v>
      </c>
      <c r="H135" s="1">
        <v>2001</v>
      </c>
      <c r="I135" s="1">
        <v>2002</v>
      </c>
      <c r="J135" s="1">
        <v>2003</v>
      </c>
      <c r="K135" s="1">
        <v>2004</v>
      </c>
      <c r="L135" s="1">
        <v>2005</v>
      </c>
      <c r="M135" s="1">
        <v>2006</v>
      </c>
      <c r="N135" s="1">
        <v>2007</v>
      </c>
      <c r="O135" s="1">
        <v>2008</v>
      </c>
      <c r="P135" s="1">
        <v>2009</v>
      </c>
      <c r="Q135" s="1">
        <v>2010</v>
      </c>
      <c r="R135" s="1">
        <v>2011</v>
      </c>
      <c r="S135" s="1">
        <v>2012</v>
      </c>
      <c r="T135" s="1">
        <v>2013</v>
      </c>
      <c r="U135" s="1">
        <v>2014</v>
      </c>
      <c r="V135" s="1">
        <v>2015</v>
      </c>
      <c r="W135" s="1">
        <v>2016</v>
      </c>
      <c r="X135" s="1">
        <v>2017</v>
      </c>
      <c r="Y135" s="1">
        <v>2018</v>
      </c>
    </row>
    <row r="136" spans="1:25" x14ac:dyDescent="0.45">
      <c r="A136" s="48" t="str">
        <f>IF('Transfer Definitions'!C23&lt;&gt;"y","...",'Population Definitions'!$B$2)</f>
        <v>...</v>
      </c>
      <c r="B136" s="1" t="str">
        <f t="shared" ref="B136:B199" si="3">IF(C136="","","---&gt;")</f>
        <v/>
      </c>
      <c r="C136" s="48" t="str">
        <f>IF('Transfer Definitions'!C23&lt;&gt;"y","",'Population Definitions'!$B$3)</f>
        <v/>
      </c>
      <c r="D136" s="143" t="str">
        <f>IF(NOT('Transfer Definitions'!C23&lt;&gt;"y"),"Number","")</f>
        <v/>
      </c>
      <c r="E136" s="143" t="str">
        <f>IF(NOT('Transfer Definitions'!C23&lt;&gt;"y"),IF(SUMPRODUCT(--(G136:Y136&lt;&gt;""))=0,0,"N.A."),"")</f>
        <v/>
      </c>
      <c r="F136" s="48" t="str">
        <f>IF(NOT('Transfer Definitions'!C23&lt;&gt;"y"),"OR","")</f>
        <v/>
      </c>
    </row>
    <row r="137" spans="1:25" x14ac:dyDescent="0.45">
      <c r="A137" s="48" t="str">
        <f>IF('Transfer Definitions'!D23&lt;&gt;"y","...",'Population Definitions'!$B$2)</f>
        <v>...</v>
      </c>
      <c r="B137" s="1" t="str">
        <f t="shared" si="3"/>
        <v/>
      </c>
      <c r="C137" s="48" t="str">
        <f>IF('Transfer Definitions'!D23&lt;&gt;"y","",'Population Definitions'!$B$4)</f>
        <v/>
      </c>
      <c r="D137" s="143" t="str">
        <f>IF(NOT('Transfer Definitions'!D23&lt;&gt;"y"),"Number","")</f>
        <v/>
      </c>
      <c r="E137" s="143" t="str">
        <f>IF(NOT('Transfer Definitions'!D23&lt;&gt;"y"),IF(SUMPRODUCT(--(G137:Y137&lt;&gt;""))=0,0,"N.A."),"")</f>
        <v/>
      </c>
      <c r="F137" s="48" t="str">
        <f>IF(NOT('Transfer Definitions'!D23&lt;&gt;"y"),"OR","")</f>
        <v/>
      </c>
    </row>
    <row r="138" spans="1:25" x14ac:dyDescent="0.45">
      <c r="A138" s="48" t="str">
        <f>IF('Transfer Definitions'!E23&lt;&gt;"y","...",'Population Definitions'!$B$2)</f>
        <v>...</v>
      </c>
      <c r="B138" s="1" t="str">
        <f t="shared" si="3"/>
        <v/>
      </c>
      <c r="C138" s="48" t="str">
        <f>IF('Transfer Definitions'!E23&lt;&gt;"y","",'Population Definitions'!$B$5)</f>
        <v/>
      </c>
      <c r="D138" s="143" t="str">
        <f>IF(NOT('Transfer Definitions'!E23&lt;&gt;"y"),"Number","")</f>
        <v/>
      </c>
      <c r="E138" s="143" t="str">
        <f>IF(NOT('Transfer Definitions'!E23&lt;&gt;"y"),IF(SUMPRODUCT(--(G138:Y138&lt;&gt;""))=0,0,"N.A."),"")</f>
        <v/>
      </c>
      <c r="F138" s="48" t="str">
        <f>IF(NOT('Transfer Definitions'!E23&lt;&gt;"y"),"OR","")</f>
        <v/>
      </c>
    </row>
    <row r="139" spans="1:25" x14ac:dyDescent="0.45">
      <c r="A139" s="48" t="str">
        <f>IF('Transfer Definitions'!F23&lt;&gt;"y","...",'Population Definitions'!$B$2)</f>
        <v>...</v>
      </c>
      <c r="B139" s="1" t="str">
        <f t="shared" si="3"/>
        <v/>
      </c>
      <c r="C139" s="48" t="str">
        <f>IF('Transfer Definitions'!F23&lt;&gt;"y","",'Population Definitions'!$B$6)</f>
        <v/>
      </c>
      <c r="D139" s="143" t="str">
        <f>IF(NOT('Transfer Definitions'!F23&lt;&gt;"y"),"Number","")</f>
        <v/>
      </c>
      <c r="E139" s="143" t="str">
        <f>IF(NOT('Transfer Definitions'!F23&lt;&gt;"y"),IF(SUMPRODUCT(--(G139:Y139&lt;&gt;""))=0,0,"N.A."),"")</f>
        <v/>
      </c>
      <c r="F139" s="48" t="str">
        <f>IF(NOT('Transfer Definitions'!F23&lt;&gt;"y"),"OR","")</f>
        <v/>
      </c>
    </row>
    <row r="140" spans="1:25" x14ac:dyDescent="0.45">
      <c r="A140" s="48" t="str">
        <f>IF('Transfer Definitions'!G23&lt;&gt;"y","...",'Population Definitions'!$B$2)</f>
        <v>...</v>
      </c>
      <c r="B140" s="1" t="str">
        <f t="shared" si="3"/>
        <v/>
      </c>
      <c r="C140" s="48" t="str">
        <f>IF('Transfer Definitions'!G23&lt;&gt;"y","",'Population Definitions'!$B$7)</f>
        <v/>
      </c>
      <c r="D140" s="143" t="str">
        <f>IF(NOT('Transfer Definitions'!G23&lt;&gt;"y"),"Number","")</f>
        <v/>
      </c>
      <c r="E140" s="143" t="str">
        <f>IF(NOT('Transfer Definitions'!G23&lt;&gt;"y"),IF(SUMPRODUCT(--(G140:Y140&lt;&gt;""))=0,0,"N.A."),"")</f>
        <v/>
      </c>
      <c r="F140" s="48" t="str">
        <f>IF(NOT('Transfer Definitions'!G23&lt;&gt;"y"),"OR","")</f>
        <v/>
      </c>
    </row>
    <row r="141" spans="1:25" x14ac:dyDescent="0.45">
      <c r="A141" s="48" t="str">
        <f>IF('Transfer Definitions'!H23&lt;&gt;"y","...",'Population Definitions'!$B$2)</f>
        <v>...</v>
      </c>
      <c r="B141" s="1" t="str">
        <f t="shared" si="3"/>
        <v/>
      </c>
      <c r="C141" s="48" t="str">
        <f>IF('Transfer Definitions'!H23&lt;&gt;"y","",'Population Definitions'!$B$8)</f>
        <v/>
      </c>
      <c r="D141" s="143" t="str">
        <f>IF(NOT('Transfer Definitions'!H23&lt;&gt;"y"),"Number","")</f>
        <v/>
      </c>
      <c r="E141" s="143" t="str">
        <f>IF(NOT('Transfer Definitions'!H23&lt;&gt;"y"),IF(SUMPRODUCT(--(G141:Y141&lt;&gt;""))=0,0,"N.A."),"")</f>
        <v/>
      </c>
      <c r="F141" s="48" t="str">
        <f>IF(NOT('Transfer Definitions'!H23&lt;&gt;"y"),"OR","")</f>
        <v/>
      </c>
    </row>
    <row r="142" spans="1:25" x14ac:dyDescent="0.45">
      <c r="A142" s="48" t="str">
        <f>IF('Transfer Definitions'!I23&lt;&gt;"y","...",'Population Definitions'!$B$2)</f>
        <v>...</v>
      </c>
      <c r="B142" s="1" t="str">
        <f t="shared" si="3"/>
        <v/>
      </c>
      <c r="C142" s="48" t="str">
        <f>IF('Transfer Definitions'!I23&lt;&gt;"y","",'Population Definitions'!$B$9)</f>
        <v/>
      </c>
      <c r="D142" s="143" t="str">
        <f>IF(NOT('Transfer Definitions'!I23&lt;&gt;"y"),"Number","")</f>
        <v/>
      </c>
      <c r="E142" s="143" t="str">
        <f>IF(NOT('Transfer Definitions'!I23&lt;&gt;"y"),IF(SUMPRODUCT(--(G142:Y142&lt;&gt;""))=0,0,"N.A."),"")</f>
        <v/>
      </c>
      <c r="F142" s="48" t="str">
        <f>IF(NOT('Transfer Definitions'!I23&lt;&gt;"y"),"OR","")</f>
        <v/>
      </c>
    </row>
    <row r="143" spans="1:25" x14ac:dyDescent="0.45">
      <c r="A143" s="48" t="str">
        <f>IF('Transfer Definitions'!J23&lt;&gt;"y","...",'Population Definitions'!$B$2)</f>
        <v>...</v>
      </c>
      <c r="B143" s="1" t="str">
        <f t="shared" si="3"/>
        <v/>
      </c>
      <c r="C143" s="48" t="str">
        <f>IF('Transfer Definitions'!J23&lt;&gt;"y","",'Population Definitions'!$B$10)</f>
        <v/>
      </c>
      <c r="D143" s="143" t="str">
        <f>IF(NOT('Transfer Definitions'!J23&lt;&gt;"y"),"Number","")</f>
        <v/>
      </c>
      <c r="E143" s="143" t="str">
        <f>IF(NOT('Transfer Definitions'!J23&lt;&gt;"y"),IF(SUMPRODUCT(--(G143:Y143&lt;&gt;""))=0,0,"N.A."),"")</f>
        <v/>
      </c>
      <c r="F143" s="48" t="str">
        <f>IF(NOT('Transfer Definitions'!J23&lt;&gt;"y"),"OR","")</f>
        <v/>
      </c>
    </row>
    <row r="144" spans="1:25" x14ac:dyDescent="0.45">
      <c r="A144" s="48" t="str">
        <f>IF('Transfer Definitions'!K23&lt;&gt;"y","...",'Population Definitions'!$B$2)</f>
        <v>...</v>
      </c>
      <c r="B144" s="1" t="str">
        <f t="shared" si="3"/>
        <v/>
      </c>
      <c r="C144" s="48" t="str">
        <f>IF('Transfer Definitions'!K23&lt;&gt;"y","",'Population Definitions'!$B$11)</f>
        <v/>
      </c>
      <c r="D144" s="143" t="str">
        <f>IF(NOT('Transfer Definitions'!K23&lt;&gt;"y"),"Number","")</f>
        <v/>
      </c>
      <c r="E144" s="143" t="str">
        <f>IF(NOT('Transfer Definitions'!K23&lt;&gt;"y"),IF(SUMPRODUCT(--(G144:Y144&lt;&gt;""))=0,0,"N.A."),"")</f>
        <v/>
      </c>
      <c r="F144" s="48" t="str">
        <f>IF(NOT('Transfer Definitions'!K23&lt;&gt;"y"),"OR","")</f>
        <v/>
      </c>
    </row>
    <row r="145" spans="1:6" x14ac:dyDescent="0.45">
      <c r="A145" s="48" t="str">
        <f>IF('Transfer Definitions'!L23&lt;&gt;"y","...",'Population Definitions'!$B$2)</f>
        <v>...</v>
      </c>
      <c r="B145" s="1" t="str">
        <f t="shared" si="3"/>
        <v/>
      </c>
      <c r="C145" s="48" t="str">
        <f>IF('Transfer Definitions'!L23&lt;&gt;"y","",'Population Definitions'!$B$12)</f>
        <v/>
      </c>
      <c r="D145" s="143" t="str">
        <f>IF(NOT('Transfer Definitions'!L23&lt;&gt;"y"),"Number","")</f>
        <v/>
      </c>
      <c r="E145" s="143" t="str">
        <f>IF(NOT('Transfer Definitions'!L23&lt;&gt;"y"),IF(SUMPRODUCT(--(G145:Y145&lt;&gt;""))=0,0,"N.A."),"")</f>
        <v/>
      </c>
      <c r="F145" s="48" t="str">
        <f>IF(NOT('Transfer Definitions'!L23&lt;&gt;"y"),"OR","")</f>
        <v/>
      </c>
    </row>
    <row r="146" spans="1:6" x14ac:dyDescent="0.45">
      <c r="A146" s="48" t="str">
        <f>IF('Transfer Definitions'!M23&lt;&gt;"y","...",'Population Definitions'!$B$2)</f>
        <v>...</v>
      </c>
      <c r="B146" s="1" t="str">
        <f t="shared" si="3"/>
        <v/>
      </c>
      <c r="C146" s="48" t="str">
        <f>IF('Transfer Definitions'!M23&lt;&gt;"y","",'Population Definitions'!$B$13)</f>
        <v/>
      </c>
      <c r="D146" s="143" t="str">
        <f>IF(NOT('Transfer Definitions'!M23&lt;&gt;"y"),"Number","")</f>
        <v/>
      </c>
      <c r="E146" s="143" t="str">
        <f>IF(NOT('Transfer Definitions'!M23&lt;&gt;"y"),IF(SUMPRODUCT(--(G146:Y146&lt;&gt;""))=0,0,"N.A."),"")</f>
        <v/>
      </c>
      <c r="F146" s="48" t="str">
        <f>IF(NOT('Transfer Definitions'!M23&lt;&gt;"y"),"OR","")</f>
        <v/>
      </c>
    </row>
    <row r="147" spans="1:6" x14ac:dyDescent="0.45">
      <c r="A147" s="48" t="str">
        <f>IF('Transfer Definitions'!B24&lt;&gt;"y","...",'Population Definitions'!$B$3)</f>
        <v>...</v>
      </c>
      <c r="B147" s="1" t="str">
        <f t="shared" si="3"/>
        <v/>
      </c>
      <c r="C147" s="48" t="str">
        <f>IF('Transfer Definitions'!B24&lt;&gt;"y","",'Population Definitions'!$B$2)</f>
        <v/>
      </c>
      <c r="D147" s="143" t="str">
        <f>IF(NOT('Transfer Definitions'!B24&lt;&gt;"y"),"Number","")</f>
        <v/>
      </c>
      <c r="E147" s="143" t="str">
        <f>IF(NOT('Transfer Definitions'!B24&lt;&gt;"y"),IF(SUMPRODUCT(--(G147:Y147&lt;&gt;""))=0,0,"N.A."),"")</f>
        <v/>
      </c>
      <c r="F147" s="48" t="str">
        <f>IF(NOT('Transfer Definitions'!B24&lt;&gt;"y"),"OR","")</f>
        <v/>
      </c>
    </row>
    <row r="148" spans="1:6" x14ac:dyDescent="0.45">
      <c r="A148" s="48" t="str">
        <f>IF('Transfer Definitions'!D24&lt;&gt;"y","...",'Population Definitions'!$B$3)</f>
        <v>...</v>
      </c>
      <c r="B148" s="1" t="str">
        <f t="shared" si="3"/>
        <v/>
      </c>
      <c r="C148" s="48" t="str">
        <f>IF('Transfer Definitions'!D24&lt;&gt;"y","",'Population Definitions'!$B$4)</f>
        <v/>
      </c>
      <c r="D148" s="143" t="str">
        <f>IF(NOT('Transfer Definitions'!D24&lt;&gt;"y"),"Number","")</f>
        <v/>
      </c>
      <c r="E148" s="143" t="str">
        <f>IF(NOT('Transfer Definitions'!D24&lt;&gt;"y"),IF(SUMPRODUCT(--(G148:Y148&lt;&gt;""))=0,0,"N.A."),"")</f>
        <v/>
      </c>
      <c r="F148" s="48" t="str">
        <f>IF(NOT('Transfer Definitions'!D24&lt;&gt;"y"),"OR","")</f>
        <v/>
      </c>
    </row>
    <row r="149" spans="1:6" x14ac:dyDescent="0.45">
      <c r="A149" s="48" t="str">
        <f>IF('Transfer Definitions'!E24&lt;&gt;"y","...",'Population Definitions'!$B$3)</f>
        <v>...</v>
      </c>
      <c r="B149" s="1" t="str">
        <f t="shared" si="3"/>
        <v/>
      </c>
      <c r="C149" s="48" t="str">
        <f>IF('Transfer Definitions'!E24&lt;&gt;"y","",'Population Definitions'!$B$5)</f>
        <v/>
      </c>
      <c r="D149" s="143" t="str">
        <f>IF(NOT('Transfer Definitions'!E24&lt;&gt;"y"),"Number","")</f>
        <v/>
      </c>
      <c r="E149" s="143" t="str">
        <f>IF(NOT('Transfer Definitions'!E24&lt;&gt;"y"),IF(SUMPRODUCT(--(G149:Y149&lt;&gt;""))=0,0,"N.A."),"")</f>
        <v/>
      </c>
      <c r="F149" s="48" t="str">
        <f>IF(NOT('Transfer Definitions'!E24&lt;&gt;"y"),"OR","")</f>
        <v/>
      </c>
    </row>
    <row r="150" spans="1:6" x14ac:dyDescent="0.45">
      <c r="A150" s="48" t="str">
        <f>IF('Transfer Definitions'!F24&lt;&gt;"y","...",'Population Definitions'!$B$3)</f>
        <v>...</v>
      </c>
      <c r="B150" s="1" t="str">
        <f t="shared" si="3"/>
        <v/>
      </c>
      <c r="C150" s="48" t="str">
        <f>IF('Transfer Definitions'!F24&lt;&gt;"y","",'Population Definitions'!$B$6)</f>
        <v/>
      </c>
      <c r="D150" s="143" t="str">
        <f>IF(NOT('Transfer Definitions'!F24&lt;&gt;"y"),"Number","")</f>
        <v/>
      </c>
      <c r="E150" s="143" t="str">
        <f>IF(NOT('Transfer Definitions'!F24&lt;&gt;"y"),IF(SUMPRODUCT(--(G150:Y150&lt;&gt;""))=0,0,"N.A."),"")</f>
        <v/>
      </c>
      <c r="F150" s="48" t="str">
        <f>IF(NOT('Transfer Definitions'!F24&lt;&gt;"y"),"OR","")</f>
        <v/>
      </c>
    </row>
    <row r="151" spans="1:6" x14ac:dyDescent="0.45">
      <c r="A151" s="48" t="str">
        <f>IF('Transfer Definitions'!G24&lt;&gt;"y","...",'Population Definitions'!$B$3)</f>
        <v>...</v>
      </c>
      <c r="B151" s="1" t="str">
        <f t="shared" si="3"/>
        <v/>
      </c>
      <c r="C151" s="48" t="str">
        <f>IF('Transfer Definitions'!G24&lt;&gt;"y","",'Population Definitions'!$B$7)</f>
        <v/>
      </c>
      <c r="D151" s="143" t="str">
        <f>IF(NOT('Transfer Definitions'!G24&lt;&gt;"y"),"Number","")</f>
        <v/>
      </c>
      <c r="E151" s="143" t="str">
        <f>IF(NOT('Transfer Definitions'!G24&lt;&gt;"y"),IF(SUMPRODUCT(--(G151:Y151&lt;&gt;""))=0,0,"N.A."),"")</f>
        <v/>
      </c>
      <c r="F151" s="48" t="str">
        <f>IF(NOT('Transfer Definitions'!G24&lt;&gt;"y"),"OR","")</f>
        <v/>
      </c>
    </row>
    <row r="152" spans="1:6" x14ac:dyDescent="0.45">
      <c r="A152" s="48" t="str">
        <f>IF('Transfer Definitions'!H24&lt;&gt;"y","...",'Population Definitions'!$B$3)</f>
        <v>...</v>
      </c>
      <c r="B152" s="1" t="str">
        <f t="shared" si="3"/>
        <v/>
      </c>
      <c r="C152" s="48" t="str">
        <f>IF('Transfer Definitions'!H24&lt;&gt;"y","",'Population Definitions'!$B$8)</f>
        <v/>
      </c>
      <c r="D152" s="143" t="str">
        <f>IF(NOT('Transfer Definitions'!H24&lt;&gt;"y"),"Number","")</f>
        <v/>
      </c>
      <c r="E152" s="143" t="str">
        <f>IF(NOT('Transfer Definitions'!H24&lt;&gt;"y"),IF(SUMPRODUCT(--(G152:Y152&lt;&gt;""))=0,0,"N.A."),"")</f>
        <v/>
      </c>
      <c r="F152" s="48" t="str">
        <f>IF(NOT('Transfer Definitions'!H24&lt;&gt;"y"),"OR","")</f>
        <v/>
      </c>
    </row>
    <row r="153" spans="1:6" x14ac:dyDescent="0.45">
      <c r="A153" s="48" t="str">
        <f>IF('Transfer Definitions'!I24&lt;&gt;"y","...",'Population Definitions'!$B$3)</f>
        <v>...</v>
      </c>
      <c r="B153" s="1" t="str">
        <f t="shared" si="3"/>
        <v/>
      </c>
      <c r="C153" s="48" t="str">
        <f>IF('Transfer Definitions'!I24&lt;&gt;"y","",'Population Definitions'!$B$9)</f>
        <v/>
      </c>
      <c r="D153" s="143" t="str">
        <f>IF(NOT('Transfer Definitions'!I24&lt;&gt;"y"),"Number","")</f>
        <v/>
      </c>
      <c r="E153" s="143" t="str">
        <f>IF(NOT('Transfer Definitions'!I24&lt;&gt;"y"),IF(SUMPRODUCT(--(G153:Y153&lt;&gt;""))=0,0,"N.A."),"")</f>
        <v/>
      </c>
      <c r="F153" s="48" t="str">
        <f>IF(NOT('Transfer Definitions'!I24&lt;&gt;"y"),"OR","")</f>
        <v/>
      </c>
    </row>
    <row r="154" spans="1:6" x14ac:dyDescent="0.45">
      <c r="A154" s="48" t="str">
        <f>IF('Transfer Definitions'!J24&lt;&gt;"y","...",'Population Definitions'!$B$3)</f>
        <v>...</v>
      </c>
      <c r="B154" s="1" t="str">
        <f t="shared" si="3"/>
        <v/>
      </c>
      <c r="C154" s="48" t="str">
        <f>IF('Transfer Definitions'!J24&lt;&gt;"y","",'Population Definitions'!$B$10)</f>
        <v/>
      </c>
      <c r="D154" s="143" t="str">
        <f>IF(NOT('Transfer Definitions'!J24&lt;&gt;"y"),"Number","")</f>
        <v/>
      </c>
      <c r="E154" s="143" t="str">
        <f>IF(NOT('Transfer Definitions'!J24&lt;&gt;"y"),IF(SUMPRODUCT(--(G154:Y154&lt;&gt;""))=0,0,"N.A."),"")</f>
        <v/>
      </c>
      <c r="F154" s="48" t="str">
        <f>IF(NOT('Transfer Definitions'!J24&lt;&gt;"y"),"OR","")</f>
        <v/>
      </c>
    </row>
    <row r="155" spans="1:6" x14ac:dyDescent="0.45">
      <c r="A155" s="48" t="str">
        <f>IF('Transfer Definitions'!K24&lt;&gt;"y","...",'Population Definitions'!$B$3)</f>
        <v>...</v>
      </c>
      <c r="B155" s="1" t="str">
        <f t="shared" si="3"/>
        <v/>
      </c>
      <c r="C155" s="48" t="str">
        <f>IF('Transfer Definitions'!K24&lt;&gt;"y","",'Population Definitions'!$B$11)</f>
        <v/>
      </c>
      <c r="D155" s="143" t="str">
        <f>IF(NOT('Transfer Definitions'!K24&lt;&gt;"y"),"Number","")</f>
        <v/>
      </c>
      <c r="E155" s="143" t="str">
        <f>IF(NOT('Transfer Definitions'!K24&lt;&gt;"y"),IF(SUMPRODUCT(--(G155:Y155&lt;&gt;""))=0,0,"N.A."),"")</f>
        <v/>
      </c>
      <c r="F155" s="48" t="str">
        <f>IF(NOT('Transfer Definitions'!K24&lt;&gt;"y"),"OR","")</f>
        <v/>
      </c>
    </row>
    <row r="156" spans="1:6" x14ac:dyDescent="0.45">
      <c r="A156" s="48" t="str">
        <f>IF('Transfer Definitions'!L24&lt;&gt;"y","...",'Population Definitions'!$B$3)</f>
        <v>...</v>
      </c>
      <c r="B156" s="1" t="str">
        <f t="shared" si="3"/>
        <v/>
      </c>
      <c r="C156" s="48" t="str">
        <f>IF('Transfer Definitions'!L24&lt;&gt;"y","",'Population Definitions'!$B$12)</f>
        <v/>
      </c>
      <c r="D156" s="143" t="str">
        <f>IF(NOT('Transfer Definitions'!L24&lt;&gt;"y"),"Number","")</f>
        <v/>
      </c>
      <c r="E156" s="143" t="str">
        <f>IF(NOT('Transfer Definitions'!L24&lt;&gt;"y"),IF(SUMPRODUCT(--(G156:Y156&lt;&gt;""))=0,0,"N.A."),"")</f>
        <v/>
      </c>
      <c r="F156" s="48" t="str">
        <f>IF(NOT('Transfer Definitions'!L24&lt;&gt;"y"),"OR","")</f>
        <v/>
      </c>
    </row>
    <row r="157" spans="1:6" x14ac:dyDescent="0.45">
      <c r="A157" s="48" t="str">
        <f>IF('Transfer Definitions'!M24&lt;&gt;"y","...",'Population Definitions'!$B$3)</f>
        <v>...</v>
      </c>
      <c r="B157" s="1" t="str">
        <f t="shared" si="3"/>
        <v/>
      </c>
      <c r="C157" s="48" t="str">
        <f>IF('Transfer Definitions'!M24&lt;&gt;"y","",'Population Definitions'!$B$13)</f>
        <v/>
      </c>
      <c r="D157" s="143" t="str">
        <f>IF(NOT('Transfer Definitions'!M24&lt;&gt;"y"),"Number","")</f>
        <v/>
      </c>
      <c r="E157" s="143" t="str">
        <f>IF(NOT('Transfer Definitions'!M24&lt;&gt;"y"),IF(SUMPRODUCT(--(G157:Y157&lt;&gt;""))=0,0,"N.A."),"")</f>
        <v/>
      </c>
      <c r="F157" s="48" t="str">
        <f>IF(NOT('Transfer Definitions'!M24&lt;&gt;"y"),"OR","")</f>
        <v/>
      </c>
    </row>
    <row r="158" spans="1:6" x14ac:dyDescent="0.45">
      <c r="A158" s="48" t="str">
        <f>IF('Transfer Definitions'!B25&lt;&gt;"y","...",'Population Definitions'!$B$4)</f>
        <v>...</v>
      </c>
      <c r="B158" s="1" t="str">
        <f t="shared" si="3"/>
        <v/>
      </c>
      <c r="C158" s="48" t="str">
        <f>IF('Transfer Definitions'!B25&lt;&gt;"y","",'Population Definitions'!$B$2)</f>
        <v/>
      </c>
      <c r="D158" s="143" t="str">
        <f>IF(NOT('Transfer Definitions'!B25&lt;&gt;"y"),"Number","")</f>
        <v/>
      </c>
      <c r="E158" s="143" t="str">
        <f>IF(NOT('Transfer Definitions'!B25&lt;&gt;"y"),IF(SUMPRODUCT(--(G158:Y158&lt;&gt;""))=0,0,"N.A."),"")</f>
        <v/>
      </c>
      <c r="F158" s="48" t="str">
        <f>IF(NOT('Transfer Definitions'!B25&lt;&gt;"y"),"OR","")</f>
        <v/>
      </c>
    </row>
    <row r="159" spans="1:6" x14ac:dyDescent="0.45">
      <c r="A159" s="48" t="str">
        <f>IF('Transfer Definitions'!C25&lt;&gt;"y","...",'Population Definitions'!$B$4)</f>
        <v>...</v>
      </c>
      <c r="B159" s="1" t="str">
        <f t="shared" si="3"/>
        <v/>
      </c>
      <c r="C159" s="48" t="str">
        <f>IF('Transfer Definitions'!C25&lt;&gt;"y","",'Population Definitions'!$B$3)</f>
        <v/>
      </c>
      <c r="D159" s="143" t="str">
        <f>IF(NOT('Transfer Definitions'!C25&lt;&gt;"y"),"Number","")</f>
        <v/>
      </c>
      <c r="E159" s="143" t="str">
        <f>IF(NOT('Transfer Definitions'!C25&lt;&gt;"y"),IF(SUMPRODUCT(--(G159:Y159&lt;&gt;""))=0,0,"N.A."),"")</f>
        <v/>
      </c>
      <c r="F159" s="48" t="str">
        <f>IF(NOT('Transfer Definitions'!C25&lt;&gt;"y"),"OR","")</f>
        <v/>
      </c>
    </row>
    <row r="160" spans="1:6" x14ac:dyDescent="0.45">
      <c r="A160" s="48" t="str">
        <f>IF('Transfer Definitions'!E25&lt;&gt;"y","...",'Population Definitions'!$B$4)</f>
        <v>...</v>
      </c>
      <c r="B160" s="1" t="str">
        <f t="shared" si="3"/>
        <v/>
      </c>
      <c r="C160" s="48" t="str">
        <f>IF('Transfer Definitions'!E25&lt;&gt;"y","",'Population Definitions'!$B$5)</f>
        <v/>
      </c>
      <c r="D160" s="143" t="str">
        <f>IF(NOT('Transfer Definitions'!E25&lt;&gt;"y"),"Number","")</f>
        <v/>
      </c>
      <c r="E160" s="143" t="str">
        <f>IF(NOT('Transfer Definitions'!E25&lt;&gt;"y"),IF(SUMPRODUCT(--(G160:Y160&lt;&gt;""))=0,0,"N.A."),"")</f>
        <v/>
      </c>
      <c r="F160" s="48" t="str">
        <f>IF(NOT('Transfer Definitions'!E25&lt;&gt;"y"),"OR","")</f>
        <v/>
      </c>
    </row>
    <row r="161" spans="1:7" x14ac:dyDescent="0.45">
      <c r="A161" s="48" t="str">
        <f>IF('Transfer Definitions'!F25&lt;&gt;"y","...",'Population Definitions'!$B$4)</f>
        <v>Gen 15-64</v>
      </c>
      <c r="B161" s="1" t="str">
        <f t="shared" si="3"/>
        <v>---&gt;</v>
      </c>
      <c r="C161" s="48" t="str">
        <f>IF('Transfer Definitions'!F25&lt;&gt;"y","",'Population Definitions'!$B$6)</f>
        <v>PLHIV 15-64</v>
      </c>
      <c r="D161" s="143" t="str">
        <f>IF(NOT('Transfer Definitions'!F25&lt;&gt;"y"),"Number","")</f>
        <v>Number</v>
      </c>
      <c r="E161" s="143" t="str">
        <f>IF(NOT('Transfer Definitions'!F25&lt;&gt;"y"),IF(SUMPRODUCT(--(G161:Y161&lt;&gt;""))=0,0,"N.A."),"")</f>
        <v>N.A.</v>
      </c>
      <c r="F161" s="48" t="str">
        <f>IF(NOT('Transfer Definitions'!F25&lt;&gt;"y"),"OR","")</f>
        <v>OR</v>
      </c>
      <c r="G161" s="143">
        <v>200</v>
      </c>
    </row>
    <row r="162" spans="1:7" x14ac:dyDescent="0.45">
      <c r="A162" s="48" t="str">
        <f>IF('Transfer Definitions'!G25&lt;&gt;"y","...",'Population Definitions'!$B$4)</f>
        <v>...</v>
      </c>
      <c r="B162" s="1" t="str">
        <f t="shared" si="3"/>
        <v/>
      </c>
      <c r="C162" s="48" t="str">
        <f>IF('Transfer Definitions'!G25&lt;&gt;"y","",'Population Definitions'!$B$7)</f>
        <v/>
      </c>
      <c r="D162" s="143" t="str">
        <f>IF(NOT('Transfer Definitions'!G25&lt;&gt;"y"),"Number","")</f>
        <v/>
      </c>
      <c r="E162" s="143" t="str">
        <f>IF(NOT('Transfer Definitions'!G25&lt;&gt;"y"),IF(SUMPRODUCT(--(G162:Y162&lt;&gt;""))=0,0,"N.A."),"")</f>
        <v/>
      </c>
      <c r="F162" s="48" t="str">
        <f>IF(NOT('Transfer Definitions'!G25&lt;&gt;"y"),"OR","")</f>
        <v/>
      </c>
    </row>
    <row r="163" spans="1:7" x14ac:dyDescent="0.45">
      <c r="A163" s="48" t="str">
        <f>IF('Transfer Definitions'!H25&lt;&gt;"y","...",'Population Definitions'!$B$4)</f>
        <v>...</v>
      </c>
      <c r="B163" s="1" t="str">
        <f t="shared" si="3"/>
        <v/>
      </c>
      <c r="C163" s="48" t="str">
        <f>IF('Transfer Definitions'!H25&lt;&gt;"y","",'Population Definitions'!$B$8)</f>
        <v/>
      </c>
      <c r="D163" s="143" t="str">
        <f>IF(NOT('Transfer Definitions'!H25&lt;&gt;"y"),"Number","")</f>
        <v/>
      </c>
      <c r="E163" s="143" t="str">
        <f>IF(NOT('Transfer Definitions'!H25&lt;&gt;"y"),IF(SUMPRODUCT(--(G163:Y163&lt;&gt;""))=0,0,"N.A."),"")</f>
        <v/>
      </c>
      <c r="F163" s="48" t="str">
        <f>IF(NOT('Transfer Definitions'!H25&lt;&gt;"y"),"OR","")</f>
        <v/>
      </c>
    </row>
    <row r="164" spans="1:7" x14ac:dyDescent="0.45">
      <c r="A164" s="48" t="str">
        <f>IF('Transfer Definitions'!I25&lt;&gt;"y","...",'Population Definitions'!$B$4)</f>
        <v>...</v>
      </c>
      <c r="B164" s="1" t="str">
        <f t="shared" si="3"/>
        <v/>
      </c>
      <c r="C164" s="48" t="str">
        <f>IF('Transfer Definitions'!I25&lt;&gt;"y","",'Population Definitions'!$B$9)</f>
        <v/>
      </c>
      <c r="D164" s="143" t="str">
        <f>IF(NOT('Transfer Definitions'!I25&lt;&gt;"y"),"Number","")</f>
        <v/>
      </c>
      <c r="E164" s="143" t="str">
        <f>IF(NOT('Transfer Definitions'!I25&lt;&gt;"y"),IF(SUMPRODUCT(--(G164:Y164&lt;&gt;""))=0,0,"N.A."),"")</f>
        <v/>
      </c>
      <c r="F164" s="48" t="str">
        <f>IF(NOT('Transfer Definitions'!I25&lt;&gt;"y"),"OR","")</f>
        <v/>
      </c>
    </row>
    <row r="165" spans="1:7" x14ac:dyDescent="0.45">
      <c r="A165" s="48" t="str">
        <f>IF('Transfer Definitions'!J25&lt;&gt;"y","...",'Population Definitions'!$B$4)</f>
        <v>...</v>
      </c>
      <c r="B165" s="1" t="str">
        <f t="shared" si="3"/>
        <v/>
      </c>
      <c r="C165" s="48" t="str">
        <f>IF('Transfer Definitions'!J25&lt;&gt;"y","",'Population Definitions'!$B$10)</f>
        <v/>
      </c>
      <c r="D165" s="143" t="str">
        <f>IF(NOT('Transfer Definitions'!J25&lt;&gt;"y"),"Number","")</f>
        <v/>
      </c>
      <c r="E165" s="143" t="str">
        <f>IF(NOT('Transfer Definitions'!J25&lt;&gt;"y"),IF(SUMPRODUCT(--(G165:Y165&lt;&gt;""))=0,0,"N.A."),"")</f>
        <v/>
      </c>
      <c r="F165" s="48" t="str">
        <f>IF(NOT('Transfer Definitions'!J25&lt;&gt;"y"),"OR","")</f>
        <v/>
      </c>
    </row>
    <row r="166" spans="1:7" x14ac:dyDescent="0.45">
      <c r="A166" s="48" t="str">
        <f>IF('Transfer Definitions'!K25&lt;&gt;"y","...",'Population Definitions'!$B$4)</f>
        <v>...</v>
      </c>
      <c r="B166" s="1" t="str">
        <f t="shared" si="3"/>
        <v/>
      </c>
      <c r="C166" s="48" t="str">
        <f>IF('Transfer Definitions'!K25&lt;&gt;"y","",'Population Definitions'!$B$11)</f>
        <v/>
      </c>
      <c r="D166" s="143" t="str">
        <f>IF(NOT('Transfer Definitions'!K25&lt;&gt;"y"),"Number","")</f>
        <v/>
      </c>
      <c r="E166" s="143" t="str">
        <f>IF(NOT('Transfer Definitions'!K25&lt;&gt;"y"),IF(SUMPRODUCT(--(G166:Y166&lt;&gt;""))=0,0,"N.A."),"")</f>
        <v/>
      </c>
      <c r="F166" s="48" t="str">
        <f>IF(NOT('Transfer Definitions'!K25&lt;&gt;"y"),"OR","")</f>
        <v/>
      </c>
    </row>
    <row r="167" spans="1:7" x14ac:dyDescent="0.45">
      <c r="A167" s="48" t="str">
        <f>IF('Transfer Definitions'!L25&lt;&gt;"y","...",'Population Definitions'!$B$4)</f>
        <v>...</v>
      </c>
      <c r="B167" s="1" t="str">
        <f t="shared" si="3"/>
        <v/>
      </c>
      <c r="C167" s="48" t="str">
        <f>IF('Transfer Definitions'!L25&lt;&gt;"y","",'Population Definitions'!$B$12)</f>
        <v/>
      </c>
      <c r="D167" s="143" t="str">
        <f>IF(NOT('Transfer Definitions'!L25&lt;&gt;"y"),"Number","")</f>
        <v/>
      </c>
      <c r="E167" s="143" t="str">
        <f>IF(NOT('Transfer Definitions'!L25&lt;&gt;"y"),IF(SUMPRODUCT(--(G167:Y167&lt;&gt;""))=0,0,"N.A."),"")</f>
        <v/>
      </c>
      <c r="F167" s="48" t="str">
        <f>IF(NOT('Transfer Definitions'!L25&lt;&gt;"y"),"OR","")</f>
        <v/>
      </c>
    </row>
    <row r="168" spans="1:7" x14ac:dyDescent="0.45">
      <c r="A168" s="48" t="str">
        <f>IF('Transfer Definitions'!M25&lt;&gt;"y","...",'Population Definitions'!$B$4)</f>
        <v>...</v>
      </c>
      <c r="B168" s="1" t="str">
        <f t="shared" si="3"/>
        <v/>
      </c>
      <c r="C168" s="48" t="str">
        <f>IF('Transfer Definitions'!M25&lt;&gt;"y","",'Population Definitions'!$B$13)</f>
        <v/>
      </c>
      <c r="D168" s="143" t="str">
        <f>IF(NOT('Transfer Definitions'!M25&lt;&gt;"y"),"Number","")</f>
        <v/>
      </c>
      <c r="E168" s="143" t="str">
        <f>IF(NOT('Transfer Definitions'!M25&lt;&gt;"y"),IF(SUMPRODUCT(--(G168:Y168&lt;&gt;""))=0,0,"N.A."),"")</f>
        <v/>
      </c>
      <c r="F168" s="48" t="str">
        <f>IF(NOT('Transfer Definitions'!M25&lt;&gt;"y"),"OR","")</f>
        <v/>
      </c>
    </row>
    <row r="169" spans="1:7" x14ac:dyDescent="0.45">
      <c r="A169" s="48" t="str">
        <f>IF('Transfer Definitions'!B26&lt;&gt;"y","...",'Population Definitions'!$B$5)</f>
        <v>...</v>
      </c>
      <c r="B169" s="1" t="str">
        <f t="shared" si="3"/>
        <v/>
      </c>
      <c r="C169" s="48" t="str">
        <f>IF('Transfer Definitions'!B26&lt;&gt;"y","",'Population Definitions'!$B$2)</f>
        <v/>
      </c>
      <c r="D169" s="143" t="str">
        <f>IF(NOT('Transfer Definitions'!B26&lt;&gt;"y"),"Number","")</f>
        <v/>
      </c>
      <c r="E169" s="143" t="str">
        <f>IF(NOT('Transfer Definitions'!B26&lt;&gt;"y"),IF(SUMPRODUCT(--(G169:Y169&lt;&gt;""))=0,0,"N.A."),"")</f>
        <v/>
      </c>
      <c r="F169" s="48" t="str">
        <f>IF(NOT('Transfer Definitions'!B26&lt;&gt;"y"),"OR","")</f>
        <v/>
      </c>
    </row>
    <row r="170" spans="1:7" x14ac:dyDescent="0.45">
      <c r="A170" s="48" t="str">
        <f>IF('Transfer Definitions'!C26&lt;&gt;"y","...",'Population Definitions'!$B$5)</f>
        <v>...</v>
      </c>
      <c r="B170" s="1" t="str">
        <f t="shared" si="3"/>
        <v/>
      </c>
      <c r="C170" s="48" t="str">
        <f>IF('Transfer Definitions'!C26&lt;&gt;"y","",'Population Definitions'!$B$3)</f>
        <v/>
      </c>
      <c r="D170" s="143" t="str">
        <f>IF(NOT('Transfer Definitions'!C26&lt;&gt;"y"),"Number","")</f>
        <v/>
      </c>
      <c r="E170" s="143" t="str">
        <f>IF(NOT('Transfer Definitions'!C26&lt;&gt;"y"),IF(SUMPRODUCT(--(G170:Y170&lt;&gt;""))=0,0,"N.A."),"")</f>
        <v/>
      </c>
      <c r="F170" s="48" t="str">
        <f>IF(NOT('Transfer Definitions'!C26&lt;&gt;"y"),"OR","")</f>
        <v/>
      </c>
    </row>
    <row r="171" spans="1:7" x14ac:dyDescent="0.45">
      <c r="A171" s="48" t="str">
        <f>IF('Transfer Definitions'!D26&lt;&gt;"y","...",'Population Definitions'!$B$5)</f>
        <v>...</v>
      </c>
      <c r="B171" s="1" t="str">
        <f t="shared" si="3"/>
        <v/>
      </c>
      <c r="C171" s="48" t="str">
        <f>IF('Transfer Definitions'!D26&lt;&gt;"y","",'Population Definitions'!$B$4)</f>
        <v/>
      </c>
      <c r="D171" s="143" t="str">
        <f>IF(NOT('Transfer Definitions'!D26&lt;&gt;"y"),"Number","")</f>
        <v/>
      </c>
      <c r="E171" s="143" t="str">
        <f>IF(NOT('Transfer Definitions'!D26&lt;&gt;"y"),IF(SUMPRODUCT(--(G171:Y171&lt;&gt;""))=0,0,"N.A."),"")</f>
        <v/>
      </c>
      <c r="F171" s="48" t="str">
        <f>IF(NOT('Transfer Definitions'!D26&lt;&gt;"y"),"OR","")</f>
        <v/>
      </c>
    </row>
    <row r="172" spans="1:7" x14ac:dyDescent="0.45">
      <c r="A172" s="48" t="str">
        <f>IF('Transfer Definitions'!F26&lt;&gt;"y","...",'Population Definitions'!$B$5)</f>
        <v>...</v>
      </c>
      <c r="B172" s="1" t="str">
        <f t="shared" si="3"/>
        <v/>
      </c>
      <c r="C172" s="48" t="str">
        <f>IF('Transfer Definitions'!F26&lt;&gt;"y","",'Population Definitions'!$B$6)</f>
        <v/>
      </c>
      <c r="D172" s="143" t="str">
        <f>IF(NOT('Transfer Definitions'!F26&lt;&gt;"y"),"Number","")</f>
        <v/>
      </c>
      <c r="E172" s="143" t="str">
        <f>IF(NOT('Transfer Definitions'!F26&lt;&gt;"y"),IF(SUMPRODUCT(--(G172:Y172&lt;&gt;""))=0,0,"N.A."),"")</f>
        <v/>
      </c>
      <c r="F172" s="48" t="str">
        <f>IF(NOT('Transfer Definitions'!F26&lt;&gt;"y"),"OR","")</f>
        <v/>
      </c>
    </row>
    <row r="173" spans="1:7" x14ac:dyDescent="0.45">
      <c r="A173" s="48" t="str">
        <f>IF('Transfer Definitions'!G26&lt;&gt;"y","...",'Population Definitions'!$B$5)</f>
        <v>Gen 65+</v>
      </c>
      <c r="B173" s="1" t="str">
        <f t="shared" si="3"/>
        <v>---&gt;</v>
      </c>
      <c r="C173" s="48" t="str">
        <f>IF('Transfer Definitions'!G26&lt;&gt;"y","",'Population Definitions'!$B$7)</f>
        <v>PLHIV 65+</v>
      </c>
      <c r="D173" s="143" t="str">
        <f>IF(NOT('Transfer Definitions'!G26&lt;&gt;"y"),"Number","")</f>
        <v>Number</v>
      </c>
      <c r="E173" s="143" t="str">
        <f>IF(NOT('Transfer Definitions'!G26&lt;&gt;"y"),IF(SUMPRODUCT(--(G173:Y173&lt;&gt;""))=0,0,"N.A."),"")</f>
        <v>N.A.</v>
      </c>
      <c r="F173" s="48" t="str">
        <f>IF(NOT('Transfer Definitions'!G26&lt;&gt;"y"),"OR","")</f>
        <v>OR</v>
      </c>
      <c r="G173" s="143">
        <v>100</v>
      </c>
    </row>
    <row r="174" spans="1:7" x14ac:dyDescent="0.45">
      <c r="A174" s="48" t="str">
        <f>IF('Transfer Definitions'!H26&lt;&gt;"y","...",'Population Definitions'!$B$5)</f>
        <v>...</v>
      </c>
      <c r="B174" s="1" t="str">
        <f t="shared" si="3"/>
        <v/>
      </c>
      <c r="C174" s="48" t="str">
        <f>IF('Transfer Definitions'!H26&lt;&gt;"y","",'Population Definitions'!$B$8)</f>
        <v/>
      </c>
      <c r="D174" s="143" t="str">
        <f>IF(NOT('Transfer Definitions'!H26&lt;&gt;"y"),"Number","")</f>
        <v/>
      </c>
      <c r="E174" s="143" t="str">
        <f>IF(NOT('Transfer Definitions'!H26&lt;&gt;"y"),IF(SUMPRODUCT(--(G174:Y174&lt;&gt;""))=0,0,"N.A."),"")</f>
        <v/>
      </c>
      <c r="F174" s="48" t="str">
        <f>IF(NOT('Transfer Definitions'!H26&lt;&gt;"y"),"OR","")</f>
        <v/>
      </c>
    </row>
    <row r="175" spans="1:7" x14ac:dyDescent="0.45">
      <c r="A175" s="48" t="str">
        <f>IF('Transfer Definitions'!I26&lt;&gt;"y","...",'Population Definitions'!$B$5)</f>
        <v>...</v>
      </c>
      <c r="B175" s="1" t="str">
        <f t="shared" si="3"/>
        <v/>
      </c>
      <c r="C175" s="48" t="str">
        <f>IF('Transfer Definitions'!I26&lt;&gt;"y","",'Population Definitions'!$B$9)</f>
        <v/>
      </c>
      <c r="D175" s="143" t="str">
        <f>IF(NOT('Transfer Definitions'!I26&lt;&gt;"y"),"Number","")</f>
        <v/>
      </c>
      <c r="E175" s="143" t="str">
        <f>IF(NOT('Transfer Definitions'!I26&lt;&gt;"y"),IF(SUMPRODUCT(--(G175:Y175&lt;&gt;""))=0,0,"N.A."),"")</f>
        <v/>
      </c>
      <c r="F175" s="48" t="str">
        <f>IF(NOT('Transfer Definitions'!I26&lt;&gt;"y"),"OR","")</f>
        <v/>
      </c>
    </row>
    <row r="176" spans="1:7" x14ac:dyDescent="0.45">
      <c r="A176" s="48" t="str">
        <f>IF('Transfer Definitions'!J26&lt;&gt;"y","...",'Population Definitions'!$B$5)</f>
        <v>...</v>
      </c>
      <c r="B176" s="1" t="str">
        <f t="shared" si="3"/>
        <v/>
      </c>
      <c r="C176" s="48" t="str">
        <f>IF('Transfer Definitions'!J26&lt;&gt;"y","",'Population Definitions'!$B$10)</f>
        <v/>
      </c>
      <c r="D176" s="143" t="str">
        <f>IF(NOT('Transfer Definitions'!J26&lt;&gt;"y"),"Number","")</f>
        <v/>
      </c>
      <c r="E176" s="143" t="str">
        <f>IF(NOT('Transfer Definitions'!J26&lt;&gt;"y"),IF(SUMPRODUCT(--(G176:Y176&lt;&gt;""))=0,0,"N.A."),"")</f>
        <v/>
      </c>
      <c r="F176" s="48" t="str">
        <f>IF(NOT('Transfer Definitions'!J26&lt;&gt;"y"),"OR","")</f>
        <v/>
      </c>
    </row>
    <row r="177" spans="1:6" x14ac:dyDescent="0.45">
      <c r="A177" s="48" t="str">
        <f>IF('Transfer Definitions'!K26&lt;&gt;"y","...",'Population Definitions'!$B$5)</f>
        <v>...</v>
      </c>
      <c r="B177" s="1" t="str">
        <f t="shared" si="3"/>
        <v/>
      </c>
      <c r="C177" s="48" t="str">
        <f>IF('Transfer Definitions'!K26&lt;&gt;"y","",'Population Definitions'!$B$11)</f>
        <v/>
      </c>
      <c r="D177" s="143" t="str">
        <f>IF(NOT('Transfer Definitions'!K26&lt;&gt;"y"),"Number","")</f>
        <v/>
      </c>
      <c r="E177" s="143" t="str">
        <f>IF(NOT('Transfer Definitions'!K26&lt;&gt;"y"),IF(SUMPRODUCT(--(G177:Y177&lt;&gt;""))=0,0,"N.A."),"")</f>
        <v/>
      </c>
      <c r="F177" s="48" t="str">
        <f>IF(NOT('Transfer Definitions'!K26&lt;&gt;"y"),"OR","")</f>
        <v/>
      </c>
    </row>
    <row r="178" spans="1:6" x14ac:dyDescent="0.45">
      <c r="A178" s="48" t="str">
        <f>IF('Transfer Definitions'!L26&lt;&gt;"y","...",'Population Definitions'!$B$5)</f>
        <v>...</v>
      </c>
      <c r="B178" s="1" t="str">
        <f t="shared" si="3"/>
        <v/>
      </c>
      <c r="C178" s="48" t="str">
        <f>IF('Transfer Definitions'!L26&lt;&gt;"y","",'Population Definitions'!$B$12)</f>
        <v/>
      </c>
      <c r="D178" s="143" t="str">
        <f>IF(NOT('Transfer Definitions'!L26&lt;&gt;"y"),"Number","")</f>
        <v/>
      </c>
      <c r="E178" s="143" t="str">
        <f>IF(NOT('Transfer Definitions'!L26&lt;&gt;"y"),IF(SUMPRODUCT(--(G178:Y178&lt;&gt;""))=0,0,"N.A."),"")</f>
        <v/>
      </c>
      <c r="F178" s="48" t="str">
        <f>IF(NOT('Transfer Definitions'!L26&lt;&gt;"y"),"OR","")</f>
        <v/>
      </c>
    </row>
    <row r="179" spans="1:6" x14ac:dyDescent="0.45">
      <c r="A179" s="48" t="str">
        <f>IF('Transfer Definitions'!M26&lt;&gt;"y","...",'Population Definitions'!$B$5)</f>
        <v>...</v>
      </c>
      <c r="B179" s="1" t="str">
        <f t="shared" si="3"/>
        <v/>
      </c>
      <c r="C179" s="48" t="str">
        <f>IF('Transfer Definitions'!M26&lt;&gt;"y","",'Population Definitions'!$B$13)</f>
        <v/>
      </c>
      <c r="D179" s="143" t="str">
        <f>IF(NOT('Transfer Definitions'!M26&lt;&gt;"y"),"Number","")</f>
        <v/>
      </c>
      <c r="E179" s="143" t="str">
        <f>IF(NOT('Transfer Definitions'!M26&lt;&gt;"y"),IF(SUMPRODUCT(--(G179:Y179&lt;&gt;""))=0,0,"N.A."),"")</f>
        <v/>
      </c>
      <c r="F179" s="48" t="str">
        <f>IF(NOT('Transfer Definitions'!M26&lt;&gt;"y"),"OR","")</f>
        <v/>
      </c>
    </row>
    <row r="180" spans="1:6" x14ac:dyDescent="0.45">
      <c r="A180" s="48" t="str">
        <f>IF('Transfer Definitions'!B27&lt;&gt;"y","...",'Population Definitions'!$B$6)</f>
        <v>...</v>
      </c>
      <c r="B180" s="1" t="str">
        <f t="shared" si="3"/>
        <v/>
      </c>
      <c r="C180" s="48" t="str">
        <f>IF('Transfer Definitions'!B27&lt;&gt;"y","",'Population Definitions'!$B$2)</f>
        <v/>
      </c>
      <c r="D180" s="143" t="str">
        <f>IF(NOT('Transfer Definitions'!B27&lt;&gt;"y"),"Number","")</f>
        <v/>
      </c>
      <c r="E180" s="143" t="str">
        <f>IF(NOT('Transfer Definitions'!B27&lt;&gt;"y"),IF(SUMPRODUCT(--(G180:Y180&lt;&gt;""))=0,0,"N.A."),"")</f>
        <v/>
      </c>
      <c r="F180" s="48" t="str">
        <f>IF(NOT('Transfer Definitions'!B27&lt;&gt;"y"),"OR","")</f>
        <v/>
      </c>
    </row>
    <row r="181" spans="1:6" x14ac:dyDescent="0.45">
      <c r="A181" s="48" t="str">
        <f>IF('Transfer Definitions'!C27&lt;&gt;"y","...",'Population Definitions'!$B$6)</f>
        <v>...</v>
      </c>
      <c r="B181" s="1" t="str">
        <f t="shared" si="3"/>
        <v/>
      </c>
      <c r="C181" s="48" t="str">
        <f>IF('Transfer Definitions'!C27&lt;&gt;"y","",'Population Definitions'!$B$3)</f>
        <v/>
      </c>
      <c r="D181" s="143" t="str">
        <f>IF(NOT('Transfer Definitions'!C27&lt;&gt;"y"),"Number","")</f>
        <v/>
      </c>
      <c r="E181" s="143" t="str">
        <f>IF(NOT('Transfer Definitions'!C27&lt;&gt;"y"),IF(SUMPRODUCT(--(G181:Y181&lt;&gt;""))=0,0,"N.A."),"")</f>
        <v/>
      </c>
      <c r="F181" s="48" t="str">
        <f>IF(NOT('Transfer Definitions'!C27&lt;&gt;"y"),"OR","")</f>
        <v/>
      </c>
    </row>
    <row r="182" spans="1:6" x14ac:dyDescent="0.45">
      <c r="A182" s="48" t="str">
        <f>IF('Transfer Definitions'!D27&lt;&gt;"y","...",'Population Definitions'!$B$6)</f>
        <v>...</v>
      </c>
      <c r="B182" s="1" t="str">
        <f t="shared" si="3"/>
        <v/>
      </c>
      <c r="C182" s="48" t="str">
        <f>IF('Transfer Definitions'!D27&lt;&gt;"y","",'Population Definitions'!$B$4)</f>
        <v/>
      </c>
      <c r="D182" s="143" t="str">
        <f>IF(NOT('Transfer Definitions'!D27&lt;&gt;"y"),"Number","")</f>
        <v/>
      </c>
      <c r="E182" s="143" t="str">
        <f>IF(NOT('Transfer Definitions'!D27&lt;&gt;"y"),IF(SUMPRODUCT(--(G182:Y182&lt;&gt;""))=0,0,"N.A."),"")</f>
        <v/>
      </c>
      <c r="F182" s="48" t="str">
        <f>IF(NOT('Transfer Definitions'!D27&lt;&gt;"y"),"OR","")</f>
        <v/>
      </c>
    </row>
    <row r="183" spans="1:6" x14ac:dyDescent="0.45">
      <c r="A183" s="48" t="str">
        <f>IF('Transfer Definitions'!E27&lt;&gt;"y","...",'Population Definitions'!$B$6)</f>
        <v>...</v>
      </c>
      <c r="B183" s="1" t="str">
        <f t="shared" si="3"/>
        <v/>
      </c>
      <c r="C183" s="48" t="str">
        <f>IF('Transfer Definitions'!E27&lt;&gt;"y","",'Population Definitions'!$B$5)</f>
        <v/>
      </c>
      <c r="D183" s="143" t="str">
        <f>IF(NOT('Transfer Definitions'!E27&lt;&gt;"y"),"Number","")</f>
        <v/>
      </c>
      <c r="E183" s="143" t="str">
        <f>IF(NOT('Transfer Definitions'!E27&lt;&gt;"y"),IF(SUMPRODUCT(--(G183:Y183&lt;&gt;""))=0,0,"N.A."),"")</f>
        <v/>
      </c>
      <c r="F183" s="48" t="str">
        <f>IF(NOT('Transfer Definitions'!E27&lt;&gt;"y"),"OR","")</f>
        <v/>
      </c>
    </row>
    <row r="184" spans="1:6" x14ac:dyDescent="0.45">
      <c r="A184" s="48" t="str">
        <f>IF('Transfer Definitions'!G27&lt;&gt;"y","...",'Population Definitions'!$B$6)</f>
        <v>...</v>
      </c>
      <c r="B184" s="1" t="str">
        <f t="shared" si="3"/>
        <v/>
      </c>
      <c r="C184" s="48" t="str">
        <f>IF('Transfer Definitions'!G27&lt;&gt;"y","",'Population Definitions'!$B$7)</f>
        <v/>
      </c>
      <c r="D184" s="143" t="str">
        <f>IF(NOT('Transfer Definitions'!G27&lt;&gt;"y"),"Number","")</f>
        <v/>
      </c>
      <c r="E184" s="143" t="str">
        <f>IF(NOT('Transfer Definitions'!G27&lt;&gt;"y"),IF(SUMPRODUCT(--(G184:Y184&lt;&gt;""))=0,0,"N.A."),"")</f>
        <v/>
      </c>
      <c r="F184" s="48" t="str">
        <f>IF(NOT('Transfer Definitions'!G27&lt;&gt;"y"),"OR","")</f>
        <v/>
      </c>
    </row>
    <row r="185" spans="1:6" x14ac:dyDescent="0.45">
      <c r="A185" s="48" t="str">
        <f>IF('Transfer Definitions'!H27&lt;&gt;"y","...",'Population Definitions'!$B$6)</f>
        <v>...</v>
      </c>
      <c r="B185" s="1" t="str">
        <f t="shared" si="3"/>
        <v/>
      </c>
      <c r="C185" s="48" t="str">
        <f>IF('Transfer Definitions'!H27&lt;&gt;"y","",'Population Definitions'!$B$8)</f>
        <v/>
      </c>
      <c r="D185" s="143" t="str">
        <f>IF(NOT('Transfer Definitions'!H27&lt;&gt;"y"),"Number","")</f>
        <v/>
      </c>
      <c r="E185" s="143" t="str">
        <f>IF(NOT('Transfer Definitions'!H27&lt;&gt;"y"),IF(SUMPRODUCT(--(G185:Y185&lt;&gt;""))=0,0,"N.A."),"")</f>
        <v/>
      </c>
      <c r="F185" s="48" t="str">
        <f>IF(NOT('Transfer Definitions'!H27&lt;&gt;"y"),"OR","")</f>
        <v/>
      </c>
    </row>
    <row r="186" spans="1:6" x14ac:dyDescent="0.45">
      <c r="A186" s="48" t="str">
        <f>IF('Transfer Definitions'!I27&lt;&gt;"y","...",'Population Definitions'!$B$6)</f>
        <v>...</v>
      </c>
      <c r="B186" s="1" t="str">
        <f t="shared" si="3"/>
        <v/>
      </c>
      <c r="C186" s="48" t="str">
        <f>IF('Transfer Definitions'!I27&lt;&gt;"y","",'Population Definitions'!$B$9)</f>
        <v/>
      </c>
      <c r="D186" s="143" t="str">
        <f>IF(NOT('Transfer Definitions'!I27&lt;&gt;"y"),"Number","")</f>
        <v/>
      </c>
      <c r="E186" s="143" t="str">
        <f>IF(NOT('Transfer Definitions'!I27&lt;&gt;"y"),IF(SUMPRODUCT(--(G186:Y186&lt;&gt;""))=0,0,"N.A."),"")</f>
        <v/>
      </c>
      <c r="F186" s="48" t="str">
        <f>IF(NOT('Transfer Definitions'!I27&lt;&gt;"y"),"OR","")</f>
        <v/>
      </c>
    </row>
    <row r="187" spans="1:6" x14ac:dyDescent="0.45">
      <c r="A187" s="48" t="str">
        <f>IF('Transfer Definitions'!J27&lt;&gt;"y","...",'Population Definitions'!$B$6)</f>
        <v>...</v>
      </c>
      <c r="B187" s="1" t="str">
        <f t="shared" si="3"/>
        <v/>
      </c>
      <c r="C187" s="48" t="str">
        <f>IF('Transfer Definitions'!J27&lt;&gt;"y","",'Population Definitions'!$B$10)</f>
        <v/>
      </c>
      <c r="D187" s="143" t="str">
        <f>IF(NOT('Transfer Definitions'!J27&lt;&gt;"y"),"Number","")</f>
        <v/>
      </c>
      <c r="E187" s="143" t="str">
        <f>IF(NOT('Transfer Definitions'!J27&lt;&gt;"y"),IF(SUMPRODUCT(--(G187:Y187&lt;&gt;""))=0,0,"N.A."),"")</f>
        <v/>
      </c>
      <c r="F187" s="48" t="str">
        <f>IF(NOT('Transfer Definitions'!J27&lt;&gt;"y"),"OR","")</f>
        <v/>
      </c>
    </row>
    <row r="188" spans="1:6" x14ac:dyDescent="0.45">
      <c r="A188" s="48" t="str">
        <f>IF('Transfer Definitions'!K27&lt;&gt;"y","...",'Population Definitions'!$B$6)</f>
        <v>...</v>
      </c>
      <c r="B188" s="1" t="str">
        <f t="shared" si="3"/>
        <v/>
      </c>
      <c r="C188" s="48" t="str">
        <f>IF('Transfer Definitions'!K27&lt;&gt;"y","",'Population Definitions'!$B$11)</f>
        <v/>
      </c>
      <c r="D188" s="143" t="str">
        <f>IF(NOT('Transfer Definitions'!K27&lt;&gt;"y"),"Number","")</f>
        <v/>
      </c>
      <c r="E188" s="143" t="str">
        <f>IF(NOT('Transfer Definitions'!K27&lt;&gt;"y"),IF(SUMPRODUCT(--(G188:Y188&lt;&gt;""))=0,0,"N.A."),"")</f>
        <v/>
      </c>
      <c r="F188" s="48" t="str">
        <f>IF(NOT('Transfer Definitions'!K27&lt;&gt;"y"),"OR","")</f>
        <v/>
      </c>
    </row>
    <row r="189" spans="1:6" x14ac:dyDescent="0.45">
      <c r="A189" s="48" t="str">
        <f>IF('Transfer Definitions'!L27&lt;&gt;"y","...",'Population Definitions'!$B$6)</f>
        <v>...</v>
      </c>
      <c r="B189" s="1" t="str">
        <f t="shared" si="3"/>
        <v/>
      </c>
      <c r="C189" s="48" t="str">
        <f>IF('Transfer Definitions'!L27&lt;&gt;"y","",'Population Definitions'!$B$12)</f>
        <v/>
      </c>
      <c r="D189" s="143" t="str">
        <f>IF(NOT('Transfer Definitions'!L27&lt;&gt;"y"),"Number","")</f>
        <v/>
      </c>
      <c r="E189" s="143" t="str">
        <f>IF(NOT('Transfer Definitions'!L27&lt;&gt;"y"),IF(SUMPRODUCT(--(G189:Y189&lt;&gt;""))=0,0,"N.A."),"")</f>
        <v/>
      </c>
      <c r="F189" s="48" t="str">
        <f>IF(NOT('Transfer Definitions'!L27&lt;&gt;"y"),"OR","")</f>
        <v/>
      </c>
    </row>
    <row r="190" spans="1:6" x14ac:dyDescent="0.45">
      <c r="A190" s="48" t="str">
        <f>IF('Transfer Definitions'!M27&lt;&gt;"y","...",'Population Definitions'!$B$6)</f>
        <v>...</v>
      </c>
      <c r="B190" s="1" t="str">
        <f t="shared" si="3"/>
        <v/>
      </c>
      <c r="C190" s="48" t="str">
        <f>IF('Transfer Definitions'!M27&lt;&gt;"y","",'Population Definitions'!$B$13)</f>
        <v/>
      </c>
      <c r="D190" s="143" t="str">
        <f>IF(NOT('Transfer Definitions'!M27&lt;&gt;"y"),"Number","")</f>
        <v/>
      </c>
      <c r="E190" s="143" t="str">
        <f>IF(NOT('Transfer Definitions'!M27&lt;&gt;"y"),IF(SUMPRODUCT(--(G190:Y190&lt;&gt;""))=0,0,"N.A."),"")</f>
        <v/>
      </c>
      <c r="F190" s="48" t="str">
        <f>IF(NOT('Transfer Definitions'!M27&lt;&gt;"y"),"OR","")</f>
        <v/>
      </c>
    </row>
    <row r="191" spans="1:6" x14ac:dyDescent="0.45">
      <c r="A191" s="48" t="str">
        <f>IF('Transfer Definitions'!B28&lt;&gt;"y","...",'Population Definitions'!$B$7)</f>
        <v>...</v>
      </c>
      <c r="B191" s="1" t="str">
        <f t="shared" si="3"/>
        <v/>
      </c>
      <c r="C191" s="48" t="str">
        <f>IF('Transfer Definitions'!B28&lt;&gt;"y","",'Population Definitions'!$B$2)</f>
        <v/>
      </c>
      <c r="D191" s="143" t="str">
        <f>IF(NOT('Transfer Definitions'!B28&lt;&gt;"y"),"Number","")</f>
        <v/>
      </c>
      <c r="E191" s="143" t="str">
        <f>IF(NOT('Transfer Definitions'!B28&lt;&gt;"y"),IF(SUMPRODUCT(--(G191:Y191&lt;&gt;""))=0,0,"N.A."),"")</f>
        <v/>
      </c>
      <c r="F191" s="48" t="str">
        <f>IF(NOT('Transfer Definitions'!B28&lt;&gt;"y"),"OR","")</f>
        <v/>
      </c>
    </row>
    <row r="192" spans="1:6" x14ac:dyDescent="0.45">
      <c r="A192" s="48" t="str">
        <f>IF('Transfer Definitions'!C28&lt;&gt;"y","...",'Population Definitions'!$B$7)</f>
        <v>...</v>
      </c>
      <c r="B192" s="1" t="str">
        <f t="shared" si="3"/>
        <v/>
      </c>
      <c r="C192" s="48" t="str">
        <f>IF('Transfer Definitions'!C28&lt;&gt;"y","",'Population Definitions'!$B$3)</f>
        <v/>
      </c>
      <c r="D192" s="143" t="str">
        <f>IF(NOT('Transfer Definitions'!C28&lt;&gt;"y"),"Number","")</f>
        <v/>
      </c>
      <c r="E192" s="143" t="str">
        <f>IF(NOT('Transfer Definitions'!C28&lt;&gt;"y"),IF(SUMPRODUCT(--(G192:Y192&lt;&gt;""))=0,0,"N.A."),"")</f>
        <v/>
      </c>
      <c r="F192" s="48" t="str">
        <f>IF(NOT('Transfer Definitions'!C28&lt;&gt;"y"),"OR","")</f>
        <v/>
      </c>
    </row>
    <row r="193" spans="1:6" x14ac:dyDescent="0.45">
      <c r="A193" s="48" t="str">
        <f>IF('Transfer Definitions'!D28&lt;&gt;"y","...",'Population Definitions'!$B$7)</f>
        <v>...</v>
      </c>
      <c r="B193" s="1" t="str">
        <f t="shared" si="3"/>
        <v/>
      </c>
      <c r="C193" s="48" t="str">
        <f>IF('Transfer Definitions'!D28&lt;&gt;"y","",'Population Definitions'!$B$4)</f>
        <v/>
      </c>
      <c r="D193" s="143" t="str">
        <f>IF(NOT('Transfer Definitions'!D28&lt;&gt;"y"),"Number","")</f>
        <v/>
      </c>
      <c r="E193" s="143" t="str">
        <f>IF(NOT('Transfer Definitions'!D28&lt;&gt;"y"),IF(SUMPRODUCT(--(G193:Y193&lt;&gt;""))=0,0,"N.A."),"")</f>
        <v/>
      </c>
      <c r="F193" s="48" t="str">
        <f>IF(NOT('Transfer Definitions'!D28&lt;&gt;"y"),"OR","")</f>
        <v/>
      </c>
    </row>
    <row r="194" spans="1:6" x14ac:dyDescent="0.45">
      <c r="A194" s="48" t="str">
        <f>IF('Transfer Definitions'!E28&lt;&gt;"y","...",'Population Definitions'!$B$7)</f>
        <v>...</v>
      </c>
      <c r="B194" s="1" t="str">
        <f t="shared" si="3"/>
        <v/>
      </c>
      <c r="C194" s="48" t="str">
        <f>IF('Transfer Definitions'!E28&lt;&gt;"y","",'Population Definitions'!$B$5)</f>
        <v/>
      </c>
      <c r="D194" s="143" t="str">
        <f>IF(NOT('Transfer Definitions'!E28&lt;&gt;"y"),"Number","")</f>
        <v/>
      </c>
      <c r="E194" s="143" t="str">
        <f>IF(NOT('Transfer Definitions'!E28&lt;&gt;"y"),IF(SUMPRODUCT(--(G194:Y194&lt;&gt;""))=0,0,"N.A."),"")</f>
        <v/>
      </c>
      <c r="F194" s="48" t="str">
        <f>IF(NOT('Transfer Definitions'!E28&lt;&gt;"y"),"OR","")</f>
        <v/>
      </c>
    </row>
    <row r="195" spans="1:6" x14ac:dyDescent="0.45">
      <c r="A195" s="48" t="str">
        <f>IF('Transfer Definitions'!F28&lt;&gt;"y","...",'Population Definitions'!$B$7)</f>
        <v>...</v>
      </c>
      <c r="B195" s="1" t="str">
        <f t="shared" si="3"/>
        <v/>
      </c>
      <c r="C195" s="48" t="str">
        <f>IF('Transfer Definitions'!F28&lt;&gt;"y","",'Population Definitions'!$B$6)</f>
        <v/>
      </c>
      <c r="D195" s="143" t="str">
        <f>IF(NOT('Transfer Definitions'!F28&lt;&gt;"y"),"Number","")</f>
        <v/>
      </c>
      <c r="E195" s="143" t="str">
        <f>IF(NOT('Transfer Definitions'!F28&lt;&gt;"y"),IF(SUMPRODUCT(--(G195:Y195&lt;&gt;""))=0,0,"N.A."),"")</f>
        <v/>
      </c>
      <c r="F195" s="48" t="str">
        <f>IF(NOT('Transfer Definitions'!F28&lt;&gt;"y"),"OR","")</f>
        <v/>
      </c>
    </row>
    <row r="196" spans="1:6" x14ac:dyDescent="0.45">
      <c r="A196" s="48" t="str">
        <f>IF('Transfer Definitions'!H28&lt;&gt;"y","...",'Population Definitions'!$B$7)</f>
        <v>...</v>
      </c>
      <c r="B196" s="1" t="str">
        <f t="shared" si="3"/>
        <v/>
      </c>
      <c r="C196" s="48" t="str">
        <f>IF('Transfer Definitions'!H28&lt;&gt;"y","",'Population Definitions'!$B$8)</f>
        <v/>
      </c>
      <c r="D196" s="143" t="str">
        <f>IF(NOT('Transfer Definitions'!H28&lt;&gt;"y"),"Number","")</f>
        <v/>
      </c>
      <c r="E196" s="143" t="str">
        <f>IF(NOT('Transfer Definitions'!H28&lt;&gt;"y"),IF(SUMPRODUCT(--(G196:Y196&lt;&gt;""))=0,0,"N.A."),"")</f>
        <v/>
      </c>
      <c r="F196" s="48" t="str">
        <f>IF(NOT('Transfer Definitions'!H28&lt;&gt;"y"),"OR","")</f>
        <v/>
      </c>
    </row>
    <row r="197" spans="1:6" x14ac:dyDescent="0.45">
      <c r="A197" s="48" t="str">
        <f>IF('Transfer Definitions'!I28&lt;&gt;"y","...",'Population Definitions'!$B$7)</f>
        <v>...</v>
      </c>
      <c r="B197" s="1" t="str">
        <f t="shared" si="3"/>
        <v/>
      </c>
      <c r="C197" s="48" t="str">
        <f>IF('Transfer Definitions'!I28&lt;&gt;"y","",'Population Definitions'!$B$9)</f>
        <v/>
      </c>
      <c r="D197" s="143" t="str">
        <f>IF(NOT('Transfer Definitions'!I28&lt;&gt;"y"),"Number","")</f>
        <v/>
      </c>
      <c r="E197" s="143" t="str">
        <f>IF(NOT('Transfer Definitions'!I28&lt;&gt;"y"),IF(SUMPRODUCT(--(G197:Y197&lt;&gt;""))=0,0,"N.A."),"")</f>
        <v/>
      </c>
      <c r="F197" s="48" t="str">
        <f>IF(NOT('Transfer Definitions'!I28&lt;&gt;"y"),"OR","")</f>
        <v/>
      </c>
    </row>
    <row r="198" spans="1:6" x14ac:dyDescent="0.45">
      <c r="A198" s="48" t="str">
        <f>IF('Transfer Definitions'!J28&lt;&gt;"y","...",'Population Definitions'!$B$7)</f>
        <v>...</v>
      </c>
      <c r="B198" s="1" t="str">
        <f t="shared" si="3"/>
        <v/>
      </c>
      <c r="C198" s="48" t="str">
        <f>IF('Transfer Definitions'!J28&lt;&gt;"y","",'Population Definitions'!$B$10)</f>
        <v/>
      </c>
      <c r="D198" s="143" t="str">
        <f>IF(NOT('Transfer Definitions'!J28&lt;&gt;"y"),"Number","")</f>
        <v/>
      </c>
      <c r="E198" s="143" t="str">
        <f>IF(NOT('Transfer Definitions'!J28&lt;&gt;"y"),IF(SUMPRODUCT(--(G198:Y198&lt;&gt;""))=0,0,"N.A."),"")</f>
        <v/>
      </c>
      <c r="F198" s="48" t="str">
        <f>IF(NOT('Transfer Definitions'!J28&lt;&gt;"y"),"OR","")</f>
        <v/>
      </c>
    </row>
    <row r="199" spans="1:6" x14ac:dyDescent="0.45">
      <c r="A199" s="48" t="str">
        <f>IF('Transfer Definitions'!K28&lt;&gt;"y","...",'Population Definitions'!$B$7)</f>
        <v>...</v>
      </c>
      <c r="B199" s="1" t="str">
        <f t="shared" si="3"/>
        <v/>
      </c>
      <c r="C199" s="48" t="str">
        <f>IF('Transfer Definitions'!K28&lt;&gt;"y","",'Population Definitions'!$B$11)</f>
        <v/>
      </c>
      <c r="D199" s="143" t="str">
        <f>IF(NOT('Transfer Definitions'!K28&lt;&gt;"y"),"Number","")</f>
        <v/>
      </c>
      <c r="E199" s="143" t="str">
        <f>IF(NOT('Transfer Definitions'!K28&lt;&gt;"y"),IF(SUMPRODUCT(--(G199:Y199&lt;&gt;""))=0,0,"N.A."),"")</f>
        <v/>
      </c>
      <c r="F199" s="48" t="str">
        <f>IF(NOT('Transfer Definitions'!K28&lt;&gt;"y"),"OR","")</f>
        <v/>
      </c>
    </row>
    <row r="200" spans="1:6" x14ac:dyDescent="0.45">
      <c r="A200" s="48" t="str">
        <f>IF('Transfer Definitions'!L28&lt;&gt;"y","...",'Population Definitions'!$B$7)</f>
        <v>...</v>
      </c>
      <c r="B200" s="1" t="str">
        <f t="shared" ref="B200:B263" si="4">IF(C200="","","---&gt;")</f>
        <v/>
      </c>
      <c r="C200" s="48" t="str">
        <f>IF('Transfer Definitions'!L28&lt;&gt;"y","",'Population Definitions'!$B$12)</f>
        <v/>
      </c>
      <c r="D200" s="143" t="str">
        <f>IF(NOT('Transfer Definitions'!L28&lt;&gt;"y"),"Number","")</f>
        <v/>
      </c>
      <c r="E200" s="143" t="str">
        <f>IF(NOT('Transfer Definitions'!L28&lt;&gt;"y"),IF(SUMPRODUCT(--(G200:Y200&lt;&gt;""))=0,0,"N.A."),"")</f>
        <v/>
      </c>
      <c r="F200" s="48" t="str">
        <f>IF(NOT('Transfer Definitions'!L28&lt;&gt;"y"),"OR","")</f>
        <v/>
      </c>
    </row>
    <row r="201" spans="1:6" x14ac:dyDescent="0.45">
      <c r="A201" s="48" t="str">
        <f>IF('Transfer Definitions'!M28&lt;&gt;"y","...",'Population Definitions'!$B$7)</f>
        <v>...</v>
      </c>
      <c r="B201" s="1" t="str">
        <f t="shared" si="4"/>
        <v/>
      </c>
      <c r="C201" s="48" t="str">
        <f>IF('Transfer Definitions'!M28&lt;&gt;"y","",'Population Definitions'!$B$13)</f>
        <v/>
      </c>
      <c r="D201" s="143" t="str">
        <f>IF(NOT('Transfer Definitions'!M28&lt;&gt;"y"),"Number","")</f>
        <v/>
      </c>
      <c r="E201" s="143" t="str">
        <f>IF(NOT('Transfer Definitions'!M28&lt;&gt;"y"),IF(SUMPRODUCT(--(G201:Y201&lt;&gt;""))=0,0,"N.A."),"")</f>
        <v/>
      </c>
      <c r="F201" s="48" t="str">
        <f>IF(NOT('Transfer Definitions'!M28&lt;&gt;"y"),"OR","")</f>
        <v/>
      </c>
    </row>
    <row r="202" spans="1:6" x14ac:dyDescent="0.45">
      <c r="A202" s="48" t="str">
        <f>IF('Transfer Definitions'!B29&lt;&gt;"y","...",'Population Definitions'!$B$8)</f>
        <v>...</v>
      </c>
      <c r="B202" s="1" t="str">
        <f t="shared" si="4"/>
        <v/>
      </c>
      <c r="C202" s="48" t="str">
        <f>IF('Transfer Definitions'!B29&lt;&gt;"y","",'Population Definitions'!$B$2)</f>
        <v/>
      </c>
      <c r="D202" s="143" t="str">
        <f>IF(NOT('Transfer Definitions'!B29&lt;&gt;"y"),"Number","")</f>
        <v/>
      </c>
      <c r="E202" s="143" t="str">
        <f>IF(NOT('Transfer Definitions'!B29&lt;&gt;"y"),IF(SUMPRODUCT(--(G202:Y202&lt;&gt;""))=0,0,"N.A."),"")</f>
        <v/>
      </c>
      <c r="F202" s="48" t="str">
        <f>IF(NOT('Transfer Definitions'!B29&lt;&gt;"y"),"OR","")</f>
        <v/>
      </c>
    </row>
    <row r="203" spans="1:6" x14ac:dyDescent="0.45">
      <c r="A203" s="48" t="str">
        <f>IF('Transfer Definitions'!C29&lt;&gt;"y","...",'Population Definitions'!$B$8)</f>
        <v>...</v>
      </c>
      <c r="B203" s="1" t="str">
        <f t="shared" si="4"/>
        <v/>
      </c>
      <c r="C203" s="48" t="str">
        <f>IF('Transfer Definitions'!C29&lt;&gt;"y","",'Population Definitions'!$B$3)</f>
        <v/>
      </c>
      <c r="D203" s="143" t="str">
        <f>IF(NOT('Transfer Definitions'!C29&lt;&gt;"y"),"Number","")</f>
        <v/>
      </c>
      <c r="E203" s="143" t="str">
        <f>IF(NOT('Transfer Definitions'!C29&lt;&gt;"y"),IF(SUMPRODUCT(--(G203:Y203&lt;&gt;""))=0,0,"N.A."),"")</f>
        <v/>
      </c>
      <c r="F203" s="48" t="str">
        <f>IF(NOT('Transfer Definitions'!C29&lt;&gt;"y"),"OR","")</f>
        <v/>
      </c>
    </row>
    <row r="204" spans="1:6" x14ac:dyDescent="0.45">
      <c r="A204" s="48" t="str">
        <f>IF('Transfer Definitions'!D29&lt;&gt;"y","...",'Population Definitions'!$B$8)</f>
        <v>...</v>
      </c>
      <c r="B204" s="1" t="str">
        <f t="shared" si="4"/>
        <v/>
      </c>
      <c r="C204" s="48" t="str">
        <f>IF('Transfer Definitions'!D29&lt;&gt;"y","",'Population Definitions'!$B$4)</f>
        <v/>
      </c>
      <c r="D204" s="143" t="str">
        <f>IF(NOT('Transfer Definitions'!D29&lt;&gt;"y"),"Number","")</f>
        <v/>
      </c>
      <c r="E204" s="143" t="str">
        <f>IF(NOT('Transfer Definitions'!D29&lt;&gt;"y"),IF(SUMPRODUCT(--(G204:Y204&lt;&gt;""))=0,0,"N.A."),"")</f>
        <v/>
      </c>
      <c r="F204" s="48" t="str">
        <f>IF(NOT('Transfer Definitions'!D29&lt;&gt;"y"),"OR","")</f>
        <v/>
      </c>
    </row>
    <row r="205" spans="1:6" x14ac:dyDescent="0.45">
      <c r="A205" s="48" t="str">
        <f>IF('Transfer Definitions'!E29&lt;&gt;"y","...",'Population Definitions'!$B$8)</f>
        <v>...</v>
      </c>
      <c r="B205" s="1" t="str">
        <f t="shared" si="4"/>
        <v/>
      </c>
      <c r="C205" s="48" t="str">
        <f>IF('Transfer Definitions'!E29&lt;&gt;"y","",'Population Definitions'!$B$5)</f>
        <v/>
      </c>
      <c r="D205" s="143" t="str">
        <f>IF(NOT('Transfer Definitions'!E29&lt;&gt;"y"),"Number","")</f>
        <v/>
      </c>
      <c r="E205" s="143" t="str">
        <f>IF(NOT('Transfer Definitions'!E29&lt;&gt;"y"),IF(SUMPRODUCT(--(G205:Y205&lt;&gt;""))=0,0,"N.A."),"")</f>
        <v/>
      </c>
      <c r="F205" s="48" t="str">
        <f>IF(NOT('Transfer Definitions'!E29&lt;&gt;"y"),"OR","")</f>
        <v/>
      </c>
    </row>
    <row r="206" spans="1:6" x14ac:dyDescent="0.45">
      <c r="A206" s="48" t="str">
        <f>IF('Transfer Definitions'!F29&lt;&gt;"y","...",'Population Definitions'!$B$8)</f>
        <v>...</v>
      </c>
      <c r="B206" s="1" t="str">
        <f t="shared" si="4"/>
        <v/>
      </c>
      <c r="C206" s="48" t="str">
        <f>IF('Transfer Definitions'!F29&lt;&gt;"y","",'Population Definitions'!$B$6)</f>
        <v/>
      </c>
      <c r="D206" s="143" t="str">
        <f>IF(NOT('Transfer Definitions'!F29&lt;&gt;"y"),"Number","")</f>
        <v/>
      </c>
      <c r="E206" s="143" t="str">
        <f>IF(NOT('Transfer Definitions'!F29&lt;&gt;"y"),IF(SUMPRODUCT(--(G206:Y206&lt;&gt;""))=0,0,"N.A."),"")</f>
        <v/>
      </c>
      <c r="F206" s="48" t="str">
        <f>IF(NOT('Transfer Definitions'!F29&lt;&gt;"y"),"OR","")</f>
        <v/>
      </c>
    </row>
    <row r="207" spans="1:6" x14ac:dyDescent="0.45">
      <c r="A207" s="48" t="str">
        <f>IF('Transfer Definitions'!G29&lt;&gt;"y","...",'Population Definitions'!$B$8)</f>
        <v>...</v>
      </c>
      <c r="B207" s="1" t="str">
        <f t="shared" si="4"/>
        <v/>
      </c>
      <c r="C207" s="48" t="str">
        <f>IF('Transfer Definitions'!G29&lt;&gt;"y","",'Population Definitions'!$B$7)</f>
        <v/>
      </c>
      <c r="D207" s="143" t="str">
        <f>IF(NOT('Transfer Definitions'!G29&lt;&gt;"y"),"Number","")</f>
        <v/>
      </c>
      <c r="E207" s="143" t="str">
        <f>IF(NOT('Transfer Definitions'!G29&lt;&gt;"y"),IF(SUMPRODUCT(--(G207:Y207&lt;&gt;""))=0,0,"N.A."),"")</f>
        <v/>
      </c>
      <c r="F207" s="48" t="str">
        <f>IF(NOT('Transfer Definitions'!G29&lt;&gt;"y"),"OR","")</f>
        <v/>
      </c>
    </row>
    <row r="208" spans="1:6" x14ac:dyDescent="0.45">
      <c r="A208" s="48" t="str">
        <f>IF('Transfer Definitions'!I29&lt;&gt;"y","...",'Population Definitions'!$B$8)</f>
        <v>Prisoners</v>
      </c>
      <c r="B208" s="1" t="str">
        <f t="shared" si="4"/>
        <v>---&gt;</v>
      </c>
      <c r="C208" s="48" t="str">
        <f>IF('Transfer Definitions'!I29&lt;&gt;"y","",'Population Definitions'!$B$9)</f>
        <v>PLHIV Prisoners</v>
      </c>
      <c r="D208" s="143" t="str">
        <f>IF(NOT('Transfer Definitions'!I29&lt;&gt;"y"),"Number","")</f>
        <v>Number</v>
      </c>
      <c r="E208" s="143">
        <f>IF(NOT('Transfer Definitions'!I29&lt;&gt;"y"),IF(SUMPRODUCT(--(G208:Y208&lt;&gt;""))=0,0,"N.A."),"")</f>
        <v>0</v>
      </c>
      <c r="F208" s="48" t="str">
        <f>IF(NOT('Transfer Definitions'!I29&lt;&gt;"y"),"OR","")</f>
        <v>OR</v>
      </c>
    </row>
    <row r="209" spans="1:6" x14ac:dyDescent="0.45">
      <c r="A209" s="48" t="str">
        <f>IF('Transfer Definitions'!J29&lt;&gt;"y","...",'Population Definitions'!$B$8)</f>
        <v>...</v>
      </c>
      <c r="B209" s="1" t="str">
        <f t="shared" si="4"/>
        <v/>
      </c>
      <c r="C209" s="48" t="str">
        <f>IF('Transfer Definitions'!J29&lt;&gt;"y","",'Population Definitions'!$B$10)</f>
        <v/>
      </c>
      <c r="D209" s="143" t="str">
        <f>IF(NOT('Transfer Definitions'!J29&lt;&gt;"y"),"Number","")</f>
        <v/>
      </c>
      <c r="E209" s="143" t="str">
        <f>IF(NOT('Transfer Definitions'!J29&lt;&gt;"y"),IF(SUMPRODUCT(--(G209:Y209&lt;&gt;""))=0,0,"N.A."),"")</f>
        <v/>
      </c>
      <c r="F209" s="48" t="str">
        <f>IF(NOT('Transfer Definitions'!J29&lt;&gt;"y"),"OR","")</f>
        <v/>
      </c>
    </row>
    <row r="210" spans="1:6" x14ac:dyDescent="0.45">
      <c r="A210" s="48" t="str">
        <f>IF('Transfer Definitions'!K29&lt;&gt;"y","...",'Population Definitions'!$B$8)</f>
        <v>...</v>
      </c>
      <c r="B210" s="1" t="str">
        <f t="shared" si="4"/>
        <v/>
      </c>
      <c r="C210" s="48" t="str">
        <f>IF('Transfer Definitions'!K29&lt;&gt;"y","",'Population Definitions'!$B$11)</f>
        <v/>
      </c>
      <c r="D210" s="143" t="str">
        <f>IF(NOT('Transfer Definitions'!K29&lt;&gt;"y"),"Number","")</f>
        <v/>
      </c>
      <c r="E210" s="143" t="str">
        <f>IF(NOT('Transfer Definitions'!K29&lt;&gt;"y"),IF(SUMPRODUCT(--(G210:Y210&lt;&gt;""))=0,0,"N.A."),"")</f>
        <v/>
      </c>
      <c r="F210" s="48" t="str">
        <f>IF(NOT('Transfer Definitions'!K29&lt;&gt;"y"),"OR","")</f>
        <v/>
      </c>
    </row>
    <row r="211" spans="1:6" x14ac:dyDescent="0.45">
      <c r="A211" s="48" t="str">
        <f>IF('Transfer Definitions'!L29&lt;&gt;"y","...",'Population Definitions'!$B$8)</f>
        <v>...</v>
      </c>
      <c r="B211" s="1" t="str">
        <f t="shared" si="4"/>
        <v/>
      </c>
      <c r="C211" s="48" t="str">
        <f>IF('Transfer Definitions'!L29&lt;&gt;"y","",'Population Definitions'!$B$12)</f>
        <v/>
      </c>
      <c r="D211" s="143" t="str">
        <f>IF(NOT('Transfer Definitions'!L29&lt;&gt;"y"),"Number","")</f>
        <v/>
      </c>
      <c r="E211" s="143" t="str">
        <f>IF(NOT('Transfer Definitions'!L29&lt;&gt;"y"),IF(SUMPRODUCT(--(G211:Y211&lt;&gt;""))=0,0,"N.A."),"")</f>
        <v/>
      </c>
      <c r="F211" s="48" t="str">
        <f>IF(NOT('Transfer Definitions'!L29&lt;&gt;"y"),"OR","")</f>
        <v/>
      </c>
    </row>
    <row r="212" spans="1:6" x14ac:dyDescent="0.45">
      <c r="A212" s="48" t="str">
        <f>IF('Transfer Definitions'!M29&lt;&gt;"y","...",'Population Definitions'!$B$8)</f>
        <v>...</v>
      </c>
      <c r="B212" s="1" t="str">
        <f t="shared" si="4"/>
        <v/>
      </c>
      <c r="C212" s="48" t="str">
        <f>IF('Transfer Definitions'!M29&lt;&gt;"y","",'Population Definitions'!$B$13)</f>
        <v/>
      </c>
      <c r="D212" s="143" t="str">
        <f>IF(NOT('Transfer Definitions'!M29&lt;&gt;"y"),"Number","")</f>
        <v/>
      </c>
      <c r="E212" s="143" t="str">
        <f>IF(NOT('Transfer Definitions'!M29&lt;&gt;"y"),IF(SUMPRODUCT(--(G212:Y212&lt;&gt;""))=0,0,"N.A."),"")</f>
        <v/>
      </c>
      <c r="F212" s="48" t="str">
        <f>IF(NOT('Transfer Definitions'!M29&lt;&gt;"y"),"OR","")</f>
        <v/>
      </c>
    </row>
    <row r="213" spans="1:6" x14ac:dyDescent="0.45">
      <c r="A213" s="48" t="str">
        <f>IF('Transfer Definitions'!B30&lt;&gt;"y","...",'Population Definitions'!$B$9)</f>
        <v>...</v>
      </c>
      <c r="B213" s="1" t="str">
        <f t="shared" si="4"/>
        <v/>
      </c>
      <c r="C213" s="48" t="str">
        <f>IF('Transfer Definitions'!B30&lt;&gt;"y","",'Population Definitions'!$B$2)</f>
        <v/>
      </c>
      <c r="D213" s="143" t="str">
        <f>IF(NOT('Transfer Definitions'!B30&lt;&gt;"y"),"Number","")</f>
        <v/>
      </c>
      <c r="E213" s="143" t="str">
        <f>IF(NOT('Transfer Definitions'!B30&lt;&gt;"y"),IF(SUMPRODUCT(--(G213:Y213&lt;&gt;""))=0,0,"N.A."),"")</f>
        <v/>
      </c>
      <c r="F213" s="48" t="str">
        <f>IF(NOT('Transfer Definitions'!B30&lt;&gt;"y"),"OR","")</f>
        <v/>
      </c>
    </row>
    <row r="214" spans="1:6" x14ac:dyDescent="0.45">
      <c r="A214" s="48" t="str">
        <f>IF('Transfer Definitions'!C30&lt;&gt;"y","...",'Population Definitions'!$B$9)</f>
        <v>...</v>
      </c>
      <c r="B214" s="1" t="str">
        <f t="shared" si="4"/>
        <v/>
      </c>
      <c r="C214" s="48" t="str">
        <f>IF('Transfer Definitions'!C30&lt;&gt;"y","",'Population Definitions'!$B$3)</f>
        <v/>
      </c>
      <c r="D214" s="143" t="str">
        <f>IF(NOT('Transfer Definitions'!C30&lt;&gt;"y"),"Number","")</f>
        <v/>
      </c>
      <c r="E214" s="143" t="str">
        <f>IF(NOT('Transfer Definitions'!C30&lt;&gt;"y"),IF(SUMPRODUCT(--(G214:Y214&lt;&gt;""))=0,0,"N.A."),"")</f>
        <v/>
      </c>
      <c r="F214" s="48" t="str">
        <f>IF(NOT('Transfer Definitions'!C30&lt;&gt;"y"),"OR","")</f>
        <v/>
      </c>
    </row>
    <row r="215" spans="1:6" x14ac:dyDescent="0.45">
      <c r="A215" s="48" t="str">
        <f>IF('Transfer Definitions'!D30&lt;&gt;"y","...",'Population Definitions'!$B$9)</f>
        <v>...</v>
      </c>
      <c r="B215" s="1" t="str">
        <f t="shared" si="4"/>
        <v/>
      </c>
      <c r="C215" s="48" t="str">
        <f>IF('Transfer Definitions'!D30&lt;&gt;"y","",'Population Definitions'!$B$4)</f>
        <v/>
      </c>
      <c r="D215" s="143" t="str">
        <f>IF(NOT('Transfer Definitions'!D30&lt;&gt;"y"),"Number","")</f>
        <v/>
      </c>
      <c r="E215" s="143" t="str">
        <f>IF(NOT('Transfer Definitions'!D30&lt;&gt;"y"),IF(SUMPRODUCT(--(G215:Y215&lt;&gt;""))=0,0,"N.A."),"")</f>
        <v/>
      </c>
      <c r="F215" s="48" t="str">
        <f>IF(NOT('Transfer Definitions'!D30&lt;&gt;"y"),"OR","")</f>
        <v/>
      </c>
    </row>
    <row r="216" spans="1:6" x14ac:dyDescent="0.45">
      <c r="A216" s="48" t="str">
        <f>IF('Transfer Definitions'!E30&lt;&gt;"y","...",'Population Definitions'!$B$9)</f>
        <v>...</v>
      </c>
      <c r="B216" s="1" t="str">
        <f t="shared" si="4"/>
        <v/>
      </c>
      <c r="C216" s="48" t="str">
        <f>IF('Transfer Definitions'!E30&lt;&gt;"y","",'Population Definitions'!$B$5)</f>
        <v/>
      </c>
      <c r="D216" s="143" t="str">
        <f>IF(NOT('Transfer Definitions'!E30&lt;&gt;"y"),"Number","")</f>
        <v/>
      </c>
      <c r="E216" s="143" t="str">
        <f>IF(NOT('Transfer Definitions'!E30&lt;&gt;"y"),IF(SUMPRODUCT(--(G216:Y216&lt;&gt;""))=0,0,"N.A."),"")</f>
        <v/>
      </c>
      <c r="F216" s="48" t="str">
        <f>IF(NOT('Transfer Definitions'!E30&lt;&gt;"y"),"OR","")</f>
        <v/>
      </c>
    </row>
    <row r="217" spans="1:6" x14ac:dyDescent="0.45">
      <c r="A217" s="48" t="str">
        <f>IF('Transfer Definitions'!F30&lt;&gt;"y","...",'Population Definitions'!$B$9)</f>
        <v>...</v>
      </c>
      <c r="B217" s="1" t="str">
        <f t="shared" si="4"/>
        <v/>
      </c>
      <c r="C217" s="48" t="str">
        <f>IF('Transfer Definitions'!F30&lt;&gt;"y","",'Population Definitions'!$B$6)</f>
        <v/>
      </c>
      <c r="D217" s="143" t="str">
        <f>IF(NOT('Transfer Definitions'!F30&lt;&gt;"y"),"Number","")</f>
        <v/>
      </c>
      <c r="E217" s="143" t="str">
        <f>IF(NOT('Transfer Definitions'!F30&lt;&gt;"y"),IF(SUMPRODUCT(--(G217:Y217&lt;&gt;""))=0,0,"N.A."),"")</f>
        <v/>
      </c>
      <c r="F217" s="48" t="str">
        <f>IF(NOT('Transfer Definitions'!F30&lt;&gt;"y"),"OR","")</f>
        <v/>
      </c>
    </row>
    <row r="218" spans="1:6" x14ac:dyDescent="0.45">
      <c r="A218" s="48" t="str">
        <f>IF('Transfer Definitions'!G30&lt;&gt;"y","...",'Population Definitions'!$B$9)</f>
        <v>...</v>
      </c>
      <c r="B218" s="1" t="str">
        <f t="shared" si="4"/>
        <v/>
      </c>
      <c r="C218" s="48" t="str">
        <f>IF('Transfer Definitions'!G30&lt;&gt;"y","",'Population Definitions'!$B$7)</f>
        <v/>
      </c>
      <c r="D218" s="143" t="str">
        <f>IF(NOT('Transfer Definitions'!G30&lt;&gt;"y"),"Number","")</f>
        <v/>
      </c>
      <c r="E218" s="143" t="str">
        <f>IF(NOT('Transfer Definitions'!G30&lt;&gt;"y"),IF(SUMPRODUCT(--(G218:Y218&lt;&gt;""))=0,0,"N.A."),"")</f>
        <v/>
      </c>
      <c r="F218" s="48" t="str">
        <f>IF(NOT('Transfer Definitions'!G30&lt;&gt;"y"),"OR","")</f>
        <v/>
      </c>
    </row>
    <row r="219" spans="1:6" x14ac:dyDescent="0.45">
      <c r="A219" s="48" t="str">
        <f>IF('Transfer Definitions'!H30&lt;&gt;"y","...",'Population Definitions'!$B$9)</f>
        <v>...</v>
      </c>
      <c r="B219" s="1" t="str">
        <f t="shared" si="4"/>
        <v/>
      </c>
      <c r="C219" s="48" t="str">
        <f>IF('Transfer Definitions'!H30&lt;&gt;"y","",'Population Definitions'!$B$8)</f>
        <v/>
      </c>
      <c r="D219" s="143" t="str">
        <f>IF(NOT('Transfer Definitions'!H30&lt;&gt;"y"),"Number","")</f>
        <v/>
      </c>
      <c r="E219" s="143" t="str">
        <f>IF(NOT('Transfer Definitions'!H30&lt;&gt;"y"),IF(SUMPRODUCT(--(G219:Y219&lt;&gt;""))=0,0,"N.A."),"")</f>
        <v/>
      </c>
      <c r="F219" s="48" t="str">
        <f>IF(NOT('Transfer Definitions'!H30&lt;&gt;"y"),"OR","")</f>
        <v/>
      </c>
    </row>
    <row r="220" spans="1:6" x14ac:dyDescent="0.45">
      <c r="A220" s="48" t="str">
        <f>IF('Transfer Definitions'!J30&lt;&gt;"y","...",'Population Definitions'!$B$9)</f>
        <v>...</v>
      </c>
      <c r="B220" s="1" t="str">
        <f t="shared" si="4"/>
        <v/>
      </c>
      <c r="C220" s="48" t="str">
        <f>IF('Transfer Definitions'!J30&lt;&gt;"y","",'Population Definitions'!$B$10)</f>
        <v/>
      </c>
      <c r="D220" s="143" t="str">
        <f>IF(NOT('Transfer Definitions'!J30&lt;&gt;"y"),"Number","")</f>
        <v/>
      </c>
      <c r="E220" s="143" t="str">
        <f>IF(NOT('Transfer Definitions'!J30&lt;&gt;"y"),IF(SUMPRODUCT(--(G220:Y220&lt;&gt;""))=0,0,"N.A."),"")</f>
        <v/>
      </c>
      <c r="F220" s="48" t="str">
        <f>IF(NOT('Transfer Definitions'!J30&lt;&gt;"y"),"OR","")</f>
        <v/>
      </c>
    </row>
    <row r="221" spans="1:6" x14ac:dyDescent="0.45">
      <c r="A221" s="48" t="str">
        <f>IF('Transfer Definitions'!K30&lt;&gt;"y","...",'Population Definitions'!$B$9)</f>
        <v>...</v>
      </c>
      <c r="B221" s="1" t="str">
        <f t="shared" si="4"/>
        <v/>
      </c>
      <c r="C221" s="48" t="str">
        <f>IF('Transfer Definitions'!K30&lt;&gt;"y","",'Population Definitions'!$B$11)</f>
        <v/>
      </c>
      <c r="D221" s="143" t="str">
        <f>IF(NOT('Transfer Definitions'!K30&lt;&gt;"y"),"Number","")</f>
        <v/>
      </c>
      <c r="E221" s="143" t="str">
        <f>IF(NOT('Transfer Definitions'!K30&lt;&gt;"y"),IF(SUMPRODUCT(--(G221:Y221&lt;&gt;""))=0,0,"N.A."),"")</f>
        <v/>
      </c>
      <c r="F221" s="48" t="str">
        <f>IF(NOT('Transfer Definitions'!K30&lt;&gt;"y"),"OR","")</f>
        <v/>
      </c>
    </row>
    <row r="222" spans="1:6" x14ac:dyDescent="0.45">
      <c r="A222" s="48" t="str">
        <f>IF('Transfer Definitions'!L30&lt;&gt;"y","...",'Population Definitions'!$B$9)</f>
        <v>...</v>
      </c>
      <c r="B222" s="1" t="str">
        <f t="shared" si="4"/>
        <v/>
      </c>
      <c r="C222" s="48" t="str">
        <f>IF('Transfer Definitions'!L30&lt;&gt;"y","",'Population Definitions'!$B$12)</f>
        <v/>
      </c>
      <c r="D222" s="143" t="str">
        <f>IF(NOT('Transfer Definitions'!L30&lt;&gt;"y"),"Number","")</f>
        <v/>
      </c>
      <c r="E222" s="143" t="str">
        <f>IF(NOT('Transfer Definitions'!L30&lt;&gt;"y"),IF(SUMPRODUCT(--(G222:Y222&lt;&gt;""))=0,0,"N.A."),"")</f>
        <v/>
      </c>
      <c r="F222" s="48" t="str">
        <f>IF(NOT('Transfer Definitions'!L30&lt;&gt;"y"),"OR","")</f>
        <v/>
      </c>
    </row>
    <row r="223" spans="1:6" x14ac:dyDescent="0.45">
      <c r="A223" s="48" t="str">
        <f>IF('Transfer Definitions'!M30&lt;&gt;"y","...",'Population Definitions'!$B$9)</f>
        <v>...</v>
      </c>
      <c r="B223" s="1" t="str">
        <f t="shared" si="4"/>
        <v/>
      </c>
      <c r="C223" s="48" t="str">
        <f>IF('Transfer Definitions'!M30&lt;&gt;"y","",'Population Definitions'!$B$13)</f>
        <v/>
      </c>
      <c r="D223" s="143" t="str">
        <f>IF(NOT('Transfer Definitions'!M30&lt;&gt;"y"),"Number","")</f>
        <v/>
      </c>
      <c r="E223" s="143" t="str">
        <f>IF(NOT('Transfer Definitions'!M30&lt;&gt;"y"),IF(SUMPRODUCT(--(G223:Y223&lt;&gt;""))=0,0,"N.A."),"")</f>
        <v/>
      </c>
      <c r="F223" s="48" t="str">
        <f>IF(NOT('Transfer Definitions'!M30&lt;&gt;"y"),"OR","")</f>
        <v/>
      </c>
    </row>
    <row r="224" spans="1:6" x14ac:dyDescent="0.45">
      <c r="A224" s="48" t="str">
        <f>IF('Transfer Definitions'!B31&lt;&gt;"y","...",'Population Definitions'!$B$10)</f>
        <v>...</v>
      </c>
      <c r="B224" s="1" t="str">
        <f t="shared" si="4"/>
        <v/>
      </c>
      <c r="C224" s="48" t="str">
        <f>IF('Transfer Definitions'!B31&lt;&gt;"y","",'Population Definitions'!$B$2)</f>
        <v/>
      </c>
      <c r="D224" s="143" t="str">
        <f>IF(NOT('Transfer Definitions'!B31&lt;&gt;"y"),"Number","")</f>
        <v/>
      </c>
      <c r="E224" s="143" t="str">
        <f>IF(NOT('Transfer Definitions'!B31&lt;&gt;"y"),IF(SUMPRODUCT(--(G224:Y224&lt;&gt;""))=0,0,"N.A."),"")</f>
        <v/>
      </c>
      <c r="F224" s="48" t="str">
        <f>IF(NOT('Transfer Definitions'!B31&lt;&gt;"y"),"OR","")</f>
        <v/>
      </c>
    </row>
    <row r="225" spans="1:6" x14ac:dyDescent="0.45">
      <c r="A225" s="48" t="str">
        <f>IF('Transfer Definitions'!C31&lt;&gt;"y","...",'Population Definitions'!$B$10)</f>
        <v>...</v>
      </c>
      <c r="B225" s="1" t="str">
        <f t="shared" si="4"/>
        <v/>
      </c>
      <c r="C225" s="48" t="str">
        <f>IF('Transfer Definitions'!C31&lt;&gt;"y","",'Population Definitions'!$B$3)</f>
        <v/>
      </c>
      <c r="D225" s="143" t="str">
        <f>IF(NOT('Transfer Definitions'!C31&lt;&gt;"y"),"Number","")</f>
        <v/>
      </c>
      <c r="E225" s="143" t="str">
        <f>IF(NOT('Transfer Definitions'!C31&lt;&gt;"y"),IF(SUMPRODUCT(--(G225:Y225&lt;&gt;""))=0,0,"N.A."),"")</f>
        <v/>
      </c>
      <c r="F225" s="48" t="str">
        <f>IF(NOT('Transfer Definitions'!C31&lt;&gt;"y"),"OR","")</f>
        <v/>
      </c>
    </row>
    <row r="226" spans="1:6" x14ac:dyDescent="0.45">
      <c r="A226" s="48" t="str">
        <f>IF('Transfer Definitions'!D31&lt;&gt;"y","...",'Population Definitions'!$B$10)</f>
        <v>...</v>
      </c>
      <c r="B226" s="1" t="str">
        <f t="shared" si="4"/>
        <v/>
      </c>
      <c r="C226" s="48" t="str">
        <f>IF('Transfer Definitions'!D31&lt;&gt;"y","",'Population Definitions'!$B$4)</f>
        <v/>
      </c>
      <c r="D226" s="143" t="str">
        <f>IF(NOT('Transfer Definitions'!D31&lt;&gt;"y"),"Number","")</f>
        <v/>
      </c>
      <c r="E226" s="143" t="str">
        <f>IF(NOT('Transfer Definitions'!D31&lt;&gt;"y"),IF(SUMPRODUCT(--(G226:Y226&lt;&gt;""))=0,0,"N.A."),"")</f>
        <v/>
      </c>
      <c r="F226" s="48" t="str">
        <f>IF(NOT('Transfer Definitions'!D31&lt;&gt;"y"),"OR","")</f>
        <v/>
      </c>
    </row>
    <row r="227" spans="1:6" x14ac:dyDescent="0.45">
      <c r="A227" s="48" t="str">
        <f>IF('Transfer Definitions'!E31&lt;&gt;"y","...",'Population Definitions'!$B$10)</f>
        <v>...</v>
      </c>
      <c r="B227" s="1" t="str">
        <f t="shared" si="4"/>
        <v/>
      </c>
      <c r="C227" s="48" t="str">
        <f>IF('Transfer Definitions'!E31&lt;&gt;"y","",'Population Definitions'!$B$5)</f>
        <v/>
      </c>
      <c r="D227" s="143" t="str">
        <f>IF(NOT('Transfer Definitions'!E31&lt;&gt;"y"),"Number","")</f>
        <v/>
      </c>
      <c r="E227" s="143" t="str">
        <f>IF(NOT('Transfer Definitions'!E31&lt;&gt;"y"),IF(SUMPRODUCT(--(G227:Y227&lt;&gt;""))=0,0,"N.A."),"")</f>
        <v/>
      </c>
      <c r="F227" s="48" t="str">
        <f>IF(NOT('Transfer Definitions'!E31&lt;&gt;"y"),"OR","")</f>
        <v/>
      </c>
    </row>
    <row r="228" spans="1:6" x14ac:dyDescent="0.45">
      <c r="A228" s="48" t="str">
        <f>IF('Transfer Definitions'!F31&lt;&gt;"y","...",'Population Definitions'!$B$10)</f>
        <v>...</v>
      </c>
      <c r="B228" s="1" t="str">
        <f t="shared" si="4"/>
        <v/>
      </c>
      <c r="C228" s="48" t="str">
        <f>IF('Transfer Definitions'!F31&lt;&gt;"y","",'Population Definitions'!$B$6)</f>
        <v/>
      </c>
      <c r="D228" s="143" t="str">
        <f>IF(NOT('Transfer Definitions'!F31&lt;&gt;"y"),"Number","")</f>
        <v/>
      </c>
      <c r="E228" s="143" t="str">
        <f>IF(NOT('Transfer Definitions'!F31&lt;&gt;"y"),IF(SUMPRODUCT(--(G228:Y228&lt;&gt;""))=0,0,"N.A."),"")</f>
        <v/>
      </c>
      <c r="F228" s="48" t="str">
        <f>IF(NOT('Transfer Definitions'!F31&lt;&gt;"y"),"OR","")</f>
        <v/>
      </c>
    </row>
    <row r="229" spans="1:6" x14ac:dyDescent="0.45">
      <c r="A229" s="48" t="str">
        <f>IF('Transfer Definitions'!G31&lt;&gt;"y","...",'Population Definitions'!$B$10)</f>
        <v>...</v>
      </c>
      <c r="B229" s="1" t="str">
        <f t="shared" si="4"/>
        <v/>
      </c>
      <c r="C229" s="48" t="str">
        <f>IF('Transfer Definitions'!G31&lt;&gt;"y","",'Population Definitions'!$B$7)</f>
        <v/>
      </c>
      <c r="D229" s="143" t="str">
        <f>IF(NOT('Transfer Definitions'!G31&lt;&gt;"y"),"Number","")</f>
        <v/>
      </c>
      <c r="E229" s="143" t="str">
        <f>IF(NOT('Transfer Definitions'!G31&lt;&gt;"y"),IF(SUMPRODUCT(--(G229:Y229&lt;&gt;""))=0,0,"N.A."),"")</f>
        <v/>
      </c>
      <c r="F229" s="48" t="str">
        <f>IF(NOT('Transfer Definitions'!G31&lt;&gt;"y"),"OR","")</f>
        <v/>
      </c>
    </row>
    <row r="230" spans="1:6" x14ac:dyDescent="0.45">
      <c r="A230" s="48" t="str">
        <f>IF('Transfer Definitions'!H31&lt;&gt;"y","...",'Population Definitions'!$B$10)</f>
        <v>...</v>
      </c>
      <c r="B230" s="1" t="str">
        <f t="shared" si="4"/>
        <v/>
      </c>
      <c r="C230" s="48" t="str">
        <f>IF('Transfer Definitions'!H31&lt;&gt;"y","",'Population Definitions'!$B$8)</f>
        <v/>
      </c>
      <c r="D230" s="143" t="str">
        <f>IF(NOT('Transfer Definitions'!H31&lt;&gt;"y"),"Number","")</f>
        <v/>
      </c>
      <c r="E230" s="143" t="str">
        <f>IF(NOT('Transfer Definitions'!H31&lt;&gt;"y"),IF(SUMPRODUCT(--(G230:Y230&lt;&gt;""))=0,0,"N.A."),"")</f>
        <v/>
      </c>
      <c r="F230" s="48" t="str">
        <f>IF(NOT('Transfer Definitions'!H31&lt;&gt;"y"),"OR","")</f>
        <v/>
      </c>
    </row>
    <row r="231" spans="1:6" x14ac:dyDescent="0.45">
      <c r="A231" s="48" t="str">
        <f>IF('Transfer Definitions'!I31&lt;&gt;"y","...",'Population Definitions'!$B$10)</f>
        <v>...</v>
      </c>
      <c r="B231" s="1" t="str">
        <f t="shared" si="4"/>
        <v/>
      </c>
      <c r="C231" s="48" t="str">
        <f>IF('Transfer Definitions'!I31&lt;&gt;"y","",'Population Definitions'!$B$9)</f>
        <v/>
      </c>
      <c r="D231" s="143" t="str">
        <f>IF(NOT('Transfer Definitions'!I31&lt;&gt;"y"),"Number","")</f>
        <v/>
      </c>
      <c r="E231" s="143" t="str">
        <f>IF(NOT('Transfer Definitions'!I31&lt;&gt;"y"),IF(SUMPRODUCT(--(G231:Y231&lt;&gt;""))=0,0,"N.A."),"")</f>
        <v/>
      </c>
      <c r="F231" s="48" t="str">
        <f>IF(NOT('Transfer Definitions'!I31&lt;&gt;"y"),"OR","")</f>
        <v/>
      </c>
    </row>
    <row r="232" spans="1:6" x14ac:dyDescent="0.45">
      <c r="A232" s="48" t="str">
        <f>IF('Transfer Definitions'!K31&lt;&gt;"y","...",'Population Definitions'!$B$10)</f>
        <v>Health Care Workers</v>
      </c>
      <c r="B232" s="1" t="str">
        <f t="shared" si="4"/>
        <v>---&gt;</v>
      </c>
      <c r="C232" s="48" t="str">
        <f>IF('Transfer Definitions'!K31&lt;&gt;"y","",'Population Definitions'!$B$11)</f>
        <v>PLHIV Health Care Workers</v>
      </c>
      <c r="D232" s="143" t="str">
        <f>IF(NOT('Transfer Definitions'!K31&lt;&gt;"y"),"Number","")</f>
        <v>Number</v>
      </c>
      <c r="E232" s="143">
        <f>IF(NOT('Transfer Definitions'!K31&lt;&gt;"y"),IF(SUMPRODUCT(--(G232:Y232&lt;&gt;""))=0,0,"N.A."),"")</f>
        <v>0</v>
      </c>
      <c r="F232" s="48" t="str">
        <f>IF(NOT('Transfer Definitions'!K31&lt;&gt;"y"),"OR","")</f>
        <v>OR</v>
      </c>
    </row>
    <row r="233" spans="1:6" x14ac:dyDescent="0.45">
      <c r="A233" s="48" t="str">
        <f>IF('Transfer Definitions'!L31&lt;&gt;"y","...",'Population Definitions'!$B$10)</f>
        <v>...</v>
      </c>
      <c r="B233" s="1" t="str">
        <f t="shared" si="4"/>
        <v/>
      </c>
      <c r="C233" s="48" t="str">
        <f>IF('Transfer Definitions'!L31&lt;&gt;"y","",'Population Definitions'!$B$12)</f>
        <v/>
      </c>
      <c r="D233" s="143" t="str">
        <f>IF(NOT('Transfer Definitions'!L31&lt;&gt;"y"),"Number","")</f>
        <v/>
      </c>
      <c r="E233" s="143" t="str">
        <f>IF(NOT('Transfer Definitions'!L31&lt;&gt;"y"),IF(SUMPRODUCT(--(G233:Y233&lt;&gt;""))=0,0,"N.A."),"")</f>
        <v/>
      </c>
      <c r="F233" s="48" t="str">
        <f>IF(NOT('Transfer Definitions'!L31&lt;&gt;"y"),"OR","")</f>
        <v/>
      </c>
    </row>
    <row r="234" spans="1:6" x14ac:dyDescent="0.45">
      <c r="A234" s="48" t="str">
        <f>IF('Transfer Definitions'!M31&lt;&gt;"y","...",'Population Definitions'!$B$10)</f>
        <v>...</v>
      </c>
      <c r="B234" s="1" t="str">
        <f t="shared" si="4"/>
        <v/>
      </c>
      <c r="C234" s="48" t="str">
        <f>IF('Transfer Definitions'!M31&lt;&gt;"y","",'Population Definitions'!$B$13)</f>
        <v/>
      </c>
      <c r="D234" s="143" t="str">
        <f>IF(NOT('Transfer Definitions'!M31&lt;&gt;"y"),"Number","")</f>
        <v/>
      </c>
      <c r="E234" s="143" t="str">
        <f>IF(NOT('Transfer Definitions'!M31&lt;&gt;"y"),IF(SUMPRODUCT(--(G234:Y234&lt;&gt;""))=0,0,"N.A."),"")</f>
        <v/>
      </c>
      <c r="F234" s="48" t="str">
        <f>IF(NOT('Transfer Definitions'!M31&lt;&gt;"y"),"OR","")</f>
        <v/>
      </c>
    </row>
    <row r="235" spans="1:6" x14ac:dyDescent="0.45">
      <c r="A235" s="48" t="str">
        <f>IF('Transfer Definitions'!B32&lt;&gt;"y","...",'Population Definitions'!$B$11)</f>
        <v>...</v>
      </c>
      <c r="B235" s="1" t="str">
        <f t="shared" si="4"/>
        <v/>
      </c>
      <c r="C235" s="48" t="str">
        <f>IF('Transfer Definitions'!B32&lt;&gt;"y","",'Population Definitions'!$B$2)</f>
        <v/>
      </c>
      <c r="D235" s="143" t="str">
        <f>IF(NOT('Transfer Definitions'!B32&lt;&gt;"y"),"Number","")</f>
        <v/>
      </c>
      <c r="E235" s="143" t="str">
        <f>IF(NOT('Transfer Definitions'!B32&lt;&gt;"y"),IF(SUMPRODUCT(--(G235:Y235&lt;&gt;""))=0,0,"N.A."),"")</f>
        <v/>
      </c>
      <c r="F235" s="48" t="str">
        <f>IF(NOT('Transfer Definitions'!B32&lt;&gt;"y"),"OR","")</f>
        <v/>
      </c>
    </row>
    <row r="236" spans="1:6" x14ac:dyDescent="0.45">
      <c r="A236" s="48" t="str">
        <f>IF('Transfer Definitions'!C32&lt;&gt;"y","...",'Population Definitions'!$B$11)</f>
        <v>...</v>
      </c>
      <c r="B236" s="1" t="str">
        <f t="shared" si="4"/>
        <v/>
      </c>
      <c r="C236" s="48" t="str">
        <f>IF('Transfer Definitions'!C32&lt;&gt;"y","",'Population Definitions'!$B$3)</f>
        <v/>
      </c>
      <c r="D236" s="143" t="str">
        <f>IF(NOT('Transfer Definitions'!C32&lt;&gt;"y"),"Number","")</f>
        <v/>
      </c>
      <c r="E236" s="143" t="str">
        <f>IF(NOT('Transfer Definitions'!C32&lt;&gt;"y"),IF(SUMPRODUCT(--(G236:Y236&lt;&gt;""))=0,0,"N.A."),"")</f>
        <v/>
      </c>
      <c r="F236" s="48" t="str">
        <f>IF(NOT('Transfer Definitions'!C32&lt;&gt;"y"),"OR","")</f>
        <v/>
      </c>
    </row>
    <row r="237" spans="1:6" x14ac:dyDescent="0.45">
      <c r="A237" s="48" t="str">
        <f>IF('Transfer Definitions'!D32&lt;&gt;"y","...",'Population Definitions'!$B$11)</f>
        <v>...</v>
      </c>
      <c r="B237" s="1" t="str">
        <f t="shared" si="4"/>
        <v/>
      </c>
      <c r="C237" s="48" t="str">
        <f>IF('Transfer Definitions'!D32&lt;&gt;"y","",'Population Definitions'!$B$4)</f>
        <v/>
      </c>
      <c r="D237" s="143" t="str">
        <f>IF(NOT('Transfer Definitions'!D32&lt;&gt;"y"),"Number","")</f>
        <v/>
      </c>
      <c r="E237" s="143" t="str">
        <f>IF(NOT('Transfer Definitions'!D32&lt;&gt;"y"),IF(SUMPRODUCT(--(G237:Y237&lt;&gt;""))=0,0,"N.A."),"")</f>
        <v/>
      </c>
      <c r="F237" s="48" t="str">
        <f>IF(NOT('Transfer Definitions'!D32&lt;&gt;"y"),"OR","")</f>
        <v/>
      </c>
    </row>
    <row r="238" spans="1:6" x14ac:dyDescent="0.45">
      <c r="A238" s="48" t="str">
        <f>IF('Transfer Definitions'!E32&lt;&gt;"y","...",'Population Definitions'!$B$11)</f>
        <v>...</v>
      </c>
      <c r="B238" s="1" t="str">
        <f t="shared" si="4"/>
        <v/>
      </c>
      <c r="C238" s="48" t="str">
        <f>IF('Transfer Definitions'!E32&lt;&gt;"y","",'Population Definitions'!$B$5)</f>
        <v/>
      </c>
      <c r="D238" s="143" t="str">
        <f>IF(NOT('Transfer Definitions'!E32&lt;&gt;"y"),"Number","")</f>
        <v/>
      </c>
      <c r="E238" s="143" t="str">
        <f>IF(NOT('Transfer Definitions'!E32&lt;&gt;"y"),IF(SUMPRODUCT(--(G238:Y238&lt;&gt;""))=0,0,"N.A."),"")</f>
        <v/>
      </c>
      <c r="F238" s="48" t="str">
        <f>IF(NOT('Transfer Definitions'!E32&lt;&gt;"y"),"OR","")</f>
        <v/>
      </c>
    </row>
    <row r="239" spans="1:6" x14ac:dyDescent="0.45">
      <c r="A239" s="48" t="str">
        <f>IF('Transfer Definitions'!F32&lt;&gt;"y","...",'Population Definitions'!$B$11)</f>
        <v>...</v>
      </c>
      <c r="B239" s="1" t="str">
        <f t="shared" si="4"/>
        <v/>
      </c>
      <c r="C239" s="48" t="str">
        <f>IF('Transfer Definitions'!F32&lt;&gt;"y","",'Population Definitions'!$B$6)</f>
        <v/>
      </c>
      <c r="D239" s="143" t="str">
        <f>IF(NOT('Transfer Definitions'!F32&lt;&gt;"y"),"Number","")</f>
        <v/>
      </c>
      <c r="E239" s="143" t="str">
        <f>IF(NOT('Transfer Definitions'!F32&lt;&gt;"y"),IF(SUMPRODUCT(--(G239:Y239&lt;&gt;""))=0,0,"N.A."),"")</f>
        <v/>
      </c>
      <c r="F239" s="48" t="str">
        <f>IF(NOT('Transfer Definitions'!F32&lt;&gt;"y"),"OR","")</f>
        <v/>
      </c>
    </row>
    <row r="240" spans="1:6" x14ac:dyDescent="0.45">
      <c r="A240" s="48" t="str">
        <f>IF('Transfer Definitions'!G32&lt;&gt;"y","...",'Population Definitions'!$B$11)</f>
        <v>...</v>
      </c>
      <c r="B240" s="1" t="str">
        <f t="shared" si="4"/>
        <v/>
      </c>
      <c r="C240" s="48" t="str">
        <f>IF('Transfer Definitions'!G32&lt;&gt;"y","",'Population Definitions'!$B$7)</f>
        <v/>
      </c>
      <c r="D240" s="143" t="str">
        <f>IF(NOT('Transfer Definitions'!G32&lt;&gt;"y"),"Number","")</f>
        <v/>
      </c>
      <c r="E240" s="143" t="str">
        <f>IF(NOT('Transfer Definitions'!G32&lt;&gt;"y"),IF(SUMPRODUCT(--(G240:Y240&lt;&gt;""))=0,0,"N.A."),"")</f>
        <v/>
      </c>
      <c r="F240" s="48" t="str">
        <f>IF(NOT('Transfer Definitions'!G32&lt;&gt;"y"),"OR","")</f>
        <v/>
      </c>
    </row>
    <row r="241" spans="1:6" x14ac:dyDescent="0.45">
      <c r="A241" s="48" t="str">
        <f>IF('Transfer Definitions'!H32&lt;&gt;"y","...",'Population Definitions'!$B$11)</f>
        <v>...</v>
      </c>
      <c r="B241" s="1" t="str">
        <f t="shared" si="4"/>
        <v/>
      </c>
      <c r="C241" s="48" t="str">
        <f>IF('Transfer Definitions'!H32&lt;&gt;"y","",'Population Definitions'!$B$8)</f>
        <v/>
      </c>
      <c r="D241" s="143" t="str">
        <f>IF(NOT('Transfer Definitions'!H32&lt;&gt;"y"),"Number","")</f>
        <v/>
      </c>
      <c r="E241" s="143" t="str">
        <f>IF(NOT('Transfer Definitions'!H32&lt;&gt;"y"),IF(SUMPRODUCT(--(G241:Y241&lt;&gt;""))=0,0,"N.A."),"")</f>
        <v/>
      </c>
      <c r="F241" s="48" t="str">
        <f>IF(NOT('Transfer Definitions'!H32&lt;&gt;"y"),"OR","")</f>
        <v/>
      </c>
    </row>
    <row r="242" spans="1:6" x14ac:dyDescent="0.45">
      <c r="A242" s="48" t="str">
        <f>IF('Transfer Definitions'!I32&lt;&gt;"y","...",'Population Definitions'!$B$11)</f>
        <v>...</v>
      </c>
      <c r="B242" s="1" t="str">
        <f t="shared" si="4"/>
        <v/>
      </c>
      <c r="C242" s="48" t="str">
        <f>IF('Transfer Definitions'!I32&lt;&gt;"y","",'Population Definitions'!$B$9)</f>
        <v/>
      </c>
      <c r="D242" s="143" t="str">
        <f>IF(NOT('Transfer Definitions'!I32&lt;&gt;"y"),"Number","")</f>
        <v/>
      </c>
      <c r="E242" s="143" t="str">
        <f>IF(NOT('Transfer Definitions'!I32&lt;&gt;"y"),IF(SUMPRODUCT(--(G242:Y242&lt;&gt;""))=0,0,"N.A."),"")</f>
        <v/>
      </c>
      <c r="F242" s="48" t="str">
        <f>IF(NOT('Transfer Definitions'!I32&lt;&gt;"y"),"OR","")</f>
        <v/>
      </c>
    </row>
    <row r="243" spans="1:6" x14ac:dyDescent="0.45">
      <c r="A243" s="48" t="str">
        <f>IF('Transfer Definitions'!J32&lt;&gt;"y","...",'Population Definitions'!$B$11)</f>
        <v>...</v>
      </c>
      <c r="B243" s="1" t="str">
        <f t="shared" si="4"/>
        <v/>
      </c>
      <c r="C243" s="48" t="str">
        <f>IF('Transfer Definitions'!J32&lt;&gt;"y","",'Population Definitions'!$B$10)</f>
        <v/>
      </c>
      <c r="D243" s="143" t="str">
        <f>IF(NOT('Transfer Definitions'!J32&lt;&gt;"y"),"Number","")</f>
        <v/>
      </c>
      <c r="E243" s="143" t="str">
        <f>IF(NOT('Transfer Definitions'!J32&lt;&gt;"y"),IF(SUMPRODUCT(--(G243:Y243&lt;&gt;""))=0,0,"N.A."),"")</f>
        <v/>
      </c>
      <c r="F243" s="48" t="str">
        <f>IF(NOT('Transfer Definitions'!J32&lt;&gt;"y"),"OR","")</f>
        <v/>
      </c>
    </row>
    <row r="244" spans="1:6" x14ac:dyDescent="0.45">
      <c r="A244" s="48" t="str">
        <f>IF('Transfer Definitions'!L32&lt;&gt;"y","...",'Population Definitions'!$B$11)</f>
        <v>...</v>
      </c>
      <c r="B244" s="1" t="str">
        <f t="shared" si="4"/>
        <v/>
      </c>
      <c r="C244" s="48" t="str">
        <f>IF('Transfer Definitions'!L32&lt;&gt;"y","",'Population Definitions'!$B$12)</f>
        <v/>
      </c>
      <c r="D244" s="143" t="str">
        <f>IF(NOT('Transfer Definitions'!L32&lt;&gt;"y"),"Number","")</f>
        <v/>
      </c>
      <c r="E244" s="143" t="str">
        <f>IF(NOT('Transfer Definitions'!L32&lt;&gt;"y"),IF(SUMPRODUCT(--(G244:Y244&lt;&gt;""))=0,0,"N.A."),"")</f>
        <v/>
      </c>
      <c r="F244" s="48" t="str">
        <f>IF(NOT('Transfer Definitions'!L32&lt;&gt;"y"),"OR","")</f>
        <v/>
      </c>
    </row>
    <row r="245" spans="1:6" x14ac:dyDescent="0.45">
      <c r="A245" s="48" t="str">
        <f>IF('Transfer Definitions'!M32&lt;&gt;"y","...",'Population Definitions'!$B$11)</f>
        <v>...</v>
      </c>
      <c r="B245" s="1" t="str">
        <f t="shared" si="4"/>
        <v/>
      </c>
      <c r="C245" s="48" t="str">
        <f>IF('Transfer Definitions'!M32&lt;&gt;"y","",'Population Definitions'!$B$13)</f>
        <v/>
      </c>
      <c r="D245" s="143" t="str">
        <f>IF(NOT('Transfer Definitions'!M32&lt;&gt;"y"),"Number","")</f>
        <v/>
      </c>
      <c r="E245" s="143" t="str">
        <f>IF(NOT('Transfer Definitions'!M32&lt;&gt;"y"),IF(SUMPRODUCT(--(G245:Y245&lt;&gt;""))=0,0,"N.A."),"")</f>
        <v/>
      </c>
      <c r="F245" s="48" t="str">
        <f>IF(NOT('Transfer Definitions'!M32&lt;&gt;"y"),"OR","")</f>
        <v/>
      </c>
    </row>
    <row r="246" spans="1:6" x14ac:dyDescent="0.45">
      <c r="A246" s="48" t="str">
        <f>IF('Transfer Definitions'!B33&lt;&gt;"y","...",'Population Definitions'!$B$12)</f>
        <v>...</v>
      </c>
      <c r="B246" s="1" t="str">
        <f t="shared" si="4"/>
        <v/>
      </c>
      <c r="C246" s="48" t="str">
        <f>IF('Transfer Definitions'!B33&lt;&gt;"y","",'Population Definitions'!$B$2)</f>
        <v/>
      </c>
      <c r="D246" s="143" t="str">
        <f>IF(NOT('Transfer Definitions'!B33&lt;&gt;"y"),"Number","")</f>
        <v/>
      </c>
      <c r="E246" s="143" t="str">
        <f>IF(NOT('Transfer Definitions'!B33&lt;&gt;"y"),IF(SUMPRODUCT(--(G246:Y246&lt;&gt;""))=0,0,"N.A."),"")</f>
        <v/>
      </c>
      <c r="F246" s="48" t="str">
        <f>IF(NOT('Transfer Definitions'!B33&lt;&gt;"y"),"OR","")</f>
        <v/>
      </c>
    </row>
    <row r="247" spans="1:6" x14ac:dyDescent="0.45">
      <c r="A247" s="48" t="str">
        <f>IF('Transfer Definitions'!C33&lt;&gt;"y","...",'Population Definitions'!$B$12)</f>
        <v>...</v>
      </c>
      <c r="B247" s="1" t="str">
        <f t="shared" si="4"/>
        <v/>
      </c>
      <c r="C247" s="48" t="str">
        <f>IF('Transfer Definitions'!C33&lt;&gt;"y","",'Population Definitions'!$B$3)</f>
        <v/>
      </c>
      <c r="D247" s="143" t="str">
        <f>IF(NOT('Transfer Definitions'!C33&lt;&gt;"y"),"Number","")</f>
        <v/>
      </c>
      <c r="E247" s="143" t="str">
        <f>IF(NOT('Transfer Definitions'!C33&lt;&gt;"y"),IF(SUMPRODUCT(--(G247:Y247&lt;&gt;""))=0,0,"N.A."),"")</f>
        <v/>
      </c>
      <c r="F247" s="48" t="str">
        <f>IF(NOT('Transfer Definitions'!C33&lt;&gt;"y"),"OR","")</f>
        <v/>
      </c>
    </row>
    <row r="248" spans="1:6" x14ac:dyDescent="0.45">
      <c r="A248" s="48" t="str">
        <f>IF('Transfer Definitions'!D33&lt;&gt;"y","...",'Population Definitions'!$B$12)</f>
        <v>...</v>
      </c>
      <c r="B248" s="1" t="str">
        <f t="shared" si="4"/>
        <v/>
      </c>
      <c r="C248" s="48" t="str">
        <f>IF('Transfer Definitions'!D33&lt;&gt;"y","",'Population Definitions'!$B$4)</f>
        <v/>
      </c>
      <c r="D248" s="143" t="str">
        <f>IF(NOT('Transfer Definitions'!D33&lt;&gt;"y"),"Number","")</f>
        <v/>
      </c>
      <c r="E248" s="143" t="str">
        <f>IF(NOT('Transfer Definitions'!D33&lt;&gt;"y"),IF(SUMPRODUCT(--(G248:Y248&lt;&gt;""))=0,0,"N.A."),"")</f>
        <v/>
      </c>
      <c r="F248" s="48" t="str">
        <f>IF(NOT('Transfer Definitions'!D33&lt;&gt;"y"),"OR","")</f>
        <v/>
      </c>
    </row>
    <row r="249" spans="1:6" x14ac:dyDescent="0.45">
      <c r="A249" s="48" t="str">
        <f>IF('Transfer Definitions'!E33&lt;&gt;"y","...",'Population Definitions'!$B$12)</f>
        <v>...</v>
      </c>
      <c r="B249" s="1" t="str">
        <f t="shared" si="4"/>
        <v/>
      </c>
      <c r="C249" s="48" t="str">
        <f>IF('Transfer Definitions'!E33&lt;&gt;"y","",'Population Definitions'!$B$5)</f>
        <v/>
      </c>
      <c r="D249" s="143" t="str">
        <f>IF(NOT('Transfer Definitions'!E33&lt;&gt;"y"),"Number","")</f>
        <v/>
      </c>
      <c r="E249" s="143" t="str">
        <f>IF(NOT('Transfer Definitions'!E33&lt;&gt;"y"),IF(SUMPRODUCT(--(G249:Y249&lt;&gt;""))=0,0,"N.A."),"")</f>
        <v/>
      </c>
      <c r="F249" s="48" t="str">
        <f>IF(NOT('Transfer Definitions'!E33&lt;&gt;"y"),"OR","")</f>
        <v/>
      </c>
    </row>
    <row r="250" spans="1:6" x14ac:dyDescent="0.45">
      <c r="A250" s="48" t="str">
        <f>IF('Transfer Definitions'!F33&lt;&gt;"y","...",'Population Definitions'!$B$12)</f>
        <v>...</v>
      </c>
      <c r="B250" s="1" t="str">
        <f t="shared" si="4"/>
        <v/>
      </c>
      <c r="C250" s="48" t="str">
        <f>IF('Transfer Definitions'!F33&lt;&gt;"y","",'Population Definitions'!$B$6)</f>
        <v/>
      </c>
      <c r="D250" s="143" t="str">
        <f>IF(NOT('Transfer Definitions'!F33&lt;&gt;"y"),"Number","")</f>
        <v/>
      </c>
      <c r="E250" s="143" t="str">
        <f>IF(NOT('Transfer Definitions'!F33&lt;&gt;"y"),IF(SUMPRODUCT(--(G250:Y250&lt;&gt;""))=0,0,"N.A."),"")</f>
        <v/>
      </c>
      <c r="F250" s="48" t="str">
        <f>IF(NOT('Transfer Definitions'!F33&lt;&gt;"y"),"OR","")</f>
        <v/>
      </c>
    </row>
    <row r="251" spans="1:6" x14ac:dyDescent="0.45">
      <c r="A251" s="48" t="str">
        <f>IF('Transfer Definitions'!G33&lt;&gt;"y","...",'Population Definitions'!$B$12)</f>
        <v>...</v>
      </c>
      <c r="B251" s="1" t="str">
        <f t="shared" si="4"/>
        <v/>
      </c>
      <c r="C251" s="48" t="str">
        <f>IF('Transfer Definitions'!G33&lt;&gt;"y","",'Population Definitions'!$B$7)</f>
        <v/>
      </c>
      <c r="D251" s="143" t="str">
        <f>IF(NOT('Transfer Definitions'!G33&lt;&gt;"y"),"Number","")</f>
        <v/>
      </c>
      <c r="E251" s="143" t="str">
        <f>IF(NOT('Transfer Definitions'!G33&lt;&gt;"y"),IF(SUMPRODUCT(--(G251:Y251&lt;&gt;""))=0,0,"N.A."),"")</f>
        <v/>
      </c>
      <c r="F251" s="48" t="str">
        <f>IF(NOT('Transfer Definitions'!G33&lt;&gt;"y"),"OR","")</f>
        <v/>
      </c>
    </row>
    <row r="252" spans="1:6" x14ac:dyDescent="0.45">
      <c r="A252" s="48" t="str">
        <f>IF('Transfer Definitions'!H33&lt;&gt;"y","...",'Population Definitions'!$B$12)</f>
        <v>...</v>
      </c>
      <c r="B252" s="1" t="str">
        <f t="shared" si="4"/>
        <v/>
      </c>
      <c r="C252" s="48" t="str">
        <f>IF('Transfer Definitions'!H33&lt;&gt;"y","",'Population Definitions'!$B$8)</f>
        <v/>
      </c>
      <c r="D252" s="143" t="str">
        <f>IF(NOT('Transfer Definitions'!H33&lt;&gt;"y"),"Number","")</f>
        <v/>
      </c>
      <c r="E252" s="143" t="str">
        <f>IF(NOT('Transfer Definitions'!H33&lt;&gt;"y"),IF(SUMPRODUCT(--(G252:Y252&lt;&gt;""))=0,0,"N.A."),"")</f>
        <v/>
      </c>
      <c r="F252" s="48" t="str">
        <f>IF(NOT('Transfer Definitions'!H33&lt;&gt;"y"),"OR","")</f>
        <v/>
      </c>
    </row>
    <row r="253" spans="1:6" x14ac:dyDescent="0.45">
      <c r="A253" s="48" t="str">
        <f>IF('Transfer Definitions'!I33&lt;&gt;"y","...",'Population Definitions'!$B$12)</f>
        <v>...</v>
      </c>
      <c r="B253" s="1" t="str">
        <f t="shared" si="4"/>
        <v/>
      </c>
      <c r="C253" s="48" t="str">
        <f>IF('Transfer Definitions'!I33&lt;&gt;"y","",'Population Definitions'!$B$9)</f>
        <v/>
      </c>
      <c r="D253" s="143" t="str">
        <f>IF(NOT('Transfer Definitions'!I33&lt;&gt;"y"),"Number","")</f>
        <v/>
      </c>
      <c r="E253" s="143" t="str">
        <f>IF(NOT('Transfer Definitions'!I33&lt;&gt;"y"),IF(SUMPRODUCT(--(G253:Y253&lt;&gt;""))=0,0,"N.A."),"")</f>
        <v/>
      </c>
      <c r="F253" s="48" t="str">
        <f>IF(NOT('Transfer Definitions'!I33&lt;&gt;"y"),"OR","")</f>
        <v/>
      </c>
    </row>
    <row r="254" spans="1:6" x14ac:dyDescent="0.45">
      <c r="A254" s="48" t="str">
        <f>IF('Transfer Definitions'!J33&lt;&gt;"y","...",'Population Definitions'!$B$12)</f>
        <v>...</v>
      </c>
      <c r="B254" s="1" t="str">
        <f t="shared" si="4"/>
        <v/>
      </c>
      <c r="C254" s="48" t="str">
        <f>IF('Transfer Definitions'!J33&lt;&gt;"y","",'Population Definitions'!$B$10)</f>
        <v/>
      </c>
      <c r="D254" s="143" t="str">
        <f>IF(NOT('Transfer Definitions'!J33&lt;&gt;"y"),"Number","")</f>
        <v/>
      </c>
      <c r="E254" s="143" t="str">
        <f>IF(NOT('Transfer Definitions'!J33&lt;&gt;"y"),IF(SUMPRODUCT(--(G254:Y254&lt;&gt;""))=0,0,"N.A."),"")</f>
        <v/>
      </c>
      <c r="F254" s="48" t="str">
        <f>IF(NOT('Transfer Definitions'!J33&lt;&gt;"y"),"OR","")</f>
        <v/>
      </c>
    </row>
    <row r="255" spans="1:6" x14ac:dyDescent="0.45">
      <c r="A255" s="48" t="str">
        <f>IF('Transfer Definitions'!K33&lt;&gt;"y","...",'Population Definitions'!$B$12)</f>
        <v>...</v>
      </c>
      <c r="B255" s="1" t="str">
        <f t="shared" si="4"/>
        <v/>
      </c>
      <c r="C255" s="48" t="str">
        <f>IF('Transfer Definitions'!K33&lt;&gt;"y","",'Population Definitions'!$B$11)</f>
        <v/>
      </c>
      <c r="D255" s="143" t="str">
        <f>IF(NOT('Transfer Definitions'!K33&lt;&gt;"y"),"Number","")</f>
        <v/>
      </c>
      <c r="E255" s="143" t="str">
        <f>IF(NOT('Transfer Definitions'!K33&lt;&gt;"y"),IF(SUMPRODUCT(--(G255:Y255&lt;&gt;""))=0,0,"N.A."),"")</f>
        <v/>
      </c>
      <c r="F255" s="48" t="str">
        <f>IF(NOT('Transfer Definitions'!K33&lt;&gt;"y"),"OR","")</f>
        <v/>
      </c>
    </row>
    <row r="256" spans="1:6" x14ac:dyDescent="0.45">
      <c r="A256" s="48" t="str">
        <f>IF('Transfer Definitions'!M33&lt;&gt;"y","...",'Population Definitions'!$B$12)</f>
        <v>Miners</v>
      </c>
      <c r="B256" s="1" t="str">
        <f t="shared" si="4"/>
        <v>---&gt;</v>
      </c>
      <c r="C256" s="48" t="str">
        <f>IF('Transfer Definitions'!M33&lt;&gt;"y","",'Population Definitions'!$B$13)</f>
        <v>PLHIV Miners</v>
      </c>
      <c r="D256" s="143" t="str">
        <f>IF(NOT('Transfer Definitions'!M33&lt;&gt;"y"),"Number","")</f>
        <v>Number</v>
      </c>
      <c r="E256" s="143">
        <f>IF(NOT('Transfer Definitions'!M33&lt;&gt;"y"),IF(SUMPRODUCT(--(G256:Y256&lt;&gt;""))=0,0,"N.A."),"")</f>
        <v>0</v>
      </c>
      <c r="F256" s="48" t="str">
        <f>IF(NOT('Transfer Definitions'!M33&lt;&gt;"y"),"OR","")</f>
        <v>OR</v>
      </c>
    </row>
    <row r="257" spans="1:25" x14ac:dyDescent="0.45">
      <c r="A257" s="48" t="str">
        <f>IF('Transfer Definitions'!B34&lt;&gt;"y","...",'Population Definitions'!$B$13)</f>
        <v>...</v>
      </c>
      <c r="B257" s="1" t="str">
        <f t="shared" si="4"/>
        <v/>
      </c>
      <c r="C257" s="48" t="str">
        <f>IF('Transfer Definitions'!B34&lt;&gt;"y","",'Population Definitions'!$B$2)</f>
        <v/>
      </c>
      <c r="D257" s="143" t="str">
        <f>IF(NOT('Transfer Definitions'!B34&lt;&gt;"y"),"Number","")</f>
        <v/>
      </c>
      <c r="E257" s="143" t="str">
        <f>IF(NOT('Transfer Definitions'!B34&lt;&gt;"y"),IF(SUMPRODUCT(--(G257:Y257&lt;&gt;""))=0,0,"N.A."),"")</f>
        <v/>
      </c>
      <c r="F257" s="48" t="str">
        <f>IF(NOT('Transfer Definitions'!B34&lt;&gt;"y"),"OR","")</f>
        <v/>
      </c>
    </row>
    <row r="258" spans="1:25" x14ac:dyDescent="0.45">
      <c r="A258" s="48" t="str">
        <f>IF('Transfer Definitions'!C34&lt;&gt;"y","...",'Population Definitions'!$B$13)</f>
        <v>...</v>
      </c>
      <c r="B258" s="1" t="str">
        <f t="shared" si="4"/>
        <v/>
      </c>
      <c r="C258" s="48" t="str">
        <f>IF('Transfer Definitions'!C34&lt;&gt;"y","",'Population Definitions'!$B$3)</f>
        <v/>
      </c>
      <c r="D258" s="143" t="str">
        <f>IF(NOT('Transfer Definitions'!C34&lt;&gt;"y"),"Number","")</f>
        <v/>
      </c>
      <c r="E258" s="143" t="str">
        <f>IF(NOT('Transfer Definitions'!C34&lt;&gt;"y"),IF(SUMPRODUCT(--(G258:Y258&lt;&gt;""))=0,0,"N.A."),"")</f>
        <v/>
      </c>
      <c r="F258" s="48" t="str">
        <f>IF(NOT('Transfer Definitions'!C34&lt;&gt;"y"),"OR","")</f>
        <v/>
      </c>
    </row>
    <row r="259" spans="1:25" x14ac:dyDescent="0.45">
      <c r="A259" s="48" t="str">
        <f>IF('Transfer Definitions'!D34&lt;&gt;"y","...",'Population Definitions'!$B$13)</f>
        <v>...</v>
      </c>
      <c r="B259" s="1" t="str">
        <f t="shared" si="4"/>
        <v/>
      </c>
      <c r="C259" s="48" t="str">
        <f>IF('Transfer Definitions'!D34&lt;&gt;"y","",'Population Definitions'!$B$4)</f>
        <v/>
      </c>
      <c r="D259" s="143" t="str">
        <f>IF(NOT('Transfer Definitions'!D34&lt;&gt;"y"),"Number","")</f>
        <v/>
      </c>
      <c r="E259" s="143" t="str">
        <f>IF(NOT('Transfer Definitions'!D34&lt;&gt;"y"),IF(SUMPRODUCT(--(G259:Y259&lt;&gt;""))=0,0,"N.A."),"")</f>
        <v/>
      </c>
      <c r="F259" s="48" t="str">
        <f>IF(NOT('Transfer Definitions'!D34&lt;&gt;"y"),"OR","")</f>
        <v/>
      </c>
    </row>
    <row r="260" spans="1:25" x14ac:dyDescent="0.45">
      <c r="A260" s="48" t="str">
        <f>IF('Transfer Definitions'!E34&lt;&gt;"y","...",'Population Definitions'!$B$13)</f>
        <v>...</v>
      </c>
      <c r="B260" s="1" t="str">
        <f t="shared" si="4"/>
        <v/>
      </c>
      <c r="C260" s="48" t="str">
        <f>IF('Transfer Definitions'!E34&lt;&gt;"y","",'Population Definitions'!$B$5)</f>
        <v/>
      </c>
      <c r="D260" s="143" t="str">
        <f>IF(NOT('Transfer Definitions'!E34&lt;&gt;"y"),"Number","")</f>
        <v/>
      </c>
      <c r="E260" s="143" t="str">
        <f>IF(NOT('Transfer Definitions'!E34&lt;&gt;"y"),IF(SUMPRODUCT(--(G260:Y260&lt;&gt;""))=0,0,"N.A."),"")</f>
        <v/>
      </c>
      <c r="F260" s="48" t="str">
        <f>IF(NOT('Transfer Definitions'!E34&lt;&gt;"y"),"OR","")</f>
        <v/>
      </c>
    </row>
    <row r="261" spans="1:25" x14ac:dyDescent="0.45">
      <c r="A261" s="48" t="str">
        <f>IF('Transfer Definitions'!F34&lt;&gt;"y","...",'Population Definitions'!$B$13)</f>
        <v>...</v>
      </c>
      <c r="B261" s="1" t="str">
        <f t="shared" si="4"/>
        <v/>
      </c>
      <c r="C261" s="48" t="str">
        <f>IF('Transfer Definitions'!F34&lt;&gt;"y","",'Population Definitions'!$B$6)</f>
        <v/>
      </c>
      <c r="D261" s="143" t="str">
        <f>IF(NOT('Transfer Definitions'!F34&lt;&gt;"y"),"Number","")</f>
        <v/>
      </c>
      <c r="E261" s="143" t="str">
        <f>IF(NOT('Transfer Definitions'!F34&lt;&gt;"y"),IF(SUMPRODUCT(--(G261:Y261&lt;&gt;""))=0,0,"N.A."),"")</f>
        <v/>
      </c>
      <c r="F261" s="48" t="str">
        <f>IF(NOT('Transfer Definitions'!F34&lt;&gt;"y"),"OR","")</f>
        <v/>
      </c>
    </row>
    <row r="262" spans="1:25" x14ac:dyDescent="0.45">
      <c r="A262" s="48" t="str">
        <f>IF('Transfer Definitions'!G34&lt;&gt;"y","...",'Population Definitions'!$B$13)</f>
        <v>...</v>
      </c>
      <c r="B262" s="1" t="str">
        <f t="shared" si="4"/>
        <v/>
      </c>
      <c r="C262" s="48" t="str">
        <f>IF('Transfer Definitions'!G34&lt;&gt;"y","",'Population Definitions'!$B$7)</f>
        <v/>
      </c>
      <c r="D262" s="143" t="str">
        <f>IF(NOT('Transfer Definitions'!G34&lt;&gt;"y"),"Number","")</f>
        <v/>
      </c>
      <c r="E262" s="143" t="str">
        <f>IF(NOT('Transfer Definitions'!G34&lt;&gt;"y"),IF(SUMPRODUCT(--(G262:Y262&lt;&gt;""))=0,0,"N.A."),"")</f>
        <v/>
      </c>
      <c r="F262" s="48" t="str">
        <f>IF(NOT('Transfer Definitions'!G34&lt;&gt;"y"),"OR","")</f>
        <v/>
      </c>
    </row>
    <row r="263" spans="1:25" x14ac:dyDescent="0.45">
      <c r="A263" s="48" t="str">
        <f>IF('Transfer Definitions'!H34&lt;&gt;"y","...",'Population Definitions'!$B$13)</f>
        <v>...</v>
      </c>
      <c r="B263" s="1" t="str">
        <f t="shared" si="4"/>
        <v/>
      </c>
      <c r="C263" s="48" t="str">
        <f>IF('Transfer Definitions'!H34&lt;&gt;"y","",'Population Definitions'!$B$8)</f>
        <v/>
      </c>
      <c r="D263" s="143" t="str">
        <f>IF(NOT('Transfer Definitions'!H34&lt;&gt;"y"),"Number","")</f>
        <v/>
      </c>
      <c r="E263" s="143" t="str">
        <f>IF(NOT('Transfer Definitions'!H34&lt;&gt;"y"),IF(SUMPRODUCT(--(G263:Y263&lt;&gt;""))=0,0,"N.A."),"")</f>
        <v/>
      </c>
      <c r="F263" s="48" t="str">
        <f>IF(NOT('Transfer Definitions'!H34&lt;&gt;"y"),"OR","")</f>
        <v/>
      </c>
    </row>
    <row r="264" spans="1:25" x14ac:dyDescent="0.45">
      <c r="A264" s="48" t="str">
        <f>IF('Transfer Definitions'!I34&lt;&gt;"y","...",'Population Definitions'!$B$13)</f>
        <v>...</v>
      </c>
      <c r="B264" s="1" t="str">
        <f t="shared" ref="B264:B267" si="5">IF(C264="","","---&gt;")</f>
        <v/>
      </c>
      <c r="C264" s="48" t="str">
        <f>IF('Transfer Definitions'!I34&lt;&gt;"y","",'Population Definitions'!$B$9)</f>
        <v/>
      </c>
      <c r="D264" s="143" t="str">
        <f>IF(NOT('Transfer Definitions'!I34&lt;&gt;"y"),"Number","")</f>
        <v/>
      </c>
      <c r="E264" s="143" t="str">
        <f>IF(NOT('Transfer Definitions'!I34&lt;&gt;"y"),IF(SUMPRODUCT(--(G264:Y264&lt;&gt;""))=0,0,"N.A."),"")</f>
        <v/>
      </c>
      <c r="F264" s="48" t="str">
        <f>IF(NOT('Transfer Definitions'!I34&lt;&gt;"y"),"OR","")</f>
        <v/>
      </c>
    </row>
    <row r="265" spans="1:25" x14ac:dyDescent="0.45">
      <c r="A265" s="48" t="str">
        <f>IF('Transfer Definitions'!J34&lt;&gt;"y","...",'Population Definitions'!$B$13)</f>
        <v>...</v>
      </c>
      <c r="B265" s="1" t="str">
        <f t="shared" si="5"/>
        <v/>
      </c>
      <c r="C265" s="48" t="str">
        <f>IF('Transfer Definitions'!J34&lt;&gt;"y","",'Population Definitions'!$B$10)</f>
        <v/>
      </c>
      <c r="D265" s="143" t="str">
        <f>IF(NOT('Transfer Definitions'!J34&lt;&gt;"y"),"Number","")</f>
        <v/>
      </c>
      <c r="E265" s="143" t="str">
        <f>IF(NOT('Transfer Definitions'!J34&lt;&gt;"y"),IF(SUMPRODUCT(--(G265:Y265&lt;&gt;""))=0,0,"N.A."),"")</f>
        <v/>
      </c>
      <c r="F265" s="48" t="str">
        <f>IF(NOT('Transfer Definitions'!J34&lt;&gt;"y"),"OR","")</f>
        <v/>
      </c>
    </row>
    <row r="266" spans="1:25" x14ac:dyDescent="0.45">
      <c r="A266" s="48" t="str">
        <f>IF('Transfer Definitions'!K34&lt;&gt;"y","...",'Population Definitions'!$B$13)</f>
        <v>...</v>
      </c>
      <c r="B266" s="1" t="str">
        <f t="shared" si="5"/>
        <v/>
      </c>
      <c r="C266" s="48" t="str">
        <f>IF('Transfer Definitions'!K34&lt;&gt;"y","",'Population Definitions'!$B$11)</f>
        <v/>
      </c>
      <c r="D266" s="143" t="str">
        <f>IF(NOT('Transfer Definitions'!K34&lt;&gt;"y"),"Number","")</f>
        <v/>
      </c>
      <c r="E266" s="143" t="str">
        <f>IF(NOT('Transfer Definitions'!K34&lt;&gt;"y"),IF(SUMPRODUCT(--(G266:Y266&lt;&gt;""))=0,0,"N.A."),"")</f>
        <v/>
      </c>
      <c r="F266" s="48" t="str">
        <f>IF(NOT('Transfer Definitions'!K34&lt;&gt;"y"),"OR","")</f>
        <v/>
      </c>
    </row>
    <row r="267" spans="1:25" x14ac:dyDescent="0.45">
      <c r="A267" s="48" t="str">
        <f>IF('Transfer Definitions'!L34&lt;&gt;"y","...",'Population Definitions'!$B$13)</f>
        <v>...</v>
      </c>
      <c r="B267" s="1" t="str">
        <f t="shared" si="5"/>
        <v/>
      </c>
      <c r="C267" s="48" t="str">
        <f>IF('Transfer Definitions'!L34&lt;&gt;"y","",'Population Definitions'!$B$12)</f>
        <v/>
      </c>
      <c r="D267" s="143" t="str">
        <f>IF(NOT('Transfer Definitions'!L34&lt;&gt;"y"),"Number","")</f>
        <v/>
      </c>
      <c r="E267" s="143" t="str">
        <f>IF(NOT('Transfer Definitions'!L34&lt;&gt;"y"),IF(SUMPRODUCT(--(G267:Y267&lt;&gt;""))=0,0,"N.A."),"")</f>
        <v/>
      </c>
      <c r="F267" s="48" t="str">
        <f>IF(NOT('Transfer Definitions'!L34&lt;&gt;"y"),"OR","")</f>
        <v/>
      </c>
    </row>
    <row r="269" spans="1:25" x14ac:dyDescent="0.45">
      <c r="A269" s="1" t="str">
        <f>'Transfer Definitions'!$B$4</f>
        <v>Transfer 2</v>
      </c>
      <c r="D269" s="1" t="s">
        <v>3</v>
      </c>
      <c r="E269" s="1" t="s">
        <v>4</v>
      </c>
      <c r="G269" s="1">
        <v>2000</v>
      </c>
      <c r="H269" s="1">
        <v>2001</v>
      </c>
      <c r="I269" s="1">
        <v>2002</v>
      </c>
      <c r="J269" s="1">
        <v>2003</v>
      </c>
      <c r="K269" s="1">
        <v>2004</v>
      </c>
      <c r="L269" s="1">
        <v>2005</v>
      </c>
      <c r="M269" s="1">
        <v>2006</v>
      </c>
      <c r="N269" s="1">
        <v>2007</v>
      </c>
      <c r="O269" s="1">
        <v>2008</v>
      </c>
      <c r="P269" s="1">
        <v>2009</v>
      </c>
      <c r="Q269" s="1">
        <v>2010</v>
      </c>
      <c r="R269" s="1">
        <v>2011</v>
      </c>
      <c r="S269" s="1">
        <v>2012</v>
      </c>
      <c r="T269" s="1">
        <v>2013</v>
      </c>
      <c r="U269" s="1">
        <v>2014</v>
      </c>
      <c r="V269" s="1">
        <v>2015</v>
      </c>
      <c r="W269" s="1">
        <v>2016</v>
      </c>
      <c r="X269" s="1">
        <v>2017</v>
      </c>
      <c r="Y269" s="1">
        <v>2018</v>
      </c>
    </row>
    <row r="270" spans="1:25" x14ac:dyDescent="0.45">
      <c r="A270" s="48" t="str">
        <f>IF('Transfer Definitions'!C37&lt;&gt;"y","...",'Population Definitions'!$B$2)</f>
        <v>...</v>
      </c>
      <c r="B270" s="1" t="str">
        <f t="shared" ref="B270:B333" si="6">IF(C270="","","---&gt;")</f>
        <v/>
      </c>
      <c r="C270" s="48" t="str">
        <f>IF('Transfer Definitions'!C37&lt;&gt;"y","",'Population Definitions'!$B$3)</f>
        <v/>
      </c>
      <c r="D270" s="143" t="str">
        <f>IF(NOT('Transfer Definitions'!C37&lt;&gt;"y"),"Number","")</f>
        <v/>
      </c>
      <c r="E270" s="143" t="str">
        <f>IF(NOT('Transfer Definitions'!C37&lt;&gt;"y"),IF(SUMPRODUCT(--(G270:Y270&lt;&gt;""))=0,0,"N.A."),"")</f>
        <v/>
      </c>
      <c r="F270" s="48" t="str">
        <f>IF(NOT('Transfer Definitions'!C37&lt;&gt;"y"),"OR","")</f>
        <v/>
      </c>
    </row>
    <row r="271" spans="1:25" x14ac:dyDescent="0.45">
      <c r="A271" s="48" t="str">
        <f>IF('Transfer Definitions'!D37&lt;&gt;"y","...",'Population Definitions'!$B$2)</f>
        <v>...</v>
      </c>
      <c r="B271" s="1" t="str">
        <f t="shared" si="6"/>
        <v/>
      </c>
      <c r="C271" s="48" t="str">
        <f>IF('Transfer Definitions'!D37&lt;&gt;"y","",'Population Definitions'!$B$4)</f>
        <v/>
      </c>
      <c r="D271" s="143" t="str">
        <f>IF(NOT('Transfer Definitions'!D37&lt;&gt;"y"),"Number","")</f>
        <v/>
      </c>
      <c r="E271" s="143" t="str">
        <f>IF(NOT('Transfer Definitions'!D37&lt;&gt;"y"),IF(SUMPRODUCT(--(G271:Y271&lt;&gt;""))=0,0,"N.A."),"")</f>
        <v/>
      </c>
      <c r="F271" s="48" t="str">
        <f>IF(NOT('Transfer Definitions'!D37&lt;&gt;"y"),"OR","")</f>
        <v/>
      </c>
    </row>
    <row r="272" spans="1:25" x14ac:dyDescent="0.45">
      <c r="A272" s="48" t="str">
        <f>IF('Transfer Definitions'!E37&lt;&gt;"y","...",'Population Definitions'!$B$2)</f>
        <v>...</v>
      </c>
      <c r="B272" s="1" t="str">
        <f t="shared" si="6"/>
        <v/>
      </c>
      <c r="C272" s="48" t="str">
        <f>IF('Transfer Definitions'!E37&lt;&gt;"y","",'Population Definitions'!$B$5)</f>
        <v/>
      </c>
      <c r="D272" s="143" t="str">
        <f>IF(NOT('Transfer Definitions'!E37&lt;&gt;"y"),"Number","")</f>
        <v/>
      </c>
      <c r="E272" s="143" t="str">
        <f>IF(NOT('Transfer Definitions'!E37&lt;&gt;"y"),IF(SUMPRODUCT(--(G272:Y272&lt;&gt;""))=0,0,"N.A."),"")</f>
        <v/>
      </c>
      <c r="F272" s="48" t="str">
        <f>IF(NOT('Transfer Definitions'!E37&lt;&gt;"y"),"OR","")</f>
        <v/>
      </c>
    </row>
    <row r="273" spans="1:6" x14ac:dyDescent="0.45">
      <c r="A273" s="48" t="str">
        <f>IF('Transfer Definitions'!F37&lt;&gt;"y","...",'Population Definitions'!$B$2)</f>
        <v>...</v>
      </c>
      <c r="B273" s="1" t="str">
        <f t="shared" si="6"/>
        <v/>
      </c>
      <c r="C273" s="48" t="str">
        <f>IF('Transfer Definitions'!F37&lt;&gt;"y","",'Population Definitions'!$B$6)</f>
        <v/>
      </c>
      <c r="D273" s="143" t="str">
        <f>IF(NOT('Transfer Definitions'!F37&lt;&gt;"y"),"Number","")</f>
        <v/>
      </c>
      <c r="E273" s="143" t="str">
        <f>IF(NOT('Transfer Definitions'!F37&lt;&gt;"y"),IF(SUMPRODUCT(--(G273:Y273&lt;&gt;""))=0,0,"N.A."),"")</f>
        <v/>
      </c>
      <c r="F273" s="48" t="str">
        <f>IF(NOT('Transfer Definitions'!F37&lt;&gt;"y"),"OR","")</f>
        <v/>
      </c>
    </row>
    <row r="274" spans="1:6" x14ac:dyDescent="0.45">
      <c r="A274" s="48" t="str">
        <f>IF('Transfer Definitions'!G37&lt;&gt;"y","...",'Population Definitions'!$B$2)</f>
        <v>...</v>
      </c>
      <c r="B274" s="1" t="str">
        <f t="shared" si="6"/>
        <v/>
      </c>
      <c r="C274" s="48" t="str">
        <f>IF('Transfer Definitions'!G37&lt;&gt;"y","",'Population Definitions'!$B$7)</f>
        <v/>
      </c>
      <c r="D274" s="143" t="str">
        <f>IF(NOT('Transfer Definitions'!G37&lt;&gt;"y"),"Number","")</f>
        <v/>
      </c>
      <c r="E274" s="143" t="str">
        <f>IF(NOT('Transfer Definitions'!G37&lt;&gt;"y"),IF(SUMPRODUCT(--(G274:Y274&lt;&gt;""))=0,0,"N.A."),"")</f>
        <v/>
      </c>
      <c r="F274" s="48" t="str">
        <f>IF(NOT('Transfer Definitions'!G37&lt;&gt;"y"),"OR","")</f>
        <v/>
      </c>
    </row>
    <row r="275" spans="1:6" x14ac:dyDescent="0.45">
      <c r="A275" s="48" t="str">
        <f>IF('Transfer Definitions'!H37&lt;&gt;"y","...",'Population Definitions'!$B$2)</f>
        <v>...</v>
      </c>
      <c r="B275" s="1" t="str">
        <f t="shared" si="6"/>
        <v/>
      </c>
      <c r="C275" s="48" t="str">
        <f>IF('Transfer Definitions'!H37&lt;&gt;"y","",'Population Definitions'!$B$8)</f>
        <v/>
      </c>
      <c r="D275" s="143" t="str">
        <f>IF(NOT('Transfer Definitions'!H37&lt;&gt;"y"),"Number","")</f>
        <v/>
      </c>
      <c r="E275" s="143" t="str">
        <f>IF(NOT('Transfer Definitions'!H37&lt;&gt;"y"),IF(SUMPRODUCT(--(G275:Y275&lt;&gt;""))=0,0,"N.A."),"")</f>
        <v/>
      </c>
      <c r="F275" s="48" t="str">
        <f>IF(NOT('Transfer Definitions'!H37&lt;&gt;"y"),"OR","")</f>
        <v/>
      </c>
    </row>
    <row r="276" spans="1:6" x14ac:dyDescent="0.45">
      <c r="A276" s="48" t="str">
        <f>IF('Transfer Definitions'!I37&lt;&gt;"y","...",'Population Definitions'!$B$2)</f>
        <v>...</v>
      </c>
      <c r="B276" s="1" t="str">
        <f t="shared" si="6"/>
        <v/>
      </c>
      <c r="C276" s="48" t="str">
        <f>IF('Transfer Definitions'!I37&lt;&gt;"y","",'Population Definitions'!$B$9)</f>
        <v/>
      </c>
      <c r="D276" s="143" t="str">
        <f>IF(NOT('Transfer Definitions'!I37&lt;&gt;"y"),"Number","")</f>
        <v/>
      </c>
      <c r="E276" s="143" t="str">
        <f>IF(NOT('Transfer Definitions'!I37&lt;&gt;"y"),IF(SUMPRODUCT(--(G276:Y276&lt;&gt;""))=0,0,"N.A."),"")</f>
        <v/>
      </c>
      <c r="F276" s="48" t="str">
        <f>IF(NOT('Transfer Definitions'!I37&lt;&gt;"y"),"OR","")</f>
        <v/>
      </c>
    </row>
    <row r="277" spans="1:6" x14ac:dyDescent="0.45">
      <c r="A277" s="48" t="str">
        <f>IF('Transfer Definitions'!J37&lt;&gt;"y","...",'Population Definitions'!$B$2)</f>
        <v>...</v>
      </c>
      <c r="B277" s="1" t="str">
        <f t="shared" si="6"/>
        <v/>
      </c>
      <c r="C277" s="48" t="str">
        <f>IF('Transfer Definitions'!J37&lt;&gt;"y","",'Population Definitions'!$B$10)</f>
        <v/>
      </c>
      <c r="D277" s="143" t="str">
        <f>IF(NOT('Transfer Definitions'!J37&lt;&gt;"y"),"Number","")</f>
        <v/>
      </c>
      <c r="E277" s="143" t="str">
        <f>IF(NOT('Transfer Definitions'!J37&lt;&gt;"y"),IF(SUMPRODUCT(--(G277:Y277&lt;&gt;""))=0,0,"N.A."),"")</f>
        <v/>
      </c>
      <c r="F277" s="48" t="str">
        <f>IF(NOT('Transfer Definitions'!J37&lt;&gt;"y"),"OR","")</f>
        <v/>
      </c>
    </row>
    <row r="278" spans="1:6" x14ac:dyDescent="0.45">
      <c r="A278" s="48" t="str">
        <f>IF('Transfer Definitions'!K37&lt;&gt;"y","...",'Population Definitions'!$B$2)</f>
        <v>...</v>
      </c>
      <c r="B278" s="1" t="str">
        <f t="shared" si="6"/>
        <v/>
      </c>
      <c r="C278" s="48" t="str">
        <f>IF('Transfer Definitions'!K37&lt;&gt;"y","",'Population Definitions'!$B$11)</f>
        <v/>
      </c>
      <c r="D278" s="143" t="str">
        <f>IF(NOT('Transfer Definitions'!K37&lt;&gt;"y"),"Number","")</f>
        <v/>
      </c>
      <c r="E278" s="143" t="str">
        <f>IF(NOT('Transfer Definitions'!K37&lt;&gt;"y"),IF(SUMPRODUCT(--(G278:Y278&lt;&gt;""))=0,0,"N.A."),"")</f>
        <v/>
      </c>
      <c r="F278" s="48" t="str">
        <f>IF(NOT('Transfer Definitions'!K37&lt;&gt;"y"),"OR","")</f>
        <v/>
      </c>
    </row>
    <row r="279" spans="1:6" x14ac:dyDescent="0.45">
      <c r="A279" s="48" t="str">
        <f>IF('Transfer Definitions'!L37&lt;&gt;"y","...",'Population Definitions'!$B$2)</f>
        <v>...</v>
      </c>
      <c r="B279" s="1" t="str">
        <f t="shared" si="6"/>
        <v/>
      </c>
      <c r="C279" s="48" t="str">
        <f>IF('Transfer Definitions'!L37&lt;&gt;"y","",'Population Definitions'!$B$12)</f>
        <v/>
      </c>
      <c r="D279" s="143" t="str">
        <f>IF(NOT('Transfer Definitions'!L37&lt;&gt;"y"),"Number","")</f>
        <v/>
      </c>
      <c r="E279" s="143" t="str">
        <f>IF(NOT('Transfer Definitions'!L37&lt;&gt;"y"),IF(SUMPRODUCT(--(G279:Y279&lt;&gt;""))=0,0,"N.A."),"")</f>
        <v/>
      </c>
      <c r="F279" s="48" t="str">
        <f>IF(NOT('Transfer Definitions'!L37&lt;&gt;"y"),"OR","")</f>
        <v/>
      </c>
    </row>
    <row r="280" spans="1:6" x14ac:dyDescent="0.45">
      <c r="A280" s="48" t="str">
        <f>IF('Transfer Definitions'!M37&lt;&gt;"y","...",'Population Definitions'!$B$2)</f>
        <v>...</v>
      </c>
      <c r="B280" s="1" t="str">
        <f t="shared" si="6"/>
        <v/>
      </c>
      <c r="C280" s="48" t="str">
        <f>IF('Transfer Definitions'!M37&lt;&gt;"y","",'Population Definitions'!$B$13)</f>
        <v/>
      </c>
      <c r="D280" s="143" t="str">
        <f>IF(NOT('Transfer Definitions'!M37&lt;&gt;"y"),"Number","")</f>
        <v/>
      </c>
      <c r="E280" s="143" t="str">
        <f>IF(NOT('Transfer Definitions'!M37&lt;&gt;"y"),IF(SUMPRODUCT(--(G280:Y280&lt;&gt;""))=0,0,"N.A."),"")</f>
        <v/>
      </c>
      <c r="F280" s="48" t="str">
        <f>IF(NOT('Transfer Definitions'!M37&lt;&gt;"y"),"OR","")</f>
        <v/>
      </c>
    </row>
    <row r="281" spans="1:6" x14ac:dyDescent="0.45">
      <c r="A281" s="48" t="str">
        <f>IF('Transfer Definitions'!B38&lt;&gt;"y","...",'Population Definitions'!$B$3)</f>
        <v>...</v>
      </c>
      <c r="B281" s="1" t="str">
        <f t="shared" si="6"/>
        <v/>
      </c>
      <c r="C281" s="48" t="str">
        <f>IF('Transfer Definitions'!B38&lt;&gt;"y","",'Population Definitions'!$B$2)</f>
        <v/>
      </c>
      <c r="D281" s="143" t="str">
        <f>IF(NOT('Transfer Definitions'!B38&lt;&gt;"y"),"Number","")</f>
        <v/>
      </c>
      <c r="E281" s="143" t="str">
        <f>IF(NOT('Transfer Definitions'!B38&lt;&gt;"y"),IF(SUMPRODUCT(--(G281:Y281&lt;&gt;""))=0,0,"N.A."),"")</f>
        <v/>
      </c>
      <c r="F281" s="48" t="str">
        <f>IF(NOT('Transfer Definitions'!B38&lt;&gt;"y"),"OR","")</f>
        <v/>
      </c>
    </row>
    <row r="282" spans="1:6" x14ac:dyDescent="0.45">
      <c r="A282" s="48" t="str">
        <f>IF('Transfer Definitions'!D38&lt;&gt;"y","...",'Population Definitions'!$B$3)</f>
        <v>...</v>
      </c>
      <c r="B282" s="1" t="str">
        <f t="shared" si="6"/>
        <v/>
      </c>
      <c r="C282" s="48" t="str">
        <f>IF('Transfer Definitions'!D38&lt;&gt;"y","",'Population Definitions'!$B$4)</f>
        <v/>
      </c>
      <c r="D282" s="143" t="str">
        <f>IF(NOT('Transfer Definitions'!D38&lt;&gt;"y"),"Number","")</f>
        <v/>
      </c>
      <c r="E282" s="143" t="str">
        <f>IF(NOT('Transfer Definitions'!D38&lt;&gt;"y"),IF(SUMPRODUCT(--(G282:Y282&lt;&gt;""))=0,0,"N.A."),"")</f>
        <v/>
      </c>
      <c r="F282" s="48" t="str">
        <f>IF(NOT('Transfer Definitions'!D38&lt;&gt;"y"),"OR","")</f>
        <v/>
      </c>
    </row>
    <row r="283" spans="1:6" x14ac:dyDescent="0.45">
      <c r="A283" s="48" t="str">
        <f>IF('Transfer Definitions'!E38&lt;&gt;"y","...",'Population Definitions'!$B$3)</f>
        <v>...</v>
      </c>
      <c r="B283" s="1" t="str">
        <f t="shared" si="6"/>
        <v/>
      </c>
      <c r="C283" s="48" t="str">
        <f>IF('Transfer Definitions'!E38&lt;&gt;"y","",'Population Definitions'!$B$5)</f>
        <v/>
      </c>
      <c r="D283" s="143" t="str">
        <f>IF(NOT('Transfer Definitions'!E38&lt;&gt;"y"),"Number","")</f>
        <v/>
      </c>
      <c r="E283" s="143" t="str">
        <f>IF(NOT('Transfer Definitions'!E38&lt;&gt;"y"),IF(SUMPRODUCT(--(G283:Y283&lt;&gt;""))=0,0,"N.A."),"")</f>
        <v/>
      </c>
      <c r="F283" s="48" t="str">
        <f>IF(NOT('Transfer Definitions'!E38&lt;&gt;"y"),"OR","")</f>
        <v/>
      </c>
    </row>
    <row r="284" spans="1:6" x14ac:dyDescent="0.45">
      <c r="A284" s="48" t="str">
        <f>IF('Transfer Definitions'!F38&lt;&gt;"y","...",'Population Definitions'!$B$3)</f>
        <v>...</v>
      </c>
      <c r="B284" s="1" t="str">
        <f t="shared" si="6"/>
        <v/>
      </c>
      <c r="C284" s="48" t="str">
        <f>IF('Transfer Definitions'!F38&lt;&gt;"y","",'Population Definitions'!$B$6)</f>
        <v/>
      </c>
      <c r="D284" s="143" t="str">
        <f>IF(NOT('Transfer Definitions'!F38&lt;&gt;"y"),"Number","")</f>
        <v/>
      </c>
      <c r="E284" s="143" t="str">
        <f>IF(NOT('Transfer Definitions'!F38&lt;&gt;"y"),IF(SUMPRODUCT(--(G284:Y284&lt;&gt;""))=0,0,"N.A."),"")</f>
        <v/>
      </c>
      <c r="F284" s="48" t="str">
        <f>IF(NOT('Transfer Definitions'!F38&lt;&gt;"y"),"OR","")</f>
        <v/>
      </c>
    </row>
    <row r="285" spans="1:6" x14ac:dyDescent="0.45">
      <c r="A285" s="48" t="str">
        <f>IF('Transfer Definitions'!G38&lt;&gt;"y","...",'Population Definitions'!$B$3)</f>
        <v>...</v>
      </c>
      <c r="B285" s="1" t="str">
        <f t="shared" si="6"/>
        <v/>
      </c>
      <c r="C285" s="48" t="str">
        <f>IF('Transfer Definitions'!G38&lt;&gt;"y","",'Population Definitions'!$B$7)</f>
        <v/>
      </c>
      <c r="D285" s="143" t="str">
        <f>IF(NOT('Transfer Definitions'!G38&lt;&gt;"y"),"Number","")</f>
        <v/>
      </c>
      <c r="E285" s="143" t="str">
        <f>IF(NOT('Transfer Definitions'!G38&lt;&gt;"y"),IF(SUMPRODUCT(--(G285:Y285&lt;&gt;""))=0,0,"N.A."),"")</f>
        <v/>
      </c>
      <c r="F285" s="48" t="str">
        <f>IF(NOT('Transfer Definitions'!G38&lt;&gt;"y"),"OR","")</f>
        <v/>
      </c>
    </row>
    <row r="286" spans="1:6" x14ac:dyDescent="0.45">
      <c r="A286" s="48" t="str">
        <f>IF('Transfer Definitions'!H38&lt;&gt;"y","...",'Population Definitions'!$B$3)</f>
        <v>...</v>
      </c>
      <c r="B286" s="1" t="str">
        <f t="shared" si="6"/>
        <v/>
      </c>
      <c r="C286" s="48" t="str">
        <f>IF('Transfer Definitions'!H38&lt;&gt;"y","",'Population Definitions'!$B$8)</f>
        <v/>
      </c>
      <c r="D286" s="143" t="str">
        <f>IF(NOT('Transfer Definitions'!H38&lt;&gt;"y"),"Number","")</f>
        <v/>
      </c>
      <c r="E286" s="143" t="str">
        <f>IF(NOT('Transfer Definitions'!H38&lt;&gt;"y"),IF(SUMPRODUCT(--(G286:Y286&lt;&gt;""))=0,0,"N.A."),"")</f>
        <v/>
      </c>
      <c r="F286" s="48" t="str">
        <f>IF(NOT('Transfer Definitions'!H38&lt;&gt;"y"),"OR","")</f>
        <v/>
      </c>
    </row>
    <row r="287" spans="1:6" x14ac:dyDescent="0.45">
      <c r="A287" s="48" t="str">
        <f>IF('Transfer Definitions'!I38&lt;&gt;"y","...",'Population Definitions'!$B$3)</f>
        <v>...</v>
      </c>
      <c r="B287" s="1" t="str">
        <f t="shared" si="6"/>
        <v/>
      </c>
      <c r="C287" s="48" t="str">
        <f>IF('Transfer Definitions'!I38&lt;&gt;"y","",'Population Definitions'!$B$9)</f>
        <v/>
      </c>
      <c r="D287" s="143" t="str">
        <f>IF(NOT('Transfer Definitions'!I38&lt;&gt;"y"),"Number","")</f>
        <v/>
      </c>
      <c r="E287" s="143" t="str">
        <f>IF(NOT('Transfer Definitions'!I38&lt;&gt;"y"),IF(SUMPRODUCT(--(G287:Y287&lt;&gt;""))=0,0,"N.A."),"")</f>
        <v/>
      </c>
      <c r="F287" s="48" t="str">
        <f>IF(NOT('Transfer Definitions'!I38&lt;&gt;"y"),"OR","")</f>
        <v/>
      </c>
    </row>
    <row r="288" spans="1:6" x14ac:dyDescent="0.45">
      <c r="A288" s="48" t="str">
        <f>IF('Transfer Definitions'!J38&lt;&gt;"y","...",'Population Definitions'!$B$3)</f>
        <v>...</v>
      </c>
      <c r="B288" s="1" t="str">
        <f t="shared" si="6"/>
        <v/>
      </c>
      <c r="C288" s="48" t="str">
        <f>IF('Transfer Definitions'!J38&lt;&gt;"y","",'Population Definitions'!$B$10)</f>
        <v/>
      </c>
      <c r="D288" s="143" t="str">
        <f>IF(NOT('Transfer Definitions'!J38&lt;&gt;"y"),"Number","")</f>
        <v/>
      </c>
      <c r="E288" s="143" t="str">
        <f>IF(NOT('Transfer Definitions'!J38&lt;&gt;"y"),IF(SUMPRODUCT(--(G288:Y288&lt;&gt;""))=0,0,"N.A."),"")</f>
        <v/>
      </c>
      <c r="F288" s="48" t="str">
        <f>IF(NOT('Transfer Definitions'!J38&lt;&gt;"y"),"OR","")</f>
        <v/>
      </c>
    </row>
    <row r="289" spans="1:6" x14ac:dyDescent="0.45">
      <c r="A289" s="48" t="str">
        <f>IF('Transfer Definitions'!K38&lt;&gt;"y","...",'Population Definitions'!$B$3)</f>
        <v>...</v>
      </c>
      <c r="B289" s="1" t="str">
        <f t="shared" si="6"/>
        <v/>
      </c>
      <c r="C289" s="48" t="str">
        <f>IF('Transfer Definitions'!K38&lt;&gt;"y","",'Population Definitions'!$B$11)</f>
        <v/>
      </c>
      <c r="D289" s="143" t="str">
        <f>IF(NOT('Transfer Definitions'!K38&lt;&gt;"y"),"Number","")</f>
        <v/>
      </c>
      <c r="E289" s="143" t="str">
        <f>IF(NOT('Transfer Definitions'!K38&lt;&gt;"y"),IF(SUMPRODUCT(--(G289:Y289&lt;&gt;""))=0,0,"N.A."),"")</f>
        <v/>
      </c>
      <c r="F289" s="48" t="str">
        <f>IF(NOT('Transfer Definitions'!K38&lt;&gt;"y"),"OR","")</f>
        <v/>
      </c>
    </row>
    <row r="290" spans="1:6" x14ac:dyDescent="0.45">
      <c r="A290" s="48" t="str">
        <f>IF('Transfer Definitions'!L38&lt;&gt;"y","...",'Population Definitions'!$B$3)</f>
        <v>...</v>
      </c>
      <c r="B290" s="1" t="str">
        <f t="shared" si="6"/>
        <v/>
      </c>
      <c r="C290" s="48" t="str">
        <f>IF('Transfer Definitions'!L38&lt;&gt;"y","",'Population Definitions'!$B$12)</f>
        <v/>
      </c>
      <c r="D290" s="143" t="str">
        <f>IF(NOT('Transfer Definitions'!L38&lt;&gt;"y"),"Number","")</f>
        <v/>
      </c>
      <c r="E290" s="143" t="str">
        <f>IF(NOT('Transfer Definitions'!L38&lt;&gt;"y"),IF(SUMPRODUCT(--(G290:Y290&lt;&gt;""))=0,0,"N.A."),"")</f>
        <v/>
      </c>
      <c r="F290" s="48" t="str">
        <f>IF(NOT('Transfer Definitions'!L38&lt;&gt;"y"),"OR","")</f>
        <v/>
      </c>
    </row>
    <row r="291" spans="1:6" x14ac:dyDescent="0.45">
      <c r="A291" s="48" t="str">
        <f>IF('Transfer Definitions'!M38&lt;&gt;"y","...",'Population Definitions'!$B$3)</f>
        <v>...</v>
      </c>
      <c r="B291" s="1" t="str">
        <f t="shared" si="6"/>
        <v/>
      </c>
      <c r="C291" s="48" t="str">
        <f>IF('Transfer Definitions'!M38&lt;&gt;"y","",'Population Definitions'!$B$13)</f>
        <v/>
      </c>
      <c r="D291" s="143" t="str">
        <f>IF(NOT('Transfer Definitions'!M38&lt;&gt;"y"),"Number","")</f>
        <v/>
      </c>
      <c r="E291" s="143" t="str">
        <f>IF(NOT('Transfer Definitions'!M38&lt;&gt;"y"),IF(SUMPRODUCT(--(G291:Y291&lt;&gt;""))=0,0,"N.A."),"")</f>
        <v/>
      </c>
      <c r="F291" s="48" t="str">
        <f>IF(NOT('Transfer Definitions'!M38&lt;&gt;"y"),"OR","")</f>
        <v/>
      </c>
    </row>
    <row r="292" spans="1:6" x14ac:dyDescent="0.45">
      <c r="A292" s="48" t="str">
        <f>IF('Transfer Definitions'!B39&lt;&gt;"y","...",'Population Definitions'!$B$4)</f>
        <v>...</v>
      </c>
      <c r="B292" s="1" t="str">
        <f t="shared" si="6"/>
        <v/>
      </c>
      <c r="C292" s="48" t="str">
        <f>IF('Transfer Definitions'!B39&lt;&gt;"y","",'Population Definitions'!$B$2)</f>
        <v/>
      </c>
      <c r="D292" s="143" t="str">
        <f>IF(NOT('Transfer Definitions'!B39&lt;&gt;"y"),"Number","")</f>
        <v/>
      </c>
      <c r="E292" s="143" t="str">
        <f>IF(NOT('Transfer Definitions'!B39&lt;&gt;"y"),IF(SUMPRODUCT(--(G292:Y292&lt;&gt;""))=0,0,"N.A."),"")</f>
        <v/>
      </c>
      <c r="F292" s="48" t="str">
        <f>IF(NOT('Transfer Definitions'!B39&lt;&gt;"y"),"OR","")</f>
        <v/>
      </c>
    </row>
    <row r="293" spans="1:6" x14ac:dyDescent="0.45">
      <c r="A293" s="48" t="str">
        <f>IF('Transfer Definitions'!C39&lt;&gt;"y","...",'Population Definitions'!$B$4)</f>
        <v>...</v>
      </c>
      <c r="B293" s="1" t="str">
        <f t="shared" si="6"/>
        <v/>
      </c>
      <c r="C293" s="48" t="str">
        <f>IF('Transfer Definitions'!C39&lt;&gt;"y","",'Population Definitions'!$B$3)</f>
        <v/>
      </c>
      <c r="D293" s="143" t="str">
        <f>IF(NOT('Transfer Definitions'!C39&lt;&gt;"y"),"Number","")</f>
        <v/>
      </c>
      <c r="E293" s="143" t="str">
        <f>IF(NOT('Transfer Definitions'!C39&lt;&gt;"y"),IF(SUMPRODUCT(--(G293:Y293&lt;&gt;""))=0,0,"N.A."),"")</f>
        <v/>
      </c>
      <c r="F293" s="48" t="str">
        <f>IF(NOT('Transfer Definitions'!C39&lt;&gt;"y"),"OR","")</f>
        <v/>
      </c>
    </row>
    <row r="294" spans="1:6" x14ac:dyDescent="0.45">
      <c r="A294" s="48" t="str">
        <f>IF('Transfer Definitions'!E39&lt;&gt;"y","...",'Population Definitions'!$B$4)</f>
        <v>...</v>
      </c>
      <c r="B294" s="1" t="str">
        <f t="shared" si="6"/>
        <v/>
      </c>
      <c r="C294" s="48" t="str">
        <f>IF('Transfer Definitions'!E39&lt;&gt;"y","",'Population Definitions'!$B$5)</f>
        <v/>
      </c>
      <c r="D294" s="143" t="str">
        <f>IF(NOT('Transfer Definitions'!E39&lt;&gt;"y"),"Number","")</f>
        <v/>
      </c>
      <c r="E294" s="143" t="str">
        <f>IF(NOT('Transfer Definitions'!E39&lt;&gt;"y"),IF(SUMPRODUCT(--(G294:Y294&lt;&gt;""))=0,0,"N.A."),"")</f>
        <v/>
      </c>
      <c r="F294" s="48" t="str">
        <f>IF(NOT('Transfer Definitions'!E39&lt;&gt;"y"),"OR","")</f>
        <v/>
      </c>
    </row>
    <row r="295" spans="1:6" x14ac:dyDescent="0.45">
      <c r="A295" s="48" t="str">
        <f>IF('Transfer Definitions'!F39&lt;&gt;"y","...",'Population Definitions'!$B$4)</f>
        <v>...</v>
      </c>
      <c r="B295" s="1" t="str">
        <f t="shared" si="6"/>
        <v/>
      </c>
      <c r="C295" s="48" t="str">
        <f>IF('Transfer Definitions'!F39&lt;&gt;"y","",'Population Definitions'!$B$6)</f>
        <v/>
      </c>
      <c r="D295" s="143" t="str">
        <f>IF(NOT('Transfer Definitions'!F39&lt;&gt;"y"),"Number","")</f>
        <v/>
      </c>
      <c r="E295" s="143" t="str">
        <f>IF(NOT('Transfer Definitions'!F39&lt;&gt;"y"),IF(SUMPRODUCT(--(G295:Y295&lt;&gt;""))=0,0,"N.A."),"")</f>
        <v/>
      </c>
      <c r="F295" s="48" t="str">
        <f>IF(NOT('Transfer Definitions'!F39&lt;&gt;"y"),"OR","")</f>
        <v/>
      </c>
    </row>
    <row r="296" spans="1:6" x14ac:dyDescent="0.45">
      <c r="A296" s="48" t="str">
        <f>IF('Transfer Definitions'!G39&lt;&gt;"y","...",'Population Definitions'!$B$4)</f>
        <v>...</v>
      </c>
      <c r="B296" s="1" t="str">
        <f t="shared" si="6"/>
        <v/>
      </c>
      <c r="C296" s="48" t="str">
        <f>IF('Transfer Definitions'!G39&lt;&gt;"y","",'Population Definitions'!$B$7)</f>
        <v/>
      </c>
      <c r="D296" s="143" t="str">
        <f>IF(NOT('Transfer Definitions'!G39&lt;&gt;"y"),"Number","")</f>
        <v/>
      </c>
      <c r="E296" s="143" t="str">
        <f>IF(NOT('Transfer Definitions'!G39&lt;&gt;"y"),IF(SUMPRODUCT(--(G296:Y296&lt;&gt;""))=0,0,"N.A."),"")</f>
        <v/>
      </c>
      <c r="F296" s="48" t="str">
        <f>IF(NOT('Transfer Definitions'!G39&lt;&gt;"y"),"OR","")</f>
        <v/>
      </c>
    </row>
    <row r="297" spans="1:6" x14ac:dyDescent="0.45">
      <c r="A297" s="48" t="str">
        <f>IF('Transfer Definitions'!H39&lt;&gt;"y","...",'Population Definitions'!$B$4)</f>
        <v>...</v>
      </c>
      <c r="B297" s="1" t="str">
        <f t="shared" si="6"/>
        <v/>
      </c>
      <c r="C297" s="48" t="str">
        <f>IF('Transfer Definitions'!H39&lt;&gt;"y","",'Population Definitions'!$B$8)</f>
        <v/>
      </c>
      <c r="D297" s="143" t="str">
        <f>IF(NOT('Transfer Definitions'!H39&lt;&gt;"y"),"Number","")</f>
        <v/>
      </c>
      <c r="E297" s="143" t="str">
        <f>IF(NOT('Transfer Definitions'!H39&lt;&gt;"y"),IF(SUMPRODUCT(--(G297:Y297&lt;&gt;""))=0,0,"N.A."),"")</f>
        <v/>
      </c>
      <c r="F297" s="48" t="str">
        <f>IF(NOT('Transfer Definitions'!H39&lt;&gt;"y"),"OR","")</f>
        <v/>
      </c>
    </row>
    <row r="298" spans="1:6" x14ac:dyDescent="0.45">
      <c r="A298" s="48" t="str">
        <f>IF('Transfer Definitions'!I39&lt;&gt;"y","...",'Population Definitions'!$B$4)</f>
        <v>...</v>
      </c>
      <c r="B298" s="1" t="str">
        <f t="shared" si="6"/>
        <v/>
      </c>
      <c r="C298" s="48" t="str">
        <f>IF('Transfer Definitions'!I39&lt;&gt;"y","",'Population Definitions'!$B$9)</f>
        <v/>
      </c>
      <c r="D298" s="143" t="str">
        <f>IF(NOT('Transfer Definitions'!I39&lt;&gt;"y"),"Number","")</f>
        <v/>
      </c>
      <c r="E298" s="143" t="str">
        <f>IF(NOT('Transfer Definitions'!I39&lt;&gt;"y"),IF(SUMPRODUCT(--(G298:Y298&lt;&gt;""))=0,0,"N.A."),"")</f>
        <v/>
      </c>
      <c r="F298" s="48" t="str">
        <f>IF(NOT('Transfer Definitions'!I39&lt;&gt;"y"),"OR","")</f>
        <v/>
      </c>
    </row>
    <row r="299" spans="1:6" x14ac:dyDescent="0.45">
      <c r="A299" s="48" t="str">
        <f>IF('Transfer Definitions'!J39&lt;&gt;"y","...",'Population Definitions'!$B$4)</f>
        <v>...</v>
      </c>
      <c r="B299" s="1" t="str">
        <f t="shared" si="6"/>
        <v/>
      </c>
      <c r="C299" s="48" t="str">
        <f>IF('Transfer Definitions'!J39&lt;&gt;"y","",'Population Definitions'!$B$10)</f>
        <v/>
      </c>
      <c r="D299" s="143" t="str">
        <f>IF(NOT('Transfer Definitions'!J39&lt;&gt;"y"),"Number","")</f>
        <v/>
      </c>
      <c r="E299" s="143" t="str">
        <f>IF(NOT('Transfer Definitions'!J39&lt;&gt;"y"),IF(SUMPRODUCT(--(G299:Y299&lt;&gt;""))=0,0,"N.A."),"")</f>
        <v/>
      </c>
      <c r="F299" s="48" t="str">
        <f>IF(NOT('Transfer Definitions'!J39&lt;&gt;"y"),"OR","")</f>
        <v/>
      </c>
    </row>
    <row r="300" spans="1:6" x14ac:dyDescent="0.45">
      <c r="A300" s="48" t="str">
        <f>IF('Transfer Definitions'!K39&lt;&gt;"y","...",'Population Definitions'!$B$4)</f>
        <v>...</v>
      </c>
      <c r="B300" s="1" t="str">
        <f t="shared" si="6"/>
        <v/>
      </c>
      <c r="C300" s="48" t="str">
        <f>IF('Transfer Definitions'!K39&lt;&gt;"y","",'Population Definitions'!$B$11)</f>
        <v/>
      </c>
      <c r="D300" s="143" t="str">
        <f>IF(NOT('Transfer Definitions'!K39&lt;&gt;"y"),"Number","")</f>
        <v/>
      </c>
      <c r="E300" s="143" t="str">
        <f>IF(NOT('Transfer Definitions'!K39&lt;&gt;"y"),IF(SUMPRODUCT(--(G300:Y300&lt;&gt;""))=0,0,"N.A."),"")</f>
        <v/>
      </c>
      <c r="F300" s="48" t="str">
        <f>IF(NOT('Transfer Definitions'!K39&lt;&gt;"y"),"OR","")</f>
        <v/>
      </c>
    </row>
    <row r="301" spans="1:6" x14ac:dyDescent="0.45">
      <c r="A301" s="48" t="str">
        <f>IF('Transfer Definitions'!L39&lt;&gt;"y","...",'Population Definitions'!$B$4)</f>
        <v>...</v>
      </c>
      <c r="B301" s="1" t="str">
        <f t="shared" si="6"/>
        <v/>
      </c>
      <c r="C301" s="48" t="str">
        <f>IF('Transfer Definitions'!L39&lt;&gt;"y","",'Population Definitions'!$B$12)</f>
        <v/>
      </c>
      <c r="D301" s="143" t="str">
        <f>IF(NOT('Transfer Definitions'!L39&lt;&gt;"y"),"Number","")</f>
        <v/>
      </c>
      <c r="E301" s="143" t="str">
        <f>IF(NOT('Transfer Definitions'!L39&lt;&gt;"y"),IF(SUMPRODUCT(--(G301:Y301&lt;&gt;""))=0,0,"N.A."),"")</f>
        <v/>
      </c>
      <c r="F301" s="48" t="str">
        <f>IF(NOT('Transfer Definitions'!L39&lt;&gt;"y"),"OR","")</f>
        <v/>
      </c>
    </row>
    <row r="302" spans="1:6" x14ac:dyDescent="0.45">
      <c r="A302" s="48" t="str">
        <f>IF('Transfer Definitions'!M39&lt;&gt;"y","...",'Population Definitions'!$B$4)</f>
        <v>...</v>
      </c>
      <c r="B302" s="1" t="str">
        <f t="shared" si="6"/>
        <v/>
      </c>
      <c r="C302" s="48" t="str">
        <f>IF('Transfer Definitions'!M39&lt;&gt;"y","",'Population Definitions'!$B$13)</f>
        <v/>
      </c>
      <c r="D302" s="143" t="str">
        <f>IF(NOT('Transfer Definitions'!M39&lt;&gt;"y"),"Number","")</f>
        <v/>
      </c>
      <c r="E302" s="143" t="str">
        <f>IF(NOT('Transfer Definitions'!M39&lt;&gt;"y"),IF(SUMPRODUCT(--(G302:Y302&lt;&gt;""))=0,0,"N.A."),"")</f>
        <v/>
      </c>
      <c r="F302" s="48" t="str">
        <f>IF(NOT('Transfer Definitions'!M39&lt;&gt;"y"),"OR","")</f>
        <v/>
      </c>
    </row>
    <row r="303" spans="1:6" x14ac:dyDescent="0.45">
      <c r="A303" s="48" t="str">
        <f>IF('Transfer Definitions'!B40&lt;&gt;"y","...",'Population Definitions'!$B$5)</f>
        <v>...</v>
      </c>
      <c r="B303" s="1" t="str">
        <f t="shared" si="6"/>
        <v/>
      </c>
      <c r="C303" s="48" t="str">
        <f>IF('Transfer Definitions'!B40&lt;&gt;"y","",'Population Definitions'!$B$2)</f>
        <v/>
      </c>
      <c r="D303" s="143" t="str">
        <f>IF(NOT('Transfer Definitions'!B40&lt;&gt;"y"),"Number","")</f>
        <v/>
      </c>
      <c r="E303" s="143" t="str">
        <f>IF(NOT('Transfer Definitions'!B40&lt;&gt;"y"),IF(SUMPRODUCT(--(G303:Y303&lt;&gt;""))=0,0,"N.A."),"")</f>
        <v/>
      </c>
      <c r="F303" s="48" t="str">
        <f>IF(NOT('Transfer Definitions'!B40&lt;&gt;"y"),"OR","")</f>
        <v/>
      </c>
    </row>
    <row r="304" spans="1:6" x14ac:dyDescent="0.45">
      <c r="A304" s="48" t="str">
        <f>IF('Transfer Definitions'!C40&lt;&gt;"y","...",'Population Definitions'!$B$5)</f>
        <v>...</v>
      </c>
      <c r="B304" s="1" t="str">
        <f t="shared" si="6"/>
        <v/>
      </c>
      <c r="C304" s="48" t="str">
        <f>IF('Transfer Definitions'!C40&lt;&gt;"y","",'Population Definitions'!$B$3)</f>
        <v/>
      </c>
      <c r="D304" s="143" t="str">
        <f>IF(NOT('Transfer Definitions'!C40&lt;&gt;"y"),"Number","")</f>
        <v/>
      </c>
      <c r="E304" s="143" t="str">
        <f>IF(NOT('Transfer Definitions'!C40&lt;&gt;"y"),IF(SUMPRODUCT(--(G304:Y304&lt;&gt;""))=0,0,"N.A."),"")</f>
        <v/>
      </c>
      <c r="F304" s="48" t="str">
        <f>IF(NOT('Transfer Definitions'!C40&lt;&gt;"y"),"OR","")</f>
        <v/>
      </c>
    </row>
    <row r="305" spans="1:6" x14ac:dyDescent="0.45">
      <c r="A305" s="48" t="str">
        <f>IF('Transfer Definitions'!D40&lt;&gt;"y","...",'Population Definitions'!$B$5)</f>
        <v>...</v>
      </c>
      <c r="B305" s="1" t="str">
        <f t="shared" si="6"/>
        <v/>
      </c>
      <c r="C305" s="48" t="str">
        <f>IF('Transfer Definitions'!D40&lt;&gt;"y","",'Population Definitions'!$B$4)</f>
        <v/>
      </c>
      <c r="D305" s="143" t="str">
        <f>IF(NOT('Transfer Definitions'!D40&lt;&gt;"y"),"Number","")</f>
        <v/>
      </c>
      <c r="E305" s="143" t="str">
        <f>IF(NOT('Transfer Definitions'!D40&lt;&gt;"y"),IF(SUMPRODUCT(--(G305:Y305&lt;&gt;""))=0,0,"N.A."),"")</f>
        <v/>
      </c>
      <c r="F305" s="48" t="str">
        <f>IF(NOT('Transfer Definitions'!D40&lt;&gt;"y"),"OR","")</f>
        <v/>
      </c>
    </row>
    <row r="306" spans="1:6" x14ac:dyDescent="0.45">
      <c r="A306" s="48" t="str">
        <f>IF('Transfer Definitions'!F40&lt;&gt;"y","...",'Population Definitions'!$B$5)</f>
        <v>...</v>
      </c>
      <c r="B306" s="1" t="str">
        <f t="shared" si="6"/>
        <v/>
      </c>
      <c r="C306" s="48" t="str">
        <f>IF('Transfer Definitions'!F40&lt;&gt;"y","",'Population Definitions'!$B$6)</f>
        <v/>
      </c>
      <c r="D306" s="143" t="str">
        <f>IF(NOT('Transfer Definitions'!F40&lt;&gt;"y"),"Number","")</f>
        <v/>
      </c>
      <c r="E306" s="143" t="str">
        <f>IF(NOT('Transfer Definitions'!F40&lt;&gt;"y"),IF(SUMPRODUCT(--(G306:Y306&lt;&gt;""))=0,0,"N.A."),"")</f>
        <v/>
      </c>
      <c r="F306" s="48" t="str">
        <f>IF(NOT('Transfer Definitions'!F40&lt;&gt;"y"),"OR","")</f>
        <v/>
      </c>
    </row>
    <row r="307" spans="1:6" x14ac:dyDescent="0.45">
      <c r="A307" s="48" t="str">
        <f>IF('Transfer Definitions'!G40&lt;&gt;"y","...",'Population Definitions'!$B$5)</f>
        <v>...</v>
      </c>
      <c r="B307" s="1" t="str">
        <f t="shared" si="6"/>
        <v/>
      </c>
      <c r="C307" s="48" t="str">
        <f>IF('Transfer Definitions'!G40&lt;&gt;"y","",'Population Definitions'!$B$7)</f>
        <v/>
      </c>
      <c r="D307" s="143" t="str">
        <f>IF(NOT('Transfer Definitions'!G40&lt;&gt;"y"),"Number","")</f>
        <v/>
      </c>
      <c r="E307" s="143" t="str">
        <f>IF(NOT('Transfer Definitions'!G40&lt;&gt;"y"),IF(SUMPRODUCT(--(G307:Y307&lt;&gt;""))=0,0,"N.A."),"")</f>
        <v/>
      </c>
      <c r="F307" s="48" t="str">
        <f>IF(NOT('Transfer Definitions'!G40&lt;&gt;"y"),"OR","")</f>
        <v/>
      </c>
    </row>
    <row r="308" spans="1:6" x14ac:dyDescent="0.45">
      <c r="A308" s="48" t="str">
        <f>IF('Transfer Definitions'!H40&lt;&gt;"y","...",'Population Definitions'!$B$5)</f>
        <v>...</v>
      </c>
      <c r="B308" s="1" t="str">
        <f t="shared" si="6"/>
        <v/>
      </c>
      <c r="C308" s="48" t="str">
        <f>IF('Transfer Definitions'!H40&lt;&gt;"y","",'Population Definitions'!$B$8)</f>
        <v/>
      </c>
      <c r="D308" s="143" t="str">
        <f>IF(NOT('Transfer Definitions'!H40&lt;&gt;"y"),"Number","")</f>
        <v/>
      </c>
      <c r="E308" s="143" t="str">
        <f>IF(NOT('Transfer Definitions'!H40&lt;&gt;"y"),IF(SUMPRODUCT(--(G308:Y308&lt;&gt;""))=0,0,"N.A."),"")</f>
        <v/>
      </c>
      <c r="F308" s="48" t="str">
        <f>IF(NOT('Transfer Definitions'!H40&lt;&gt;"y"),"OR","")</f>
        <v/>
      </c>
    </row>
    <row r="309" spans="1:6" x14ac:dyDescent="0.45">
      <c r="A309" s="48" t="str">
        <f>IF('Transfer Definitions'!I40&lt;&gt;"y","...",'Population Definitions'!$B$5)</f>
        <v>...</v>
      </c>
      <c r="B309" s="1" t="str">
        <f t="shared" si="6"/>
        <v/>
      </c>
      <c r="C309" s="48" t="str">
        <f>IF('Transfer Definitions'!I40&lt;&gt;"y","",'Population Definitions'!$B$9)</f>
        <v/>
      </c>
      <c r="D309" s="143" t="str">
        <f>IF(NOT('Transfer Definitions'!I40&lt;&gt;"y"),"Number","")</f>
        <v/>
      </c>
      <c r="E309" s="143" t="str">
        <f>IF(NOT('Transfer Definitions'!I40&lt;&gt;"y"),IF(SUMPRODUCT(--(G309:Y309&lt;&gt;""))=0,0,"N.A."),"")</f>
        <v/>
      </c>
      <c r="F309" s="48" t="str">
        <f>IF(NOT('Transfer Definitions'!I40&lt;&gt;"y"),"OR","")</f>
        <v/>
      </c>
    </row>
    <row r="310" spans="1:6" x14ac:dyDescent="0.45">
      <c r="A310" s="48" t="str">
        <f>IF('Transfer Definitions'!J40&lt;&gt;"y","...",'Population Definitions'!$B$5)</f>
        <v>...</v>
      </c>
      <c r="B310" s="1" t="str">
        <f t="shared" si="6"/>
        <v/>
      </c>
      <c r="C310" s="48" t="str">
        <f>IF('Transfer Definitions'!J40&lt;&gt;"y","",'Population Definitions'!$B$10)</f>
        <v/>
      </c>
      <c r="D310" s="143" t="str">
        <f>IF(NOT('Transfer Definitions'!J40&lt;&gt;"y"),"Number","")</f>
        <v/>
      </c>
      <c r="E310" s="143" t="str">
        <f>IF(NOT('Transfer Definitions'!J40&lt;&gt;"y"),IF(SUMPRODUCT(--(G310:Y310&lt;&gt;""))=0,0,"N.A."),"")</f>
        <v/>
      </c>
      <c r="F310" s="48" t="str">
        <f>IF(NOT('Transfer Definitions'!J40&lt;&gt;"y"),"OR","")</f>
        <v/>
      </c>
    </row>
    <row r="311" spans="1:6" x14ac:dyDescent="0.45">
      <c r="A311" s="48" t="str">
        <f>IF('Transfer Definitions'!K40&lt;&gt;"y","...",'Population Definitions'!$B$5)</f>
        <v>...</v>
      </c>
      <c r="B311" s="1" t="str">
        <f t="shared" si="6"/>
        <v/>
      </c>
      <c r="C311" s="48" t="str">
        <f>IF('Transfer Definitions'!K40&lt;&gt;"y","",'Population Definitions'!$B$11)</f>
        <v/>
      </c>
      <c r="D311" s="143" t="str">
        <f>IF(NOT('Transfer Definitions'!K40&lt;&gt;"y"),"Number","")</f>
        <v/>
      </c>
      <c r="E311" s="143" t="str">
        <f>IF(NOT('Transfer Definitions'!K40&lt;&gt;"y"),IF(SUMPRODUCT(--(G311:Y311&lt;&gt;""))=0,0,"N.A."),"")</f>
        <v/>
      </c>
      <c r="F311" s="48" t="str">
        <f>IF(NOT('Transfer Definitions'!K40&lt;&gt;"y"),"OR","")</f>
        <v/>
      </c>
    </row>
    <row r="312" spans="1:6" x14ac:dyDescent="0.45">
      <c r="A312" s="48" t="str">
        <f>IF('Transfer Definitions'!L40&lt;&gt;"y","...",'Population Definitions'!$B$5)</f>
        <v>...</v>
      </c>
      <c r="B312" s="1" t="str">
        <f t="shared" si="6"/>
        <v/>
      </c>
      <c r="C312" s="48" t="str">
        <f>IF('Transfer Definitions'!L40&lt;&gt;"y","",'Population Definitions'!$B$12)</f>
        <v/>
      </c>
      <c r="D312" s="143" t="str">
        <f>IF(NOT('Transfer Definitions'!L40&lt;&gt;"y"),"Number","")</f>
        <v/>
      </c>
      <c r="E312" s="143" t="str">
        <f>IF(NOT('Transfer Definitions'!L40&lt;&gt;"y"),IF(SUMPRODUCT(--(G312:Y312&lt;&gt;""))=0,0,"N.A."),"")</f>
        <v/>
      </c>
      <c r="F312" s="48" t="str">
        <f>IF(NOT('Transfer Definitions'!L40&lt;&gt;"y"),"OR","")</f>
        <v/>
      </c>
    </row>
    <row r="313" spans="1:6" x14ac:dyDescent="0.45">
      <c r="A313" s="48" t="str">
        <f>IF('Transfer Definitions'!M40&lt;&gt;"y","...",'Population Definitions'!$B$5)</f>
        <v>...</v>
      </c>
      <c r="B313" s="1" t="str">
        <f t="shared" si="6"/>
        <v/>
      </c>
      <c r="C313" s="48" t="str">
        <f>IF('Transfer Definitions'!M40&lt;&gt;"y","",'Population Definitions'!$B$13)</f>
        <v/>
      </c>
      <c r="D313" s="143" t="str">
        <f>IF(NOT('Transfer Definitions'!M40&lt;&gt;"y"),"Number","")</f>
        <v/>
      </c>
      <c r="E313" s="143" t="str">
        <f>IF(NOT('Transfer Definitions'!M40&lt;&gt;"y"),IF(SUMPRODUCT(--(G313:Y313&lt;&gt;""))=0,0,"N.A."),"")</f>
        <v/>
      </c>
      <c r="F313" s="48" t="str">
        <f>IF(NOT('Transfer Definitions'!M40&lt;&gt;"y"),"OR","")</f>
        <v/>
      </c>
    </row>
    <row r="314" spans="1:6" x14ac:dyDescent="0.45">
      <c r="A314" s="48" t="str">
        <f>IF('Transfer Definitions'!B41&lt;&gt;"y","...",'Population Definitions'!$B$6)</f>
        <v>...</v>
      </c>
      <c r="B314" s="1" t="str">
        <f t="shared" si="6"/>
        <v/>
      </c>
      <c r="C314" s="48" t="str">
        <f>IF('Transfer Definitions'!B41&lt;&gt;"y","",'Population Definitions'!$B$2)</f>
        <v/>
      </c>
      <c r="D314" s="143" t="str">
        <f>IF(NOT('Transfer Definitions'!B41&lt;&gt;"y"),"Number","")</f>
        <v/>
      </c>
      <c r="E314" s="143" t="str">
        <f>IF(NOT('Transfer Definitions'!B41&lt;&gt;"y"),IF(SUMPRODUCT(--(G314:Y314&lt;&gt;""))=0,0,"N.A."),"")</f>
        <v/>
      </c>
      <c r="F314" s="48" t="str">
        <f>IF(NOT('Transfer Definitions'!B41&lt;&gt;"y"),"OR","")</f>
        <v/>
      </c>
    </row>
    <row r="315" spans="1:6" x14ac:dyDescent="0.45">
      <c r="A315" s="48" t="str">
        <f>IF('Transfer Definitions'!C41&lt;&gt;"y","...",'Population Definitions'!$B$6)</f>
        <v>...</v>
      </c>
      <c r="B315" s="1" t="str">
        <f t="shared" si="6"/>
        <v/>
      </c>
      <c r="C315" s="48" t="str">
        <f>IF('Transfer Definitions'!C41&lt;&gt;"y","",'Population Definitions'!$B$3)</f>
        <v/>
      </c>
      <c r="D315" s="143" t="str">
        <f>IF(NOT('Transfer Definitions'!C41&lt;&gt;"y"),"Number","")</f>
        <v/>
      </c>
      <c r="E315" s="143" t="str">
        <f>IF(NOT('Transfer Definitions'!C41&lt;&gt;"y"),IF(SUMPRODUCT(--(G315:Y315&lt;&gt;""))=0,0,"N.A."),"")</f>
        <v/>
      </c>
      <c r="F315" s="48" t="str">
        <f>IF(NOT('Transfer Definitions'!C41&lt;&gt;"y"),"OR","")</f>
        <v/>
      </c>
    </row>
    <row r="316" spans="1:6" x14ac:dyDescent="0.45">
      <c r="A316" s="48" t="str">
        <f>IF('Transfer Definitions'!D41&lt;&gt;"y","...",'Population Definitions'!$B$6)</f>
        <v>...</v>
      </c>
      <c r="B316" s="1" t="str">
        <f t="shared" si="6"/>
        <v/>
      </c>
      <c r="C316" s="48" t="str">
        <f>IF('Transfer Definitions'!D41&lt;&gt;"y","",'Population Definitions'!$B$4)</f>
        <v/>
      </c>
      <c r="D316" s="143" t="str">
        <f>IF(NOT('Transfer Definitions'!D41&lt;&gt;"y"),"Number","")</f>
        <v/>
      </c>
      <c r="E316" s="143" t="str">
        <f>IF(NOT('Transfer Definitions'!D41&lt;&gt;"y"),IF(SUMPRODUCT(--(G316:Y316&lt;&gt;""))=0,0,"N.A."),"")</f>
        <v/>
      </c>
      <c r="F316" s="48" t="str">
        <f>IF(NOT('Transfer Definitions'!D41&lt;&gt;"y"),"OR","")</f>
        <v/>
      </c>
    </row>
    <row r="317" spans="1:6" x14ac:dyDescent="0.45">
      <c r="A317" s="48" t="str">
        <f>IF('Transfer Definitions'!E41&lt;&gt;"y","...",'Population Definitions'!$B$6)</f>
        <v>...</v>
      </c>
      <c r="B317" s="1" t="str">
        <f t="shared" si="6"/>
        <v/>
      </c>
      <c r="C317" s="48" t="str">
        <f>IF('Transfer Definitions'!E41&lt;&gt;"y","",'Population Definitions'!$B$5)</f>
        <v/>
      </c>
      <c r="D317" s="143" t="str">
        <f>IF(NOT('Transfer Definitions'!E41&lt;&gt;"y"),"Number","")</f>
        <v/>
      </c>
      <c r="E317" s="143" t="str">
        <f>IF(NOT('Transfer Definitions'!E41&lt;&gt;"y"),IF(SUMPRODUCT(--(G317:Y317&lt;&gt;""))=0,0,"N.A."),"")</f>
        <v/>
      </c>
      <c r="F317" s="48" t="str">
        <f>IF(NOT('Transfer Definitions'!E41&lt;&gt;"y"),"OR","")</f>
        <v/>
      </c>
    </row>
    <row r="318" spans="1:6" x14ac:dyDescent="0.45">
      <c r="A318" s="48" t="str">
        <f>IF('Transfer Definitions'!G41&lt;&gt;"y","...",'Population Definitions'!$B$6)</f>
        <v>...</v>
      </c>
      <c r="B318" s="1" t="str">
        <f t="shared" si="6"/>
        <v/>
      </c>
      <c r="C318" s="48" t="str">
        <f>IF('Transfer Definitions'!G41&lt;&gt;"y","",'Population Definitions'!$B$7)</f>
        <v/>
      </c>
      <c r="D318" s="143" t="str">
        <f>IF(NOT('Transfer Definitions'!G41&lt;&gt;"y"),"Number","")</f>
        <v/>
      </c>
      <c r="E318" s="143" t="str">
        <f>IF(NOT('Transfer Definitions'!G41&lt;&gt;"y"),IF(SUMPRODUCT(--(G318:Y318&lt;&gt;""))=0,0,"N.A."),"")</f>
        <v/>
      </c>
      <c r="F318" s="48" t="str">
        <f>IF(NOT('Transfer Definitions'!G41&lt;&gt;"y"),"OR","")</f>
        <v/>
      </c>
    </row>
    <row r="319" spans="1:6" x14ac:dyDescent="0.45">
      <c r="A319" s="48" t="str">
        <f>IF('Transfer Definitions'!H41&lt;&gt;"y","...",'Population Definitions'!$B$6)</f>
        <v>...</v>
      </c>
      <c r="B319" s="1" t="str">
        <f t="shared" si="6"/>
        <v/>
      </c>
      <c r="C319" s="48" t="str">
        <f>IF('Transfer Definitions'!H41&lt;&gt;"y","",'Population Definitions'!$B$8)</f>
        <v/>
      </c>
      <c r="D319" s="143" t="str">
        <f>IF(NOT('Transfer Definitions'!H41&lt;&gt;"y"),"Number","")</f>
        <v/>
      </c>
      <c r="E319" s="143" t="str">
        <f>IF(NOT('Transfer Definitions'!H41&lt;&gt;"y"),IF(SUMPRODUCT(--(G319:Y319&lt;&gt;""))=0,0,"N.A."),"")</f>
        <v/>
      </c>
      <c r="F319" s="48" t="str">
        <f>IF(NOT('Transfer Definitions'!H41&lt;&gt;"y"),"OR","")</f>
        <v/>
      </c>
    </row>
    <row r="320" spans="1:6" x14ac:dyDescent="0.45">
      <c r="A320" s="48" t="str">
        <f>IF('Transfer Definitions'!I41&lt;&gt;"y","...",'Population Definitions'!$B$6)</f>
        <v>...</v>
      </c>
      <c r="B320" s="1" t="str">
        <f t="shared" si="6"/>
        <v/>
      </c>
      <c r="C320" s="48" t="str">
        <f>IF('Transfer Definitions'!I41&lt;&gt;"y","",'Population Definitions'!$B$9)</f>
        <v/>
      </c>
      <c r="D320" s="143" t="str">
        <f>IF(NOT('Transfer Definitions'!I41&lt;&gt;"y"),"Number","")</f>
        <v/>
      </c>
      <c r="E320" s="143" t="str">
        <f>IF(NOT('Transfer Definitions'!I41&lt;&gt;"y"),IF(SUMPRODUCT(--(G320:Y320&lt;&gt;""))=0,0,"N.A."),"")</f>
        <v/>
      </c>
      <c r="F320" s="48" t="str">
        <f>IF(NOT('Transfer Definitions'!I41&lt;&gt;"y"),"OR","")</f>
        <v/>
      </c>
    </row>
    <row r="321" spans="1:6" x14ac:dyDescent="0.45">
      <c r="A321" s="48" t="str">
        <f>IF('Transfer Definitions'!J41&lt;&gt;"y","...",'Population Definitions'!$B$6)</f>
        <v>...</v>
      </c>
      <c r="B321" s="1" t="str">
        <f t="shared" si="6"/>
        <v/>
      </c>
      <c r="C321" s="48" t="str">
        <f>IF('Transfer Definitions'!J41&lt;&gt;"y","",'Population Definitions'!$B$10)</f>
        <v/>
      </c>
      <c r="D321" s="143" t="str">
        <f>IF(NOT('Transfer Definitions'!J41&lt;&gt;"y"),"Number","")</f>
        <v/>
      </c>
      <c r="E321" s="143" t="str">
        <f>IF(NOT('Transfer Definitions'!J41&lt;&gt;"y"),IF(SUMPRODUCT(--(G321:Y321&lt;&gt;""))=0,0,"N.A."),"")</f>
        <v/>
      </c>
      <c r="F321" s="48" t="str">
        <f>IF(NOT('Transfer Definitions'!J41&lt;&gt;"y"),"OR","")</f>
        <v/>
      </c>
    </row>
    <row r="322" spans="1:6" x14ac:dyDescent="0.45">
      <c r="A322" s="48" t="str">
        <f>IF('Transfer Definitions'!K41&lt;&gt;"y","...",'Population Definitions'!$B$6)</f>
        <v>...</v>
      </c>
      <c r="B322" s="1" t="str">
        <f t="shared" si="6"/>
        <v/>
      </c>
      <c r="C322" s="48" t="str">
        <f>IF('Transfer Definitions'!K41&lt;&gt;"y","",'Population Definitions'!$B$11)</f>
        <v/>
      </c>
      <c r="D322" s="143" t="str">
        <f>IF(NOT('Transfer Definitions'!K41&lt;&gt;"y"),"Number","")</f>
        <v/>
      </c>
      <c r="E322" s="143" t="str">
        <f>IF(NOT('Transfer Definitions'!K41&lt;&gt;"y"),IF(SUMPRODUCT(--(G322:Y322&lt;&gt;""))=0,0,"N.A."),"")</f>
        <v/>
      </c>
      <c r="F322" s="48" t="str">
        <f>IF(NOT('Transfer Definitions'!K41&lt;&gt;"y"),"OR","")</f>
        <v/>
      </c>
    </row>
    <row r="323" spans="1:6" x14ac:dyDescent="0.45">
      <c r="A323" s="48" t="str">
        <f>IF('Transfer Definitions'!L41&lt;&gt;"y","...",'Population Definitions'!$B$6)</f>
        <v>...</v>
      </c>
      <c r="B323" s="1" t="str">
        <f t="shared" si="6"/>
        <v/>
      </c>
      <c r="C323" s="48" t="str">
        <f>IF('Transfer Definitions'!L41&lt;&gt;"y","",'Population Definitions'!$B$12)</f>
        <v/>
      </c>
      <c r="D323" s="143" t="str">
        <f>IF(NOT('Transfer Definitions'!L41&lt;&gt;"y"),"Number","")</f>
        <v/>
      </c>
      <c r="E323" s="143" t="str">
        <f>IF(NOT('Transfer Definitions'!L41&lt;&gt;"y"),IF(SUMPRODUCT(--(G323:Y323&lt;&gt;""))=0,0,"N.A."),"")</f>
        <v/>
      </c>
      <c r="F323" s="48" t="str">
        <f>IF(NOT('Transfer Definitions'!L41&lt;&gt;"y"),"OR","")</f>
        <v/>
      </c>
    </row>
    <row r="324" spans="1:6" x14ac:dyDescent="0.45">
      <c r="A324" s="48" t="str">
        <f>IF('Transfer Definitions'!M41&lt;&gt;"y","...",'Population Definitions'!$B$6)</f>
        <v>...</v>
      </c>
      <c r="B324" s="1" t="str">
        <f t="shared" si="6"/>
        <v/>
      </c>
      <c r="C324" s="48" t="str">
        <f>IF('Transfer Definitions'!M41&lt;&gt;"y","",'Population Definitions'!$B$13)</f>
        <v/>
      </c>
      <c r="D324" s="143" t="str">
        <f>IF(NOT('Transfer Definitions'!M41&lt;&gt;"y"),"Number","")</f>
        <v/>
      </c>
      <c r="E324" s="143" t="str">
        <f>IF(NOT('Transfer Definitions'!M41&lt;&gt;"y"),IF(SUMPRODUCT(--(G324:Y324&lt;&gt;""))=0,0,"N.A."),"")</f>
        <v/>
      </c>
      <c r="F324" s="48" t="str">
        <f>IF(NOT('Transfer Definitions'!M41&lt;&gt;"y"),"OR","")</f>
        <v/>
      </c>
    </row>
    <row r="325" spans="1:6" x14ac:dyDescent="0.45">
      <c r="A325" s="48" t="str">
        <f>IF('Transfer Definitions'!B42&lt;&gt;"y","...",'Population Definitions'!$B$7)</f>
        <v>...</v>
      </c>
      <c r="B325" s="1" t="str">
        <f t="shared" si="6"/>
        <v/>
      </c>
      <c r="C325" s="48" t="str">
        <f>IF('Transfer Definitions'!B42&lt;&gt;"y","",'Population Definitions'!$B$2)</f>
        <v/>
      </c>
      <c r="D325" s="143" t="str">
        <f>IF(NOT('Transfer Definitions'!B42&lt;&gt;"y"),"Number","")</f>
        <v/>
      </c>
      <c r="E325" s="143" t="str">
        <f>IF(NOT('Transfer Definitions'!B42&lt;&gt;"y"),IF(SUMPRODUCT(--(G325:Y325&lt;&gt;""))=0,0,"N.A."),"")</f>
        <v/>
      </c>
      <c r="F325" s="48" t="str">
        <f>IF(NOT('Transfer Definitions'!B42&lt;&gt;"y"),"OR","")</f>
        <v/>
      </c>
    </row>
    <row r="326" spans="1:6" x14ac:dyDescent="0.45">
      <c r="A326" s="48" t="str">
        <f>IF('Transfer Definitions'!C42&lt;&gt;"y","...",'Population Definitions'!$B$7)</f>
        <v>...</v>
      </c>
      <c r="B326" s="1" t="str">
        <f t="shared" si="6"/>
        <v/>
      </c>
      <c r="C326" s="48" t="str">
        <f>IF('Transfer Definitions'!C42&lt;&gt;"y","",'Population Definitions'!$B$3)</f>
        <v/>
      </c>
      <c r="D326" s="143" t="str">
        <f>IF(NOT('Transfer Definitions'!C42&lt;&gt;"y"),"Number","")</f>
        <v/>
      </c>
      <c r="E326" s="143" t="str">
        <f>IF(NOT('Transfer Definitions'!C42&lt;&gt;"y"),IF(SUMPRODUCT(--(G326:Y326&lt;&gt;""))=0,0,"N.A."),"")</f>
        <v/>
      </c>
      <c r="F326" s="48" t="str">
        <f>IF(NOT('Transfer Definitions'!C42&lt;&gt;"y"),"OR","")</f>
        <v/>
      </c>
    </row>
    <row r="327" spans="1:6" x14ac:dyDescent="0.45">
      <c r="A327" s="48" t="str">
        <f>IF('Transfer Definitions'!D42&lt;&gt;"y","...",'Population Definitions'!$B$7)</f>
        <v>...</v>
      </c>
      <c r="B327" s="1" t="str">
        <f t="shared" si="6"/>
        <v/>
      </c>
      <c r="C327" s="48" t="str">
        <f>IF('Transfer Definitions'!D42&lt;&gt;"y","",'Population Definitions'!$B$4)</f>
        <v/>
      </c>
      <c r="D327" s="143" t="str">
        <f>IF(NOT('Transfer Definitions'!D42&lt;&gt;"y"),"Number","")</f>
        <v/>
      </c>
      <c r="E327" s="143" t="str">
        <f>IF(NOT('Transfer Definitions'!D42&lt;&gt;"y"),IF(SUMPRODUCT(--(G327:Y327&lt;&gt;""))=0,0,"N.A."),"")</f>
        <v/>
      </c>
      <c r="F327" s="48" t="str">
        <f>IF(NOT('Transfer Definitions'!D42&lt;&gt;"y"),"OR","")</f>
        <v/>
      </c>
    </row>
    <row r="328" spans="1:6" x14ac:dyDescent="0.45">
      <c r="A328" s="48" t="str">
        <f>IF('Transfer Definitions'!E42&lt;&gt;"y","...",'Population Definitions'!$B$7)</f>
        <v>...</v>
      </c>
      <c r="B328" s="1" t="str">
        <f t="shared" si="6"/>
        <v/>
      </c>
      <c r="C328" s="48" t="str">
        <f>IF('Transfer Definitions'!E42&lt;&gt;"y","",'Population Definitions'!$B$5)</f>
        <v/>
      </c>
      <c r="D328" s="143" t="str">
        <f>IF(NOT('Transfer Definitions'!E42&lt;&gt;"y"),"Number","")</f>
        <v/>
      </c>
      <c r="E328" s="143" t="str">
        <f>IF(NOT('Transfer Definitions'!E42&lt;&gt;"y"),IF(SUMPRODUCT(--(G328:Y328&lt;&gt;""))=0,0,"N.A."),"")</f>
        <v/>
      </c>
      <c r="F328" s="48" t="str">
        <f>IF(NOT('Transfer Definitions'!E42&lt;&gt;"y"),"OR","")</f>
        <v/>
      </c>
    </row>
    <row r="329" spans="1:6" x14ac:dyDescent="0.45">
      <c r="A329" s="48" t="str">
        <f>IF('Transfer Definitions'!F42&lt;&gt;"y","...",'Population Definitions'!$B$7)</f>
        <v>...</v>
      </c>
      <c r="B329" s="1" t="str">
        <f t="shared" si="6"/>
        <v/>
      </c>
      <c r="C329" s="48" t="str">
        <f>IF('Transfer Definitions'!F42&lt;&gt;"y","",'Population Definitions'!$B$6)</f>
        <v/>
      </c>
      <c r="D329" s="143" t="str">
        <f>IF(NOT('Transfer Definitions'!F42&lt;&gt;"y"),"Number","")</f>
        <v/>
      </c>
      <c r="E329" s="143" t="str">
        <f>IF(NOT('Transfer Definitions'!F42&lt;&gt;"y"),IF(SUMPRODUCT(--(G329:Y329&lt;&gt;""))=0,0,"N.A."),"")</f>
        <v/>
      </c>
      <c r="F329" s="48" t="str">
        <f>IF(NOT('Transfer Definitions'!F42&lt;&gt;"y"),"OR","")</f>
        <v/>
      </c>
    </row>
    <row r="330" spans="1:6" x14ac:dyDescent="0.45">
      <c r="A330" s="48" t="str">
        <f>IF('Transfer Definitions'!H42&lt;&gt;"y","...",'Population Definitions'!$B$7)</f>
        <v>...</v>
      </c>
      <c r="B330" s="1" t="str">
        <f t="shared" si="6"/>
        <v/>
      </c>
      <c r="C330" s="48" t="str">
        <f>IF('Transfer Definitions'!H42&lt;&gt;"y","",'Population Definitions'!$B$8)</f>
        <v/>
      </c>
      <c r="D330" s="143" t="str">
        <f>IF(NOT('Transfer Definitions'!H42&lt;&gt;"y"),"Number","")</f>
        <v/>
      </c>
      <c r="E330" s="143" t="str">
        <f>IF(NOT('Transfer Definitions'!H42&lt;&gt;"y"),IF(SUMPRODUCT(--(G330:Y330&lt;&gt;""))=0,0,"N.A."),"")</f>
        <v/>
      </c>
      <c r="F330" s="48" t="str">
        <f>IF(NOT('Transfer Definitions'!H42&lt;&gt;"y"),"OR","")</f>
        <v/>
      </c>
    </row>
    <row r="331" spans="1:6" x14ac:dyDescent="0.45">
      <c r="A331" s="48" t="str">
        <f>IF('Transfer Definitions'!I42&lt;&gt;"y","...",'Population Definitions'!$B$7)</f>
        <v>...</v>
      </c>
      <c r="B331" s="1" t="str">
        <f t="shared" si="6"/>
        <v/>
      </c>
      <c r="C331" s="48" t="str">
        <f>IF('Transfer Definitions'!I42&lt;&gt;"y","",'Population Definitions'!$B$9)</f>
        <v/>
      </c>
      <c r="D331" s="143" t="str">
        <f>IF(NOT('Transfer Definitions'!I42&lt;&gt;"y"),"Number","")</f>
        <v/>
      </c>
      <c r="E331" s="143" t="str">
        <f>IF(NOT('Transfer Definitions'!I42&lt;&gt;"y"),IF(SUMPRODUCT(--(G331:Y331&lt;&gt;""))=0,0,"N.A."),"")</f>
        <v/>
      </c>
      <c r="F331" s="48" t="str">
        <f>IF(NOT('Transfer Definitions'!I42&lt;&gt;"y"),"OR","")</f>
        <v/>
      </c>
    </row>
    <row r="332" spans="1:6" x14ac:dyDescent="0.45">
      <c r="A332" s="48" t="str">
        <f>IF('Transfer Definitions'!J42&lt;&gt;"y","...",'Population Definitions'!$B$7)</f>
        <v>...</v>
      </c>
      <c r="B332" s="1" t="str">
        <f t="shared" si="6"/>
        <v/>
      </c>
      <c r="C332" s="48" t="str">
        <f>IF('Transfer Definitions'!J42&lt;&gt;"y","",'Population Definitions'!$B$10)</f>
        <v/>
      </c>
      <c r="D332" s="143" t="str">
        <f>IF(NOT('Transfer Definitions'!J42&lt;&gt;"y"),"Number","")</f>
        <v/>
      </c>
      <c r="E332" s="143" t="str">
        <f>IF(NOT('Transfer Definitions'!J42&lt;&gt;"y"),IF(SUMPRODUCT(--(G332:Y332&lt;&gt;""))=0,0,"N.A."),"")</f>
        <v/>
      </c>
      <c r="F332" s="48" t="str">
        <f>IF(NOT('Transfer Definitions'!J42&lt;&gt;"y"),"OR","")</f>
        <v/>
      </c>
    </row>
    <row r="333" spans="1:6" x14ac:dyDescent="0.45">
      <c r="A333" s="48" t="str">
        <f>IF('Transfer Definitions'!K42&lt;&gt;"y","...",'Population Definitions'!$B$7)</f>
        <v>...</v>
      </c>
      <c r="B333" s="1" t="str">
        <f t="shared" si="6"/>
        <v/>
      </c>
      <c r="C333" s="48" t="str">
        <f>IF('Transfer Definitions'!K42&lt;&gt;"y","",'Population Definitions'!$B$11)</f>
        <v/>
      </c>
      <c r="D333" s="143" t="str">
        <f>IF(NOT('Transfer Definitions'!K42&lt;&gt;"y"),"Number","")</f>
        <v/>
      </c>
      <c r="E333" s="143" t="str">
        <f>IF(NOT('Transfer Definitions'!K42&lt;&gt;"y"),IF(SUMPRODUCT(--(G333:Y333&lt;&gt;""))=0,0,"N.A."),"")</f>
        <v/>
      </c>
      <c r="F333" s="48" t="str">
        <f>IF(NOT('Transfer Definitions'!K42&lt;&gt;"y"),"OR","")</f>
        <v/>
      </c>
    </row>
    <row r="334" spans="1:6" x14ac:dyDescent="0.45">
      <c r="A334" s="48" t="str">
        <f>IF('Transfer Definitions'!L42&lt;&gt;"y","...",'Population Definitions'!$B$7)</f>
        <v>...</v>
      </c>
      <c r="B334" s="1" t="str">
        <f t="shared" ref="B334:B397" si="7">IF(C334="","","---&gt;")</f>
        <v/>
      </c>
      <c r="C334" s="48" t="str">
        <f>IF('Transfer Definitions'!L42&lt;&gt;"y","",'Population Definitions'!$B$12)</f>
        <v/>
      </c>
      <c r="D334" s="143" t="str">
        <f>IF(NOT('Transfer Definitions'!L42&lt;&gt;"y"),"Number","")</f>
        <v/>
      </c>
      <c r="E334" s="143" t="str">
        <f>IF(NOT('Transfer Definitions'!L42&lt;&gt;"y"),IF(SUMPRODUCT(--(G334:Y334&lt;&gt;""))=0,0,"N.A."),"")</f>
        <v/>
      </c>
      <c r="F334" s="48" t="str">
        <f>IF(NOT('Transfer Definitions'!L42&lt;&gt;"y"),"OR","")</f>
        <v/>
      </c>
    </row>
    <row r="335" spans="1:6" x14ac:dyDescent="0.45">
      <c r="A335" s="48" t="str">
        <f>IF('Transfer Definitions'!M42&lt;&gt;"y","...",'Population Definitions'!$B$7)</f>
        <v>...</v>
      </c>
      <c r="B335" s="1" t="str">
        <f t="shared" si="7"/>
        <v/>
      </c>
      <c r="C335" s="48" t="str">
        <f>IF('Transfer Definitions'!M42&lt;&gt;"y","",'Population Definitions'!$B$13)</f>
        <v/>
      </c>
      <c r="D335" s="143" t="str">
        <f>IF(NOT('Transfer Definitions'!M42&lt;&gt;"y"),"Number","")</f>
        <v/>
      </c>
      <c r="E335" s="143" t="str">
        <f>IF(NOT('Transfer Definitions'!M42&lt;&gt;"y"),IF(SUMPRODUCT(--(G335:Y335&lt;&gt;""))=0,0,"N.A."),"")</f>
        <v/>
      </c>
      <c r="F335" s="48" t="str">
        <f>IF(NOT('Transfer Definitions'!M42&lt;&gt;"y"),"OR","")</f>
        <v/>
      </c>
    </row>
    <row r="336" spans="1:6" x14ac:dyDescent="0.45">
      <c r="A336" s="48" t="str">
        <f>IF('Transfer Definitions'!B43&lt;&gt;"y","...",'Population Definitions'!$B$8)</f>
        <v>...</v>
      </c>
      <c r="B336" s="1" t="str">
        <f t="shared" si="7"/>
        <v/>
      </c>
      <c r="C336" s="48" t="str">
        <f>IF('Transfer Definitions'!B43&lt;&gt;"y","",'Population Definitions'!$B$2)</f>
        <v/>
      </c>
      <c r="D336" s="143" t="str">
        <f>IF(NOT('Transfer Definitions'!B43&lt;&gt;"y"),"Number","")</f>
        <v/>
      </c>
      <c r="E336" s="143" t="str">
        <f>IF(NOT('Transfer Definitions'!B43&lt;&gt;"y"),IF(SUMPRODUCT(--(G336:Y336&lt;&gt;""))=0,0,"N.A."),"")</f>
        <v/>
      </c>
      <c r="F336" s="48" t="str">
        <f>IF(NOT('Transfer Definitions'!B43&lt;&gt;"y"),"OR","")</f>
        <v/>
      </c>
    </row>
    <row r="337" spans="1:6" x14ac:dyDescent="0.45">
      <c r="A337" s="48" t="str">
        <f>IF('Transfer Definitions'!C43&lt;&gt;"y","...",'Population Definitions'!$B$8)</f>
        <v>...</v>
      </c>
      <c r="B337" s="1" t="str">
        <f t="shared" si="7"/>
        <v/>
      </c>
      <c r="C337" s="48" t="str">
        <f>IF('Transfer Definitions'!C43&lt;&gt;"y","",'Population Definitions'!$B$3)</f>
        <v/>
      </c>
      <c r="D337" s="143" t="str">
        <f>IF(NOT('Transfer Definitions'!C43&lt;&gt;"y"),"Number","")</f>
        <v/>
      </c>
      <c r="E337" s="143" t="str">
        <f>IF(NOT('Transfer Definitions'!C43&lt;&gt;"y"),IF(SUMPRODUCT(--(G337:Y337&lt;&gt;""))=0,0,"N.A."),"")</f>
        <v/>
      </c>
      <c r="F337" s="48" t="str">
        <f>IF(NOT('Transfer Definitions'!C43&lt;&gt;"y"),"OR","")</f>
        <v/>
      </c>
    </row>
    <row r="338" spans="1:6" x14ac:dyDescent="0.45">
      <c r="A338" s="48" t="str">
        <f>IF('Transfer Definitions'!D43&lt;&gt;"y","...",'Population Definitions'!$B$8)</f>
        <v>...</v>
      </c>
      <c r="B338" s="1" t="str">
        <f t="shared" si="7"/>
        <v/>
      </c>
      <c r="C338" s="48" t="str">
        <f>IF('Transfer Definitions'!D43&lt;&gt;"y","",'Population Definitions'!$B$4)</f>
        <v/>
      </c>
      <c r="D338" s="143" t="str">
        <f>IF(NOT('Transfer Definitions'!D43&lt;&gt;"y"),"Number","")</f>
        <v/>
      </c>
      <c r="E338" s="143" t="str">
        <f>IF(NOT('Transfer Definitions'!D43&lt;&gt;"y"),IF(SUMPRODUCT(--(G338:Y338&lt;&gt;""))=0,0,"N.A."),"")</f>
        <v/>
      </c>
      <c r="F338" s="48" t="str">
        <f>IF(NOT('Transfer Definitions'!D43&lt;&gt;"y"),"OR","")</f>
        <v/>
      </c>
    </row>
    <row r="339" spans="1:6" x14ac:dyDescent="0.45">
      <c r="A339" s="48" t="str">
        <f>IF('Transfer Definitions'!E43&lt;&gt;"y","...",'Population Definitions'!$B$8)</f>
        <v>...</v>
      </c>
      <c r="B339" s="1" t="str">
        <f t="shared" si="7"/>
        <v/>
      </c>
      <c r="C339" s="48" t="str">
        <f>IF('Transfer Definitions'!E43&lt;&gt;"y","",'Population Definitions'!$B$5)</f>
        <v/>
      </c>
      <c r="D339" s="143" t="str">
        <f>IF(NOT('Transfer Definitions'!E43&lt;&gt;"y"),"Number","")</f>
        <v/>
      </c>
      <c r="E339" s="143" t="str">
        <f>IF(NOT('Transfer Definitions'!E43&lt;&gt;"y"),IF(SUMPRODUCT(--(G339:Y339&lt;&gt;""))=0,0,"N.A."),"")</f>
        <v/>
      </c>
      <c r="F339" s="48" t="str">
        <f>IF(NOT('Transfer Definitions'!E43&lt;&gt;"y"),"OR","")</f>
        <v/>
      </c>
    </row>
    <row r="340" spans="1:6" x14ac:dyDescent="0.45">
      <c r="A340" s="48" t="str">
        <f>IF('Transfer Definitions'!F43&lt;&gt;"y","...",'Population Definitions'!$B$8)</f>
        <v>...</v>
      </c>
      <c r="B340" s="1" t="str">
        <f t="shared" si="7"/>
        <v/>
      </c>
      <c r="C340" s="48" t="str">
        <f>IF('Transfer Definitions'!F43&lt;&gt;"y","",'Population Definitions'!$B$6)</f>
        <v/>
      </c>
      <c r="D340" s="143" t="str">
        <f>IF(NOT('Transfer Definitions'!F43&lt;&gt;"y"),"Number","")</f>
        <v/>
      </c>
      <c r="E340" s="143" t="str">
        <f>IF(NOT('Transfer Definitions'!F43&lt;&gt;"y"),IF(SUMPRODUCT(--(G340:Y340&lt;&gt;""))=0,0,"N.A."),"")</f>
        <v/>
      </c>
      <c r="F340" s="48" t="str">
        <f>IF(NOT('Transfer Definitions'!F43&lt;&gt;"y"),"OR","")</f>
        <v/>
      </c>
    </row>
    <row r="341" spans="1:6" x14ac:dyDescent="0.45">
      <c r="A341" s="48" t="str">
        <f>IF('Transfer Definitions'!G43&lt;&gt;"y","...",'Population Definitions'!$B$8)</f>
        <v>...</v>
      </c>
      <c r="B341" s="1" t="str">
        <f t="shared" si="7"/>
        <v/>
      </c>
      <c r="C341" s="48" t="str">
        <f>IF('Transfer Definitions'!G43&lt;&gt;"y","",'Population Definitions'!$B$7)</f>
        <v/>
      </c>
      <c r="D341" s="143" t="str">
        <f>IF(NOT('Transfer Definitions'!G43&lt;&gt;"y"),"Number","")</f>
        <v/>
      </c>
      <c r="E341" s="143" t="str">
        <f>IF(NOT('Transfer Definitions'!G43&lt;&gt;"y"),IF(SUMPRODUCT(--(G341:Y341&lt;&gt;""))=0,0,"N.A."),"")</f>
        <v/>
      </c>
      <c r="F341" s="48" t="str">
        <f>IF(NOT('Transfer Definitions'!G43&lt;&gt;"y"),"OR","")</f>
        <v/>
      </c>
    </row>
    <row r="342" spans="1:6" x14ac:dyDescent="0.45">
      <c r="A342" s="48" t="str">
        <f>IF('Transfer Definitions'!I43&lt;&gt;"y","...",'Population Definitions'!$B$8)</f>
        <v>...</v>
      </c>
      <c r="B342" s="1" t="str">
        <f t="shared" si="7"/>
        <v/>
      </c>
      <c r="C342" s="48" t="str">
        <f>IF('Transfer Definitions'!I43&lt;&gt;"y","",'Population Definitions'!$B$9)</f>
        <v/>
      </c>
      <c r="D342" s="143" t="str">
        <f>IF(NOT('Transfer Definitions'!I43&lt;&gt;"y"),"Number","")</f>
        <v/>
      </c>
      <c r="E342" s="143" t="str">
        <f>IF(NOT('Transfer Definitions'!I43&lt;&gt;"y"),IF(SUMPRODUCT(--(G342:Y342&lt;&gt;""))=0,0,"N.A."),"")</f>
        <v/>
      </c>
      <c r="F342" s="48" t="str">
        <f>IF(NOT('Transfer Definitions'!I43&lt;&gt;"y"),"OR","")</f>
        <v/>
      </c>
    </row>
    <row r="343" spans="1:6" x14ac:dyDescent="0.45">
      <c r="A343" s="48" t="str">
        <f>IF('Transfer Definitions'!J43&lt;&gt;"y","...",'Population Definitions'!$B$8)</f>
        <v>...</v>
      </c>
      <c r="B343" s="1" t="str">
        <f t="shared" si="7"/>
        <v/>
      </c>
      <c r="C343" s="48" t="str">
        <f>IF('Transfer Definitions'!J43&lt;&gt;"y","",'Population Definitions'!$B$10)</f>
        <v/>
      </c>
      <c r="D343" s="143" t="str">
        <f>IF(NOT('Transfer Definitions'!J43&lt;&gt;"y"),"Number","")</f>
        <v/>
      </c>
      <c r="E343" s="143" t="str">
        <f>IF(NOT('Transfer Definitions'!J43&lt;&gt;"y"),IF(SUMPRODUCT(--(G343:Y343&lt;&gt;""))=0,0,"N.A."),"")</f>
        <v/>
      </c>
      <c r="F343" s="48" t="str">
        <f>IF(NOT('Transfer Definitions'!J43&lt;&gt;"y"),"OR","")</f>
        <v/>
      </c>
    </row>
    <row r="344" spans="1:6" x14ac:dyDescent="0.45">
      <c r="A344" s="48" t="str">
        <f>IF('Transfer Definitions'!K43&lt;&gt;"y","...",'Population Definitions'!$B$8)</f>
        <v>...</v>
      </c>
      <c r="B344" s="1" t="str">
        <f t="shared" si="7"/>
        <v/>
      </c>
      <c r="C344" s="48" t="str">
        <f>IF('Transfer Definitions'!K43&lt;&gt;"y","",'Population Definitions'!$B$11)</f>
        <v/>
      </c>
      <c r="D344" s="143" t="str">
        <f>IF(NOT('Transfer Definitions'!K43&lt;&gt;"y"),"Number","")</f>
        <v/>
      </c>
      <c r="E344" s="143" t="str">
        <f>IF(NOT('Transfer Definitions'!K43&lt;&gt;"y"),IF(SUMPRODUCT(--(G344:Y344&lt;&gt;""))=0,0,"N.A."),"")</f>
        <v/>
      </c>
      <c r="F344" s="48" t="str">
        <f>IF(NOT('Transfer Definitions'!K43&lt;&gt;"y"),"OR","")</f>
        <v/>
      </c>
    </row>
    <row r="345" spans="1:6" x14ac:dyDescent="0.45">
      <c r="A345" s="48" t="str">
        <f>IF('Transfer Definitions'!L43&lt;&gt;"y","...",'Population Definitions'!$B$8)</f>
        <v>...</v>
      </c>
      <c r="B345" s="1" t="str">
        <f t="shared" si="7"/>
        <v/>
      </c>
      <c r="C345" s="48" t="str">
        <f>IF('Transfer Definitions'!L43&lt;&gt;"y","",'Population Definitions'!$B$12)</f>
        <v/>
      </c>
      <c r="D345" s="143" t="str">
        <f>IF(NOT('Transfer Definitions'!L43&lt;&gt;"y"),"Number","")</f>
        <v/>
      </c>
      <c r="E345" s="143" t="str">
        <f>IF(NOT('Transfer Definitions'!L43&lt;&gt;"y"),IF(SUMPRODUCT(--(G345:Y345&lt;&gt;""))=0,0,"N.A."),"")</f>
        <v/>
      </c>
      <c r="F345" s="48" t="str">
        <f>IF(NOT('Transfer Definitions'!L43&lt;&gt;"y"),"OR","")</f>
        <v/>
      </c>
    </row>
    <row r="346" spans="1:6" x14ac:dyDescent="0.45">
      <c r="A346" s="48" t="str">
        <f>IF('Transfer Definitions'!M43&lt;&gt;"y","...",'Population Definitions'!$B$8)</f>
        <v>...</v>
      </c>
      <c r="B346" s="1" t="str">
        <f t="shared" si="7"/>
        <v/>
      </c>
      <c r="C346" s="48" t="str">
        <f>IF('Transfer Definitions'!M43&lt;&gt;"y","",'Population Definitions'!$B$13)</f>
        <v/>
      </c>
      <c r="D346" s="143" t="str">
        <f>IF(NOT('Transfer Definitions'!M43&lt;&gt;"y"),"Number","")</f>
        <v/>
      </c>
      <c r="E346" s="143" t="str">
        <f>IF(NOT('Transfer Definitions'!M43&lt;&gt;"y"),IF(SUMPRODUCT(--(G346:Y346&lt;&gt;""))=0,0,"N.A."),"")</f>
        <v/>
      </c>
      <c r="F346" s="48" t="str">
        <f>IF(NOT('Transfer Definitions'!M43&lt;&gt;"y"),"OR","")</f>
        <v/>
      </c>
    </row>
    <row r="347" spans="1:6" x14ac:dyDescent="0.45">
      <c r="A347" s="48" t="str">
        <f>IF('Transfer Definitions'!B44&lt;&gt;"y","...",'Population Definitions'!$B$9)</f>
        <v>...</v>
      </c>
      <c r="B347" s="1" t="str">
        <f t="shared" si="7"/>
        <v/>
      </c>
      <c r="C347" s="48" t="str">
        <f>IF('Transfer Definitions'!B44&lt;&gt;"y","",'Population Definitions'!$B$2)</f>
        <v/>
      </c>
      <c r="D347" s="143" t="str">
        <f>IF(NOT('Transfer Definitions'!B44&lt;&gt;"y"),"Number","")</f>
        <v/>
      </c>
      <c r="E347" s="143" t="str">
        <f>IF(NOT('Transfer Definitions'!B44&lt;&gt;"y"),IF(SUMPRODUCT(--(G347:Y347&lt;&gt;""))=0,0,"N.A."),"")</f>
        <v/>
      </c>
      <c r="F347" s="48" t="str">
        <f>IF(NOT('Transfer Definitions'!B44&lt;&gt;"y"),"OR","")</f>
        <v/>
      </c>
    </row>
    <row r="348" spans="1:6" x14ac:dyDescent="0.45">
      <c r="A348" s="48" t="str">
        <f>IF('Transfer Definitions'!C44&lt;&gt;"y","...",'Population Definitions'!$B$9)</f>
        <v>...</v>
      </c>
      <c r="B348" s="1" t="str">
        <f t="shared" si="7"/>
        <v/>
      </c>
      <c r="C348" s="48" t="str">
        <f>IF('Transfer Definitions'!C44&lt;&gt;"y","",'Population Definitions'!$B$3)</f>
        <v/>
      </c>
      <c r="D348" s="143" t="str">
        <f>IF(NOT('Transfer Definitions'!C44&lt;&gt;"y"),"Number","")</f>
        <v/>
      </c>
      <c r="E348" s="143" t="str">
        <f>IF(NOT('Transfer Definitions'!C44&lt;&gt;"y"),IF(SUMPRODUCT(--(G348:Y348&lt;&gt;""))=0,0,"N.A."),"")</f>
        <v/>
      </c>
      <c r="F348" s="48" t="str">
        <f>IF(NOT('Transfer Definitions'!C44&lt;&gt;"y"),"OR","")</f>
        <v/>
      </c>
    </row>
    <row r="349" spans="1:6" x14ac:dyDescent="0.45">
      <c r="A349" s="48" t="str">
        <f>IF('Transfer Definitions'!D44&lt;&gt;"y","...",'Population Definitions'!$B$9)</f>
        <v>...</v>
      </c>
      <c r="B349" s="1" t="str">
        <f t="shared" si="7"/>
        <v/>
      </c>
      <c r="C349" s="48" t="str">
        <f>IF('Transfer Definitions'!D44&lt;&gt;"y","",'Population Definitions'!$B$4)</f>
        <v/>
      </c>
      <c r="D349" s="143" t="str">
        <f>IF(NOT('Transfer Definitions'!D44&lt;&gt;"y"),"Number","")</f>
        <v/>
      </c>
      <c r="E349" s="143" t="str">
        <f>IF(NOT('Transfer Definitions'!D44&lt;&gt;"y"),IF(SUMPRODUCT(--(G349:Y349&lt;&gt;""))=0,0,"N.A."),"")</f>
        <v/>
      </c>
      <c r="F349" s="48" t="str">
        <f>IF(NOT('Transfer Definitions'!D44&lt;&gt;"y"),"OR","")</f>
        <v/>
      </c>
    </row>
    <row r="350" spans="1:6" x14ac:dyDescent="0.45">
      <c r="A350" s="48" t="str">
        <f>IF('Transfer Definitions'!E44&lt;&gt;"y","...",'Population Definitions'!$B$9)</f>
        <v>...</v>
      </c>
      <c r="B350" s="1" t="str">
        <f t="shared" si="7"/>
        <v/>
      </c>
      <c r="C350" s="48" t="str">
        <f>IF('Transfer Definitions'!E44&lt;&gt;"y","",'Population Definitions'!$B$5)</f>
        <v/>
      </c>
      <c r="D350" s="143" t="str">
        <f>IF(NOT('Transfer Definitions'!E44&lt;&gt;"y"),"Number","")</f>
        <v/>
      </c>
      <c r="E350" s="143" t="str">
        <f>IF(NOT('Transfer Definitions'!E44&lt;&gt;"y"),IF(SUMPRODUCT(--(G350:Y350&lt;&gt;""))=0,0,"N.A."),"")</f>
        <v/>
      </c>
      <c r="F350" s="48" t="str">
        <f>IF(NOT('Transfer Definitions'!E44&lt;&gt;"y"),"OR","")</f>
        <v/>
      </c>
    </row>
    <row r="351" spans="1:6" x14ac:dyDescent="0.45">
      <c r="A351" s="48" t="str">
        <f>IF('Transfer Definitions'!F44&lt;&gt;"y","...",'Population Definitions'!$B$9)</f>
        <v>...</v>
      </c>
      <c r="B351" s="1" t="str">
        <f t="shared" si="7"/>
        <v/>
      </c>
      <c r="C351" s="48" t="str">
        <f>IF('Transfer Definitions'!F44&lt;&gt;"y","",'Population Definitions'!$B$6)</f>
        <v/>
      </c>
      <c r="D351" s="143" t="str">
        <f>IF(NOT('Transfer Definitions'!F44&lt;&gt;"y"),"Number","")</f>
        <v/>
      </c>
      <c r="E351" s="143" t="str">
        <f>IF(NOT('Transfer Definitions'!F44&lt;&gt;"y"),IF(SUMPRODUCT(--(G351:Y351&lt;&gt;""))=0,0,"N.A."),"")</f>
        <v/>
      </c>
      <c r="F351" s="48" t="str">
        <f>IF(NOT('Transfer Definitions'!F44&lt;&gt;"y"),"OR","")</f>
        <v/>
      </c>
    </row>
    <row r="352" spans="1:6" x14ac:dyDescent="0.45">
      <c r="A352" s="48" t="str">
        <f>IF('Transfer Definitions'!G44&lt;&gt;"y","...",'Population Definitions'!$B$9)</f>
        <v>...</v>
      </c>
      <c r="B352" s="1" t="str">
        <f t="shared" si="7"/>
        <v/>
      </c>
      <c r="C352" s="48" t="str">
        <f>IF('Transfer Definitions'!G44&lt;&gt;"y","",'Population Definitions'!$B$7)</f>
        <v/>
      </c>
      <c r="D352" s="143" t="str">
        <f>IF(NOT('Transfer Definitions'!G44&lt;&gt;"y"),"Number","")</f>
        <v/>
      </c>
      <c r="E352" s="143" t="str">
        <f>IF(NOT('Transfer Definitions'!G44&lt;&gt;"y"),IF(SUMPRODUCT(--(G352:Y352&lt;&gt;""))=0,0,"N.A."),"")</f>
        <v/>
      </c>
      <c r="F352" s="48" t="str">
        <f>IF(NOT('Transfer Definitions'!G44&lt;&gt;"y"),"OR","")</f>
        <v/>
      </c>
    </row>
    <row r="353" spans="1:6" x14ac:dyDescent="0.45">
      <c r="A353" s="48" t="str">
        <f>IF('Transfer Definitions'!H44&lt;&gt;"y","...",'Population Definitions'!$B$9)</f>
        <v>...</v>
      </c>
      <c r="B353" s="1" t="str">
        <f t="shared" si="7"/>
        <v/>
      </c>
      <c r="C353" s="48" t="str">
        <f>IF('Transfer Definitions'!H44&lt;&gt;"y","",'Population Definitions'!$B$8)</f>
        <v/>
      </c>
      <c r="D353" s="143" t="str">
        <f>IF(NOT('Transfer Definitions'!H44&lt;&gt;"y"),"Number","")</f>
        <v/>
      </c>
      <c r="E353" s="143" t="str">
        <f>IF(NOT('Transfer Definitions'!H44&lt;&gt;"y"),IF(SUMPRODUCT(--(G353:Y353&lt;&gt;""))=0,0,"N.A."),"")</f>
        <v/>
      </c>
      <c r="F353" s="48" t="str">
        <f>IF(NOT('Transfer Definitions'!H44&lt;&gt;"y"),"OR","")</f>
        <v/>
      </c>
    </row>
    <row r="354" spans="1:6" x14ac:dyDescent="0.45">
      <c r="A354" s="48" t="str">
        <f>IF('Transfer Definitions'!J44&lt;&gt;"y","...",'Population Definitions'!$B$9)</f>
        <v>...</v>
      </c>
      <c r="B354" s="1" t="str">
        <f t="shared" si="7"/>
        <v/>
      </c>
      <c r="C354" s="48" t="str">
        <f>IF('Transfer Definitions'!J44&lt;&gt;"y","",'Population Definitions'!$B$10)</f>
        <v/>
      </c>
      <c r="D354" s="143" t="str">
        <f>IF(NOT('Transfer Definitions'!J44&lt;&gt;"y"),"Number","")</f>
        <v/>
      </c>
      <c r="E354" s="143" t="str">
        <f>IF(NOT('Transfer Definitions'!J44&lt;&gt;"y"),IF(SUMPRODUCT(--(G354:Y354&lt;&gt;""))=0,0,"N.A."),"")</f>
        <v/>
      </c>
      <c r="F354" s="48" t="str">
        <f>IF(NOT('Transfer Definitions'!J44&lt;&gt;"y"),"OR","")</f>
        <v/>
      </c>
    </row>
    <row r="355" spans="1:6" x14ac:dyDescent="0.45">
      <c r="A355" s="48" t="str">
        <f>IF('Transfer Definitions'!K44&lt;&gt;"y","...",'Population Definitions'!$B$9)</f>
        <v>...</v>
      </c>
      <c r="B355" s="1" t="str">
        <f t="shared" si="7"/>
        <v/>
      </c>
      <c r="C355" s="48" t="str">
        <f>IF('Transfer Definitions'!K44&lt;&gt;"y","",'Population Definitions'!$B$11)</f>
        <v/>
      </c>
      <c r="D355" s="143" t="str">
        <f>IF(NOT('Transfer Definitions'!K44&lt;&gt;"y"),"Number","")</f>
        <v/>
      </c>
      <c r="E355" s="143" t="str">
        <f>IF(NOT('Transfer Definitions'!K44&lt;&gt;"y"),IF(SUMPRODUCT(--(G355:Y355&lt;&gt;""))=0,0,"N.A."),"")</f>
        <v/>
      </c>
      <c r="F355" s="48" t="str">
        <f>IF(NOT('Transfer Definitions'!K44&lt;&gt;"y"),"OR","")</f>
        <v/>
      </c>
    </row>
    <row r="356" spans="1:6" x14ac:dyDescent="0.45">
      <c r="A356" s="48" t="str">
        <f>IF('Transfer Definitions'!L44&lt;&gt;"y","...",'Population Definitions'!$B$9)</f>
        <v>...</v>
      </c>
      <c r="B356" s="1" t="str">
        <f t="shared" si="7"/>
        <v/>
      </c>
      <c r="C356" s="48" t="str">
        <f>IF('Transfer Definitions'!L44&lt;&gt;"y","",'Population Definitions'!$B$12)</f>
        <v/>
      </c>
      <c r="D356" s="143" t="str">
        <f>IF(NOT('Transfer Definitions'!L44&lt;&gt;"y"),"Number","")</f>
        <v/>
      </c>
      <c r="E356" s="143" t="str">
        <f>IF(NOT('Transfer Definitions'!L44&lt;&gt;"y"),IF(SUMPRODUCT(--(G356:Y356&lt;&gt;""))=0,0,"N.A."),"")</f>
        <v/>
      </c>
      <c r="F356" s="48" t="str">
        <f>IF(NOT('Transfer Definitions'!L44&lt;&gt;"y"),"OR","")</f>
        <v/>
      </c>
    </row>
    <row r="357" spans="1:6" x14ac:dyDescent="0.45">
      <c r="A357" s="48" t="str">
        <f>IF('Transfer Definitions'!M44&lt;&gt;"y","...",'Population Definitions'!$B$9)</f>
        <v>...</v>
      </c>
      <c r="B357" s="1" t="str">
        <f t="shared" si="7"/>
        <v/>
      </c>
      <c r="C357" s="48" t="str">
        <f>IF('Transfer Definitions'!M44&lt;&gt;"y","",'Population Definitions'!$B$13)</f>
        <v/>
      </c>
      <c r="D357" s="143" t="str">
        <f>IF(NOT('Transfer Definitions'!M44&lt;&gt;"y"),"Number","")</f>
        <v/>
      </c>
      <c r="E357" s="143" t="str">
        <f>IF(NOT('Transfer Definitions'!M44&lt;&gt;"y"),IF(SUMPRODUCT(--(G357:Y357&lt;&gt;""))=0,0,"N.A."),"")</f>
        <v/>
      </c>
      <c r="F357" s="48" t="str">
        <f>IF(NOT('Transfer Definitions'!M44&lt;&gt;"y"),"OR","")</f>
        <v/>
      </c>
    </row>
    <row r="358" spans="1:6" x14ac:dyDescent="0.45">
      <c r="A358" s="48" t="str">
        <f>IF('Transfer Definitions'!B45&lt;&gt;"y","...",'Population Definitions'!$B$10)</f>
        <v>...</v>
      </c>
      <c r="B358" s="1" t="str">
        <f t="shared" si="7"/>
        <v/>
      </c>
      <c r="C358" s="48" t="str">
        <f>IF('Transfer Definitions'!B45&lt;&gt;"y","",'Population Definitions'!$B$2)</f>
        <v/>
      </c>
      <c r="D358" s="143" t="str">
        <f>IF(NOT('Transfer Definitions'!B45&lt;&gt;"y"),"Number","")</f>
        <v/>
      </c>
      <c r="E358" s="143" t="str">
        <f>IF(NOT('Transfer Definitions'!B45&lt;&gt;"y"),IF(SUMPRODUCT(--(G358:Y358&lt;&gt;""))=0,0,"N.A."),"")</f>
        <v/>
      </c>
      <c r="F358" s="48" t="str">
        <f>IF(NOT('Transfer Definitions'!B45&lt;&gt;"y"),"OR","")</f>
        <v/>
      </c>
    </row>
    <row r="359" spans="1:6" x14ac:dyDescent="0.45">
      <c r="A359" s="48" t="str">
        <f>IF('Transfer Definitions'!C45&lt;&gt;"y","...",'Population Definitions'!$B$10)</f>
        <v>...</v>
      </c>
      <c r="B359" s="1" t="str">
        <f t="shared" si="7"/>
        <v/>
      </c>
      <c r="C359" s="48" t="str">
        <f>IF('Transfer Definitions'!C45&lt;&gt;"y","",'Population Definitions'!$B$3)</f>
        <v/>
      </c>
      <c r="D359" s="143" t="str">
        <f>IF(NOT('Transfer Definitions'!C45&lt;&gt;"y"),"Number","")</f>
        <v/>
      </c>
      <c r="E359" s="143" t="str">
        <f>IF(NOT('Transfer Definitions'!C45&lt;&gt;"y"),IF(SUMPRODUCT(--(G359:Y359&lt;&gt;""))=0,0,"N.A."),"")</f>
        <v/>
      </c>
      <c r="F359" s="48" t="str">
        <f>IF(NOT('Transfer Definitions'!C45&lt;&gt;"y"),"OR","")</f>
        <v/>
      </c>
    </row>
    <row r="360" spans="1:6" x14ac:dyDescent="0.45">
      <c r="A360" s="48" t="str">
        <f>IF('Transfer Definitions'!D45&lt;&gt;"y","...",'Population Definitions'!$B$10)</f>
        <v>...</v>
      </c>
      <c r="B360" s="1" t="str">
        <f t="shared" si="7"/>
        <v/>
      </c>
      <c r="C360" s="48" t="str">
        <f>IF('Transfer Definitions'!D45&lt;&gt;"y","",'Population Definitions'!$B$4)</f>
        <v/>
      </c>
      <c r="D360" s="143" t="str">
        <f>IF(NOT('Transfer Definitions'!D45&lt;&gt;"y"),"Number","")</f>
        <v/>
      </c>
      <c r="E360" s="143" t="str">
        <f>IF(NOT('Transfer Definitions'!D45&lt;&gt;"y"),IF(SUMPRODUCT(--(G360:Y360&lt;&gt;""))=0,0,"N.A."),"")</f>
        <v/>
      </c>
      <c r="F360" s="48" t="str">
        <f>IF(NOT('Transfer Definitions'!D45&lt;&gt;"y"),"OR","")</f>
        <v/>
      </c>
    </row>
    <row r="361" spans="1:6" x14ac:dyDescent="0.45">
      <c r="A361" s="48" t="str">
        <f>IF('Transfer Definitions'!E45&lt;&gt;"y","...",'Population Definitions'!$B$10)</f>
        <v>...</v>
      </c>
      <c r="B361" s="1" t="str">
        <f t="shared" si="7"/>
        <v/>
      </c>
      <c r="C361" s="48" t="str">
        <f>IF('Transfer Definitions'!E45&lt;&gt;"y","",'Population Definitions'!$B$5)</f>
        <v/>
      </c>
      <c r="D361" s="143" t="str">
        <f>IF(NOT('Transfer Definitions'!E45&lt;&gt;"y"),"Number","")</f>
        <v/>
      </c>
      <c r="E361" s="143" t="str">
        <f>IF(NOT('Transfer Definitions'!E45&lt;&gt;"y"),IF(SUMPRODUCT(--(G361:Y361&lt;&gt;""))=0,0,"N.A."),"")</f>
        <v/>
      </c>
      <c r="F361" s="48" t="str">
        <f>IF(NOT('Transfer Definitions'!E45&lt;&gt;"y"),"OR","")</f>
        <v/>
      </c>
    </row>
    <row r="362" spans="1:6" x14ac:dyDescent="0.45">
      <c r="A362" s="48" t="str">
        <f>IF('Transfer Definitions'!F45&lt;&gt;"y","...",'Population Definitions'!$B$10)</f>
        <v>...</v>
      </c>
      <c r="B362" s="1" t="str">
        <f t="shared" si="7"/>
        <v/>
      </c>
      <c r="C362" s="48" t="str">
        <f>IF('Transfer Definitions'!F45&lt;&gt;"y","",'Population Definitions'!$B$6)</f>
        <v/>
      </c>
      <c r="D362" s="143" t="str">
        <f>IF(NOT('Transfer Definitions'!F45&lt;&gt;"y"),"Number","")</f>
        <v/>
      </c>
      <c r="E362" s="143" t="str">
        <f>IF(NOT('Transfer Definitions'!F45&lt;&gt;"y"),IF(SUMPRODUCT(--(G362:Y362&lt;&gt;""))=0,0,"N.A."),"")</f>
        <v/>
      </c>
      <c r="F362" s="48" t="str">
        <f>IF(NOT('Transfer Definitions'!F45&lt;&gt;"y"),"OR","")</f>
        <v/>
      </c>
    </row>
    <row r="363" spans="1:6" x14ac:dyDescent="0.45">
      <c r="A363" s="48" t="str">
        <f>IF('Transfer Definitions'!G45&lt;&gt;"y","...",'Population Definitions'!$B$10)</f>
        <v>...</v>
      </c>
      <c r="B363" s="1" t="str">
        <f t="shared" si="7"/>
        <v/>
      </c>
      <c r="C363" s="48" t="str">
        <f>IF('Transfer Definitions'!G45&lt;&gt;"y","",'Population Definitions'!$B$7)</f>
        <v/>
      </c>
      <c r="D363" s="143" t="str">
        <f>IF(NOT('Transfer Definitions'!G45&lt;&gt;"y"),"Number","")</f>
        <v/>
      </c>
      <c r="E363" s="143" t="str">
        <f>IF(NOT('Transfer Definitions'!G45&lt;&gt;"y"),IF(SUMPRODUCT(--(G363:Y363&lt;&gt;""))=0,0,"N.A."),"")</f>
        <v/>
      </c>
      <c r="F363" s="48" t="str">
        <f>IF(NOT('Transfer Definitions'!G45&lt;&gt;"y"),"OR","")</f>
        <v/>
      </c>
    </row>
    <row r="364" spans="1:6" x14ac:dyDescent="0.45">
      <c r="A364" s="48" t="str">
        <f>IF('Transfer Definitions'!H45&lt;&gt;"y","...",'Population Definitions'!$B$10)</f>
        <v>...</v>
      </c>
      <c r="B364" s="1" t="str">
        <f t="shared" si="7"/>
        <v/>
      </c>
      <c r="C364" s="48" t="str">
        <f>IF('Transfer Definitions'!H45&lt;&gt;"y","",'Population Definitions'!$B$8)</f>
        <v/>
      </c>
      <c r="D364" s="143" t="str">
        <f>IF(NOT('Transfer Definitions'!H45&lt;&gt;"y"),"Number","")</f>
        <v/>
      </c>
      <c r="E364" s="143" t="str">
        <f>IF(NOT('Transfer Definitions'!H45&lt;&gt;"y"),IF(SUMPRODUCT(--(G364:Y364&lt;&gt;""))=0,0,"N.A."),"")</f>
        <v/>
      </c>
      <c r="F364" s="48" t="str">
        <f>IF(NOT('Transfer Definitions'!H45&lt;&gt;"y"),"OR","")</f>
        <v/>
      </c>
    </row>
    <row r="365" spans="1:6" x14ac:dyDescent="0.45">
      <c r="A365" s="48" t="str">
        <f>IF('Transfer Definitions'!I45&lt;&gt;"y","...",'Population Definitions'!$B$10)</f>
        <v>...</v>
      </c>
      <c r="B365" s="1" t="str">
        <f t="shared" si="7"/>
        <v/>
      </c>
      <c r="C365" s="48" t="str">
        <f>IF('Transfer Definitions'!I45&lt;&gt;"y","",'Population Definitions'!$B$9)</f>
        <v/>
      </c>
      <c r="D365" s="143" t="str">
        <f>IF(NOT('Transfer Definitions'!I45&lt;&gt;"y"),"Number","")</f>
        <v/>
      </c>
      <c r="E365" s="143" t="str">
        <f>IF(NOT('Transfer Definitions'!I45&lt;&gt;"y"),IF(SUMPRODUCT(--(G365:Y365&lt;&gt;""))=0,0,"N.A."),"")</f>
        <v/>
      </c>
      <c r="F365" s="48" t="str">
        <f>IF(NOT('Transfer Definitions'!I45&lt;&gt;"y"),"OR","")</f>
        <v/>
      </c>
    </row>
    <row r="366" spans="1:6" x14ac:dyDescent="0.45">
      <c r="A366" s="48" t="str">
        <f>IF('Transfer Definitions'!K45&lt;&gt;"y","...",'Population Definitions'!$B$10)</f>
        <v>...</v>
      </c>
      <c r="B366" s="1" t="str">
        <f t="shared" si="7"/>
        <v/>
      </c>
      <c r="C366" s="48" t="str">
        <f>IF('Transfer Definitions'!K45&lt;&gt;"y","",'Population Definitions'!$B$11)</f>
        <v/>
      </c>
      <c r="D366" s="143" t="str">
        <f>IF(NOT('Transfer Definitions'!K45&lt;&gt;"y"),"Number","")</f>
        <v/>
      </c>
      <c r="E366" s="143" t="str">
        <f>IF(NOT('Transfer Definitions'!K45&lt;&gt;"y"),IF(SUMPRODUCT(--(G366:Y366&lt;&gt;""))=0,0,"N.A."),"")</f>
        <v/>
      </c>
      <c r="F366" s="48" t="str">
        <f>IF(NOT('Transfer Definitions'!K45&lt;&gt;"y"),"OR","")</f>
        <v/>
      </c>
    </row>
    <row r="367" spans="1:6" x14ac:dyDescent="0.45">
      <c r="A367" s="48" t="str">
        <f>IF('Transfer Definitions'!L45&lt;&gt;"y","...",'Population Definitions'!$B$10)</f>
        <v>...</v>
      </c>
      <c r="B367" s="1" t="str">
        <f t="shared" si="7"/>
        <v/>
      </c>
      <c r="C367" s="48" t="str">
        <f>IF('Transfer Definitions'!L45&lt;&gt;"y","",'Population Definitions'!$B$12)</f>
        <v/>
      </c>
      <c r="D367" s="143" t="str">
        <f>IF(NOT('Transfer Definitions'!L45&lt;&gt;"y"),"Number","")</f>
        <v/>
      </c>
      <c r="E367" s="143" t="str">
        <f>IF(NOT('Transfer Definitions'!L45&lt;&gt;"y"),IF(SUMPRODUCT(--(G367:Y367&lt;&gt;""))=0,0,"N.A."),"")</f>
        <v/>
      </c>
      <c r="F367" s="48" t="str">
        <f>IF(NOT('Transfer Definitions'!L45&lt;&gt;"y"),"OR","")</f>
        <v/>
      </c>
    </row>
    <row r="368" spans="1:6" x14ac:dyDescent="0.45">
      <c r="A368" s="48" t="str">
        <f>IF('Transfer Definitions'!M45&lt;&gt;"y","...",'Population Definitions'!$B$10)</f>
        <v>...</v>
      </c>
      <c r="B368" s="1" t="str">
        <f t="shared" si="7"/>
        <v/>
      </c>
      <c r="C368" s="48" t="str">
        <f>IF('Transfer Definitions'!M45&lt;&gt;"y","",'Population Definitions'!$B$13)</f>
        <v/>
      </c>
      <c r="D368" s="143" t="str">
        <f>IF(NOT('Transfer Definitions'!M45&lt;&gt;"y"),"Number","")</f>
        <v/>
      </c>
      <c r="E368" s="143" t="str">
        <f>IF(NOT('Transfer Definitions'!M45&lt;&gt;"y"),IF(SUMPRODUCT(--(G368:Y368&lt;&gt;""))=0,0,"N.A."),"")</f>
        <v/>
      </c>
      <c r="F368" s="48" t="str">
        <f>IF(NOT('Transfer Definitions'!M45&lt;&gt;"y"),"OR","")</f>
        <v/>
      </c>
    </row>
    <row r="369" spans="1:6" x14ac:dyDescent="0.45">
      <c r="A369" s="48" t="str">
        <f>IF('Transfer Definitions'!B46&lt;&gt;"y","...",'Population Definitions'!$B$11)</f>
        <v>...</v>
      </c>
      <c r="B369" s="1" t="str">
        <f t="shared" si="7"/>
        <v/>
      </c>
      <c r="C369" s="48" t="str">
        <f>IF('Transfer Definitions'!B46&lt;&gt;"y","",'Population Definitions'!$B$2)</f>
        <v/>
      </c>
      <c r="D369" s="143" t="str">
        <f>IF(NOT('Transfer Definitions'!B46&lt;&gt;"y"),"Number","")</f>
        <v/>
      </c>
      <c r="E369" s="143" t="str">
        <f>IF(NOT('Transfer Definitions'!B46&lt;&gt;"y"),IF(SUMPRODUCT(--(G369:Y369&lt;&gt;""))=0,0,"N.A."),"")</f>
        <v/>
      </c>
      <c r="F369" s="48" t="str">
        <f>IF(NOT('Transfer Definitions'!B46&lt;&gt;"y"),"OR","")</f>
        <v/>
      </c>
    </row>
    <row r="370" spans="1:6" x14ac:dyDescent="0.45">
      <c r="A370" s="48" t="str">
        <f>IF('Transfer Definitions'!C46&lt;&gt;"y","...",'Population Definitions'!$B$11)</f>
        <v>...</v>
      </c>
      <c r="B370" s="1" t="str">
        <f t="shared" si="7"/>
        <v/>
      </c>
      <c r="C370" s="48" t="str">
        <f>IF('Transfer Definitions'!C46&lt;&gt;"y","",'Population Definitions'!$B$3)</f>
        <v/>
      </c>
      <c r="D370" s="143" t="str">
        <f>IF(NOT('Transfer Definitions'!C46&lt;&gt;"y"),"Number","")</f>
        <v/>
      </c>
      <c r="E370" s="143" t="str">
        <f>IF(NOT('Transfer Definitions'!C46&lt;&gt;"y"),IF(SUMPRODUCT(--(G370:Y370&lt;&gt;""))=0,0,"N.A."),"")</f>
        <v/>
      </c>
      <c r="F370" s="48" t="str">
        <f>IF(NOT('Transfer Definitions'!C46&lt;&gt;"y"),"OR","")</f>
        <v/>
      </c>
    </row>
    <row r="371" spans="1:6" x14ac:dyDescent="0.45">
      <c r="A371" s="48" t="str">
        <f>IF('Transfer Definitions'!D46&lt;&gt;"y","...",'Population Definitions'!$B$11)</f>
        <v>...</v>
      </c>
      <c r="B371" s="1" t="str">
        <f t="shared" si="7"/>
        <v/>
      </c>
      <c r="C371" s="48" t="str">
        <f>IF('Transfer Definitions'!D46&lt;&gt;"y","",'Population Definitions'!$B$4)</f>
        <v/>
      </c>
      <c r="D371" s="143" t="str">
        <f>IF(NOT('Transfer Definitions'!D46&lt;&gt;"y"),"Number","")</f>
        <v/>
      </c>
      <c r="E371" s="143" t="str">
        <f>IF(NOT('Transfer Definitions'!D46&lt;&gt;"y"),IF(SUMPRODUCT(--(G371:Y371&lt;&gt;""))=0,0,"N.A."),"")</f>
        <v/>
      </c>
      <c r="F371" s="48" t="str">
        <f>IF(NOT('Transfer Definitions'!D46&lt;&gt;"y"),"OR","")</f>
        <v/>
      </c>
    </row>
    <row r="372" spans="1:6" x14ac:dyDescent="0.45">
      <c r="A372" s="48" t="str">
        <f>IF('Transfer Definitions'!E46&lt;&gt;"y","...",'Population Definitions'!$B$11)</f>
        <v>...</v>
      </c>
      <c r="B372" s="1" t="str">
        <f t="shared" si="7"/>
        <v/>
      </c>
      <c r="C372" s="48" t="str">
        <f>IF('Transfer Definitions'!E46&lt;&gt;"y","",'Population Definitions'!$B$5)</f>
        <v/>
      </c>
      <c r="D372" s="143" t="str">
        <f>IF(NOT('Transfer Definitions'!E46&lt;&gt;"y"),"Number","")</f>
        <v/>
      </c>
      <c r="E372" s="143" t="str">
        <f>IF(NOT('Transfer Definitions'!E46&lt;&gt;"y"),IF(SUMPRODUCT(--(G372:Y372&lt;&gt;""))=0,0,"N.A."),"")</f>
        <v/>
      </c>
      <c r="F372" s="48" t="str">
        <f>IF(NOT('Transfer Definitions'!E46&lt;&gt;"y"),"OR","")</f>
        <v/>
      </c>
    </row>
    <row r="373" spans="1:6" x14ac:dyDescent="0.45">
      <c r="A373" s="48" t="str">
        <f>IF('Transfer Definitions'!F46&lt;&gt;"y","...",'Population Definitions'!$B$11)</f>
        <v>...</v>
      </c>
      <c r="B373" s="1" t="str">
        <f t="shared" si="7"/>
        <v/>
      </c>
      <c r="C373" s="48" t="str">
        <f>IF('Transfer Definitions'!F46&lt;&gt;"y","",'Population Definitions'!$B$6)</f>
        <v/>
      </c>
      <c r="D373" s="143" t="str">
        <f>IF(NOT('Transfer Definitions'!F46&lt;&gt;"y"),"Number","")</f>
        <v/>
      </c>
      <c r="E373" s="143" t="str">
        <f>IF(NOT('Transfer Definitions'!F46&lt;&gt;"y"),IF(SUMPRODUCT(--(G373:Y373&lt;&gt;""))=0,0,"N.A."),"")</f>
        <v/>
      </c>
      <c r="F373" s="48" t="str">
        <f>IF(NOT('Transfer Definitions'!F46&lt;&gt;"y"),"OR","")</f>
        <v/>
      </c>
    </row>
    <row r="374" spans="1:6" x14ac:dyDescent="0.45">
      <c r="A374" s="48" t="str">
        <f>IF('Transfer Definitions'!G46&lt;&gt;"y","...",'Population Definitions'!$B$11)</f>
        <v>...</v>
      </c>
      <c r="B374" s="1" t="str">
        <f t="shared" si="7"/>
        <v/>
      </c>
      <c r="C374" s="48" t="str">
        <f>IF('Transfer Definitions'!G46&lt;&gt;"y","",'Population Definitions'!$B$7)</f>
        <v/>
      </c>
      <c r="D374" s="143" t="str">
        <f>IF(NOT('Transfer Definitions'!G46&lt;&gt;"y"),"Number","")</f>
        <v/>
      </c>
      <c r="E374" s="143" t="str">
        <f>IF(NOT('Transfer Definitions'!G46&lt;&gt;"y"),IF(SUMPRODUCT(--(G374:Y374&lt;&gt;""))=0,0,"N.A."),"")</f>
        <v/>
      </c>
      <c r="F374" s="48" t="str">
        <f>IF(NOT('Transfer Definitions'!G46&lt;&gt;"y"),"OR","")</f>
        <v/>
      </c>
    </row>
    <row r="375" spans="1:6" x14ac:dyDescent="0.45">
      <c r="A375" s="48" t="str">
        <f>IF('Transfer Definitions'!H46&lt;&gt;"y","...",'Population Definitions'!$B$11)</f>
        <v>...</v>
      </c>
      <c r="B375" s="1" t="str">
        <f t="shared" si="7"/>
        <v/>
      </c>
      <c r="C375" s="48" t="str">
        <f>IF('Transfer Definitions'!H46&lt;&gt;"y","",'Population Definitions'!$B$8)</f>
        <v/>
      </c>
      <c r="D375" s="143" t="str">
        <f>IF(NOT('Transfer Definitions'!H46&lt;&gt;"y"),"Number","")</f>
        <v/>
      </c>
      <c r="E375" s="143" t="str">
        <f>IF(NOT('Transfer Definitions'!H46&lt;&gt;"y"),IF(SUMPRODUCT(--(G375:Y375&lt;&gt;""))=0,0,"N.A."),"")</f>
        <v/>
      </c>
      <c r="F375" s="48" t="str">
        <f>IF(NOT('Transfer Definitions'!H46&lt;&gt;"y"),"OR","")</f>
        <v/>
      </c>
    </row>
    <row r="376" spans="1:6" x14ac:dyDescent="0.45">
      <c r="A376" s="48" t="str">
        <f>IF('Transfer Definitions'!I46&lt;&gt;"y","...",'Population Definitions'!$B$11)</f>
        <v>...</v>
      </c>
      <c r="B376" s="1" t="str">
        <f t="shared" si="7"/>
        <v/>
      </c>
      <c r="C376" s="48" t="str">
        <f>IF('Transfer Definitions'!I46&lt;&gt;"y","",'Population Definitions'!$B$9)</f>
        <v/>
      </c>
      <c r="D376" s="143" t="str">
        <f>IF(NOT('Transfer Definitions'!I46&lt;&gt;"y"),"Number","")</f>
        <v/>
      </c>
      <c r="E376" s="143" t="str">
        <f>IF(NOT('Transfer Definitions'!I46&lt;&gt;"y"),IF(SUMPRODUCT(--(G376:Y376&lt;&gt;""))=0,0,"N.A."),"")</f>
        <v/>
      </c>
      <c r="F376" s="48" t="str">
        <f>IF(NOT('Transfer Definitions'!I46&lt;&gt;"y"),"OR","")</f>
        <v/>
      </c>
    </row>
    <row r="377" spans="1:6" x14ac:dyDescent="0.45">
      <c r="A377" s="48" t="str">
        <f>IF('Transfer Definitions'!J46&lt;&gt;"y","...",'Population Definitions'!$B$11)</f>
        <v>...</v>
      </c>
      <c r="B377" s="1" t="str">
        <f t="shared" si="7"/>
        <v/>
      </c>
      <c r="C377" s="48" t="str">
        <f>IF('Transfer Definitions'!J46&lt;&gt;"y","",'Population Definitions'!$B$10)</f>
        <v/>
      </c>
      <c r="D377" s="143" t="str">
        <f>IF(NOT('Transfer Definitions'!J46&lt;&gt;"y"),"Number","")</f>
        <v/>
      </c>
      <c r="E377" s="143" t="str">
        <f>IF(NOT('Transfer Definitions'!J46&lt;&gt;"y"),IF(SUMPRODUCT(--(G377:Y377&lt;&gt;""))=0,0,"N.A."),"")</f>
        <v/>
      </c>
      <c r="F377" s="48" t="str">
        <f>IF(NOT('Transfer Definitions'!J46&lt;&gt;"y"),"OR","")</f>
        <v/>
      </c>
    </row>
    <row r="378" spans="1:6" x14ac:dyDescent="0.45">
      <c r="A378" s="48" t="str">
        <f>IF('Transfer Definitions'!L46&lt;&gt;"y","...",'Population Definitions'!$B$11)</f>
        <v>...</v>
      </c>
      <c r="B378" s="1" t="str">
        <f t="shared" si="7"/>
        <v/>
      </c>
      <c r="C378" s="48" t="str">
        <f>IF('Transfer Definitions'!L46&lt;&gt;"y","",'Population Definitions'!$B$12)</f>
        <v/>
      </c>
      <c r="D378" s="143" t="str">
        <f>IF(NOT('Transfer Definitions'!L46&lt;&gt;"y"),"Number","")</f>
        <v/>
      </c>
      <c r="E378" s="143" t="str">
        <f>IF(NOT('Transfer Definitions'!L46&lt;&gt;"y"),IF(SUMPRODUCT(--(G378:Y378&lt;&gt;""))=0,0,"N.A."),"")</f>
        <v/>
      </c>
      <c r="F378" s="48" t="str">
        <f>IF(NOT('Transfer Definitions'!L46&lt;&gt;"y"),"OR","")</f>
        <v/>
      </c>
    </row>
    <row r="379" spans="1:6" x14ac:dyDescent="0.45">
      <c r="A379" s="48" t="str">
        <f>IF('Transfer Definitions'!M46&lt;&gt;"y","...",'Population Definitions'!$B$11)</f>
        <v>...</v>
      </c>
      <c r="B379" s="1" t="str">
        <f t="shared" si="7"/>
        <v/>
      </c>
      <c r="C379" s="48" t="str">
        <f>IF('Transfer Definitions'!M46&lt;&gt;"y","",'Population Definitions'!$B$13)</f>
        <v/>
      </c>
      <c r="D379" s="143" t="str">
        <f>IF(NOT('Transfer Definitions'!M46&lt;&gt;"y"),"Number","")</f>
        <v/>
      </c>
      <c r="E379" s="143" t="str">
        <f>IF(NOT('Transfer Definitions'!M46&lt;&gt;"y"),IF(SUMPRODUCT(--(G379:Y379&lt;&gt;""))=0,0,"N.A."),"")</f>
        <v/>
      </c>
      <c r="F379" s="48" t="str">
        <f>IF(NOT('Transfer Definitions'!M46&lt;&gt;"y"),"OR","")</f>
        <v/>
      </c>
    </row>
    <row r="380" spans="1:6" x14ac:dyDescent="0.45">
      <c r="A380" s="48" t="str">
        <f>IF('Transfer Definitions'!B47&lt;&gt;"y","...",'Population Definitions'!$B$12)</f>
        <v>...</v>
      </c>
      <c r="B380" s="1" t="str">
        <f t="shared" si="7"/>
        <v/>
      </c>
      <c r="C380" s="48" t="str">
        <f>IF('Transfer Definitions'!B47&lt;&gt;"y","",'Population Definitions'!$B$2)</f>
        <v/>
      </c>
      <c r="D380" s="143" t="str">
        <f>IF(NOT('Transfer Definitions'!B47&lt;&gt;"y"),"Number","")</f>
        <v/>
      </c>
      <c r="E380" s="143" t="str">
        <f>IF(NOT('Transfer Definitions'!B47&lt;&gt;"y"),IF(SUMPRODUCT(--(G380:Y380&lt;&gt;""))=0,0,"N.A."),"")</f>
        <v/>
      </c>
      <c r="F380" s="48" t="str">
        <f>IF(NOT('Transfer Definitions'!B47&lt;&gt;"y"),"OR","")</f>
        <v/>
      </c>
    </row>
    <row r="381" spans="1:6" x14ac:dyDescent="0.45">
      <c r="A381" s="48" t="str">
        <f>IF('Transfer Definitions'!C47&lt;&gt;"y","...",'Population Definitions'!$B$12)</f>
        <v>...</v>
      </c>
      <c r="B381" s="1" t="str">
        <f t="shared" si="7"/>
        <v/>
      </c>
      <c r="C381" s="48" t="str">
        <f>IF('Transfer Definitions'!C47&lt;&gt;"y","",'Population Definitions'!$B$3)</f>
        <v/>
      </c>
      <c r="D381" s="143" t="str">
        <f>IF(NOT('Transfer Definitions'!C47&lt;&gt;"y"),"Number","")</f>
        <v/>
      </c>
      <c r="E381" s="143" t="str">
        <f>IF(NOT('Transfer Definitions'!C47&lt;&gt;"y"),IF(SUMPRODUCT(--(G381:Y381&lt;&gt;""))=0,0,"N.A."),"")</f>
        <v/>
      </c>
      <c r="F381" s="48" t="str">
        <f>IF(NOT('Transfer Definitions'!C47&lt;&gt;"y"),"OR","")</f>
        <v/>
      </c>
    </row>
    <row r="382" spans="1:6" x14ac:dyDescent="0.45">
      <c r="A382" s="48" t="str">
        <f>IF('Transfer Definitions'!D47&lt;&gt;"y","...",'Population Definitions'!$B$12)</f>
        <v>...</v>
      </c>
      <c r="B382" s="1" t="str">
        <f t="shared" si="7"/>
        <v/>
      </c>
      <c r="C382" s="48" t="str">
        <f>IF('Transfer Definitions'!D47&lt;&gt;"y","",'Population Definitions'!$B$4)</f>
        <v/>
      </c>
      <c r="D382" s="143" t="str">
        <f>IF(NOT('Transfer Definitions'!D47&lt;&gt;"y"),"Number","")</f>
        <v/>
      </c>
      <c r="E382" s="143" t="str">
        <f>IF(NOT('Transfer Definitions'!D47&lt;&gt;"y"),IF(SUMPRODUCT(--(G382:Y382&lt;&gt;""))=0,0,"N.A."),"")</f>
        <v/>
      </c>
      <c r="F382" s="48" t="str">
        <f>IF(NOT('Transfer Definitions'!D47&lt;&gt;"y"),"OR","")</f>
        <v/>
      </c>
    </row>
    <row r="383" spans="1:6" x14ac:dyDescent="0.45">
      <c r="A383" s="48" t="str">
        <f>IF('Transfer Definitions'!E47&lt;&gt;"y","...",'Population Definitions'!$B$12)</f>
        <v>...</v>
      </c>
      <c r="B383" s="1" t="str">
        <f t="shared" si="7"/>
        <v/>
      </c>
      <c r="C383" s="48" t="str">
        <f>IF('Transfer Definitions'!E47&lt;&gt;"y","",'Population Definitions'!$B$5)</f>
        <v/>
      </c>
      <c r="D383" s="143" t="str">
        <f>IF(NOT('Transfer Definitions'!E47&lt;&gt;"y"),"Number","")</f>
        <v/>
      </c>
      <c r="E383" s="143" t="str">
        <f>IF(NOT('Transfer Definitions'!E47&lt;&gt;"y"),IF(SUMPRODUCT(--(G383:Y383&lt;&gt;""))=0,0,"N.A."),"")</f>
        <v/>
      </c>
      <c r="F383" s="48" t="str">
        <f>IF(NOT('Transfer Definitions'!E47&lt;&gt;"y"),"OR","")</f>
        <v/>
      </c>
    </row>
    <row r="384" spans="1:6" x14ac:dyDescent="0.45">
      <c r="A384" s="48" t="str">
        <f>IF('Transfer Definitions'!F47&lt;&gt;"y","...",'Population Definitions'!$B$12)</f>
        <v>...</v>
      </c>
      <c r="B384" s="1" t="str">
        <f t="shared" si="7"/>
        <v/>
      </c>
      <c r="C384" s="48" t="str">
        <f>IF('Transfer Definitions'!F47&lt;&gt;"y","",'Population Definitions'!$B$6)</f>
        <v/>
      </c>
      <c r="D384" s="143" t="str">
        <f>IF(NOT('Transfer Definitions'!F47&lt;&gt;"y"),"Number","")</f>
        <v/>
      </c>
      <c r="E384" s="143" t="str">
        <f>IF(NOT('Transfer Definitions'!F47&lt;&gt;"y"),IF(SUMPRODUCT(--(G384:Y384&lt;&gt;""))=0,0,"N.A."),"")</f>
        <v/>
      </c>
      <c r="F384" s="48" t="str">
        <f>IF(NOT('Transfer Definitions'!F47&lt;&gt;"y"),"OR","")</f>
        <v/>
      </c>
    </row>
    <row r="385" spans="1:6" x14ac:dyDescent="0.45">
      <c r="A385" s="48" t="str">
        <f>IF('Transfer Definitions'!G47&lt;&gt;"y","...",'Population Definitions'!$B$12)</f>
        <v>...</v>
      </c>
      <c r="B385" s="1" t="str">
        <f t="shared" si="7"/>
        <v/>
      </c>
      <c r="C385" s="48" t="str">
        <f>IF('Transfer Definitions'!G47&lt;&gt;"y","",'Population Definitions'!$B$7)</f>
        <v/>
      </c>
      <c r="D385" s="143" t="str">
        <f>IF(NOT('Transfer Definitions'!G47&lt;&gt;"y"),"Number","")</f>
        <v/>
      </c>
      <c r="E385" s="143" t="str">
        <f>IF(NOT('Transfer Definitions'!G47&lt;&gt;"y"),IF(SUMPRODUCT(--(G385:Y385&lt;&gt;""))=0,0,"N.A."),"")</f>
        <v/>
      </c>
      <c r="F385" s="48" t="str">
        <f>IF(NOT('Transfer Definitions'!G47&lt;&gt;"y"),"OR","")</f>
        <v/>
      </c>
    </row>
    <row r="386" spans="1:6" x14ac:dyDescent="0.45">
      <c r="A386" s="48" t="str">
        <f>IF('Transfer Definitions'!H47&lt;&gt;"y","...",'Population Definitions'!$B$12)</f>
        <v>...</v>
      </c>
      <c r="B386" s="1" t="str">
        <f t="shared" si="7"/>
        <v/>
      </c>
      <c r="C386" s="48" t="str">
        <f>IF('Transfer Definitions'!H47&lt;&gt;"y","",'Population Definitions'!$B$8)</f>
        <v/>
      </c>
      <c r="D386" s="143" t="str">
        <f>IF(NOT('Transfer Definitions'!H47&lt;&gt;"y"),"Number","")</f>
        <v/>
      </c>
      <c r="E386" s="143" t="str">
        <f>IF(NOT('Transfer Definitions'!H47&lt;&gt;"y"),IF(SUMPRODUCT(--(G386:Y386&lt;&gt;""))=0,0,"N.A."),"")</f>
        <v/>
      </c>
      <c r="F386" s="48" t="str">
        <f>IF(NOT('Transfer Definitions'!H47&lt;&gt;"y"),"OR","")</f>
        <v/>
      </c>
    </row>
    <row r="387" spans="1:6" x14ac:dyDescent="0.45">
      <c r="A387" s="48" t="str">
        <f>IF('Transfer Definitions'!I47&lt;&gt;"y","...",'Population Definitions'!$B$12)</f>
        <v>...</v>
      </c>
      <c r="B387" s="1" t="str">
        <f t="shared" si="7"/>
        <v/>
      </c>
      <c r="C387" s="48" t="str">
        <f>IF('Transfer Definitions'!I47&lt;&gt;"y","",'Population Definitions'!$B$9)</f>
        <v/>
      </c>
      <c r="D387" s="143" t="str">
        <f>IF(NOT('Transfer Definitions'!I47&lt;&gt;"y"),"Number","")</f>
        <v/>
      </c>
      <c r="E387" s="143" t="str">
        <f>IF(NOT('Transfer Definitions'!I47&lt;&gt;"y"),IF(SUMPRODUCT(--(G387:Y387&lt;&gt;""))=0,0,"N.A."),"")</f>
        <v/>
      </c>
      <c r="F387" s="48" t="str">
        <f>IF(NOT('Transfer Definitions'!I47&lt;&gt;"y"),"OR","")</f>
        <v/>
      </c>
    </row>
    <row r="388" spans="1:6" x14ac:dyDescent="0.45">
      <c r="A388" s="48" t="str">
        <f>IF('Transfer Definitions'!J47&lt;&gt;"y","...",'Population Definitions'!$B$12)</f>
        <v>...</v>
      </c>
      <c r="B388" s="1" t="str">
        <f t="shared" si="7"/>
        <v/>
      </c>
      <c r="C388" s="48" t="str">
        <f>IF('Transfer Definitions'!J47&lt;&gt;"y","",'Population Definitions'!$B$10)</f>
        <v/>
      </c>
      <c r="D388" s="143" t="str">
        <f>IF(NOT('Transfer Definitions'!J47&lt;&gt;"y"),"Number","")</f>
        <v/>
      </c>
      <c r="E388" s="143" t="str">
        <f>IF(NOT('Transfer Definitions'!J47&lt;&gt;"y"),IF(SUMPRODUCT(--(G388:Y388&lt;&gt;""))=0,0,"N.A."),"")</f>
        <v/>
      </c>
      <c r="F388" s="48" t="str">
        <f>IF(NOT('Transfer Definitions'!J47&lt;&gt;"y"),"OR","")</f>
        <v/>
      </c>
    </row>
    <row r="389" spans="1:6" x14ac:dyDescent="0.45">
      <c r="A389" s="48" t="str">
        <f>IF('Transfer Definitions'!K47&lt;&gt;"y","...",'Population Definitions'!$B$12)</f>
        <v>...</v>
      </c>
      <c r="B389" s="1" t="str">
        <f t="shared" si="7"/>
        <v/>
      </c>
      <c r="C389" s="48" t="str">
        <f>IF('Transfer Definitions'!K47&lt;&gt;"y","",'Population Definitions'!$B$11)</f>
        <v/>
      </c>
      <c r="D389" s="143" t="str">
        <f>IF(NOT('Transfer Definitions'!K47&lt;&gt;"y"),"Number","")</f>
        <v/>
      </c>
      <c r="E389" s="143" t="str">
        <f>IF(NOT('Transfer Definitions'!K47&lt;&gt;"y"),IF(SUMPRODUCT(--(G389:Y389&lt;&gt;""))=0,0,"N.A."),"")</f>
        <v/>
      </c>
      <c r="F389" s="48" t="str">
        <f>IF(NOT('Transfer Definitions'!K47&lt;&gt;"y"),"OR","")</f>
        <v/>
      </c>
    </row>
    <row r="390" spans="1:6" x14ac:dyDescent="0.45">
      <c r="A390" s="48" t="str">
        <f>IF('Transfer Definitions'!M47&lt;&gt;"y","...",'Population Definitions'!$B$12)</f>
        <v>...</v>
      </c>
      <c r="B390" s="1" t="str">
        <f t="shared" si="7"/>
        <v/>
      </c>
      <c r="C390" s="48" t="str">
        <f>IF('Transfer Definitions'!M47&lt;&gt;"y","",'Population Definitions'!$B$13)</f>
        <v/>
      </c>
      <c r="D390" s="143" t="str">
        <f>IF(NOT('Transfer Definitions'!M47&lt;&gt;"y"),"Number","")</f>
        <v/>
      </c>
      <c r="E390" s="143" t="str">
        <f>IF(NOT('Transfer Definitions'!M47&lt;&gt;"y"),IF(SUMPRODUCT(--(G390:Y390&lt;&gt;""))=0,0,"N.A."),"")</f>
        <v/>
      </c>
      <c r="F390" s="48" t="str">
        <f>IF(NOT('Transfer Definitions'!M47&lt;&gt;"y"),"OR","")</f>
        <v/>
      </c>
    </row>
    <row r="391" spans="1:6" x14ac:dyDescent="0.45">
      <c r="A391" s="48" t="str">
        <f>IF('Transfer Definitions'!B48&lt;&gt;"y","...",'Population Definitions'!$B$13)</f>
        <v>...</v>
      </c>
      <c r="B391" s="1" t="str">
        <f t="shared" si="7"/>
        <v/>
      </c>
      <c r="C391" s="48" t="str">
        <f>IF('Transfer Definitions'!B48&lt;&gt;"y","",'Population Definitions'!$B$2)</f>
        <v/>
      </c>
      <c r="D391" s="143" t="str">
        <f>IF(NOT('Transfer Definitions'!B48&lt;&gt;"y"),"Number","")</f>
        <v/>
      </c>
      <c r="E391" s="143" t="str">
        <f>IF(NOT('Transfer Definitions'!B48&lt;&gt;"y"),IF(SUMPRODUCT(--(G391:Y391&lt;&gt;""))=0,0,"N.A."),"")</f>
        <v/>
      </c>
      <c r="F391" s="48" t="str">
        <f>IF(NOT('Transfer Definitions'!B48&lt;&gt;"y"),"OR","")</f>
        <v/>
      </c>
    </row>
    <row r="392" spans="1:6" x14ac:dyDescent="0.45">
      <c r="A392" s="48" t="str">
        <f>IF('Transfer Definitions'!C48&lt;&gt;"y","...",'Population Definitions'!$B$13)</f>
        <v>...</v>
      </c>
      <c r="B392" s="1" t="str">
        <f t="shared" si="7"/>
        <v/>
      </c>
      <c r="C392" s="48" t="str">
        <f>IF('Transfer Definitions'!C48&lt;&gt;"y","",'Population Definitions'!$B$3)</f>
        <v/>
      </c>
      <c r="D392" s="143" t="str">
        <f>IF(NOT('Transfer Definitions'!C48&lt;&gt;"y"),"Number","")</f>
        <v/>
      </c>
      <c r="E392" s="143" t="str">
        <f>IF(NOT('Transfer Definitions'!C48&lt;&gt;"y"),IF(SUMPRODUCT(--(G392:Y392&lt;&gt;""))=0,0,"N.A."),"")</f>
        <v/>
      </c>
      <c r="F392" s="48" t="str">
        <f>IF(NOT('Transfer Definitions'!C48&lt;&gt;"y"),"OR","")</f>
        <v/>
      </c>
    </row>
    <row r="393" spans="1:6" x14ac:dyDescent="0.45">
      <c r="A393" s="48" t="str">
        <f>IF('Transfer Definitions'!D48&lt;&gt;"y","...",'Population Definitions'!$B$13)</f>
        <v>...</v>
      </c>
      <c r="B393" s="1" t="str">
        <f t="shared" si="7"/>
        <v/>
      </c>
      <c r="C393" s="48" t="str">
        <f>IF('Transfer Definitions'!D48&lt;&gt;"y","",'Population Definitions'!$B$4)</f>
        <v/>
      </c>
      <c r="D393" s="143" t="str">
        <f>IF(NOT('Transfer Definitions'!D48&lt;&gt;"y"),"Number","")</f>
        <v/>
      </c>
      <c r="E393" s="143" t="str">
        <f>IF(NOT('Transfer Definitions'!D48&lt;&gt;"y"),IF(SUMPRODUCT(--(G393:Y393&lt;&gt;""))=0,0,"N.A."),"")</f>
        <v/>
      </c>
      <c r="F393" s="48" t="str">
        <f>IF(NOT('Transfer Definitions'!D48&lt;&gt;"y"),"OR","")</f>
        <v/>
      </c>
    </row>
    <row r="394" spans="1:6" x14ac:dyDescent="0.45">
      <c r="A394" s="48" t="str">
        <f>IF('Transfer Definitions'!E48&lt;&gt;"y","...",'Population Definitions'!$B$13)</f>
        <v>...</v>
      </c>
      <c r="B394" s="1" t="str">
        <f t="shared" si="7"/>
        <v/>
      </c>
      <c r="C394" s="48" t="str">
        <f>IF('Transfer Definitions'!E48&lt;&gt;"y","",'Population Definitions'!$B$5)</f>
        <v/>
      </c>
      <c r="D394" s="143" t="str">
        <f>IF(NOT('Transfer Definitions'!E48&lt;&gt;"y"),"Number","")</f>
        <v/>
      </c>
      <c r="E394" s="143" t="str">
        <f>IF(NOT('Transfer Definitions'!E48&lt;&gt;"y"),IF(SUMPRODUCT(--(G394:Y394&lt;&gt;""))=0,0,"N.A."),"")</f>
        <v/>
      </c>
      <c r="F394" s="48" t="str">
        <f>IF(NOT('Transfer Definitions'!E48&lt;&gt;"y"),"OR","")</f>
        <v/>
      </c>
    </row>
    <row r="395" spans="1:6" x14ac:dyDescent="0.45">
      <c r="A395" s="48" t="str">
        <f>IF('Transfer Definitions'!F48&lt;&gt;"y","...",'Population Definitions'!$B$13)</f>
        <v>...</v>
      </c>
      <c r="B395" s="1" t="str">
        <f t="shared" si="7"/>
        <v/>
      </c>
      <c r="C395" s="48" t="str">
        <f>IF('Transfer Definitions'!F48&lt;&gt;"y","",'Population Definitions'!$B$6)</f>
        <v/>
      </c>
      <c r="D395" s="143" t="str">
        <f>IF(NOT('Transfer Definitions'!F48&lt;&gt;"y"),"Number","")</f>
        <v/>
      </c>
      <c r="E395" s="143" t="str">
        <f>IF(NOT('Transfer Definitions'!F48&lt;&gt;"y"),IF(SUMPRODUCT(--(G395:Y395&lt;&gt;""))=0,0,"N.A."),"")</f>
        <v/>
      </c>
      <c r="F395" s="48" t="str">
        <f>IF(NOT('Transfer Definitions'!F48&lt;&gt;"y"),"OR","")</f>
        <v/>
      </c>
    </row>
    <row r="396" spans="1:6" x14ac:dyDescent="0.45">
      <c r="A396" s="48" t="str">
        <f>IF('Transfer Definitions'!G48&lt;&gt;"y","...",'Population Definitions'!$B$13)</f>
        <v>...</v>
      </c>
      <c r="B396" s="1" t="str">
        <f t="shared" si="7"/>
        <v/>
      </c>
      <c r="C396" s="48" t="str">
        <f>IF('Transfer Definitions'!G48&lt;&gt;"y","",'Population Definitions'!$B$7)</f>
        <v/>
      </c>
      <c r="D396" s="143" t="str">
        <f>IF(NOT('Transfer Definitions'!G48&lt;&gt;"y"),"Number","")</f>
        <v/>
      </c>
      <c r="E396" s="143" t="str">
        <f>IF(NOT('Transfer Definitions'!G48&lt;&gt;"y"),IF(SUMPRODUCT(--(G396:Y396&lt;&gt;""))=0,0,"N.A."),"")</f>
        <v/>
      </c>
      <c r="F396" s="48" t="str">
        <f>IF(NOT('Transfer Definitions'!G48&lt;&gt;"y"),"OR","")</f>
        <v/>
      </c>
    </row>
    <row r="397" spans="1:6" x14ac:dyDescent="0.45">
      <c r="A397" s="48" t="str">
        <f>IF('Transfer Definitions'!H48&lt;&gt;"y","...",'Population Definitions'!$B$13)</f>
        <v>...</v>
      </c>
      <c r="B397" s="1" t="str">
        <f t="shared" si="7"/>
        <v/>
      </c>
      <c r="C397" s="48" t="str">
        <f>IF('Transfer Definitions'!H48&lt;&gt;"y","",'Population Definitions'!$B$8)</f>
        <v/>
      </c>
      <c r="D397" s="143" t="str">
        <f>IF(NOT('Transfer Definitions'!H48&lt;&gt;"y"),"Number","")</f>
        <v/>
      </c>
      <c r="E397" s="143" t="str">
        <f>IF(NOT('Transfer Definitions'!H48&lt;&gt;"y"),IF(SUMPRODUCT(--(G397:Y397&lt;&gt;""))=0,0,"N.A."),"")</f>
        <v/>
      </c>
      <c r="F397" s="48" t="str">
        <f>IF(NOT('Transfer Definitions'!H48&lt;&gt;"y"),"OR","")</f>
        <v/>
      </c>
    </row>
    <row r="398" spans="1:6" x14ac:dyDescent="0.45">
      <c r="A398" s="48" t="str">
        <f>IF('Transfer Definitions'!I48&lt;&gt;"y","...",'Population Definitions'!$B$13)</f>
        <v>...</v>
      </c>
      <c r="B398" s="1" t="str">
        <f t="shared" ref="B398:B401" si="8">IF(C398="","","---&gt;")</f>
        <v/>
      </c>
      <c r="C398" s="48" t="str">
        <f>IF('Transfer Definitions'!I48&lt;&gt;"y","",'Population Definitions'!$B$9)</f>
        <v/>
      </c>
      <c r="D398" s="143" t="str">
        <f>IF(NOT('Transfer Definitions'!I48&lt;&gt;"y"),"Number","")</f>
        <v/>
      </c>
      <c r="E398" s="143" t="str">
        <f>IF(NOT('Transfer Definitions'!I48&lt;&gt;"y"),IF(SUMPRODUCT(--(G398:Y398&lt;&gt;""))=0,0,"N.A."),"")</f>
        <v/>
      </c>
      <c r="F398" s="48" t="str">
        <f>IF(NOT('Transfer Definitions'!I48&lt;&gt;"y"),"OR","")</f>
        <v/>
      </c>
    </row>
    <row r="399" spans="1:6" x14ac:dyDescent="0.45">
      <c r="A399" s="48" t="str">
        <f>IF('Transfer Definitions'!J48&lt;&gt;"y","...",'Population Definitions'!$B$13)</f>
        <v>...</v>
      </c>
      <c r="B399" s="1" t="str">
        <f t="shared" si="8"/>
        <v/>
      </c>
      <c r="C399" s="48" t="str">
        <f>IF('Transfer Definitions'!J48&lt;&gt;"y","",'Population Definitions'!$B$10)</f>
        <v/>
      </c>
      <c r="D399" s="143" t="str">
        <f>IF(NOT('Transfer Definitions'!J48&lt;&gt;"y"),"Number","")</f>
        <v/>
      </c>
      <c r="E399" s="143" t="str">
        <f>IF(NOT('Transfer Definitions'!J48&lt;&gt;"y"),IF(SUMPRODUCT(--(G399:Y399&lt;&gt;""))=0,0,"N.A."),"")</f>
        <v/>
      </c>
      <c r="F399" s="48" t="str">
        <f>IF(NOT('Transfer Definitions'!J48&lt;&gt;"y"),"OR","")</f>
        <v/>
      </c>
    </row>
    <row r="400" spans="1:6" x14ac:dyDescent="0.45">
      <c r="A400" s="48" t="str">
        <f>IF('Transfer Definitions'!K48&lt;&gt;"y","...",'Population Definitions'!$B$13)</f>
        <v>...</v>
      </c>
      <c r="B400" s="1" t="str">
        <f t="shared" si="8"/>
        <v/>
      </c>
      <c r="C400" s="48" t="str">
        <f>IF('Transfer Definitions'!K48&lt;&gt;"y","",'Population Definitions'!$B$11)</f>
        <v/>
      </c>
      <c r="D400" s="143" t="str">
        <f>IF(NOT('Transfer Definitions'!K48&lt;&gt;"y"),"Number","")</f>
        <v/>
      </c>
      <c r="E400" s="143" t="str">
        <f>IF(NOT('Transfer Definitions'!K48&lt;&gt;"y"),IF(SUMPRODUCT(--(G400:Y400&lt;&gt;""))=0,0,"N.A."),"")</f>
        <v/>
      </c>
      <c r="F400" s="48" t="str">
        <f>IF(NOT('Transfer Definitions'!K48&lt;&gt;"y"),"OR","")</f>
        <v/>
      </c>
    </row>
    <row r="401" spans="1:25" x14ac:dyDescent="0.45">
      <c r="A401" s="48" t="str">
        <f>IF('Transfer Definitions'!L48&lt;&gt;"y","...",'Population Definitions'!$B$13)</f>
        <v>...</v>
      </c>
      <c r="B401" s="1" t="str">
        <f t="shared" si="8"/>
        <v/>
      </c>
      <c r="C401" s="48" t="str">
        <f>IF('Transfer Definitions'!L48&lt;&gt;"y","",'Population Definitions'!$B$12)</f>
        <v/>
      </c>
      <c r="D401" s="143" t="str">
        <f>IF(NOT('Transfer Definitions'!L48&lt;&gt;"y"),"Number","")</f>
        <v/>
      </c>
      <c r="E401" s="143" t="str">
        <f>IF(NOT('Transfer Definitions'!L48&lt;&gt;"y"),IF(SUMPRODUCT(--(G401:Y401&lt;&gt;""))=0,0,"N.A."),"")</f>
        <v/>
      </c>
      <c r="F401" s="48" t="str">
        <f>IF(NOT('Transfer Definitions'!L48&lt;&gt;"y"),"OR","")</f>
        <v/>
      </c>
    </row>
    <row r="403" spans="1:25" x14ac:dyDescent="0.45">
      <c r="A403" s="1" t="str">
        <f>'Transfer Definitions'!$B$5</f>
        <v>Transfer 3</v>
      </c>
      <c r="D403" s="1" t="s">
        <v>3</v>
      </c>
      <c r="E403" s="1" t="s">
        <v>4</v>
      </c>
      <c r="G403" s="1">
        <v>2000</v>
      </c>
      <c r="H403" s="1">
        <v>2001</v>
      </c>
      <c r="I403" s="1">
        <v>2002</v>
      </c>
      <c r="J403" s="1">
        <v>2003</v>
      </c>
      <c r="K403" s="1">
        <v>2004</v>
      </c>
      <c r="L403" s="1">
        <v>2005</v>
      </c>
      <c r="M403" s="1">
        <v>2006</v>
      </c>
      <c r="N403" s="1">
        <v>2007</v>
      </c>
      <c r="O403" s="1">
        <v>2008</v>
      </c>
      <c r="P403" s="1">
        <v>2009</v>
      </c>
      <c r="Q403" s="1">
        <v>2010</v>
      </c>
      <c r="R403" s="1">
        <v>2011</v>
      </c>
      <c r="S403" s="1">
        <v>2012</v>
      </c>
      <c r="T403" s="1">
        <v>2013</v>
      </c>
      <c r="U403" s="1">
        <v>2014</v>
      </c>
      <c r="V403" s="1">
        <v>2015</v>
      </c>
      <c r="W403" s="1">
        <v>2016</v>
      </c>
      <c r="X403" s="1">
        <v>2017</v>
      </c>
      <c r="Y403" s="1">
        <v>2018</v>
      </c>
    </row>
    <row r="404" spans="1:25" x14ac:dyDescent="0.45">
      <c r="A404" s="48" t="str">
        <f>IF('Transfer Definitions'!C51&lt;&gt;"y","...",'Population Definitions'!$B$2)</f>
        <v>...</v>
      </c>
      <c r="B404" s="1" t="str">
        <f t="shared" ref="B404:B467" si="9">IF(C404="","","---&gt;")</f>
        <v/>
      </c>
      <c r="C404" s="48" t="str">
        <f>IF('Transfer Definitions'!C51&lt;&gt;"y","",'Population Definitions'!$B$3)</f>
        <v/>
      </c>
      <c r="D404" s="143" t="str">
        <f>IF(NOT('Transfer Definitions'!C51&lt;&gt;"y"),"Number","")</f>
        <v/>
      </c>
      <c r="E404" s="143" t="str">
        <f>IF(NOT('Transfer Definitions'!C51&lt;&gt;"y"),IF(SUMPRODUCT(--(G404:Y404&lt;&gt;""))=0,0,"N.A."),"")</f>
        <v/>
      </c>
      <c r="F404" s="48" t="str">
        <f>IF(NOT('Transfer Definitions'!C51&lt;&gt;"y"),"OR","")</f>
        <v/>
      </c>
    </row>
    <row r="405" spans="1:25" x14ac:dyDescent="0.45">
      <c r="A405" s="48" t="str">
        <f>IF('Transfer Definitions'!D51&lt;&gt;"y","...",'Population Definitions'!$B$2)</f>
        <v>...</v>
      </c>
      <c r="B405" s="1" t="str">
        <f t="shared" si="9"/>
        <v/>
      </c>
      <c r="C405" s="48" t="str">
        <f>IF('Transfer Definitions'!D51&lt;&gt;"y","",'Population Definitions'!$B$4)</f>
        <v/>
      </c>
      <c r="D405" s="143" t="str">
        <f>IF(NOT('Transfer Definitions'!D51&lt;&gt;"y"),"Number","")</f>
        <v/>
      </c>
      <c r="E405" s="143" t="str">
        <f>IF(NOT('Transfer Definitions'!D51&lt;&gt;"y"),IF(SUMPRODUCT(--(G405:Y405&lt;&gt;""))=0,0,"N.A."),"")</f>
        <v/>
      </c>
      <c r="F405" s="48" t="str">
        <f>IF(NOT('Transfer Definitions'!D51&lt;&gt;"y"),"OR","")</f>
        <v/>
      </c>
    </row>
    <row r="406" spans="1:25" x14ac:dyDescent="0.45">
      <c r="A406" s="48" t="str">
        <f>IF('Transfer Definitions'!E51&lt;&gt;"y","...",'Population Definitions'!$B$2)</f>
        <v>...</v>
      </c>
      <c r="B406" s="1" t="str">
        <f t="shared" si="9"/>
        <v/>
      </c>
      <c r="C406" s="48" t="str">
        <f>IF('Transfer Definitions'!E51&lt;&gt;"y","",'Population Definitions'!$B$5)</f>
        <v/>
      </c>
      <c r="D406" s="143" t="str">
        <f>IF(NOT('Transfer Definitions'!E51&lt;&gt;"y"),"Number","")</f>
        <v/>
      </c>
      <c r="E406" s="143" t="str">
        <f>IF(NOT('Transfer Definitions'!E51&lt;&gt;"y"),IF(SUMPRODUCT(--(G406:Y406&lt;&gt;""))=0,0,"N.A."),"")</f>
        <v/>
      </c>
      <c r="F406" s="48" t="str">
        <f>IF(NOT('Transfer Definitions'!E51&lt;&gt;"y"),"OR","")</f>
        <v/>
      </c>
    </row>
    <row r="407" spans="1:25" x14ac:dyDescent="0.45">
      <c r="A407" s="48" t="str">
        <f>IF('Transfer Definitions'!F51&lt;&gt;"y","...",'Population Definitions'!$B$2)</f>
        <v>...</v>
      </c>
      <c r="B407" s="1" t="str">
        <f t="shared" si="9"/>
        <v/>
      </c>
      <c r="C407" s="48" t="str">
        <f>IF('Transfer Definitions'!F51&lt;&gt;"y","",'Population Definitions'!$B$6)</f>
        <v/>
      </c>
      <c r="D407" s="143" t="str">
        <f>IF(NOT('Transfer Definitions'!F51&lt;&gt;"y"),"Number","")</f>
        <v/>
      </c>
      <c r="E407" s="143" t="str">
        <f>IF(NOT('Transfer Definitions'!F51&lt;&gt;"y"),IF(SUMPRODUCT(--(G407:Y407&lt;&gt;""))=0,0,"N.A."),"")</f>
        <v/>
      </c>
      <c r="F407" s="48" t="str">
        <f>IF(NOT('Transfer Definitions'!F51&lt;&gt;"y"),"OR","")</f>
        <v/>
      </c>
    </row>
    <row r="408" spans="1:25" x14ac:dyDescent="0.45">
      <c r="A408" s="48" t="str">
        <f>IF('Transfer Definitions'!G51&lt;&gt;"y","...",'Population Definitions'!$B$2)</f>
        <v>...</v>
      </c>
      <c r="B408" s="1" t="str">
        <f t="shared" si="9"/>
        <v/>
      </c>
      <c r="C408" s="48" t="str">
        <f>IF('Transfer Definitions'!G51&lt;&gt;"y","",'Population Definitions'!$B$7)</f>
        <v/>
      </c>
      <c r="D408" s="143" t="str">
        <f>IF(NOT('Transfer Definitions'!G51&lt;&gt;"y"),"Number","")</f>
        <v/>
      </c>
      <c r="E408" s="143" t="str">
        <f>IF(NOT('Transfer Definitions'!G51&lt;&gt;"y"),IF(SUMPRODUCT(--(G408:Y408&lt;&gt;""))=0,0,"N.A."),"")</f>
        <v/>
      </c>
      <c r="F408" s="48" t="str">
        <f>IF(NOT('Transfer Definitions'!G51&lt;&gt;"y"),"OR","")</f>
        <v/>
      </c>
    </row>
    <row r="409" spans="1:25" x14ac:dyDescent="0.45">
      <c r="A409" s="48" t="str">
        <f>IF('Transfer Definitions'!H51&lt;&gt;"y","...",'Population Definitions'!$B$2)</f>
        <v>...</v>
      </c>
      <c r="B409" s="1" t="str">
        <f t="shared" si="9"/>
        <v/>
      </c>
      <c r="C409" s="48" t="str">
        <f>IF('Transfer Definitions'!H51&lt;&gt;"y","",'Population Definitions'!$B$8)</f>
        <v/>
      </c>
      <c r="D409" s="143" t="str">
        <f>IF(NOT('Transfer Definitions'!H51&lt;&gt;"y"),"Number","")</f>
        <v/>
      </c>
      <c r="E409" s="143" t="str">
        <f>IF(NOT('Transfer Definitions'!H51&lt;&gt;"y"),IF(SUMPRODUCT(--(G409:Y409&lt;&gt;""))=0,0,"N.A."),"")</f>
        <v/>
      </c>
      <c r="F409" s="48" t="str">
        <f>IF(NOT('Transfer Definitions'!H51&lt;&gt;"y"),"OR","")</f>
        <v/>
      </c>
    </row>
    <row r="410" spans="1:25" x14ac:dyDescent="0.45">
      <c r="A410" s="48" t="str">
        <f>IF('Transfer Definitions'!I51&lt;&gt;"y","...",'Population Definitions'!$B$2)</f>
        <v>...</v>
      </c>
      <c r="B410" s="1" t="str">
        <f t="shared" si="9"/>
        <v/>
      </c>
      <c r="C410" s="48" t="str">
        <f>IF('Transfer Definitions'!I51&lt;&gt;"y","",'Population Definitions'!$B$9)</f>
        <v/>
      </c>
      <c r="D410" s="143" t="str">
        <f>IF(NOT('Transfer Definitions'!I51&lt;&gt;"y"),"Number","")</f>
        <v/>
      </c>
      <c r="E410" s="143" t="str">
        <f>IF(NOT('Transfer Definitions'!I51&lt;&gt;"y"),IF(SUMPRODUCT(--(G410:Y410&lt;&gt;""))=0,0,"N.A."),"")</f>
        <v/>
      </c>
      <c r="F410" s="48" t="str">
        <f>IF(NOT('Transfer Definitions'!I51&lt;&gt;"y"),"OR","")</f>
        <v/>
      </c>
    </row>
    <row r="411" spans="1:25" x14ac:dyDescent="0.45">
      <c r="A411" s="48" t="str">
        <f>IF('Transfer Definitions'!J51&lt;&gt;"y","...",'Population Definitions'!$B$2)</f>
        <v>...</v>
      </c>
      <c r="B411" s="1" t="str">
        <f t="shared" si="9"/>
        <v/>
      </c>
      <c r="C411" s="48" t="str">
        <f>IF('Transfer Definitions'!J51&lt;&gt;"y","",'Population Definitions'!$B$10)</f>
        <v/>
      </c>
      <c r="D411" s="143" t="str">
        <f>IF(NOT('Transfer Definitions'!J51&lt;&gt;"y"),"Number","")</f>
        <v/>
      </c>
      <c r="E411" s="143" t="str">
        <f>IF(NOT('Transfer Definitions'!J51&lt;&gt;"y"),IF(SUMPRODUCT(--(G411:Y411&lt;&gt;""))=0,0,"N.A."),"")</f>
        <v/>
      </c>
      <c r="F411" s="48" t="str">
        <f>IF(NOT('Transfer Definitions'!J51&lt;&gt;"y"),"OR","")</f>
        <v/>
      </c>
    </row>
    <row r="412" spans="1:25" x14ac:dyDescent="0.45">
      <c r="A412" s="48" t="str">
        <f>IF('Transfer Definitions'!K51&lt;&gt;"y","...",'Population Definitions'!$B$2)</f>
        <v>...</v>
      </c>
      <c r="B412" s="1" t="str">
        <f t="shared" si="9"/>
        <v/>
      </c>
      <c r="C412" s="48" t="str">
        <f>IF('Transfer Definitions'!K51&lt;&gt;"y","",'Population Definitions'!$B$11)</f>
        <v/>
      </c>
      <c r="D412" s="143" t="str">
        <f>IF(NOT('Transfer Definitions'!K51&lt;&gt;"y"),"Number","")</f>
        <v/>
      </c>
      <c r="E412" s="143" t="str">
        <f>IF(NOT('Transfer Definitions'!K51&lt;&gt;"y"),IF(SUMPRODUCT(--(G412:Y412&lt;&gt;""))=0,0,"N.A."),"")</f>
        <v/>
      </c>
      <c r="F412" s="48" t="str">
        <f>IF(NOT('Transfer Definitions'!K51&lt;&gt;"y"),"OR","")</f>
        <v/>
      </c>
    </row>
    <row r="413" spans="1:25" x14ac:dyDescent="0.45">
      <c r="A413" s="48" t="str">
        <f>IF('Transfer Definitions'!L51&lt;&gt;"y","...",'Population Definitions'!$B$2)</f>
        <v>...</v>
      </c>
      <c r="B413" s="1" t="str">
        <f t="shared" si="9"/>
        <v/>
      </c>
      <c r="C413" s="48" t="str">
        <f>IF('Transfer Definitions'!L51&lt;&gt;"y","",'Population Definitions'!$B$12)</f>
        <v/>
      </c>
      <c r="D413" s="143" t="str">
        <f>IF(NOT('Transfer Definitions'!L51&lt;&gt;"y"),"Number","")</f>
        <v/>
      </c>
      <c r="E413" s="143" t="str">
        <f>IF(NOT('Transfer Definitions'!L51&lt;&gt;"y"),IF(SUMPRODUCT(--(G413:Y413&lt;&gt;""))=0,0,"N.A."),"")</f>
        <v/>
      </c>
      <c r="F413" s="48" t="str">
        <f>IF(NOT('Transfer Definitions'!L51&lt;&gt;"y"),"OR","")</f>
        <v/>
      </c>
    </row>
    <row r="414" spans="1:25" x14ac:dyDescent="0.45">
      <c r="A414" s="48" t="str">
        <f>IF('Transfer Definitions'!M51&lt;&gt;"y","...",'Population Definitions'!$B$2)</f>
        <v>...</v>
      </c>
      <c r="B414" s="1" t="str">
        <f t="shared" si="9"/>
        <v/>
      </c>
      <c r="C414" s="48" t="str">
        <f>IF('Transfer Definitions'!M51&lt;&gt;"y","",'Population Definitions'!$B$13)</f>
        <v/>
      </c>
      <c r="D414" s="143" t="str">
        <f>IF(NOT('Transfer Definitions'!M51&lt;&gt;"y"),"Number","")</f>
        <v/>
      </c>
      <c r="E414" s="143" t="str">
        <f>IF(NOT('Transfer Definitions'!M51&lt;&gt;"y"),IF(SUMPRODUCT(--(G414:Y414&lt;&gt;""))=0,0,"N.A."),"")</f>
        <v/>
      </c>
      <c r="F414" s="48" t="str">
        <f>IF(NOT('Transfer Definitions'!M51&lt;&gt;"y"),"OR","")</f>
        <v/>
      </c>
    </row>
    <row r="415" spans="1:25" x14ac:dyDescent="0.45">
      <c r="A415" s="48" t="str">
        <f>IF('Transfer Definitions'!B52&lt;&gt;"y","...",'Population Definitions'!$B$3)</f>
        <v>...</v>
      </c>
      <c r="B415" s="1" t="str">
        <f t="shared" si="9"/>
        <v/>
      </c>
      <c r="C415" s="48" t="str">
        <f>IF('Transfer Definitions'!B52&lt;&gt;"y","",'Population Definitions'!$B$2)</f>
        <v/>
      </c>
      <c r="D415" s="143" t="str">
        <f>IF(NOT('Transfer Definitions'!B52&lt;&gt;"y"),"Number","")</f>
        <v/>
      </c>
      <c r="E415" s="143" t="str">
        <f>IF(NOT('Transfer Definitions'!B52&lt;&gt;"y"),IF(SUMPRODUCT(--(G415:Y415&lt;&gt;""))=0,0,"N.A."),"")</f>
        <v/>
      </c>
      <c r="F415" s="48" t="str">
        <f>IF(NOT('Transfer Definitions'!B52&lt;&gt;"y"),"OR","")</f>
        <v/>
      </c>
    </row>
    <row r="416" spans="1:25" x14ac:dyDescent="0.45">
      <c r="A416" s="48" t="str">
        <f>IF('Transfer Definitions'!D52&lt;&gt;"y","...",'Population Definitions'!$B$3)</f>
        <v>...</v>
      </c>
      <c r="B416" s="1" t="str">
        <f t="shared" si="9"/>
        <v/>
      </c>
      <c r="C416" s="48" t="str">
        <f>IF('Transfer Definitions'!D52&lt;&gt;"y","",'Population Definitions'!$B$4)</f>
        <v/>
      </c>
      <c r="D416" s="143" t="str">
        <f>IF(NOT('Transfer Definitions'!D52&lt;&gt;"y"),"Number","")</f>
        <v/>
      </c>
      <c r="E416" s="143" t="str">
        <f>IF(NOT('Transfer Definitions'!D52&lt;&gt;"y"),IF(SUMPRODUCT(--(G416:Y416&lt;&gt;""))=0,0,"N.A."),"")</f>
        <v/>
      </c>
      <c r="F416" s="48" t="str">
        <f>IF(NOT('Transfer Definitions'!D52&lt;&gt;"y"),"OR","")</f>
        <v/>
      </c>
    </row>
    <row r="417" spans="1:6" x14ac:dyDescent="0.45">
      <c r="A417" s="48" t="str">
        <f>IF('Transfer Definitions'!E52&lt;&gt;"y","...",'Population Definitions'!$B$3)</f>
        <v>...</v>
      </c>
      <c r="B417" s="1" t="str">
        <f t="shared" si="9"/>
        <v/>
      </c>
      <c r="C417" s="48" t="str">
        <f>IF('Transfer Definitions'!E52&lt;&gt;"y","",'Population Definitions'!$B$5)</f>
        <v/>
      </c>
      <c r="D417" s="143" t="str">
        <f>IF(NOT('Transfer Definitions'!E52&lt;&gt;"y"),"Number","")</f>
        <v/>
      </c>
      <c r="E417" s="143" t="str">
        <f>IF(NOT('Transfer Definitions'!E52&lt;&gt;"y"),IF(SUMPRODUCT(--(G417:Y417&lt;&gt;""))=0,0,"N.A."),"")</f>
        <v/>
      </c>
      <c r="F417" s="48" t="str">
        <f>IF(NOT('Transfer Definitions'!E52&lt;&gt;"y"),"OR","")</f>
        <v/>
      </c>
    </row>
    <row r="418" spans="1:6" x14ac:dyDescent="0.45">
      <c r="A418" s="48" t="str">
        <f>IF('Transfer Definitions'!F52&lt;&gt;"y","...",'Population Definitions'!$B$3)</f>
        <v>...</v>
      </c>
      <c r="B418" s="1" t="str">
        <f t="shared" si="9"/>
        <v/>
      </c>
      <c r="C418" s="48" t="str">
        <f>IF('Transfer Definitions'!F52&lt;&gt;"y","",'Population Definitions'!$B$6)</f>
        <v/>
      </c>
      <c r="D418" s="143" t="str">
        <f>IF(NOT('Transfer Definitions'!F52&lt;&gt;"y"),"Number","")</f>
        <v/>
      </c>
      <c r="E418" s="143" t="str">
        <f>IF(NOT('Transfer Definitions'!F52&lt;&gt;"y"),IF(SUMPRODUCT(--(G418:Y418&lt;&gt;""))=0,0,"N.A."),"")</f>
        <v/>
      </c>
      <c r="F418" s="48" t="str">
        <f>IF(NOT('Transfer Definitions'!F52&lt;&gt;"y"),"OR","")</f>
        <v/>
      </c>
    </row>
    <row r="419" spans="1:6" x14ac:dyDescent="0.45">
      <c r="A419" s="48" t="str">
        <f>IF('Transfer Definitions'!G52&lt;&gt;"y","...",'Population Definitions'!$B$3)</f>
        <v>...</v>
      </c>
      <c r="B419" s="1" t="str">
        <f t="shared" si="9"/>
        <v/>
      </c>
      <c r="C419" s="48" t="str">
        <f>IF('Transfer Definitions'!G52&lt;&gt;"y","",'Population Definitions'!$B$7)</f>
        <v/>
      </c>
      <c r="D419" s="143" t="str">
        <f>IF(NOT('Transfer Definitions'!G52&lt;&gt;"y"),"Number","")</f>
        <v/>
      </c>
      <c r="E419" s="143" t="str">
        <f>IF(NOT('Transfer Definitions'!G52&lt;&gt;"y"),IF(SUMPRODUCT(--(G419:Y419&lt;&gt;""))=0,0,"N.A."),"")</f>
        <v/>
      </c>
      <c r="F419" s="48" t="str">
        <f>IF(NOT('Transfer Definitions'!G52&lt;&gt;"y"),"OR","")</f>
        <v/>
      </c>
    </row>
    <row r="420" spans="1:6" x14ac:dyDescent="0.45">
      <c r="A420" s="48" t="str">
        <f>IF('Transfer Definitions'!H52&lt;&gt;"y","...",'Population Definitions'!$B$3)</f>
        <v>...</v>
      </c>
      <c r="B420" s="1" t="str">
        <f t="shared" si="9"/>
        <v/>
      </c>
      <c r="C420" s="48" t="str">
        <f>IF('Transfer Definitions'!H52&lt;&gt;"y","",'Population Definitions'!$B$8)</f>
        <v/>
      </c>
      <c r="D420" s="143" t="str">
        <f>IF(NOT('Transfer Definitions'!H52&lt;&gt;"y"),"Number","")</f>
        <v/>
      </c>
      <c r="E420" s="143" t="str">
        <f>IF(NOT('Transfer Definitions'!H52&lt;&gt;"y"),IF(SUMPRODUCT(--(G420:Y420&lt;&gt;""))=0,0,"N.A."),"")</f>
        <v/>
      </c>
      <c r="F420" s="48" t="str">
        <f>IF(NOT('Transfer Definitions'!H52&lt;&gt;"y"),"OR","")</f>
        <v/>
      </c>
    </row>
    <row r="421" spans="1:6" x14ac:dyDescent="0.45">
      <c r="A421" s="48" t="str">
        <f>IF('Transfer Definitions'!I52&lt;&gt;"y","...",'Population Definitions'!$B$3)</f>
        <v>...</v>
      </c>
      <c r="B421" s="1" t="str">
        <f t="shared" si="9"/>
        <v/>
      </c>
      <c r="C421" s="48" t="str">
        <f>IF('Transfer Definitions'!I52&lt;&gt;"y","",'Population Definitions'!$B$9)</f>
        <v/>
      </c>
      <c r="D421" s="143" t="str">
        <f>IF(NOT('Transfer Definitions'!I52&lt;&gt;"y"),"Number","")</f>
        <v/>
      </c>
      <c r="E421" s="143" t="str">
        <f>IF(NOT('Transfer Definitions'!I52&lt;&gt;"y"),IF(SUMPRODUCT(--(G421:Y421&lt;&gt;""))=0,0,"N.A."),"")</f>
        <v/>
      </c>
      <c r="F421" s="48" t="str">
        <f>IF(NOT('Transfer Definitions'!I52&lt;&gt;"y"),"OR","")</f>
        <v/>
      </c>
    </row>
    <row r="422" spans="1:6" x14ac:dyDescent="0.45">
      <c r="A422" s="48" t="str">
        <f>IF('Transfer Definitions'!J52&lt;&gt;"y","...",'Population Definitions'!$B$3)</f>
        <v>...</v>
      </c>
      <c r="B422" s="1" t="str">
        <f t="shared" si="9"/>
        <v/>
      </c>
      <c r="C422" s="48" t="str">
        <f>IF('Transfer Definitions'!J52&lt;&gt;"y","",'Population Definitions'!$B$10)</f>
        <v/>
      </c>
      <c r="D422" s="143" t="str">
        <f>IF(NOT('Transfer Definitions'!J52&lt;&gt;"y"),"Number","")</f>
        <v/>
      </c>
      <c r="E422" s="143" t="str">
        <f>IF(NOT('Transfer Definitions'!J52&lt;&gt;"y"),IF(SUMPRODUCT(--(G422:Y422&lt;&gt;""))=0,0,"N.A."),"")</f>
        <v/>
      </c>
      <c r="F422" s="48" t="str">
        <f>IF(NOT('Transfer Definitions'!J52&lt;&gt;"y"),"OR","")</f>
        <v/>
      </c>
    </row>
    <row r="423" spans="1:6" x14ac:dyDescent="0.45">
      <c r="A423" s="48" t="str">
        <f>IF('Transfer Definitions'!K52&lt;&gt;"y","...",'Population Definitions'!$B$3)</f>
        <v>...</v>
      </c>
      <c r="B423" s="1" t="str">
        <f t="shared" si="9"/>
        <v/>
      </c>
      <c r="C423" s="48" t="str">
        <f>IF('Transfer Definitions'!K52&lt;&gt;"y","",'Population Definitions'!$B$11)</f>
        <v/>
      </c>
      <c r="D423" s="143" t="str">
        <f>IF(NOT('Transfer Definitions'!K52&lt;&gt;"y"),"Number","")</f>
        <v/>
      </c>
      <c r="E423" s="143" t="str">
        <f>IF(NOT('Transfer Definitions'!K52&lt;&gt;"y"),IF(SUMPRODUCT(--(G423:Y423&lt;&gt;""))=0,0,"N.A."),"")</f>
        <v/>
      </c>
      <c r="F423" s="48" t="str">
        <f>IF(NOT('Transfer Definitions'!K52&lt;&gt;"y"),"OR","")</f>
        <v/>
      </c>
    </row>
    <row r="424" spans="1:6" x14ac:dyDescent="0.45">
      <c r="A424" s="48" t="str">
        <f>IF('Transfer Definitions'!L52&lt;&gt;"y","...",'Population Definitions'!$B$3)</f>
        <v>...</v>
      </c>
      <c r="B424" s="1" t="str">
        <f t="shared" si="9"/>
        <v/>
      </c>
      <c r="C424" s="48" t="str">
        <f>IF('Transfer Definitions'!L52&lt;&gt;"y","",'Population Definitions'!$B$12)</f>
        <v/>
      </c>
      <c r="D424" s="143" t="str">
        <f>IF(NOT('Transfer Definitions'!L52&lt;&gt;"y"),"Number","")</f>
        <v/>
      </c>
      <c r="E424" s="143" t="str">
        <f>IF(NOT('Transfer Definitions'!L52&lt;&gt;"y"),IF(SUMPRODUCT(--(G424:Y424&lt;&gt;""))=0,0,"N.A."),"")</f>
        <v/>
      </c>
      <c r="F424" s="48" t="str">
        <f>IF(NOT('Transfer Definitions'!L52&lt;&gt;"y"),"OR","")</f>
        <v/>
      </c>
    </row>
    <row r="425" spans="1:6" x14ac:dyDescent="0.45">
      <c r="A425" s="48" t="str">
        <f>IF('Transfer Definitions'!M52&lt;&gt;"y","...",'Population Definitions'!$B$3)</f>
        <v>...</v>
      </c>
      <c r="B425" s="1" t="str">
        <f t="shared" si="9"/>
        <v/>
      </c>
      <c r="C425" s="48" t="str">
        <f>IF('Transfer Definitions'!M52&lt;&gt;"y","",'Population Definitions'!$B$13)</f>
        <v/>
      </c>
      <c r="D425" s="143" t="str">
        <f>IF(NOT('Transfer Definitions'!M52&lt;&gt;"y"),"Number","")</f>
        <v/>
      </c>
      <c r="E425" s="143" t="str">
        <f>IF(NOT('Transfer Definitions'!M52&lt;&gt;"y"),IF(SUMPRODUCT(--(G425:Y425&lt;&gt;""))=0,0,"N.A."),"")</f>
        <v/>
      </c>
      <c r="F425" s="48" t="str">
        <f>IF(NOT('Transfer Definitions'!M52&lt;&gt;"y"),"OR","")</f>
        <v/>
      </c>
    </row>
    <row r="426" spans="1:6" x14ac:dyDescent="0.45">
      <c r="A426" s="48" t="str">
        <f>IF('Transfer Definitions'!B53&lt;&gt;"y","...",'Population Definitions'!$B$4)</f>
        <v>...</v>
      </c>
      <c r="B426" s="1" t="str">
        <f t="shared" si="9"/>
        <v/>
      </c>
      <c r="C426" s="48" t="str">
        <f>IF('Transfer Definitions'!B53&lt;&gt;"y","",'Population Definitions'!$B$2)</f>
        <v/>
      </c>
      <c r="D426" s="143" t="str">
        <f>IF(NOT('Transfer Definitions'!B53&lt;&gt;"y"),"Number","")</f>
        <v/>
      </c>
      <c r="E426" s="143" t="str">
        <f>IF(NOT('Transfer Definitions'!B53&lt;&gt;"y"),IF(SUMPRODUCT(--(G426:Y426&lt;&gt;""))=0,0,"N.A."),"")</f>
        <v/>
      </c>
      <c r="F426" s="48" t="str">
        <f>IF(NOT('Transfer Definitions'!B53&lt;&gt;"y"),"OR","")</f>
        <v/>
      </c>
    </row>
    <row r="427" spans="1:6" x14ac:dyDescent="0.45">
      <c r="A427" s="48" t="str">
        <f>IF('Transfer Definitions'!C53&lt;&gt;"y","...",'Population Definitions'!$B$4)</f>
        <v>...</v>
      </c>
      <c r="B427" s="1" t="str">
        <f t="shared" si="9"/>
        <v/>
      </c>
      <c r="C427" s="48" t="str">
        <f>IF('Transfer Definitions'!C53&lt;&gt;"y","",'Population Definitions'!$B$3)</f>
        <v/>
      </c>
      <c r="D427" s="143" t="str">
        <f>IF(NOT('Transfer Definitions'!C53&lt;&gt;"y"),"Number","")</f>
        <v/>
      </c>
      <c r="E427" s="143" t="str">
        <f>IF(NOT('Transfer Definitions'!C53&lt;&gt;"y"),IF(SUMPRODUCT(--(G427:Y427&lt;&gt;""))=0,0,"N.A."),"")</f>
        <v/>
      </c>
      <c r="F427" s="48" t="str">
        <f>IF(NOT('Transfer Definitions'!C53&lt;&gt;"y"),"OR","")</f>
        <v/>
      </c>
    </row>
    <row r="428" spans="1:6" x14ac:dyDescent="0.45">
      <c r="A428" s="48" t="str">
        <f>IF('Transfer Definitions'!E53&lt;&gt;"y","...",'Population Definitions'!$B$4)</f>
        <v>...</v>
      </c>
      <c r="B428" s="1" t="str">
        <f t="shared" si="9"/>
        <v/>
      </c>
      <c r="C428" s="48" t="str">
        <f>IF('Transfer Definitions'!E53&lt;&gt;"y","",'Population Definitions'!$B$5)</f>
        <v/>
      </c>
      <c r="D428" s="143" t="str">
        <f>IF(NOT('Transfer Definitions'!E53&lt;&gt;"y"),"Number","")</f>
        <v/>
      </c>
      <c r="E428" s="143" t="str">
        <f>IF(NOT('Transfer Definitions'!E53&lt;&gt;"y"),IF(SUMPRODUCT(--(G428:Y428&lt;&gt;""))=0,0,"N.A."),"")</f>
        <v/>
      </c>
      <c r="F428" s="48" t="str">
        <f>IF(NOT('Transfer Definitions'!E53&lt;&gt;"y"),"OR","")</f>
        <v/>
      </c>
    </row>
    <row r="429" spans="1:6" x14ac:dyDescent="0.45">
      <c r="A429" s="48" t="str">
        <f>IF('Transfer Definitions'!F53&lt;&gt;"y","...",'Population Definitions'!$B$4)</f>
        <v>...</v>
      </c>
      <c r="B429" s="1" t="str">
        <f t="shared" si="9"/>
        <v/>
      </c>
      <c r="C429" s="48" t="str">
        <f>IF('Transfer Definitions'!F53&lt;&gt;"y","",'Population Definitions'!$B$6)</f>
        <v/>
      </c>
      <c r="D429" s="143" t="str">
        <f>IF(NOT('Transfer Definitions'!F53&lt;&gt;"y"),"Number","")</f>
        <v/>
      </c>
      <c r="E429" s="143" t="str">
        <f>IF(NOT('Transfer Definitions'!F53&lt;&gt;"y"),IF(SUMPRODUCT(--(G429:Y429&lt;&gt;""))=0,0,"N.A."),"")</f>
        <v/>
      </c>
      <c r="F429" s="48" t="str">
        <f>IF(NOT('Transfer Definitions'!F53&lt;&gt;"y"),"OR","")</f>
        <v/>
      </c>
    </row>
    <row r="430" spans="1:6" x14ac:dyDescent="0.45">
      <c r="A430" s="48" t="str">
        <f>IF('Transfer Definitions'!G53&lt;&gt;"y","...",'Population Definitions'!$B$4)</f>
        <v>...</v>
      </c>
      <c r="B430" s="1" t="str">
        <f t="shared" si="9"/>
        <v/>
      </c>
      <c r="C430" s="48" t="str">
        <f>IF('Transfer Definitions'!G53&lt;&gt;"y","",'Population Definitions'!$B$7)</f>
        <v/>
      </c>
      <c r="D430" s="143" t="str">
        <f>IF(NOT('Transfer Definitions'!G53&lt;&gt;"y"),"Number","")</f>
        <v/>
      </c>
      <c r="E430" s="143" t="str">
        <f>IF(NOT('Transfer Definitions'!G53&lt;&gt;"y"),IF(SUMPRODUCT(--(G430:Y430&lt;&gt;""))=0,0,"N.A."),"")</f>
        <v/>
      </c>
      <c r="F430" s="48" t="str">
        <f>IF(NOT('Transfer Definitions'!G53&lt;&gt;"y"),"OR","")</f>
        <v/>
      </c>
    </row>
    <row r="431" spans="1:6" x14ac:dyDescent="0.45">
      <c r="A431" s="48" t="str">
        <f>IF('Transfer Definitions'!H53&lt;&gt;"y","...",'Population Definitions'!$B$4)</f>
        <v>...</v>
      </c>
      <c r="B431" s="1" t="str">
        <f t="shared" si="9"/>
        <v/>
      </c>
      <c r="C431" s="48" t="str">
        <f>IF('Transfer Definitions'!H53&lt;&gt;"y","",'Population Definitions'!$B$8)</f>
        <v/>
      </c>
      <c r="D431" s="143" t="str">
        <f>IF(NOT('Transfer Definitions'!H53&lt;&gt;"y"),"Number","")</f>
        <v/>
      </c>
      <c r="E431" s="143" t="str">
        <f>IF(NOT('Transfer Definitions'!H53&lt;&gt;"y"),IF(SUMPRODUCT(--(G431:Y431&lt;&gt;""))=0,0,"N.A."),"")</f>
        <v/>
      </c>
      <c r="F431" s="48" t="str">
        <f>IF(NOT('Transfer Definitions'!H53&lt;&gt;"y"),"OR","")</f>
        <v/>
      </c>
    </row>
    <row r="432" spans="1:6" x14ac:dyDescent="0.45">
      <c r="A432" s="48" t="str">
        <f>IF('Transfer Definitions'!I53&lt;&gt;"y","...",'Population Definitions'!$B$4)</f>
        <v>...</v>
      </c>
      <c r="B432" s="1" t="str">
        <f t="shared" si="9"/>
        <v/>
      </c>
      <c r="C432" s="48" t="str">
        <f>IF('Transfer Definitions'!I53&lt;&gt;"y","",'Population Definitions'!$B$9)</f>
        <v/>
      </c>
      <c r="D432" s="143" t="str">
        <f>IF(NOT('Transfer Definitions'!I53&lt;&gt;"y"),"Number","")</f>
        <v/>
      </c>
      <c r="E432" s="143" t="str">
        <f>IF(NOT('Transfer Definitions'!I53&lt;&gt;"y"),IF(SUMPRODUCT(--(G432:Y432&lt;&gt;""))=0,0,"N.A."),"")</f>
        <v/>
      </c>
      <c r="F432" s="48" t="str">
        <f>IF(NOT('Transfer Definitions'!I53&lt;&gt;"y"),"OR","")</f>
        <v/>
      </c>
    </row>
    <row r="433" spans="1:6" x14ac:dyDescent="0.45">
      <c r="A433" s="48" t="str">
        <f>IF('Transfer Definitions'!J53&lt;&gt;"y","...",'Population Definitions'!$B$4)</f>
        <v>...</v>
      </c>
      <c r="B433" s="1" t="str">
        <f t="shared" si="9"/>
        <v/>
      </c>
      <c r="C433" s="48" t="str">
        <f>IF('Transfer Definitions'!J53&lt;&gt;"y","",'Population Definitions'!$B$10)</f>
        <v/>
      </c>
      <c r="D433" s="143" t="str">
        <f>IF(NOT('Transfer Definitions'!J53&lt;&gt;"y"),"Number","")</f>
        <v/>
      </c>
      <c r="E433" s="143" t="str">
        <f>IF(NOT('Transfer Definitions'!J53&lt;&gt;"y"),IF(SUMPRODUCT(--(G433:Y433&lt;&gt;""))=0,0,"N.A."),"")</f>
        <v/>
      </c>
      <c r="F433" s="48" t="str">
        <f>IF(NOT('Transfer Definitions'!J53&lt;&gt;"y"),"OR","")</f>
        <v/>
      </c>
    </row>
    <row r="434" spans="1:6" x14ac:dyDescent="0.45">
      <c r="A434" s="48" t="str">
        <f>IF('Transfer Definitions'!K53&lt;&gt;"y","...",'Population Definitions'!$B$4)</f>
        <v>...</v>
      </c>
      <c r="B434" s="1" t="str">
        <f t="shared" si="9"/>
        <v/>
      </c>
      <c r="C434" s="48" t="str">
        <f>IF('Transfer Definitions'!K53&lt;&gt;"y","",'Population Definitions'!$B$11)</f>
        <v/>
      </c>
      <c r="D434" s="143" t="str">
        <f>IF(NOT('Transfer Definitions'!K53&lt;&gt;"y"),"Number","")</f>
        <v/>
      </c>
      <c r="E434" s="143" t="str">
        <f>IF(NOT('Transfer Definitions'!K53&lt;&gt;"y"),IF(SUMPRODUCT(--(G434:Y434&lt;&gt;""))=0,0,"N.A."),"")</f>
        <v/>
      </c>
      <c r="F434" s="48" t="str">
        <f>IF(NOT('Transfer Definitions'!K53&lt;&gt;"y"),"OR","")</f>
        <v/>
      </c>
    </row>
    <row r="435" spans="1:6" x14ac:dyDescent="0.45">
      <c r="A435" s="48" t="str">
        <f>IF('Transfer Definitions'!L53&lt;&gt;"y","...",'Population Definitions'!$B$4)</f>
        <v>...</v>
      </c>
      <c r="B435" s="1" t="str">
        <f t="shared" si="9"/>
        <v/>
      </c>
      <c r="C435" s="48" t="str">
        <f>IF('Transfer Definitions'!L53&lt;&gt;"y","",'Population Definitions'!$B$12)</f>
        <v/>
      </c>
      <c r="D435" s="143" t="str">
        <f>IF(NOT('Transfer Definitions'!L53&lt;&gt;"y"),"Number","")</f>
        <v/>
      </c>
      <c r="E435" s="143" t="str">
        <f>IF(NOT('Transfer Definitions'!L53&lt;&gt;"y"),IF(SUMPRODUCT(--(G435:Y435&lt;&gt;""))=0,0,"N.A."),"")</f>
        <v/>
      </c>
      <c r="F435" s="48" t="str">
        <f>IF(NOT('Transfer Definitions'!L53&lt;&gt;"y"),"OR","")</f>
        <v/>
      </c>
    </row>
    <row r="436" spans="1:6" x14ac:dyDescent="0.45">
      <c r="A436" s="48" t="str">
        <f>IF('Transfer Definitions'!M53&lt;&gt;"y","...",'Population Definitions'!$B$4)</f>
        <v>...</v>
      </c>
      <c r="B436" s="1" t="str">
        <f t="shared" si="9"/>
        <v/>
      </c>
      <c r="C436" s="48" t="str">
        <f>IF('Transfer Definitions'!M53&lt;&gt;"y","",'Population Definitions'!$B$13)</f>
        <v/>
      </c>
      <c r="D436" s="143" t="str">
        <f>IF(NOT('Transfer Definitions'!M53&lt;&gt;"y"),"Number","")</f>
        <v/>
      </c>
      <c r="E436" s="143" t="str">
        <f>IF(NOT('Transfer Definitions'!M53&lt;&gt;"y"),IF(SUMPRODUCT(--(G436:Y436&lt;&gt;""))=0,0,"N.A."),"")</f>
        <v/>
      </c>
      <c r="F436" s="48" t="str">
        <f>IF(NOT('Transfer Definitions'!M53&lt;&gt;"y"),"OR","")</f>
        <v/>
      </c>
    </row>
    <row r="437" spans="1:6" x14ac:dyDescent="0.45">
      <c r="A437" s="48" t="str">
        <f>IF('Transfer Definitions'!B54&lt;&gt;"y","...",'Population Definitions'!$B$5)</f>
        <v>...</v>
      </c>
      <c r="B437" s="1" t="str">
        <f t="shared" si="9"/>
        <v/>
      </c>
      <c r="C437" s="48" t="str">
        <f>IF('Transfer Definitions'!B54&lt;&gt;"y","",'Population Definitions'!$B$2)</f>
        <v/>
      </c>
      <c r="D437" s="143" t="str">
        <f>IF(NOT('Transfer Definitions'!B54&lt;&gt;"y"),"Number","")</f>
        <v/>
      </c>
      <c r="E437" s="143" t="str">
        <f>IF(NOT('Transfer Definitions'!B54&lt;&gt;"y"),IF(SUMPRODUCT(--(G437:Y437&lt;&gt;""))=0,0,"N.A."),"")</f>
        <v/>
      </c>
      <c r="F437" s="48" t="str">
        <f>IF(NOT('Transfer Definitions'!B54&lt;&gt;"y"),"OR","")</f>
        <v/>
      </c>
    </row>
    <row r="438" spans="1:6" x14ac:dyDescent="0.45">
      <c r="A438" s="48" t="str">
        <f>IF('Transfer Definitions'!C54&lt;&gt;"y","...",'Population Definitions'!$B$5)</f>
        <v>...</v>
      </c>
      <c r="B438" s="1" t="str">
        <f t="shared" si="9"/>
        <v/>
      </c>
      <c r="C438" s="48" t="str">
        <f>IF('Transfer Definitions'!C54&lt;&gt;"y","",'Population Definitions'!$B$3)</f>
        <v/>
      </c>
      <c r="D438" s="143" t="str">
        <f>IF(NOT('Transfer Definitions'!C54&lt;&gt;"y"),"Number","")</f>
        <v/>
      </c>
      <c r="E438" s="143" t="str">
        <f>IF(NOT('Transfer Definitions'!C54&lt;&gt;"y"),IF(SUMPRODUCT(--(G438:Y438&lt;&gt;""))=0,0,"N.A."),"")</f>
        <v/>
      </c>
      <c r="F438" s="48" t="str">
        <f>IF(NOT('Transfer Definitions'!C54&lt;&gt;"y"),"OR","")</f>
        <v/>
      </c>
    </row>
    <row r="439" spans="1:6" x14ac:dyDescent="0.45">
      <c r="A439" s="48" t="str">
        <f>IF('Transfer Definitions'!D54&lt;&gt;"y","...",'Population Definitions'!$B$5)</f>
        <v>...</v>
      </c>
      <c r="B439" s="1" t="str">
        <f t="shared" si="9"/>
        <v/>
      </c>
      <c r="C439" s="48" t="str">
        <f>IF('Transfer Definitions'!D54&lt;&gt;"y","",'Population Definitions'!$B$4)</f>
        <v/>
      </c>
      <c r="D439" s="143" t="str">
        <f>IF(NOT('Transfer Definitions'!D54&lt;&gt;"y"),"Number","")</f>
        <v/>
      </c>
      <c r="E439" s="143" t="str">
        <f>IF(NOT('Transfer Definitions'!D54&lt;&gt;"y"),IF(SUMPRODUCT(--(G439:Y439&lt;&gt;""))=0,0,"N.A."),"")</f>
        <v/>
      </c>
      <c r="F439" s="48" t="str">
        <f>IF(NOT('Transfer Definitions'!D54&lt;&gt;"y"),"OR","")</f>
        <v/>
      </c>
    </row>
    <row r="440" spans="1:6" x14ac:dyDescent="0.45">
      <c r="A440" s="48" t="str">
        <f>IF('Transfer Definitions'!F54&lt;&gt;"y","...",'Population Definitions'!$B$5)</f>
        <v>...</v>
      </c>
      <c r="B440" s="1" t="str">
        <f t="shared" si="9"/>
        <v/>
      </c>
      <c r="C440" s="48" t="str">
        <f>IF('Transfer Definitions'!F54&lt;&gt;"y","",'Population Definitions'!$B$6)</f>
        <v/>
      </c>
      <c r="D440" s="143" t="str">
        <f>IF(NOT('Transfer Definitions'!F54&lt;&gt;"y"),"Number","")</f>
        <v/>
      </c>
      <c r="E440" s="143" t="str">
        <f>IF(NOT('Transfer Definitions'!F54&lt;&gt;"y"),IF(SUMPRODUCT(--(G440:Y440&lt;&gt;""))=0,0,"N.A."),"")</f>
        <v/>
      </c>
      <c r="F440" s="48" t="str">
        <f>IF(NOT('Transfer Definitions'!F54&lt;&gt;"y"),"OR","")</f>
        <v/>
      </c>
    </row>
    <row r="441" spans="1:6" x14ac:dyDescent="0.45">
      <c r="A441" s="48" t="str">
        <f>IF('Transfer Definitions'!G54&lt;&gt;"y","...",'Population Definitions'!$B$5)</f>
        <v>...</v>
      </c>
      <c r="B441" s="1" t="str">
        <f t="shared" si="9"/>
        <v/>
      </c>
      <c r="C441" s="48" t="str">
        <f>IF('Transfer Definitions'!G54&lt;&gt;"y","",'Population Definitions'!$B$7)</f>
        <v/>
      </c>
      <c r="D441" s="143" t="str">
        <f>IF(NOT('Transfer Definitions'!G54&lt;&gt;"y"),"Number","")</f>
        <v/>
      </c>
      <c r="E441" s="143" t="str">
        <f>IF(NOT('Transfer Definitions'!G54&lt;&gt;"y"),IF(SUMPRODUCT(--(G441:Y441&lt;&gt;""))=0,0,"N.A."),"")</f>
        <v/>
      </c>
      <c r="F441" s="48" t="str">
        <f>IF(NOT('Transfer Definitions'!G54&lt;&gt;"y"),"OR","")</f>
        <v/>
      </c>
    </row>
    <row r="442" spans="1:6" x14ac:dyDescent="0.45">
      <c r="A442" s="48" t="str">
        <f>IF('Transfer Definitions'!H54&lt;&gt;"y","...",'Population Definitions'!$B$5)</f>
        <v>...</v>
      </c>
      <c r="B442" s="1" t="str">
        <f t="shared" si="9"/>
        <v/>
      </c>
      <c r="C442" s="48" t="str">
        <f>IF('Transfer Definitions'!H54&lt;&gt;"y","",'Population Definitions'!$B$8)</f>
        <v/>
      </c>
      <c r="D442" s="143" t="str">
        <f>IF(NOT('Transfer Definitions'!H54&lt;&gt;"y"),"Number","")</f>
        <v/>
      </c>
      <c r="E442" s="143" t="str">
        <f>IF(NOT('Transfer Definitions'!H54&lt;&gt;"y"),IF(SUMPRODUCT(--(G442:Y442&lt;&gt;""))=0,0,"N.A."),"")</f>
        <v/>
      </c>
      <c r="F442" s="48" t="str">
        <f>IF(NOT('Transfer Definitions'!H54&lt;&gt;"y"),"OR","")</f>
        <v/>
      </c>
    </row>
    <row r="443" spans="1:6" x14ac:dyDescent="0.45">
      <c r="A443" s="48" t="str">
        <f>IF('Transfer Definitions'!I54&lt;&gt;"y","...",'Population Definitions'!$B$5)</f>
        <v>...</v>
      </c>
      <c r="B443" s="1" t="str">
        <f t="shared" si="9"/>
        <v/>
      </c>
      <c r="C443" s="48" t="str">
        <f>IF('Transfer Definitions'!I54&lt;&gt;"y","",'Population Definitions'!$B$9)</f>
        <v/>
      </c>
      <c r="D443" s="143" t="str">
        <f>IF(NOT('Transfer Definitions'!I54&lt;&gt;"y"),"Number","")</f>
        <v/>
      </c>
      <c r="E443" s="143" t="str">
        <f>IF(NOT('Transfer Definitions'!I54&lt;&gt;"y"),IF(SUMPRODUCT(--(G443:Y443&lt;&gt;""))=0,0,"N.A."),"")</f>
        <v/>
      </c>
      <c r="F443" s="48" t="str">
        <f>IF(NOT('Transfer Definitions'!I54&lt;&gt;"y"),"OR","")</f>
        <v/>
      </c>
    </row>
    <row r="444" spans="1:6" x14ac:dyDescent="0.45">
      <c r="A444" s="48" t="str">
        <f>IF('Transfer Definitions'!J54&lt;&gt;"y","...",'Population Definitions'!$B$5)</f>
        <v>...</v>
      </c>
      <c r="B444" s="1" t="str">
        <f t="shared" si="9"/>
        <v/>
      </c>
      <c r="C444" s="48" t="str">
        <f>IF('Transfer Definitions'!J54&lt;&gt;"y","",'Population Definitions'!$B$10)</f>
        <v/>
      </c>
      <c r="D444" s="143" t="str">
        <f>IF(NOT('Transfer Definitions'!J54&lt;&gt;"y"),"Number","")</f>
        <v/>
      </c>
      <c r="E444" s="143" t="str">
        <f>IF(NOT('Transfer Definitions'!J54&lt;&gt;"y"),IF(SUMPRODUCT(--(G444:Y444&lt;&gt;""))=0,0,"N.A."),"")</f>
        <v/>
      </c>
      <c r="F444" s="48" t="str">
        <f>IF(NOT('Transfer Definitions'!J54&lt;&gt;"y"),"OR","")</f>
        <v/>
      </c>
    </row>
    <row r="445" spans="1:6" x14ac:dyDescent="0.45">
      <c r="A445" s="48" t="str">
        <f>IF('Transfer Definitions'!K54&lt;&gt;"y","...",'Population Definitions'!$B$5)</f>
        <v>...</v>
      </c>
      <c r="B445" s="1" t="str">
        <f t="shared" si="9"/>
        <v/>
      </c>
      <c r="C445" s="48" t="str">
        <f>IF('Transfer Definitions'!K54&lt;&gt;"y","",'Population Definitions'!$B$11)</f>
        <v/>
      </c>
      <c r="D445" s="143" t="str">
        <f>IF(NOT('Transfer Definitions'!K54&lt;&gt;"y"),"Number","")</f>
        <v/>
      </c>
      <c r="E445" s="143" t="str">
        <f>IF(NOT('Transfer Definitions'!K54&lt;&gt;"y"),IF(SUMPRODUCT(--(G445:Y445&lt;&gt;""))=0,0,"N.A."),"")</f>
        <v/>
      </c>
      <c r="F445" s="48" t="str">
        <f>IF(NOT('Transfer Definitions'!K54&lt;&gt;"y"),"OR","")</f>
        <v/>
      </c>
    </row>
    <row r="446" spans="1:6" x14ac:dyDescent="0.45">
      <c r="A446" s="48" t="str">
        <f>IF('Transfer Definitions'!L54&lt;&gt;"y","...",'Population Definitions'!$B$5)</f>
        <v>...</v>
      </c>
      <c r="B446" s="1" t="str">
        <f t="shared" si="9"/>
        <v/>
      </c>
      <c r="C446" s="48" t="str">
        <f>IF('Transfer Definitions'!L54&lt;&gt;"y","",'Population Definitions'!$B$12)</f>
        <v/>
      </c>
      <c r="D446" s="143" t="str">
        <f>IF(NOT('Transfer Definitions'!L54&lt;&gt;"y"),"Number","")</f>
        <v/>
      </c>
      <c r="E446" s="143" t="str">
        <f>IF(NOT('Transfer Definitions'!L54&lt;&gt;"y"),IF(SUMPRODUCT(--(G446:Y446&lt;&gt;""))=0,0,"N.A."),"")</f>
        <v/>
      </c>
      <c r="F446" s="48" t="str">
        <f>IF(NOT('Transfer Definitions'!L54&lt;&gt;"y"),"OR","")</f>
        <v/>
      </c>
    </row>
    <row r="447" spans="1:6" x14ac:dyDescent="0.45">
      <c r="A447" s="48" t="str">
        <f>IF('Transfer Definitions'!M54&lt;&gt;"y","...",'Population Definitions'!$B$5)</f>
        <v>...</v>
      </c>
      <c r="B447" s="1" t="str">
        <f t="shared" si="9"/>
        <v/>
      </c>
      <c r="C447" s="48" t="str">
        <f>IF('Transfer Definitions'!M54&lt;&gt;"y","",'Population Definitions'!$B$13)</f>
        <v/>
      </c>
      <c r="D447" s="143" t="str">
        <f>IF(NOT('Transfer Definitions'!M54&lt;&gt;"y"),"Number","")</f>
        <v/>
      </c>
      <c r="E447" s="143" t="str">
        <f>IF(NOT('Transfer Definitions'!M54&lt;&gt;"y"),IF(SUMPRODUCT(--(G447:Y447&lt;&gt;""))=0,0,"N.A."),"")</f>
        <v/>
      </c>
      <c r="F447" s="48" t="str">
        <f>IF(NOT('Transfer Definitions'!M54&lt;&gt;"y"),"OR","")</f>
        <v/>
      </c>
    </row>
    <row r="448" spans="1:6" x14ac:dyDescent="0.45">
      <c r="A448" s="48" t="str">
        <f>IF('Transfer Definitions'!B55&lt;&gt;"y","...",'Population Definitions'!$B$6)</f>
        <v>...</v>
      </c>
      <c r="B448" s="1" t="str">
        <f t="shared" si="9"/>
        <v/>
      </c>
      <c r="C448" s="48" t="str">
        <f>IF('Transfer Definitions'!B55&lt;&gt;"y","",'Population Definitions'!$B$2)</f>
        <v/>
      </c>
      <c r="D448" s="143" t="str">
        <f>IF(NOT('Transfer Definitions'!B55&lt;&gt;"y"),"Number","")</f>
        <v/>
      </c>
      <c r="E448" s="143" t="str">
        <f>IF(NOT('Transfer Definitions'!B55&lt;&gt;"y"),IF(SUMPRODUCT(--(G448:Y448&lt;&gt;""))=0,0,"N.A."),"")</f>
        <v/>
      </c>
      <c r="F448" s="48" t="str">
        <f>IF(NOT('Transfer Definitions'!B55&lt;&gt;"y"),"OR","")</f>
        <v/>
      </c>
    </row>
    <row r="449" spans="1:6" x14ac:dyDescent="0.45">
      <c r="A449" s="48" t="str">
        <f>IF('Transfer Definitions'!C55&lt;&gt;"y","...",'Population Definitions'!$B$6)</f>
        <v>...</v>
      </c>
      <c r="B449" s="1" t="str">
        <f t="shared" si="9"/>
        <v/>
      </c>
      <c r="C449" s="48" t="str">
        <f>IF('Transfer Definitions'!C55&lt;&gt;"y","",'Population Definitions'!$B$3)</f>
        <v/>
      </c>
      <c r="D449" s="143" t="str">
        <f>IF(NOT('Transfer Definitions'!C55&lt;&gt;"y"),"Number","")</f>
        <v/>
      </c>
      <c r="E449" s="143" t="str">
        <f>IF(NOT('Transfer Definitions'!C55&lt;&gt;"y"),IF(SUMPRODUCT(--(G449:Y449&lt;&gt;""))=0,0,"N.A."),"")</f>
        <v/>
      </c>
      <c r="F449" s="48" t="str">
        <f>IF(NOT('Transfer Definitions'!C55&lt;&gt;"y"),"OR","")</f>
        <v/>
      </c>
    </row>
    <row r="450" spans="1:6" x14ac:dyDescent="0.45">
      <c r="A450" s="48" t="str">
        <f>IF('Transfer Definitions'!D55&lt;&gt;"y","...",'Population Definitions'!$B$6)</f>
        <v>...</v>
      </c>
      <c r="B450" s="1" t="str">
        <f t="shared" si="9"/>
        <v/>
      </c>
      <c r="C450" s="48" t="str">
        <f>IF('Transfer Definitions'!D55&lt;&gt;"y","",'Population Definitions'!$B$4)</f>
        <v/>
      </c>
      <c r="D450" s="143" t="str">
        <f>IF(NOT('Transfer Definitions'!D55&lt;&gt;"y"),"Number","")</f>
        <v/>
      </c>
      <c r="E450" s="143" t="str">
        <f>IF(NOT('Transfer Definitions'!D55&lt;&gt;"y"),IF(SUMPRODUCT(--(G450:Y450&lt;&gt;""))=0,0,"N.A."),"")</f>
        <v/>
      </c>
      <c r="F450" s="48" t="str">
        <f>IF(NOT('Transfer Definitions'!D55&lt;&gt;"y"),"OR","")</f>
        <v/>
      </c>
    </row>
    <row r="451" spans="1:6" x14ac:dyDescent="0.45">
      <c r="A451" s="48" t="str">
        <f>IF('Transfer Definitions'!E55&lt;&gt;"y","...",'Population Definitions'!$B$6)</f>
        <v>...</v>
      </c>
      <c r="B451" s="1" t="str">
        <f t="shared" si="9"/>
        <v/>
      </c>
      <c r="C451" s="48" t="str">
        <f>IF('Transfer Definitions'!E55&lt;&gt;"y","",'Population Definitions'!$B$5)</f>
        <v/>
      </c>
      <c r="D451" s="143" t="str">
        <f>IF(NOT('Transfer Definitions'!E55&lt;&gt;"y"),"Number","")</f>
        <v/>
      </c>
      <c r="E451" s="143" t="str">
        <f>IF(NOT('Transfer Definitions'!E55&lt;&gt;"y"),IF(SUMPRODUCT(--(G451:Y451&lt;&gt;""))=0,0,"N.A."),"")</f>
        <v/>
      </c>
      <c r="F451" s="48" t="str">
        <f>IF(NOT('Transfer Definitions'!E55&lt;&gt;"y"),"OR","")</f>
        <v/>
      </c>
    </row>
    <row r="452" spans="1:6" x14ac:dyDescent="0.45">
      <c r="A452" s="48" t="str">
        <f>IF('Transfer Definitions'!G55&lt;&gt;"y","...",'Population Definitions'!$B$6)</f>
        <v>...</v>
      </c>
      <c r="B452" s="1" t="str">
        <f t="shared" si="9"/>
        <v/>
      </c>
      <c r="C452" s="48" t="str">
        <f>IF('Transfer Definitions'!G55&lt;&gt;"y","",'Population Definitions'!$B$7)</f>
        <v/>
      </c>
      <c r="D452" s="143" t="str">
        <f>IF(NOT('Transfer Definitions'!G55&lt;&gt;"y"),"Number","")</f>
        <v/>
      </c>
      <c r="E452" s="143" t="str">
        <f>IF(NOT('Transfer Definitions'!G55&lt;&gt;"y"),IF(SUMPRODUCT(--(G452:Y452&lt;&gt;""))=0,0,"N.A."),"")</f>
        <v/>
      </c>
      <c r="F452" s="48" t="str">
        <f>IF(NOT('Transfer Definitions'!G55&lt;&gt;"y"),"OR","")</f>
        <v/>
      </c>
    </row>
    <row r="453" spans="1:6" x14ac:dyDescent="0.45">
      <c r="A453" s="48" t="str">
        <f>IF('Transfer Definitions'!H55&lt;&gt;"y","...",'Population Definitions'!$B$6)</f>
        <v>...</v>
      </c>
      <c r="B453" s="1" t="str">
        <f t="shared" si="9"/>
        <v/>
      </c>
      <c r="C453" s="48" t="str">
        <f>IF('Transfer Definitions'!H55&lt;&gt;"y","",'Population Definitions'!$B$8)</f>
        <v/>
      </c>
      <c r="D453" s="143" t="str">
        <f>IF(NOT('Transfer Definitions'!H55&lt;&gt;"y"),"Number","")</f>
        <v/>
      </c>
      <c r="E453" s="143" t="str">
        <f>IF(NOT('Transfer Definitions'!H55&lt;&gt;"y"),IF(SUMPRODUCT(--(G453:Y453&lt;&gt;""))=0,0,"N.A."),"")</f>
        <v/>
      </c>
      <c r="F453" s="48" t="str">
        <f>IF(NOT('Transfer Definitions'!H55&lt;&gt;"y"),"OR","")</f>
        <v/>
      </c>
    </row>
    <row r="454" spans="1:6" x14ac:dyDescent="0.45">
      <c r="A454" s="48" t="str">
        <f>IF('Transfer Definitions'!I55&lt;&gt;"y","...",'Population Definitions'!$B$6)</f>
        <v>...</v>
      </c>
      <c r="B454" s="1" t="str">
        <f t="shared" si="9"/>
        <v/>
      </c>
      <c r="C454" s="48" t="str">
        <f>IF('Transfer Definitions'!I55&lt;&gt;"y","",'Population Definitions'!$B$9)</f>
        <v/>
      </c>
      <c r="D454" s="143" t="str">
        <f>IF(NOT('Transfer Definitions'!I55&lt;&gt;"y"),"Number","")</f>
        <v/>
      </c>
      <c r="E454" s="143" t="str">
        <f>IF(NOT('Transfer Definitions'!I55&lt;&gt;"y"),IF(SUMPRODUCT(--(G454:Y454&lt;&gt;""))=0,0,"N.A."),"")</f>
        <v/>
      </c>
      <c r="F454" s="48" t="str">
        <f>IF(NOT('Transfer Definitions'!I55&lt;&gt;"y"),"OR","")</f>
        <v/>
      </c>
    </row>
    <row r="455" spans="1:6" x14ac:dyDescent="0.45">
      <c r="A455" s="48" t="str">
        <f>IF('Transfer Definitions'!J55&lt;&gt;"y","...",'Population Definitions'!$B$6)</f>
        <v>...</v>
      </c>
      <c r="B455" s="1" t="str">
        <f t="shared" si="9"/>
        <v/>
      </c>
      <c r="C455" s="48" t="str">
        <f>IF('Transfer Definitions'!J55&lt;&gt;"y","",'Population Definitions'!$B$10)</f>
        <v/>
      </c>
      <c r="D455" s="143" t="str">
        <f>IF(NOT('Transfer Definitions'!J55&lt;&gt;"y"),"Number","")</f>
        <v/>
      </c>
      <c r="E455" s="143" t="str">
        <f>IF(NOT('Transfer Definitions'!J55&lt;&gt;"y"),IF(SUMPRODUCT(--(G455:Y455&lt;&gt;""))=0,0,"N.A."),"")</f>
        <v/>
      </c>
      <c r="F455" s="48" t="str">
        <f>IF(NOT('Transfer Definitions'!J55&lt;&gt;"y"),"OR","")</f>
        <v/>
      </c>
    </row>
    <row r="456" spans="1:6" x14ac:dyDescent="0.45">
      <c r="A456" s="48" t="str">
        <f>IF('Transfer Definitions'!K55&lt;&gt;"y","...",'Population Definitions'!$B$6)</f>
        <v>...</v>
      </c>
      <c r="B456" s="1" t="str">
        <f t="shared" si="9"/>
        <v/>
      </c>
      <c r="C456" s="48" t="str">
        <f>IF('Transfer Definitions'!K55&lt;&gt;"y","",'Population Definitions'!$B$11)</f>
        <v/>
      </c>
      <c r="D456" s="143" t="str">
        <f>IF(NOT('Transfer Definitions'!K55&lt;&gt;"y"),"Number","")</f>
        <v/>
      </c>
      <c r="E456" s="143" t="str">
        <f>IF(NOT('Transfer Definitions'!K55&lt;&gt;"y"),IF(SUMPRODUCT(--(G456:Y456&lt;&gt;""))=0,0,"N.A."),"")</f>
        <v/>
      </c>
      <c r="F456" s="48" t="str">
        <f>IF(NOT('Transfer Definitions'!K55&lt;&gt;"y"),"OR","")</f>
        <v/>
      </c>
    </row>
    <row r="457" spans="1:6" x14ac:dyDescent="0.45">
      <c r="A457" s="48" t="str">
        <f>IF('Transfer Definitions'!L55&lt;&gt;"y","...",'Population Definitions'!$B$6)</f>
        <v>...</v>
      </c>
      <c r="B457" s="1" t="str">
        <f t="shared" si="9"/>
        <v/>
      </c>
      <c r="C457" s="48" t="str">
        <f>IF('Transfer Definitions'!L55&lt;&gt;"y","",'Population Definitions'!$B$12)</f>
        <v/>
      </c>
      <c r="D457" s="143" t="str">
        <f>IF(NOT('Transfer Definitions'!L55&lt;&gt;"y"),"Number","")</f>
        <v/>
      </c>
      <c r="E457" s="143" t="str">
        <f>IF(NOT('Transfer Definitions'!L55&lt;&gt;"y"),IF(SUMPRODUCT(--(G457:Y457&lt;&gt;""))=0,0,"N.A."),"")</f>
        <v/>
      </c>
      <c r="F457" s="48" t="str">
        <f>IF(NOT('Transfer Definitions'!L55&lt;&gt;"y"),"OR","")</f>
        <v/>
      </c>
    </row>
    <row r="458" spans="1:6" x14ac:dyDescent="0.45">
      <c r="A458" s="48" t="str">
        <f>IF('Transfer Definitions'!M55&lt;&gt;"y","...",'Population Definitions'!$B$6)</f>
        <v>...</v>
      </c>
      <c r="B458" s="1" t="str">
        <f t="shared" si="9"/>
        <v/>
      </c>
      <c r="C458" s="48" t="str">
        <f>IF('Transfer Definitions'!M55&lt;&gt;"y","",'Population Definitions'!$B$13)</f>
        <v/>
      </c>
      <c r="D458" s="143" t="str">
        <f>IF(NOT('Transfer Definitions'!M55&lt;&gt;"y"),"Number","")</f>
        <v/>
      </c>
      <c r="E458" s="143" t="str">
        <f>IF(NOT('Transfer Definitions'!M55&lt;&gt;"y"),IF(SUMPRODUCT(--(G458:Y458&lt;&gt;""))=0,0,"N.A."),"")</f>
        <v/>
      </c>
      <c r="F458" s="48" t="str">
        <f>IF(NOT('Transfer Definitions'!M55&lt;&gt;"y"),"OR","")</f>
        <v/>
      </c>
    </row>
    <row r="459" spans="1:6" x14ac:dyDescent="0.45">
      <c r="A459" s="48" t="str">
        <f>IF('Transfer Definitions'!B56&lt;&gt;"y","...",'Population Definitions'!$B$7)</f>
        <v>...</v>
      </c>
      <c r="B459" s="1" t="str">
        <f t="shared" si="9"/>
        <v/>
      </c>
      <c r="C459" s="48" t="str">
        <f>IF('Transfer Definitions'!B56&lt;&gt;"y","",'Population Definitions'!$B$2)</f>
        <v/>
      </c>
      <c r="D459" s="143" t="str">
        <f>IF(NOT('Transfer Definitions'!B56&lt;&gt;"y"),"Number","")</f>
        <v/>
      </c>
      <c r="E459" s="143" t="str">
        <f>IF(NOT('Transfer Definitions'!B56&lt;&gt;"y"),IF(SUMPRODUCT(--(G459:Y459&lt;&gt;""))=0,0,"N.A."),"")</f>
        <v/>
      </c>
      <c r="F459" s="48" t="str">
        <f>IF(NOT('Transfer Definitions'!B56&lt;&gt;"y"),"OR","")</f>
        <v/>
      </c>
    </row>
    <row r="460" spans="1:6" x14ac:dyDescent="0.45">
      <c r="A460" s="48" t="str">
        <f>IF('Transfer Definitions'!C56&lt;&gt;"y","...",'Population Definitions'!$B$7)</f>
        <v>...</v>
      </c>
      <c r="B460" s="1" t="str">
        <f t="shared" si="9"/>
        <v/>
      </c>
      <c r="C460" s="48" t="str">
        <f>IF('Transfer Definitions'!C56&lt;&gt;"y","",'Population Definitions'!$B$3)</f>
        <v/>
      </c>
      <c r="D460" s="143" t="str">
        <f>IF(NOT('Transfer Definitions'!C56&lt;&gt;"y"),"Number","")</f>
        <v/>
      </c>
      <c r="E460" s="143" t="str">
        <f>IF(NOT('Transfer Definitions'!C56&lt;&gt;"y"),IF(SUMPRODUCT(--(G460:Y460&lt;&gt;""))=0,0,"N.A."),"")</f>
        <v/>
      </c>
      <c r="F460" s="48" t="str">
        <f>IF(NOT('Transfer Definitions'!C56&lt;&gt;"y"),"OR","")</f>
        <v/>
      </c>
    </row>
    <row r="461" spans="1:6" x14ac:dyDescent="0.45">
      <c r="A461" s="48" t="str">
        <f>IF('Transfer Definitions'!D56&lt;&gt;"y","...",'Population Definitions'!$B$7)</f>
        <v>...</v>
      </c>
      <c r="B461" s="1" t="str">
        <f t="shared" si="9"/>
        <v/>
      </c>
      <c r="C461" s="48" t="str">
        <f>IF('Transfer Definitions'!D56&lt;&gt;"y","",'Population Definitions'!$B$4)</f>
        <v/>
      </c>
      <c r="D461" s="143" t="str">
        <f>IF(NOT('Transfer Definitions'!D56&lt;&gt;"y"),"Number","")</f>
        <v/>
      </c>
      <c r="E461" s="143" t="str">
        <f>IF(NOT('Transfer Definitions'!D56&lt;&gt;"y"),IF(SUMPRODUCT(--(G461:Y461&lt;&gt;""))=0,0,"N.A."),"")</f>
        <v/>
      </c>
      <c r="F461" s="48" t="str">
        <f>IF(NOT('Transfer Definitions'!D56&lt;&gt;"y"),"OR","")</f>
        <v/>
      </c>
    </row>
    <row r="462" spans="1:6" x14ac:dyDescent="0.45">
      <c r="A462" s="48" t="str">
        <f>IF('Transfer Definitions'!E56&lt;&gt;"y","...",'Population Definitions'!$B$7)</f>
        <v>...</v>
      </c>
      <c r="B462" s="1" t="str">
        <f t="shared" si="9"/>
        <v/>
      </c>
      <c r="C462" s="48" t="str">
        <f>IF('Transfer Definitions'!E56&lt;&gt;"y","",'Population Definitions'!$B$5)</f>
        <v/>
      </c>
      <c r="D462" s="143" t="str">
        <f>IF(NOT('Transfer Definitions'!E56&lt;&gt;"y"),"Number","")</f>
        <v/>
      </c>
      <c r="E462" s="143" t="str">
        <f>IF(NOT('Transfer Definitions'!E56&lt;&gt;"y"),IF(SUMPRODUCT(--(G462:Y462&lt;&gt;""))=0,0,"N.A."),"")</f>
        <v/>
      </c>
      <c r="F462" s="48" t="str">
        <f>IF(NOT('Transfer Definitions'!E56&lt;&gt;"y"),"OR","")</f>
        <v/>
      </c>
    </row>
    <row r="463" spans="1:6" x14ac:dyDescent="0.45">
      <c r="A463" s="48" t="str">
        <f>IF('Transfer Definitions'!F56&lt;&gt;"y","...",'Population Definitions'!$B$7)</f>
        <v>...</v>
      </c>
      <c r="B463" s="1" t="str">
        <f t="shared" si="9"/>
        <v/>
      </c>
      <c r="C463" s="48" t="str">
        <f>IF('Transfer Definitions'!F56&lt;&gt;"y","",'Population Definitions'!$B$6)</f>
        <v/>
      </c>
      <c r="D463" s="143" t="str">
        <f>IF(NOT('Transfer Definitions'!F56&lt;&gt;"y"),"Number","")</f>
        <v/>
      </c>
      <c r="E463" s="143" t="str">
        <f>IF(NOT('Transfer Definitions'!F56&lt;&gt;"y"),IF(SUMPRODUCT(--(G463:Y463&lt;&gt;""))=0,0,"N.A."),"")</f>
        <v/>
      </c>
      <c r="F463" s="48" t="str">
        <f>IF(NOT('Transfer Definitions'!F56&lt;&gt;"y"),"OR","")</f>
        <v/>
      </c>
    </row>
    <row r="464" spans="1:6" x14ac:dyDescent="0.45">
      <c r="A464" s="48" t="str">
        <f>IF('Transfer Definitions'!H56&lt;&gt;"y","...",'Population Definitions'!$B$7)</f>
        <v>...</v>
      </c>
      <c r="B464" s="1" t="str">
        <f t="shared" si="9"/>
        <v/>
      </c>
      <c r="C464" s="48" t="str">
        <f>IF('Transfer Definitions'!H56&lt;&gt;"y","",'Population Definitions'!$B$8)</f>
        <v/>
      </c>
      <c r="D464" s="143" t="str">
        <f>IF(NOT('Transfer Definitions'!H56&lt;&gt;"y"),"Number","")</f>
        <v/>
      </c>
      <c r="E464" s="143" t="str">
        <f>IF(NOT('Transfer Definitions'!H56&lt;&gt;"y"),IF(SUMPRODUCT(--(G464:Y464&lt;&gt;""))=0,0,"N.A."),"")</f>
        <v/>
      </c>
      <c r="F464" s="48" t="str">
        <f>IF(NOT('Transfer Definitions'!H56&lt;&gt;"y"),"OR","")</f>
        <v/>
      </c>
    </row>
    <row r="465" spans="1:6" x14ac:dyDescent="0.45">
      <c r="A465" s="48" t="str">
        <f>IF('Transfer Definitions'!I56&lt;&gt;"y","...",'Population Definitions'!$B$7)</f>
        <v>...</v>
      </c>
      <c r="B465" s="1" t="str">
        <f t="shared" si="9"/>
        <v/>
      </c>
      <c r="C465" s="48" t="str">
        <f>IF('Transfer Definitions'!I56&lt;&gt;"y","",'Population Definitions'!$B$9)</f>
        <v/>
      </c>
      <c r="D465" s="143" t="str">
        <f>IF(NOT('Transfer Definitions'!I56&lt;&gt;"y"),"Number","")</f>
        <v/>
      </c>
      <c r="E465" s="143" t="str">
        <f>IF(NOT('Transfer Definitions'!I56&lt;&gt;"y"),IF(SUMPRODUCT(--(G465:Y465&lt;&gt;""))=0,0,"N.A."),"")</f>
        <v/>
      </c>
      <c r="F465" s="48" t="str">
        <f>IF(NOT('Transfer Definitions'!I56&lt;&gt;"y"),"OR","")</f>
        <v/>
      </c>
    </row>
    <row r="466" spans="1:6" x14ac:dyDescent="0.45">
      <c r="A466" s="48" t="str">
        <f>IF('Transfer Definitions'!J56&lt;&gt;"y","...",'Population Definitions'!$B$7)</f>
        <v>...</v>
      </c>
      <c r="B466" s="1" t="str">
        <f t="shared" si="9"/>
        <v/>
      </c>
      <c r="C466" s="48" t="str">
        <f>IF('Transfer Definitions'!J56&lt;&gt;"y","",'Population Definitions'!$B$10)</f>
        <v/>
      </c>
      <c r="D466" s="143" t="str">
        <f>IF(NOT('Transfer Definitions'!J56&lt;&gt;"y"),"Number","")</f>
        <v/>
      </c>
      <c r="E466" s="143" t="str">
        <f>IF(NOT('Transfer Definitions'!J56&lt;&gt;"y"),IF(SUMPRODUCT(--(G466:Y466&lt;&gt;""))=0,0,"N.A."),"")</f>
        <v/>
      </c>
      <c r="F466" s="48" t="str">
        <f>IF(NOT('Transfer Definitions'!J56&lt;&gt;"y"),"OR","")</f>
        <v/>
      </c>
    </row>
    <row r="467" spans="1:6" x14ac:dyDescent="0.45">
      <c r="A467" s="48" t="str">
        <f>IF('Transfer Definitions'!K56&lt;&gt;"y","...",'Population Definitions'!$B$7)</f>
        <v>...</v>
      </c>
      <c r="B467" s="1" t="str">
        <f t="shared" si="9"/>
        <v/>
      </c>
      <c r="C467" s="48" t="str">
        <f>IF('Transfer Definitions'!K56&lt;&gt;"y","",'Population Definitions'!$B$11)</f>
        <v/>
      </c>
      <c r="D467" s="143" t="str">
        <f>IF(NOT('Transfer Definitions'!K56&lt;&gt;"y"),"Number","")</f>
        <v/>
      </c>
      <c r="E467" s="143" t="str">
        <f>IF(NOT('Transfer Definitions'!K56&lt;&gt;"y"),IF(SUMPRODUCT(--(G467:Y467&lt;&gt;""))=0,0,"N.A."),"")</f>
        <v/>
      </c>
      <c r="F467" s="48" t="str">
        <f>IF(NOT('Transfer Definitions'!K56&lt;&gt;"y"),"OR","")</f>
        <v/>
      </c>
    </row>
    <row r="468" spans="1:6" x14ac:dyDescent="0.45">
      <c r="A468" s="48" t="str">
        <f>IF('Transfer Definitions'!L56&lt;&gt;"y","...",'Population Definitions'!$B$7)</f>
        <v>...</v>
      </c>
      <c r="B468" s="1" t="str">
        <f t="shared" ref="B468:B531" si="10">IF(C468="","","---&gt;")</f>
        <v/>
      </c>
      <c r="C468" s="48" t="str">
        <f>IF('Transfer Definitions'!L56&lt;&gt;"y","",'Population Definitions'!$B$12)</f>
        <v/>
      </c>
      <c r="D468" s="143" t="str">
        <f>IF(NOT('Transfer Definitions'!L56&lt;&gt;"y"),"Number","")</f>
        <v/>
      </c>
      <c r="E468" s="143" t="str">
        <f>IF(NOT('Transfer Definitions'!L56&lt;&gt;"y"),IF(SUMPRODUCT(--(G468:Y468&lt;&gt;""))=0,0,"N.A."),"")</f>
        <v/>
      </c>
      <c r="F468" s="48" t="str">
        <f>IF(NOT('Transfer Definitions'!L56&lt;&gt;"y"),"OR","")</f>
        <v/>
      </c>
    </row>
    <row r="469" spans="1:6" x14ac:dyDescent="0.45">
      <c r="A469" s="48" t="str">
        <f>IF('Transfer Definitions'!M56&lt;&gt;"y","...",'Population Definitions'!$B$7)</f>
        <v>...</v>
      </c>
      <c r="B469" s="1" t="str">
        <f t="shared" si="10"/>
        <v/>
      </c>
      <c r="C469" s="48" t="str">
        <f>IF('Transfer Definitions'!M56&lt;&gt;"y","",'Population Definitions'!$B$13)</f>
        <v/>
      </c>
      <c r="D469" s="143" t="str">
        <f>IF(NOT('Transfer Definitions'!M56&lt;&gt;"y"),"Number","")</f>
        <v/>
      </c>
      <c r="E469" s="143" t="str">
        <f>IF(NOT('Transfer Definitions'!M56&lt;&gt;"y"),IF(SUMPRODUCT(--(G469:Y469&lt;&gt;""))=0,0,"N.A."),"")</f>
        <v/>
      </c>
      <c r="F469" s="48" t="str">
        <f>IF(NOT('Transfer Definitions'!M56&lt;&gt;"y"),"OR","")</f>
        <v/>
      </c>
    </row>
    <row r="470" spans="1:6" x14ac:dyDescent="0.45">
      <c r="A470" s="48" t="str">
        <f>IF('Transfer Definitions'!B57&lt;&gt;"y","...",'Population Definitions'!$B$8)</f>
        <v>...</v>
      </c>
      <c r="B470" s="1" t="str">
        <f t="shared" si="10"/>
        <v/>
      </c>
      <c r="C470" s="48" t="str">
        <f>IF('Transfer Definitions'!B57&lt;&gt;"y","",'Population Definitions'!$B$2)</f>
        <v/>
      </c>
      <c r="D470" s="143" t="str">
        <f>IF(NOT('Transfer Definitions'!B57&lt;&gt;"y"),"Number","")</f>
        <v/>
      </c>
      <c r="E470" s="143" t="str">
        <f>IF(NOT('Transfer Definitions'!B57&lt;&gt;"y"),IF(SUMPRODUCT(--(G470:Y470&lt;&gt;""))=0,0,"N.A."),"")</f>
        <v/>
      </c>
      <c r="F470" s="48" t="str">
        <f>IF(NOT('Transfer Definitions'!B57&lt;&gt;"y"),"OR","")</f>
        <v/>
      </c>
    </row>
    <row r="471" spans="1:6" x14ac:dyDescent="0.45">
      <c r="A471" s="48" t="str">
        <f>IF('Transfer Definitions'!C57&lt;&gt;"y","...",'Population Definitions'!$B$8)</f>
        <v>...</v>
      </c>
      <c r="B471" s="1" t="str">
        <f t="shared" si="10"/>
        <v/>
      </c>
      <c r="C471" s="48" t="str">
        <f>IF('Transfer Definitions'!C57&lt;&gt;"y","",'Population Definitions'!$B$3)</f>
        <v/>
      </c>
      <c r="D471" s="143" t="str">
        <f>IF(NOT('Transfer Definitions'!C57&lt;&gt;"y"),"Number","")</f>
        <v/>
      </c>
      <c r="E471" s="143" t="str">
        <f>IF(NOT('Transfer Definitions'!C57&lt;&gt;"y"),IF(SUMPRODUCT(--(G471:Y471&lt;&gt;""))=0,0,"N.A."),"")</f>
        <v/>
      </c>
      <c r="F471" s="48" t="str">
        <f>IF(NOT('Transfer Definitions'!C57&lt;&gt;"y"),"OR","")</f>
        <v/>
      </c>
    </row>
    <row r="472" spans="1:6" x14ac:dyDescent="0.45">
      <c r="A472" s="48" t="str">
        <f>IF('Transfer Definitions'!D57&lt;&gt;"y","...",'Population Definitions'!$B$8)</f>
        <v>...</v>
      </c>
      <c r="B472" s="1" t="str">
        <f t="shared" si="10"/>
        <v/>
      </c>
      <c r="C472" s="48" t="str">
        <f>IF('Transfer Definitions'!D57&lt;&gt;"y","",'Population Definitions'!$B$4)</f>
        <v/>
      </c>
      <c r="D472" s="143" t="str">
        <f>IF(NOT('Transfer Definitions'!D57&lt;&gt;"y"),"Number","")</f>
        <v/>
      </c>
      <c r="E472" s="143" t="str">
        <f>IF(NOT('Transfer Definitions'!D57&lt;&gt;"y"),IF(SUMPRODUCT(--(G472:Y472&lt;&gt;""))=0,0,"N.A."),"")</f>
        <v/>
      </c>
      <c r="F472" s="48" t="str">
        <f>IF(NOT('Transfer Definitions'!D57&lt;&gt;"y"),"OR","")</f>
        <v/>
      </c>
    </row>
    <row r="473" spans="1:6" x14ac:dyDescent="0.45">
      <c r="A473" s="48" t="str">
        <f>IF('Transfer Definitions'!E57&lt;&gt;"y","...",'Population Definitions'!$B$8)</f>
        <v>...</v>
      </c>
      <c r="B473" s="1" t="str">
        <f t="shared" si="10"/>
        <v/>
      </c>
      <c r="C473" s="48" t="str">
        <f>IF('Transfer Definitions'!E57&lt;&gt;"y","",'Population Definitions'!$B$5)</f>
        <v/>
      </c>
      <c r="D473" s="143" t="str">
        <f>IF(NOT('Transfer Definitions'!E57&lt;&gt;"y"),"Number","")</f>
        <v/>
      </c>
      <c r="E473" s="143" t="str">
        <f>IF(NOT('Transfer Definitions'!E57&lt;&gt;"y"),IF(SUMPRODUCT(--(G473:Y473&lt;&gt;""))=0,0,"N.A."),"")</f>
        <v/>
      </c>
      <c r="F473" s="48" t="str">
        <f>IF(NOT('Transfer Definitions'!E57&lt;&gt;"y"),"OR","")</f>
        <v/>
      </c>
    </row>
    <row r="474" spans="1:6" x14ac:dyDescent="0.45">
      <c r="A474" s="48" t="str">
        <f>IF('Transfer Definitions'!F57&lt;&gt;"y","...",'Population Definitions'!$B$8)</f>
        <v>...</v>
      </c>
      <c r="B474" s="1" t="str">
        <f t="shared" si="10"/>
        <v/>
      </c>
      <c r="C474" s="48" t="str">
        <f>IF('Transfer Definitions'!F57&lt;&gt;"y","",'Population Definitions'!$B$6)</f>
        <v/>
      </c>
      <c r="D474" s="143" t="str">
        <f>IF(NOT('Transfer Definitions'!F57&lt;&gt;"y"),"Number","")</f>
        <v/>
      </c>
      <c r="E474" s="143" t="str">
        <f>IF(NOT('Transfer Definitions'!F57&lt;&gt;"y"),IF(SUMPRODUCT(--(G474:Y474&lt;&gt;""))=0,0,"N.A."),"")</f>
        <v/>
      </c>
      <c r="F474" s="48" t="str">
        <f>IF(NOT('Transfer Definitions'!F57&lt;&gt;"y"),"OR","")</f>
        <v/>
      </c>
    </row>
    <row r="475" spans="1:6" x14ac:dyDescent="0.45">
      <c r="A475" s="48" t="str">
        <f>IF('Transfer Definitions'!G57&lt;&gt;"y","...",'Population Definitions'!$B$8)</f>
        <v>...</v>
      </c>
      <c r="B475" s="1" t="str">
        <f t="shared" si="10"/>
        <v/>
      </c>
      <c r="C475" s="48" t="str">
        <f>IF('Transfer Definitions'!G57&lt;&gt;"y","",'Population Definitions'!$B$7)</f>
        <v/>
      </c>
      <c r="D475" s="143" t="str">
        <f>IF(NOT('Transfer Definitions'!G57&lt;&gt;"y"),"Number","")</f>
        <v/>
      </c>
      <c r="E475" s="143" t="str">
        <f>IF(NOT('Transfer Definitions'!G57&lt;&gt;"y"),IF(SUMPRODUCT(--(G475:Y475&lt;&gt;""))=0,0,"N.A."),"")</f>
        <v/>
      </c>
      <c r="F475" s="48" t="str">
        <f>IF(NOT('Transfer Definitions'!G57&lt;&gt;"y"),"OR","")</f>
        <v/>
      </c>
    </row>
    <row r="476" spans="1:6" x14ac:dyDescent="0.45">
      <c r="A476" s="48" t="str">
        <f>IF('Transfer Definitions'!I57&lt;&gt;"y","...",'Population Definitions'!$B$8)</f>
        <v>...</v>
      </c>
      <c r="B476" s="1" t="str">
        <f t="shared" si="10"/>
        <v/>
      </c>
      <c r="C476" s="48" t="str">
        <f>IF('Transfer Definitions'!I57&lt;&gt;"y","",'Population Definitions'!$B$9)</f>
        <v/>
      </c>
      <c r="D476" s="143" t="str">
        <f>IF(NOT('Transfer Definitions'!I57&lt;&gt;"y"),"Number","")</f>
        <v/>
      </c>
      <c r="E476" s="143" t="str">
        <f>IF(NOT('Transfer Definitions'!I57&lt;&gt;"y"),IF(SUMPRODUCT(--(G476:Y476&lt;&gt;""))=0,0,"N.A."),"")</f>
        <v/>
      </c>
      <c r="F476" s="48" t="str">
        <f>IF(NOT('Transfer Definitions'!I57&lt;&gt;"y"),"OR","")</f>
        <v/>
      </c>
    </row>
    <row r="477" spans="1:6" x14ac:dyDescent="0.45">
      <c r="A477" s="48" t="str">
        <f>IF('Transfer Definitions'!J57&lt;&gt;"y","...",'Population Definitions'!$B$8)</f>
        <v>...</v>
      </c>
      <c r="B477" s="1" t="str">
        <f t="shared" si="10"/>
        <v/>
      </c>
      <c r="C477" s="48" t="str">
        <f>IF('Transfer Definitions'!J57&lt;&gt;"y","",'Population Definitions'!$B$10)</f>
        <v/>
      </c>
      <c r="D477" s="143" t="str">
        <f>IF(NOT('Transfer Definitions'!J57&lt;&gt;"y"),"Number","")</f>
        <v/>
      </c>
      <c r="E477" s="143" t="str">
        <f>IF(NOT('Transfer Definitions'!J57&lt;&gt;"y"),IF(SUMPRODUCT(--(G477:Y477&lt;&gt;""))=0,0,"N.A."),"")</f>
        <v/>
      </c>
      <c r="F477" s="48" t="str">
        <f>IF(NOT('Transfer Definitions'!J57&lt;&gt;"y"),"OR","")</f>
        <v/>
      </c>
    </row>
    <row r="478" spans="1:6" x14ac:dyDescent="0.45">
      <c r="A478" s="48" t="str">
        <f>IF('Transfer Definitions'!K57&lt;&gt;"y","...",'Population Definitions'!$B$8)</f>
        <v>...</v>
      </c>
      <c r="B478" s="1" t="str">
        <f t="shared" si="10"/>
        <v/>
      </c>
      <c r="C478" s="48" t="str">
        <f>IF('Transfer Definitions'!K57&lt;&gt;"y","",'Population Definitions'!$B$11)</f>
        <v/>
      </c>
      <c r="D478" s="143" t="str">
        <f>IF(NOT('Transfer Definitions'!K57&lt;&gt;"y"),"Number","")</f>
        <v/>
      </c>
      <c r="E478" s="143" t="str">
        <f>IF(NOT('Transfer Definitions'!K57&lt;&gt;"y"),IF(SUMPRODUCT(--(G478:Y478&lt;&gt;""))=0,0,"N.A."),"")</f>
        <v/>
      </c>
      <c r="F478" s="48" t="str">
        <f>IF(NOT('Transfer Definitions'!K57&lt;&gt;"y"),"OR","")</f>
        <v/>
      </c>
    </row>
    <row r="479" spans="1:6" x14ac:dyDescent="0.45">
      <c r="A479" s="48" t="str">
        <f>IF('Transfer Definitions'!L57&lt;&gt;"y","...",'Population Definitions'!$B$8)</f>
        <v>...</v>
      </c>
      <c r="B479" s="1" t="str">
        <f t="shared" si="10"/>
        <v/>
      </c>
      <c r="C479" s="48" t="str">
        <f>IF('Transfer Definitions'!L57&lt;&gt;"y","",'Population Definitions'!$B$12)</f>
        <v/>
      </c>
      <c r="D479" s="143" t="str">
        <f>IF(NOT('Transfer Definitions'!L57&lt;&gt;"y"),"Number","")</f>
        <v/>
      </c>
      <c r="E479" s="143" t="str">
        <f>IF(NOT('Transfer Definitions'!L57&lt;&gt;"y"),IF(SUMPRODUCT(--(G479:Y479&lt;&gt;""))=0,0,"N.A."),"")</f>
        <v/>
      </c>
      <c r="F479" s="48" t="str">
        <f>IF(NOT('Transfer Definitions'!L57&lt;&gt;"y"),"OR","")</f>
        <v/>
      </c>
    </row>
    <row r="480" spans="1:6" x14ac:dyDescent="0.45">
      <c r="A480" s="48" t="str">
        <f>IF('Transfer Definitions'!M57&lt;&gt;"y","...",'Population Definitions'!$B$8)</f>
        <v>...</v>
      </c>
      <c r="B480" s="1" t="str">
        <f t="shared" si="10"/>
        <v/>
      </c>
      <c r="C480" s="48" t="str">
        <f>IF('Transfer Definitions'!M57&lt;&gt;"y","",'Population Definitions'!$B$13)</f>
        <v/>
      </c>
      <c r="D480" s="143" t="str">
        <f>IF(NOT('Transfer Definitions'!M57&lt;&gt;"y"),"Number","")</f>
        <v/>
      </c>
      <c r="E480" s="143" t="str">
        <f>IF(NOT('Transfer Definitions'!M57&lt;&gt;"y"),IF(SUMPRODUCT(--(G480:Y480&lt;&gt;""))=0,0,"N.A."),"")</f>
        <v/>
      </c>
      <c r="F480" s="48" t="str">
        <f>IF(NOT('Transfer Definitions'!M57&lt;&gt;"y"),"OR","")</f>
        <v/>
      </c>
    </row>
    <row r="481" spans="1:6" x14ac:dyDescent="0.45">
      <c r="A481" s="48" t="str">
        <f>IF('Transfer Definitions'!B58&lt;&gt;"y","...",'Population Definitions'!$B$9)</f>
        <v>...</v>
      </c>
      <c r="B481" s="1" t="str">
        <f t="shared" si="10"/>
        <v/>
      </c>
      <c r="C481" s="48" t="str">
        <f>IF('Transfer Definitions'!B58&lt;&gt;"y","",'Population Definitions'!$B$2)</f>
        <v/>
      </c>
      <c r="D481" s="143" t="str">
        <f>IF(NOT('Transfer Definitions'!B58&lt;&gt;"y"),"Number","")</f>
        <v/>
      </c>
      <c r="E481" s="143" t="str">
        <f>IF(NOT('Transfer Definitions'!B58&lt;&gt;"y"),IF(SUMPRODUCT(--(G481:Y481&lt;&gt;""))=0,0,"N.A."),"")</f>
        <v/>
      </c>
      <c r="F481" s="48" t="str">
        <f>IF(NOT('Transfer Definitions'!B58&lt;&gt;"y"),"OR","")</f>
        <v/>
      </c>
    </row>
    <row r="482" spans="1:6" x14ac:dyDescent="0.45">
      <c r="A482" s="48" t="str">
        <f>IF('Transfer Definitions'!C58&lt;&gt;"y","...",'Population Definitions'!$B$9)</f>
        <v>...</v>
      </c>
      <c r="B482" s="1" t="str">
        <f t="shared" si="10"/>
        <v/>
      </c>
      <c r="C482" s="48" t="str">
        <f>IF('Transfer Definitions'!C58&lt;&gt;"y","",'Population Definitions'!$B$3)</f>
        <v/>
      </c>
      <c r="D482" s="143" t="str">
        <f>IF(NOT('Transfer Definitions'!C58&lt;&gt;"y"),"Number","")</f>
        <v/>
      </c>
      <c r="E482" s="143" t="str">
        <f>IF(NOT('Transfer Definitions'!C58&lt;&gt;"y"),IF(SUMPRODUCT(--(G482:Y482&lt;&gt;""))=0,0,"N.A."),"")</f>
        <v/>
      </c>
      <c r="F482" s="48" t="str">
        <f>IF(NOT('Transfer Definitions'!C58&lt;&gt;"y"),"OR","")</f>
        <v/>
      </c>
    </row>
    <row r="483" spans="1:6" x14ac:dyDescent="0.45">
      <c r="A483" s="48" t="str">
        <f>IF('Transfer Definitions'!D58&lt;&gt;"y","...",'Population Definitions'!$B$9)</f>
        <v>...</v>
      </c>
      <c r="B483" s="1" t="str">
        <f t="shared" si="10"/>
        <v/>
      </c>
      <c r="C483" s="48" t="str">
        <f>IF('Transfer Definitions'!D58&lt;&gt;"y","",'Population Definitions'!$B$4)</f>
        <v/>
      </c>
      <c r="D483" s="143" t="str">
        <f>IF(NOT('Transfer Definitions'!D58&lt;&gt;"y"),"Number","")</f>
        <v/>
      </c>
      <c r="E483" s="143" t="str">
        <f>IF(NOT('Transfer Definitions'!D58&lt;&gt;"y"),IF(SUMPRODUCT(--(G483:Y483&lt;&gt;""))=0,0,"N.A."),"")</f>
        <v/>
      </c>
      <c r="F483" s="48" t="str">
        <f>IF(NOT('Transfer Definitions'!D58&lt;&gt;"y"),"OR","")</f>
        <v/>
      </c>
    </row>
    <row r="484" spans="1:6" x14ac:dyDescent="0.45">
      <c r="A484" s="48" t="str">
        <f>IF('Transfer Definitions'!E58&lt;&gt;"y","...",'Population Definitions'!$B$9)</f>
        <v>...</v>
      </c>
      <c r="B484" s="1" t="str">
        <f t="shared" si="10"/>
        <v/>
      </c>
      <c r="C484" s="48" t="str">
        <f>IF('Transfer Definitions'!E58&lt;&gt;"y","",'Population Definitions'!$B$5)</f>
        <v/>
      </c>
      <c r="D484" s="143" t="str">
        <f>IF(NOT('Transfer Definitions'!E58&lt;&gt;"y"),"Number","")</f>
        <v/>
      </c>
      <c r="E484" s="143" t="str">
        <f>IF(NOT('Transfer Definitions'!E58&lt;&gt;"y"),IF(SUMPRODUCT(--(G484:Y484&lt;&gt;""))=0,0,"N.A."),"")</f>
        <v/>
      </c>
      <c r="F484" s="48" t="str">
        <f>IF(NOT('Transfer Definitions'!E58&lt;&gt;"y"),"OR","")</f>
        <v/>
      </c>
    </row>
    <row r="485" spans="1:6" x14ac:dyDescent="0.45">
      <c r="A485" s="48" t="str">
        <f>IF('Transfer Definitions'!F58&lt;&gt;"y","...",'Population Definitions'!$B$9)</f>
        <v>...</v>
      </c>
      <c r="B485" s="1" t="str">
        <f t="shared" si="10"/>
        <v/>
      </c>
      <c r="C485" s="48" t="str">
        <f>IF('Transfer Definitions'!F58&lt;&gt;"y","",'Population Definitions'!$B$6)</f>
        <v/>
      </c>
      <c r="D485" s="143" t="str">
        <f>IF(NOT('Transfer Definitions'!F58&lt;&gt;"y"),"Number","")</f>
        <v/>
      </c>
      <c r="E485" s="143" t="str">
        <f>IF(NOT('Transfer Definitions'!F58&lt;&gt;"y"),IF(SUMPRODUCT(--(G485:Y485&lt;&gt;""))=0,0,"N.A."),"")</f>
        <v/>
      </c>
      <c r="F485" s="48" t="str">
        <f>IF(NOT('Transfer Definitions'!F58&lt;&gt;"y"),"OR","")</f>
        <v/>
      </c>
    </row>
    <row r="486" spans="1:6" x14ac:dyDescent="0.45">
      <c r="A486" s="48" t="str">
        <f>IF('Transfer Definitions'!G58&lt;&gt;"y","...",'Population Definitions'!$B$9)</f>
        <v>...</v>
      </c>
      <c r="B486" s="1" t="str">
        <f t="shared" si="10"/>
        <v/>
      </c>
      <c r="C486" s="48" t="str">
        <f>IF('Transfer Definitions'!G58&lt;&gt;"y","",'Population Definitions'!$B$7)</f>
        <v/>
      </c>
      <c r="D486" s="143" t="str">
        <f>IF(NOT('Transfer Definitions'!G58&lt;&gt;"y"),"Number","")</f>
        <v/>
      </c>
      <c r="E486" s="143" t="str">
        <f>IF(NOT('Transfer Definitions'!G58&lt;&gt;"y"),IF(SUMPRODUCT(--(G486:Y486&lt;&gt;""))=0,0,"N.A."),"")</f>
        <v/>
      </c>
      <c r="F486" s="48" t="str">
        <f>IF(NOT('Transfer Definitions'!G58&lt;&gt;"y"),"OR","")</f>
        <v/>
      </c>
    </row>
    <row r="487" spans="1:6" x14ac:dyDescent="0.45">
      <c r="A487" s="48" t="str">
        <f>IF('Transfer Definitions'!H58&lt;&gt;"y","...",'Population Definitions'!$B$9)</f>
        <v>...</v>
      </c>
      <c r="B487" s="1" t="str">
        <f t="shared" si="10"/>
        <v/>
      </c>
      <c r="C487" s="48" t="str">
        <f>IF('Transfer Definitions'!H58&lt;&gt;"y","",'Population Definitions'!$B$8)</f>
        <v/>
      </c>
      <c r="D487" s="143" t="str">
        <f>IF(NOT('Transfer Definitions'!H58&lt;&gt;"y"),"Number","")</f>
        <v/>
      </c>
      <c r="E487" s="143" t="str">
        <f>IF(NOT('Transfer Definitions'!H58&lt;&gt;"y"),IF(SUMPRODUCT(--(G487:Y487&lt;&gt;""))=0,0,"N.A."),"")</f>
        <v/>
      </c>
      <c r="F487" s="48" t="str">
        <f>IF(NOT('Transfer Definitions'!H58&lt;&gt;"y"),"OR","")</f>
        <v/>
      </c>
    </row>
    <row r="488" spans="1:6" x14ac:dyDescent="0.45">
      <c r="A488" s="48" t="str">
        <f>IF('Transfer Definitions'!J58&lt;&gt;"y","...",'Population Definitions'!$B$9)</f>
        <v>...</v>
      </c>
      <c r="B488" s="1" t="str">
        <f t="shared" si="10"/>
        <v/>
      </c>
      <c r="C488" s="48" t="str">
        <f>IF('Transfer Definitions'!J58&lt;&gt;"y","",'Population Definitions'!$B$10)</f>
        <v/>
      </c>
      <c r="D488" s="143" t="str">
        <f>IF(NOT('Transfer Definitions'!J58&lt;&gt;"y"),"Number","")</f>
        <v/>
      </c>
      <c r="E488" s="143" t="str">
        <f>IF(NOT('Transfer Definitions'!J58&lt;&gt;"y"),IF(SUMPRODUCT(--(G488:Y488&lt;&gt;""))=0,0,"N.A."),"")</f>
        <v/>
      </c>
      <c r="F488" s="48" t="str">
        <f>IF(NOT('Transfer Definitions'!J58&lt;&gt;"y"),"OR","")</f>
        <v/>
      </c>
    </row>
    <row r="489" spans="1:6" x14ac:dyDescent="0.45">
      <c r="A489" s="48" t="str">
        <f>IF('Transfer Definitions'!K58&lt;&gt;"y","...",'Population Definitions'!$B$9)</f>
        <v>...</v>
      </c>
      <c r="B489" s="1" t="str">
        <f t="shared" si="10"/>
        <v/>
      </c>
      <c r="C489" s="48" t="str">
        <f>IF('Transfer Definitions'!K58&lt;&gt;"y","",'Population Definitions'!$B$11)</f>
        <v/>
      </c>
      <c r="D489" s="143" t="str">
        <f>IF(NOT('Transfer Definitions'!K58&lt;&gt;"y"),"Number","")</f>
        <v/>
      </c>
      <c r="E489" s="143" t="str">
        <f>IF(NOT('Transfer Definitions'!K58&lt;&gt;"y"),IF(SUMPRODUCT(--(G489:Y489&lt;&gt;""))=0,0,"N.A."),"")</f>
        <v/>
      </c>
      <c r="F489" s="48" t="str">
        <f>IF(NOT('Transfer Definitions'!K58&lt;&gt;"y"),"OR","")</f>
        <v/>
      </c>
    </row>
    <row r="490" spans="1:6" x14ac:dyDescent="0.45">
      <c r="A490" s="48" t="str">
        <f>IF('Transfer Definitions'!L58&lt;&gt;"y","...",'Population Definitions'!$B$9)</f>
        <v>...</v>
      </c>
      <c r="B490" s="1" t="str">
        <f t="shared" si="10"/>
        <v/>
      </c>
      <c r="C490" s="48" t="str">
        <f>IF('Transfer Definitions'!L58&lt;&gt;"y","",'Population Definitions'!$B$12)</f>
        <v/>
      </c>
      <c r="D490" s="143" t="str">
        <f>IF(NOT('Transfer Definitions'!L58&lt;&gt;"y"),"Number","")</f>
        <v/>
      </c>
      <c r="E490" s="143" t="str">
        <f>IF(NOT('Transfer Definitions'!L58&lt;&gt;"y"),IF(SUMPRODUCT(--(G490:Y490&lt;&gt;""))=0,0,"N.A."),"")</f>
        <v/>
      </c>
      <c r="F490" s="48" t="str">
        <f>IF(NOT('Transfer Definitions'!L58&lt;&gt;"y"),"OR","")</f>
        <v/>
      </c>
    </row>
    <row r="491" spans="1:6" x14ac:dyDescent="0.45">
      <c r="A491" s="48" t="str">
        <f>IF('Transfer Definitions'!M58&lt;&gt;"y","...",'Population Definitions'!$B$9)</f>
        <v>...</v>
      </c>
      <c r="B491" s="1" t="str">
        <f t="shared" si="10"/>
        <v/>
      </c>
      <c r="C491" s="48" t="str">
        <f>IF('Transfer Definitions'!M58&lt;&gt;"y","",'Population Definitions'!$B$13)</f>
        <v/>
      </c>
      <c r="D491" s="143" t="str">
        <f>IF(NOT('Transfer Definitions'!M58&lt;&gt;"y"),"Number","")</f>
        <v/>
      </c>
      <c r="E491" s="143" t="str">
        <f>IF(NOT('Transfer Definitions'!M58&lt;&gt;"y"),IF(SUMPRODUCT(--(G491:Y491&lt;&gt;""))=0,0,"N.A."),"")</f>
        <v/>
      </c>
      <c r="F491" s="48" t="str">
        <f>IF(NOT('Transfer Definitions'!M58&lt;&gt;"y"),"OR","")</f>
        <v/>
      </c>
    </row>
    <row r="492" spans="1:6" x14ac:dyDescent="0.45">
      <c r="A492" s="48" t="str">
        <f>IF('Transfer Definitions'!B59&lt;&gt;"y","...",'Population Definitions'!$B$10)</f>
        <v>...</v>
      </c>
      <c r="B492" s="1" t="str">
        <f t="shared" si="10"/>
        <v/>
      </c>
      <c r="C492" s="48" t="str">
        <f>IF('Transfer Definitions'!B59&lt;&gt;"y","",'Population Definitions'!$B$2)</f>
        <v/>
      </c>
      <c r="D492" s="143" t="str">
        <f>IF(NOT('Transfer Definitions'!B59&lt;&gt;"y"),"Number","")</f>
        <v/>
      </c>
      <c r="E492" s="143" t="str">
        <f>IF(NOT('Transfer Definitions'!B59&lt;&gt;"y"),IF(SUMPRODUCT(--(G492:Y492&lt;&gt;""))=0,0,"N.A."),"")</f>
        <v/>
      </c>
      <c r="F492" s="48" t="str">
        <f>IF(NOT('Transfer Definitions'!B59&lt;&gt;"y"),"OR","")</f>
        <v/>
      </c>
    </row>
    <row r="493" spans="1:6" x14ac:dyDescent="0.45">
      <c r="A493" s="48" t="str">
        <f>IF('Transfer Definitions'!C59&lt;&gt;"y","...",'Population Definitions'!$B$10)</f>
        <v>...</v>
      </c>
      <c r="B493" s="1" t="str">
        <f t="shared" si="10"/>
        <v/>
      </c>
      <c r="C493" s="48" t="str">
        <f>IF('Transfer Definitions'!C59&lt;&gt;"y","",'Population Definitions'!$B$3)</f>
        <v/>
      </c>
      <c r="D493" s="143" t="str">
        <f>IF(NOT('Transfer Definitions'!C59&lt;&gt;"y"),"Number","")</f>
        <v/>
      </c>
      <c r="E493" s="143" t="str">
        <f>IF(NOT('Transfer Definitions'!C59&lt;&gt;"y"),IF(SUMPRODUCT(--(G493:Y493&lt;&gt;""))=0,0,"N.A."),"")</f>
        <v/>
      </c>
      <c r="F493" s="48" t="str">
        <f>IF(NOT('Transfer Definitions'!C59&lt;&gt;"y"),"OR","")</f>
        <v/>
      </c>
    </row>
    <row r="494" spans="1:6" x14ac:dyDescent="0.45">
      <c r="A494" s="48" t="str">
        <f>IF('Transfer Definitions'!D59&lt;&gt;"y","...",'Population Definitions'!$B$10)</f>
        <v>...</v>
      </c>
      <c r="B494" s="1" t="str">
        <f t="shared" si="10"/>
        <v/>
      </c>
      <c r="C494" s="48" t="str">
        <f>IF('Transfer Definitions'!D59&lt;&gt;"y","",'Population Definitions'!$B$4)</f>
        <v/>
      </c>
      <c r="D494" s="143" t="str">
        <f>IF(NOT('Transfer Definitions'!D59&lt;&gt;"y"),"Number","")</f>
        <v/>
      </c>
      <c r="E494" s="143" t="str">
        <f>IF(NOT('Transfer Definitions'!D59&lt;&gt;"y"),IF(SUMPRODUCT(--(G494:Y494&lt;&gt;""))=0,0,"N.A."),"")</f>
        <v/>
      </c>
      <c r="F494" s="48" t="str">
        <f>IF(NOT('Transfer Definitions'!D59&lt;&gt;"y"),"OR","")</f>
        <v/>
      </c>
    </row>
    <row r="495" spans="1:6" x14ac:dyDescent="0.45">
      <c r="A495" s="48" t="str">
        <f>IF('Transfer Definitions'!E59&lt;&gt;"y","...",'Population Definitions'!$B$10)</f>
        <v>...</v>
      </c>
      <c r="B495" s="1" t="str">
        <f t="shared" si="10"/>
        <v/>
      </c>
      <c r="C495" s="48" t="str">
        <f>IF('Transfer Definitions'!E59&lt;&gt;"y","",'Population Definitions'!$B$5)</f>
        <v/>
      </c>
      <c r="D495" s="143" t="str">
        <f>IF(NOT('Transfer Definitions'!E59&lt;&gt;"y"),"Number","")</f>
        <v/>
      </c>
      <c r="E495" s="143" t="str">
        <f>IF(NOT('Transfer Definitions'!E59&lt;&gt;"y"),IF(SUMPRODUCT(--(G495:Y495&lt;&gt;""))=0,0,"N.A."),"")</f>
        <v/>
      </c>
      <c r="F495" s="48" t="str">
        <f>IF(NOT('Transfer Definitions'!E59&lt;&gt;"y"),"OR","")</f>
        <v/>
      </c>
    </row>
    <row r="496" spans="1:6" x14ac:dyDescent="0.45">
      <c r="A496" s="48" t="str">
        <f>IF('Transfer Definitions'!F59&lt;&gt;"y","...",'Population Definitions'!$B$10)</f>
        <v>...</v>
      </c>
      <c r="B496" s="1" t="str">
        <f t="shared" si="10"/>
        <v/>
      </c>
      <c r="C496" s="48" t="str">
        <f>IF('Transfer Definitions'!F59&lt;&gt;"y","",'Population Definitions'!$B$6)</f>
        <v/>
      </c>
      <c r="D496" s="143" t="str">
        <f>IF(NOT('Transfer Definitions'!F59&lt;&gt;"y"),"Number","")</f>
        <v/>
      </c>
      <c r="E496" s="143" t="str">
        <f>IF(NOT('Transfer Definitions'!F59&lt;&gt;"y"),IF(SUMPRODUCT(--(G496:Y496&lt;&gt;""))=0,0,"N.A."),"")</f>
        <v/>
      </c>
      <c r="F496" s="48" t="str">
        <f>IF(NOT('Transfer Definitions'!F59&lt;&gt;"y"),"OR","")</f>
        <v/>
      </c>
    </row>
    <row r="497" spans="1:6" x14ac:dyDescent="0.45">
      <c r="A497" s="48" t="str">
        <f>IF('Transfer Definitions'!G59&lt;&gt;"y","...",'Population Definitions'!$B$10)</f>
        <v>...</v>
      </c>
      <c r="B497" s="1" t="str">
        <f t="shared" si="10"/>
        <v/>
      </c>
      <c r="C497" s="48" t="str">
        <f>IF('Transfer Definitions'!G59&lt;&gt;"y","",'Population Definitions'!$B$7)</f>
        <v/>
      </c>
      <c r="D497" s="143" t="str">
        <f>IF(NOT('Transfer Definitions'!G59&lt;&gt;"y"),"Number","")</f>
        <v/>
      </c>
      <c r="E497" s="143" t="str">
        <f>IF(NOT('Transfer Definitions'!G59&lt;&gt;"y"),IF(SUMPRODUCT(--(G497:Y497&lt;&gt;""))=0,0,"N.A."),"")</f>
        <v/>
      </c>
      <c r="F497" s="48" t="str">
        <f>IF(NOT('Transfer Definitions'!G59&lt;&gt;"y"),"OR","")</f>
        <v/>
      </c>
    </row>
    <row r="498" spans="1:6" x14ac:dyDescent="0.45">
      <c r="A498" s="48" t="str">
        <f>IF('Transfer Definitions'!H59&lt;&gt;"y","...",'Population Definitions'!$B$10)</f>
        <v>...</v>
      </c>
      <c r="B498" s="1" t="str">
        <f t="shared" si="10"/>
        <v/>
      </c>
      <c r="C498" s="48" t="str">
        <f>IF('Transfer Definitions'!H59&lt;&gt;"y","",'Population Definitions'!$B$8)</f>
        <v/>
      </c>
      <c r="D498" s="143" t="str">
        <f>IF(NOT('Transfer Definitions'!H59&lt;&gt;"y"),"Number","")</f>
        <v/>
      </c>
      <c r="E498" s="143" t="str">
        <f>IF(NOT('Transfer Definitions'!H59&lt;&gt;"y"),IF(SUMPRODUCT(--(G498:Y498&lt;&gt;""))=0,0,"N.A."),"")</f>
        <v/>
      </c>
      <c r="F498" s="48" t="str">
        <f>IF(NOT('Transfer Definitions'!H59&lt;&gt;"y"),"OR","")</f>
        <v/>
      </c>
    </row>
    <row r="499" spans="1:6" x14ac:dyDescent="0.45">
      <c r="A499" s="48" t="str">
        <f>IF('Transfer Definitions'!I59&lt;&gt;"y","...",'Population Definitions'!$B$10)</f>
        <v>...</v>
      </c>
      <c r="B499" s="1" t="str">
        <f t="shared" si="10"/>
        <v/>
      </c>
      <c r="C499" s="48" t="str">
        <f>IF('Transfer Definitions'!I59&lt;&gt;"y","",'Population Definitions'!$B$9)</f>
        <v/>
      </c>
      <c r="D499" s="143" t="str">
        <f>IF(NOT('Transfer Definitions'!I59&lt;&gt;"y"),"Number","")</f>
        <v/>
      </c>
      <c r="E499" s="143" t="str">
        <f>IF(NOT('Transfer Definitions'!I59&lt;&gt;"y"),IF(SUMPRODUCT(--(G499:Y499&lt;&gt;""))=0,0,"N.A."),"")</f>
        <v/>
      </c>
      <c r="F499" s="48" t="str">
        <f>IF(NOT('Transfer Definitions'!I59&lt;&gt;"y"),"OR","")</f>
        <v/>
      </c>
    </row>
    <row r="500" spans="1:6" x14ac:dyDescent="0.45">
      <c r="A500" s="48" t="str">
        <f>IF('Transfer Definitions'!K59&lt;&gt;"y","...",'Population Definitions'!$B$10)</f>
        <v>...</v>
      </c>
      <c r="B500" s="1" t="str">
        <f t="shared" si="10"/>
        <v/>
      </c>
      <c r="C500" s="48" t="str">
        <f>IF('Transfer Definitions'!K59&lt;&gt;"y","",'Population Definitions'!$B$11)</f>
        <v/>
      </c>
      <c r="D500" s="143" t="str">
        <f>IF(NOT('Transfer Definitions'!K59&lt;&gt;"y"),"Number","")</f>
        <v/>
      </c>
      <c r="E500" s="143" t="str">
        <f>IF(NOT('Transfer Definitions'!K59&lt;&gt;"y"),IF(SUMPRODUCT(--(G500:Y500&lt;&gt;""))=0,0,"N.A."),"")</f>
        <v/>
      </c>
      <c r="F500" s="48" t="str">
        <f>IF(NOT('Transfer Definitions'!K59&lt;&gt;"y"),"OR","")</f>
        <v/>
      </c>
    </row>
    <row r="501" spans="1:6" x14ac:dyDescent="0.45">
      <c r="A501" s="48" t="str">
        <f>IF('Transfer Definitions'!L59&lt;&gt;"y","...",'Population Definitions'!$B$10)</f>
        <v>...</v>
      </c>
      <c r="B501" s="1" t="str">
        <f t="shared" si="10"/>
        <v/>
      </c>
      <c r="C501" s="48" t="str">
        <f>IF('Transfer Definitions'!L59&lt;&gt;"y","",'Population Definitions'!$B$12)</f>
        <v/>
      </c>
      <c r="D501" s="143" t="str">
        <f>IF(NOT('Transfer Definitions'!L59&lt;&gt;"y"),"Number","")</f>
        <v/>
      </c>
      <c r="E501" s="143" t="str">
        <f>IF(NOT('Transfer Definitions'!L59&lt;&gt;"y"),IF(SUMPRODUCT(--(G501:Y501&lt;&gt;""))=0,0,"N.A."),"")</f>
        <v/>
      </c>
      <c r="F501" s="48" t="str">
        <f>IF(NOT('Transfer Definitions'!L59&lt;&gt;"y"),"OR","")</f>
        <v/>
      </c>
    </row>
    <row r="502" spans="1:6" x14ac:dyDescent="0.45">
      <c r="A502" s="48" t="str">
        <f>IF('Transfer Definitions'!M59&lt;&gt;"y","...",'Population Definitions'!$B$10)</f>
        <v>...</v>
      </c>
      <c r="B502" s="1" t="str">
        <f t="shared" si="10"/>
        <v/>
      </c>
      <c r="C502" s="48" t="str">
        <f>IF('Transfer Definitions'!M59&lt;&gt;"y","",'Population Definitions'!$B$13)</f>
        <v/>
      </c>
      <c r="D502" s="143" t="str">
        <f>IF(NOT('Transfer Definitions'!M59&lt;&gt;"y"),"Number","")</f>
        <v/>
      </c>
      <c r="E502" s="143" t="str">
        <f>IF(NOT('Transfer Definitions'!M59&lt;&gt;"y"),IF(SUMPRODUCT(--(G502:Y502&lt;&gt;""))=0,0,"N.A."),"")</f>
        <v/>
      </c>
      <c r="F502" s="48" t="str">
        <f>IF(NOT('Transfer Definitions'!M59&lt;&gt;"y"),"OR","")</f>
        <v/>
      </c>
    </row>
    <row r="503" spans="1:6" x14ac:dyDescent="0.45">
      <c r="A503" s="48" t="str">
        <f>IF('Transfer Definitions'!B60&lt;&gt;"y","...",'Population Definitions'!$B$11)</f>
        <v>...</v>
      </c>
      <c r="B503" s="1" t="str">
        <f t="shared" si="10"/>
        <v/>
      </c>
      <c r="C503" s="48" t="str">
        <f>IF('Transfer Definitions'!B60&lt;&gt;"y","",'Population Definitions'!$B$2)</f>
        <v/>
      </c>
      <c r="D503" s="143" t="str">
        <f>IF(NOT('Transfer Definitions'!B60&lt;&gt;"y"),"Number","")</f>
        <v/>
      </c>
      <c r="E503" s="143" t="str">
        <f>IF(NOT('Transfer Definitions'!B60&lt;&gt;"y"),IF(SUMPRODUCT(--(G503:Y503&lt;&gt;""))=0,0,"N.A."),"")</f>
        <v/>
      </c>
      <c r="F503" s="48" t="str">
        <f>IF(NOT('Transfer Definitions'!B60&lt;&gt;"y"),"OR","")</f>
        <v/>
      </c>
    </row>
    <row r="504" spans="1:6" x14ac:dyDescent="0.45">
      <c r="A504" s="48" t="str">
        <f>IF('Transfer Definitions'!C60&lt;&gt;"y","...",'Population Definitions'!$B$11)</f>
        <v>...</v>
      </c>
      <c r="B504" s="1" t="str">
        <f t="shared" si="10"/>
        <v/>
      </c>
      <c r="C504" s="48" t="str">
        <f>IF('Transfer Definitions'!C60&lt;&gt;"y","",'Population Definitions'!$B$3)</f>
        <v/>
      </c>
      <c r="D504" s="143" t="str">
        <f>IF(NOT('Transfer Definitions'!C60&lt;&gt;"y"),"Number","")</f>
        <v/>
      </c>
      <c r="E504" s="143" t="str">
        <f>IF(NOT('Transfer Definitions'!C60&lt;&gt;"y"),IF(SUMPRODUCT(--(G504:Y504&lt;&gt;""))=0,0,"N.A."),"")</f>
        <v/>
      </c>
      <c r="F504" s="48" t="str">
        <f>IF(NOT('Transfer Definitions'!C60&lt;&gt;"y"),"OR","")</f>
        <v/>
      </c>
    </row>
    <row r="505" spans="1:6" x14ac:dyDescent="0.45">
      <c r="A505" s="48" t="str">
        <f>IF('Transfer Definitions'!D60&lt;&gt;"y","...",'Population Definitions'!$B$11)</f>
        <v>...</v>
      </c>
      <c r="B505" s="1" t="str">
        <f t="shared" si="10"/>
        <v/>
      </c>
      <c r="C505" s="48" t="str">
        <f>IF('Transfer Definitions'!D60&lt;&gt;"y","",'Population Definitions'!$B$4)</f>
        <v/>
      </c>
      <c r="D505" s="143" t="str">
        <f>IF(NOT('Transfer Definitions'!D60&lt;&gt;"y"),"Number","")</f>
        <v/>
      </c>
      <c r="E505" s="143" t="str">
        <f>IF(NOT('Transfer Definitions'!D60&lt;&gt;"y"),IF(SUMPRODUCT(--(G505:Y505&lt;&gt;""))=0,0,"N.A."),"")</f>
        <v/>
      </c>
      <c r="F505" s="48" t="str">
        <f>IF(NOT('Transfer Definitions'!D60&lt;&gt;"y"),"OR","")</f>
        <v/>
      </c>
    </row>
    <row r="506" spans="1:6" x14ac:dyDescent="0.45">
      <c r="A506" s="48" t="str">
        <f>IF('Transfer Definitions'!E60&lt;&gt;"y","...",'Population Definitions'!$B$11)</f>
        <v>...</v>
      </c>
      <c r="B506" s="1" t="str">
        <f t="shared" si="10"/>
        <v/>
      </c>
      <c r="C506" s="48" t="str">
        <f>IF('Transfer Definitions'!E60&lt;&gt;"y","",'Population Definitions'!$B$5)</f>
        <v/>
      </c>
      <c r="D506" s="143" t="str">
        <f>IF(NOT('Transfer Definitions'!E60&lt;&gt;"y"),"Number","")</f>
        <v/>
      </c>
      <c r="E506" s="143" t="str">
        <f>IF(NOT('Transfer Definitions'!E60&lt;&gt;"y"),IF(SUMPRODUCT(--(G506:Y506&lt;&gt;""))=0,0,"N.A."),"")</f>
        <v/>
      </c>
      <c r="F506" s="48" t="str">
        <f>IF(NOT('Transfer Definitions'!E60&lt;&gt;"y"),"OR","")</f>
        <v/>
      </c>
    </row>
    <row r="507" spans="1:6" x14ac:dyDescent="0.45">
      <c r="A507" s="48" t="str">
        <f>IF('Transfer Definitions'!F60&lt;&gt;"y","...",'Population Definitions'!$B$11)</f>
        <v>...</v>
      </c>
      <c r="B507" s="1" t="str">
        <f t="shared" si="10"/>
        <v/>
      </c>
      <c r="C507" s="48" t="str">
        <f>IF('Transfer Definitions'!F60&lt;&gt;"y","",'Population Definitions'!$B$6)</f>
        <v/>
      </c>
      <c r="D507" s="143" t="str">
        <f>IF(NOT('Transfer Definitions'!F60&lt;&gt;"y"),"Number","")</f>
        <v/>
      </c>
      <c r="E507" s="143" t="str">
        <f>IF(NOT('Transfer Definitions'!F60&lt;&gt;"y"),IF(SUMPRODUCT(--(G507:Y507&lt;&gt;""))=0,0,"N.A."),"")</f>
        <v/>
      </c>
      <c r="F507" s="48" t="str">
        <f>IF(NOT('Transfer Definitions'!F60&lt;&gt;"y"),"OR","")</f>
        <v/>
      </c>
    </row>
    <row r="508" spans="1:6" x14ac:dyDescent="0.45">
      <c r="A508" s="48" t="str">
        <f>IF('Transfer Definitions'!G60&lt;&gt;"y","...",'Population Definitions'!$B$11)</f>
        <v>...</v>
      </c>
      <c r="B508" s="1" t="str">
        <f t="shared" si="10"/>
        <v/>
      </c>
      <c r="C508" s="48" t="str">
        <f>IF('Transfer Definitions'!G60&lt;&gt;"y","",'Population Definitions'!$B$7)</f>
        <v/>
      </c>
      <c r="D508" s="143" t="str">
        <f>IF(NOT('Transfer Definitions'!G60&lt;&gt;"y"),"Number","")</f>
        <v/>
      </c>
      <c r="E508" s="143" t="str">
        <f>IF(NOT('Transfer Definitions'!G60&lt;&gt;"y"),IF(SUMPRODUCT(--(G508:Y508&lt;&gt;""))=0,0,"N.A."),"")</f>
        <v/>
      </c>
      <c r="F508" s="48" t="str">
        <f>IF(NOT('Transfer Definitions'!G60&lt;&gt;"y"),"OR","")</f>
        <v/>
      </c>
    </row>
    <row r="509" spans="1:6" x14ac:dyDescent="0.45">
      <c r="A509" s="48" t="str">
        <f>IF('Transfer Definitions'!H60&lt;&gt;"y","...",'Population Definitions'!$B$11)</f>
        <v>...</v>
      </c>
      <c r="B509" s="1" t="str">
        <f t="shared" si="10"/>
        <v/>
      </c>
      <c r="C509" s="48" t="str">
        <f>IF('Transfer Definitions'!H60&lt;&gt;"y","",'Population Definitions'!$B$8)</f>
        <v/>
      </c>
      <c r="D509" s="143" t="str">
        <f>IF(NOT('Transfer Definitions'!H60&lt;&gt;"y"),"Number","")</f>
        <v/>
      </c>
      <c r="E509" s="143" t="str">
        <f>IF(NOT('Transfer Definitions'!H60&lt;&gt;"y"),IF(SUMPRODUCT(--(G509:Y509&lt;&gt;""))=0,0,"N.A."),"")</f>
        <v/>
      </c>
      <c r="F509" s="48" t="str">
        <f>IF(NOT('Transfer Definitions'!H60&lt;&gt;"y"),"OR","")</f>
        <v/>
      </c>
    </row>
    <row r="510" spans="1:6" x14ac:dyDescent="0.45">
      <c r="A510" s="48" t="str">
        <f>IF('Transfer Definitions'!I60&lt;&gt;"y","...",'Population Definitions'!$B$11)</f>
        <v>...</v>
      </c>
      <c r="B510" s="1" t="str">
        <f t="shared" si="10"/>
        <v/>
      </c>
      <c r="C510" s="48" t="str">
        <f>IF('Transfer Definitions'!I60&lt;&gt;"y","",'Population Definitions'!$B$9)</f>
        <v/>
      </c>
      <c r="D510" s="143" t="str">
        <f>IF(NOT('Transfer Definitions'!I60&lt;&gt;"y"),"Number","")</f>
        <v/>
      </c>
      <c r="E510" s="143" t="str">
        <f>IF(NOT('Transfer Definitions'!I60&lt;&gt;"y"),IF(SUMPRODUCT(--(G510:Y510&lt;&gt;""))=0,0,"N.A."),"")</f>
        <v/>
      </c>
      <c r="F510" s="48" t="str">
        <f>IF(NOT('Transfer Definitions'!I60&lt;&gt;"y"),"OR","")</f>
        <v/>
      </c>
    </row>
    <row r="511" spans="1:6" x14ac:dyDescent="0.45">
      <c r="A511" s="48" t="str">
        <f>IF('Transfer Definitions'!J60&lt;&gt;"y","...",'Population Definitions'!$B$11)</f>
        <v>...</v>
      </c>
      <c r="B511" s="1" t="str">
        <f t="shared" si="10"/>
        <v/>
      </c>
      <c r="C511" s="48" t="str">
        <f>IF('Transfer Definitions'!J60&lt;&gt;"y","",'Population Definitions'!$B$10)</f>
        <v/>
      </c>
      <c r="D511" s="143" t="str">
        <f>IF(NOT('Transfer Definitions'!J60&lt;&gt;"y"),"Number","")</f>
        <v/>
      </c>
      <c r="E511" s="143" t="str">
        <f>IF(NOT('Transfer Definitions'!J60&lt;&gt;"y"),IF(SUMPRODUCT(--(G511:Y511&lt;&gt;""))=0,0,"N.A."),"")</f>
        <v/>
      </c>
      <c r="F511" s="48" t="str">
        <f>IF(NOT('Transfer Definitions'!J60&lt;&gt;"y"),"OR","")</f>
        <v/>
      </c>
    </row>
    <row r="512" spans="1:6" x14ac:dyDescent="0.45">
      <c r="A512" s="48" t="str">
        <f>IF('Transfer Definitions'!L60&lt;&gt;"y","...",'Population Definitions'!$B$11)</f>
        <v>...</v>
      </c>
      <c r="B512" s="1" t="str">
        <f t="shared" si="10"/>
        <v/>
      </c>
      <c r="C512" s="48" t="str">
        <f>IF('Transfer Definitions'!L60&lt;&gt;"y","",'Population Definitions'!$B$12)</f>
        <v/>
      </c>
      <c r="D512" s="143" t="str">
        <f>IF(NOT('Transfer Definitions'!L60&lt;&gt;"y"),"Number","")</f>
        <v/>
      </c>
      <c r="E512" s="143" t="str">
        <f>IF(NOT('Transfer Definitions'!L60&lt;&gt;"y"),IF(SUMPRODUCT(--(G512:Y512&lt;&gt;""))=0,0,"N.A."),"")</f>
        <v/>
      </c>
      <c r="F512" s="48" t="str">
        <f>IF(NOT('Transfer Definitions'!L60&lt;&gt;"y"),"OR","")</f>
        <v/>
      </c>
    </row>
    <row r="513" spans="1:6" x14ac:dyDescent="0.45">
      <c r="A513" s="48" t="str">
        <f>IF('Transfer Definitions'!M60&lt;&gt;"y","...",'Population Definitions'!$B$11)</f>
        <v>...</v>
      </c>
      <c r="B513" s="1" t="str">
        <f t="shared" si="10"/>
        <v/>
      </c>
      <c r="C513" s="48" t="str">
        <f>IF('Transfer Definitions'!M60&lt;&gt;"y","",'Population Definitions'!$B$13)</f>
        <v/>
      </c>
      <c r="D513" s="143" t="str">
        <f>IF(NOT('Transfer Definitions'!M60&lt;&gt;"y"),"Number","")</f>
        <v/>
      </c>
      <c r="E513" s="143" t="str">
        <f>IF(NOT('Transfer Definitions'!M60&lt;&gt;"y"),IF(SUMPRODUCT(--(G513:Y513&lt;&gt;""))=0,0,"N.A."),"")</f>
        <v/>
      </c>
      <c r="F513" s="48" t="str">
        <f>IF(NOT('Transfer Definitions'!M60&lt;&gt;"y"),"OR","")</f>
        <v/>
      </c>
    </row>
    <row r="514" spans="1:6" x14ac:dyDescent="0.45">
      <c r="A514" s="48" t="str">
        <f>IF('Transfer Definitions'!B61&lt;&gt;"y","...",'Population Definitions'!$B$12)</f>
        <v>...</v>
      </c>
      <c r="B514" s="1" t="str">
        <f t="shared" si="10"/>
        <v/>
      </c>
      <c r="C514" s="48" t="str">
        <f>IF('Transfer Definitions'!B61&lt;&gt;"y","",'Population Definitions'!$B$2)</f>
        <v/>
      </c>
      <c r="D514" s="143" t="str">
        <f>IF(NOT('Transfer Definitions'!B61&lt;&gt;"y"),"Number","")</f>
        <v/>
      </c>
      <c r="E514" s="143" t="str">
        <f>IF(NOT('Transfer Definitions'!B61&lt;&gt;"y"),IF(SUMPRODUCT(--(G514:Y514&lt;&gt;""))=0,0,"N.A."),"")</f>
        <v/>
      </c>
      <c r="F514" s="48" t="str">
        <f>IF(NOT('Transfer Definitions'!B61&lt;&gt;"y"),"OR","")</f>
        <v/>
      </c>
    </row>
    <row r="515" spans="1:6" x14ac:dyDescent="0.45">
      <c r="A515" s="48" t="str">
        <f>IF('Transfer Definitions'!C61&lt;&gt;"y","...",'Population Definitions'!$B$12)</f>
        <v>...</v>
      </c>
      <c r="B515" s="1" t="str">
        <f t="shared" si="10"/>
        <v/>
      </c>
      <c r="C515" s="48" t="str">
        <f>IF('Transfer Definitions'!C61&lt;&gt;"y","",'Population Definitions'!$B$3)</f>
        <v/>
      </c>
      <c r="D515" s="143" t="str">
        <f>IF(NOT('Transfer Definitions'!C61&lt;&gt;"y"),"Number","")</f>
        <v/>
      </c>
      <c r="E515" s="143" t="str">
        <f>IF(NOT('Transfer Definitions'!C61&lt;&gt;"y"),IF(SUMPRODUCT(--(G515:Y515&lt;&gt;""))=0,0,"N.A."),"")</f>
        <v/>
      </c>
      <c r="F515" s="48" t="str">
        <f>IF(NOT('Transfer Definitions'!C61&lt;&gt;"y"),"OR","")</f>
        <v/>
      </c>
    </row>
    <row r="516" spans="1:6" x14ac:dyDescent="0.45">
      <c r="A516" s="48" t="str">
        <f>IF('Transfer Definitions'!D61&lt;&gt;"y","...",'Population Definitions'!$B$12)</f>
        <v>...</v>
      </c>
      <c r="B516" s="1" t="str">
        <f t="shared" si="10"/>
        <v/>
      </c>
      <c r="C516" s="48" t="str">
        <f>IF('Transfer Definitions'!D61&lt;&gt;"y","",'Population Definitions'!$B$4)</f>
        <v/>
      </c>
      <c r="D516" s="143" t="str">
        <f>IF(NOT('Transfer Definitions'!D61&lt;&gt;"y"),"Number","")</f>
        <v/>
      </c>
      <c r="E516" s="143" t="str">
        <f>IF(NOT('Transfer Definitions'!D61&lt;&gt;"y"),IF(SUMPRODUCT(--(G516:Y516&lt;&gt;""))=0,0,"N.A."),"")</f>
        <v/>
      </c>
      <c r="F516" s="48" t="str">
        <f>IF(NOT('Transfer Definitions'!D61&lt;&gt;"y"),"OR","")</f>
        <v/>
      </c>
    </row>
    <row r="517" spans="1:6" x14ac:dyDescent="0.45">
      <c r="A517" s="48" t="str">
        <f>IF('Transfer Definitions'!E61&lt;&gt;"y","...",'Population Definitions'!$B$12)</f>
        <v>...</v>
      </c>
      <c r="B517" s="1" t="str">
        <f t="shared" si="10"/>
        <v/>
      </c>
      <c r="C517" s="48" t="str">
        <f>IF('Transfer Definitions'!E61&lt;&gt;"y","",'Population Definitions'!$B$5)</f>
        <v/>
      </c>
      <c r="D517" s="143" t="str">
        <f>IF(NOT('Transfer Definitions'!E61&lt;&gt;"y"),"Number","")</f>
        <v/>
      </c>
      <c r="E517" s="143" t="str">
        <f>IF(NOT('Transfer Definitions'!E61&lt;&gt;"y"),IF(SUMPRODUCT(--(G517:Y517&lt;&gt;""))=0,0,"N.A."),"")</f>
        <v/>
      </c>
      <c r="F517" s="48" t="str">
        <f>IF(NOT('Transfer Definitions'!E61&lt;&gt;"y"),"OR","")</f>
        <v/>
      </c>
    </row>
    <row r="518" spans="1:6" x14ac:dyDescent="0.45">
      <c r="A518" s="48" t="str">
        <f>IF('Transfer Definitions'!F61&lt;&gt;"y","...",'Population Definitions'!$B$12)</f>
        <v>...</v>
      </c>
      <c r="B518" s="1" t="str">
        <f t="shared" si="10"/>
        <v/>
      </c>
      <c r="C518" s="48" t="str">
        <f>IF('Transfer Definitions'!F61&lt;&gt;"y","",'Population Definitions'!$B$6)</f>
        <v/>
      </c>
      <c r="D518" s="143" t="str">
        <f>IF(NOT('Transfer Definitions'!F61&lt;&gt;"y"),"Number","")</f>
        <v/>
      </c>
      <c r="E518" s="143" t="str">
        <f>IF(NOT('Transfer Definitions'!F61&lt;&gt;"y"),IF(SUMPRODUCT(--(G518:Y518&lt;&gt;""))=0,0,"N.A."),"")</f>
        <v/>
      </c>
      <c r="F518" s="48" t="str">
        <f>IF(NOT('Transfer Definitions'!F61&lt;&gt;"y"),"OR","")</f>
        <v/>
      </c>
    </row>
    <row r="519" spans="1:6" x14ac:dyDescent="0.45">
      <c r="A519" s="48" t="str">
        <f>IF('Transfer Definitions'!G61&lt;&gt;"y","...",'Population Definitions'!$B$12)</f>
        <v>...</v>
      </c>
      <c r="B519" s="1" t="str">
        <f t="shared" si="10"/>
        <v/>
      </c>
      <c r="C519" s="48" t="str">
        <f>IF('Transfer Definitions'!G61&lt;&gt;"y","",'Population Definitions'!$B$7)</f>
        <v/>
      </c>
      <c r="D519" s="143" t="str">
        <f>IF(NOT('Transfer Definitions'!G61&lt;&gt;"y"),"Number","")</f>
        <v/>
      </c>
      <c r="E519" s="143" t="str">
        <f>IF(NOT('Transfer Definitions'!G61&lt;&gt;"y"),IF(SUMPRODUCT(--(G519:Y519&lt;&gt;""))=0,0,"N.A."),"")</f>
        <v/>
      </c>
      <c r="F519" s="48" t="str">
        <f>IF(NOT('Transfer Definitions'!G61&lt;&gt;"y"),"OR","")</f>
        <v/>
      </c>
    </row>
    <row r="520" spans="1:6" x14ac:dyDescent="0.45">
      <c r="A520" s="48" t="str">
        <f>IF('Transfer Definitions'!H61&lt;&gt;"y","...",'Population Definitions'!$B$12)</f>
        <v>...</v>
      </c>
      <c r="B520" s="1" t="str">
        <f t="shared" si="10"/>
        <v/>
      </c>
      <c r="C520" s="48" t="str">
        <f>IF('Transfer Definitions'!H61&lt;&gt;"y","",'Population Definitions'!$B$8)</f>
        <v/>
      </c>
      <c r="D520" s="143" t="str">
        <f>IF(NOT('Transfer Definitions'!H61&lt;&gt;"y"),"Number","")</f>
        <v/>
      </c>
      <c r="E520" s="143" t="str">
        <f>IF(NOT('Transfer Definitions'!H61&lt;&gt;"y"),IF(SUMPRODUCT(--(G520:Y520&lt;&gt;""))=0,0,"N.A."),"")</f>
        <v/>
      </c>
      <c r="F520" s="48" t="str">
        <f>IF(NOT('Transfer Definitions'!H61&lt;&gt;"y"),"OR","")</f>
        <v/>
      </c>
    </row>
    <row r="521" spans="1:6" x14ac:dyDescent="0.45">
      <c r="A521" s="48" t="str">
        <f>IF('Transfer Definitions'!I61&lt;&gt;"y","...",'Population Definitions'!$B$12)</f>
        <v>...</v>
      </c>
      <c r="B521" s="1" t="str">
        <f t="shared" si="10"/>
        <v/>
      </c>
      <c r="C521" s="48" t="str">
        <f>IF('Transfer Definitions'!I61&lt;&gt;"y","",'Population Definitions'!$B$9)</f>
        <v/>
      </c>
      <c r="D521" s="143" t="str">
        <f>IF(NOT('Transfer Definitions'!I61&lt;&gt;"y"),"Number","")</f>
        <v/>
      </c>
      <c r="E521" s="143" t="str">
        <f>IF(NOT('Transfer Definitions'!I61&lt;&gt;"y"),IF(SUMPRODUCT(--(G521:Y521&lt;&gt;""))=0,0,"N.A."),"")</f>
        <v/>
      </c>
      <c r="F521" s="48" t="str">
        <f>IF(NOT('Transfer Definitions'!I61&lt;&gt;"y"),"OR","")</f>
        <v/>
      </c>
    </row>
    <row r="522" spans="1:6" x14ac:dyDescent="0.45">
      <c r="A522" s="48" t="str">
        <f>IF('Transfer Definitions'!J61&lt;&gt;"y","...",'Population Definitions'!$B$12)</f>
        <v>...</v>
      </c>
      <c r="B522" s="1" t="str">
        <f t="shared" si="10"/>
        <v/>
      </c>
      <c r="C522" s="48" t="str">
        <f>IF('Transfer Definitions'!J61&lt;&gt;"y","",'Population Definitions'!$B$10)</f>
        <v/>
      </c>
      <c r="D522" s="143" t="str">
        <f>IF(NOT('Transfer Definitions'!J61&lt;&gt;"y"),"Number","")</f>
        <v/>
      </c>
      <c r="E522" s="143" t="str">
        <f>IF(NOT('Transfer Definitions'!J61&lt;&gt;"y"),IF(SUMPRODUCT(--(G522:Y522&lt;&gt;""))=0,0,"N.A."),"")</f>
        <v/>
      </c>
      <c r="F522" s="48" t="str">
        <f>IF(NOT('Transfer Definitions'!J61&lt;&gt;"y"),"OR","")</f>
        <v/>
      </c>
    </row>
    <row r="523" spans="1:6" x14ac:dyDescent="0.45">
      <c r="A523" s="48" t="str">
        <f>IF('Transfer Definitions'!K61&lt;&gt;"y","...",'Population Definitions'!$B$12)</f>
        <v>...</v>
      </c>
      <c r="B523" s="1" t="str">
        <f t="shared" si="10"/>
        <v/>
      </c>
      <c r="C523" s="48" t="str">
        <f>IF('Transfer Definitions'!K61&lt;&gt;"y","",'Population Definitions'!$B$11)</f>
        <v/>
      </c>
      <c r="D523" s="143" t="str">
        <f>IF(NOT('Transfer Definitions'!K61&lt;&gt;"y"),"Number","")</f>
        <v/>
      </c>
      <c r="E523" s="143" t="str">
        <f>IF(NOT('Transfer Definitions'!K61&lt;&gt;"y"),IF(SUMPRODUCT(--(G523:Y523&lt;&gt;""))=0,0,"N.A."),"")</f>
        <v/>
      </c>
      <c r="F523" s="48" t="str">
        <f>IF(NOT('Transfer Definitions'!K61&lt;&gt;"y"),"OR","")</f>
        <v/>
      </c>
    </row>
    <row r="524" spans="1:6" x14ac:dyDescent="0.45">
      <c r="A524" s="48" t="str">
        <f>IF('Transfer Definitions'!M61&lt;&gt;"y","...",'Population Definitions'!$B$12)</f>
        <v>...</v>
      </c>
      <c r="B524" s="1" t="str">
        <f t="shared" si="10"/>
        <v/>
      </c>
      <c r="C524" s="48" t="str">
        <f>IF('Transfer Definitions'!M61&lt;&gt;"y","",'Population Definitions'!$B$13)</f>
        <v/>
      </c>
      <c r="D524" s="143" t="str">
        <f>IF(NOT('Transfer Definitions'!M61&lt;&gt;"y"),"Number","")</f>
        <v/>
      </c>
      <c r="E524" s="143" t="str">
        <f>IF(NOT('Transfer Definitions'!M61&lt;&gt;"y"),IF(SUMPRODUCT(--(G524:Y524&lt;&gt;""))=0,0,"N.A."),"")</f>
        <v/>
      </c>
      <c r="F524" s="48" t="str">
        <f>IF(NOT('Transfer Definitions'!M61&lt;&gt;"y"),"OR","")</f>
        <v/>
      </c>
    </row>
    <row r="525" spans="1:6" x14ac:dyDescent="0.45">
      <c r="A525" s="48" t="str">
        <f>IF('Transfer Definitions'!B62&lt;&gt;"y","...",'Population Definitions'!$B$13)</f>
        <v>...</v>
      </c>
      <c r="B525" s="1" t="str">
        <f t="shared" si="10"/>
        <v/>
      </c>
      <c r="C525" s="48" t="str">
        <f>IF('Transfer Definitions'!B62&lt;&gt;"y","",'Population Definitions'!$B$2)</f>
        <v/>
      </c>
      <c r="D525" s="143" t="str">
        <f>IF(NOT('Transfer Definitions'!B62&lt;&gt;"y"),"Number","")</f>
        <v/>
      </c>
      <c r="E525" s="143" t="str">
        <f>IF(NOT('Transfer Definitions'!B62&lt;&gt;"y"),IF(SUMPRODUCT(--(G525:Y525&lt;&gt;""))=0,0,"N.A."),"")</f>
        <v/>
      </c>
      <c r="F525" s="48" t="str">
        <f>IF(NOT('Transfer Definitions'!B62&lt;&gt;"y"),"OR","")</f>
        <v/>
      </c>
    </row>
    <row r="526" spans="1:6" x14ac:dyDescent="0.45">
      <c r="A526" s="48" t="str">
        <f>IF('Transfer Definitions'!C62&lt;&gt;"y","...",'Population Definitions'!$B$13)</f>
        <v>...</v>
      </c>
      <c r="B526" s="1" t="str">
        <f t="shared" si="10"/>
        <v/>
      </c>
      <c r="C526" s="48" t="str">
        <f>IF('Transfer Definitions'!C62&lt;&gt;"y","",'Population Definitions'!$B$3)</f>
        <v/>
      </c>
      <c r="D526" s="143" t="str">
        <f>IF(NOT('Transfer Definitions'!C62&lt;&gt;"y"),"Number","")</f>
        <v/>
      </c>
      <c r="E526" s="143" t="str">
        <f>IF(NOT('Transfer Definitions'!C62&lt;&gt;"y"),IF(SUMPRODUCT(--(G526:Y526&lt;&gt;""))=0,0,"N.A."),"")</f>
        <v/>
      </c>
      <c r="F526" s="48" t="str">
        <f>IF(NOT('Transfer Definitions'!C62&lt;&gt;"y"),"OR","")</f>
        <v/>
      </c>
    </row>
    <row r="527" spans="1:6" x14ac:dyDescent="0.45">
      <c r="A527" s="48" t="str">
        <f>IF('Transfer Definitions'!D62&lt;&gt;"y","...",'Population Definitions'!$B$13)</f>
        <v>...</v>
      </c>
      <c r="B527" s="1" t="str">
        <f t="shared" si="10"/>
        <v/>
      </c>
      <c r="C527" s="48" t="str">
        <f>IF('Transfer Definitions'!D62&lt;&gt;"y","",'Population Definitions'!$B$4)</f>
        <v/>
      </c>
      <c r="D527" s="143" t="str">
        <f>IF(NOT('Transfer Definitions'!D62&lt;&gt;"y"),"Number","")</f>
        <v/>
      </c>
      <c r="E527" s="143" t="str">
        <f>IF(NOT('Transfer Definitions'!D62&lt;&gt;"y"),IF(SUMPRODUCT(--(G527:Y527&lt;&gt;""))=0,0,"N.A."),"")</f>
        <v/>
      </c>
      <c r="F527" s="48" t="str">
        <f>IF(NOT('Transfer Definitions'!D62&lt;&gt;"y"),"OR","")</f>
        <v/>
      </c>
    </row>
    <row r="528" spans="1:6" x14ac:dyDescent="0.45">
      <c r="A528" s="48" t="str">
        <f>IF('Transfer Definitions'!E62&lt;&gt;"y","...",'Population Definitions'!$B$13)</f>
        <v>...</v>
      </c>
      <c r="B528" s="1" t="str">
        <f t="shared" si="10"/>
        <v/>
      </c>
      <c r="C528" s="48" t="str">
        <f>IF('Transfer Definitions'!E62&lt;&gt;"y","",'Population Definitions'!$B$5)</f>
        <v/>
      </c>
      <c r="D528" s="143" t="str">
        <f>IF(NOT('Transfer Definitions'!E62&lt;&gt;"y"),"Number","")</f>
        <v/>
      </c>
      <c r="E528" s="143" t="str">
        <f>IF(NOT('Transfer Definitions'!E62&lt;&gt;"y"),IF(SUMPRODUCT(--(G528:Y528&lt;&gt;""))=0,0,"N.A."),"")</f>
        <v/>
      </c>
      <c r="F528" s="48" t="str">
        <f>IF(NOT('Transfer Definitions'!E62&lt;&gt;"y"),"OR","")</f>
        <v/>
      </c>
    </row>
    <row r="529" spans="1:25" x14ac:dyDescent="0.45">
      <c r="A529" s="48" t="str">
        <f>IF('Transfer Definitions'!F62&lt;&gt;"y","...",'Population Definitions'!$B$13)</f>
        <v>...</v>
      </c>
      <c r="B529" s="1" t="str">
        <f t="shared" si="10"/>
        <v/>
      </c>
      <c r="C529" s="48" t="str">
        <f>IF('Transfer Definitions'!F62&lt;&gt;"y","",'Population Definitions'!$B$6)</f>
        <v/>
      </c>
      <c r="D529" s="143" t="str">
        <f>IF(NOT('Transfer Definitions'!F62&lt;&gt;"y"),"Number","")</f>
        <v/>
      </c>
      <c r="E529" s="143" t="str">
        <f>IF(NOT('Transfer Definitions'!F62&lt;&gt;"y"),IF(SUMPRODUCT(--(G529:Y529&lt;&gt;""))=0,0,"N.A."),"")</f>
        <v/>
      </c>
      <c r="F529" s="48" t="str">
        <f>IF(NOT('Transfer Definitions'!F62&lt;&gt;"y"),"OR","")</f>
        <v/>
      </c>
    </row>
    <row r="530" spans="1:25" x14ac:dyDescent="0.45">
      <c r="A530" s="48" t="str">
        <f>IF('Transfer Definitions'!G62&lt;&gt;"y","...",'Population Definitions'!$B$13)</f>
        <v>...</v>
      </c>
      <c r="B530" s="1" t="str">
        <f t="shared" si="10"/>
        <v/>
      </c>
      <c r="C530" s="48" t="str">
        <f>IF('Transfer Definitions'!G62&lt;&gt;"y","",'Population Definitions'!$B$7)</f>
        <v/>
      </c>
      <c r="D530" s="143" t="str">
        <f>IF(NOT('Transfer Definitions'!G62&lt;&gt;"y"),"Number","")</f>
        <v/>
      </c>
      <c r="E530" s="143" t="str">
        <f>IF(NOT('Transfer Definitions'!G62&lt;&gt;"y"),IF(SUMPRODUCT(--(G530:Y530&lt;&gt;""))=0,0,"N.A."),"")</f>
        <v/>
      </c>
      <c r="F530" s="48" t="str">
        <f>IF(NOT('Transfer Definitions'!G62&lt;&gt;"y"),"OR","")</f>
        <v/>
      </c>
    </row>
    <row r="531" spans="1:25" x14ac:dyDescent="0.45">
      <c r="A531" s="48" t="str">
        <f>IF('Transfer Definitions'!H62&lt;&gt;"y","...",'Population Definitions'!$B$13)</f>
        <v>...</v>
      </c>
      <c r="B531" s="1" t="str">
        <f t="shared" si="10"/>
        <v/>
      </c>
      <c r="C531" s="48" t="str">
        <f>IF('Transfer Definitions'!H62&lt;&gt;"y","",'Population Definitions'!$B$8)</f>
        <v/>
      </c>
      <c r="D531" s="143" t="str">
        <f>IF(NOT('Transfer Definitions'!H62&lt;&gt;"y"),"Number","")</f>
        <v/>
      </c>
      <c r="E531" s="143" t="str">
        <f>IF(NOT('Transfer Definitions'!H62&lt;&gt;"y"),IF(SUMPRODUCT(--(G531:Y531&lt;&gt;""))=0,0,"N.A."),"")</f>
        <v/>
      </c>
      <c r="F531" s="48" t="str">
        <f>IF(NOT('Transfer Definitions'!H62&lt;&gt;"y"),"OR","")</f>
        <v/>
      </c>
    </row>
    <row r="532" spans="1:25" x14ac:dyDescent="0.45">
      <c r="A532" s="48" t="str">
        <f>IF('Transfer Definitions'!I62&lt;&gt;"y","...",'Population Definitions'!$B$13)</f>
        <v>...</v>
      </c>
      <c r="B532" s="1" t="str">
        <f t="shared" ref="B532:B535" si="11">IF(C532="","","---&gt;")</f>
        <v/>
      </c>
      <c r="C532" s="48" t="str">
        <f>IF('Transfer Definitions'!I62&lt;&gt;"y","",'Population Definitions'!$B$9)</f>
        <v/>
      </c>
      <c r="D532" s="143" t="str">
        <f>IF(NOT('Transfer Definitions'!I62&lt;&gt;"y"),"Number","")</f>
        <v/>
      </c>
      <c r="E532" s="143" t="str">
        <f>IF(NOT('Transfer Definitions'!I62&lt;&gt;"y"),IF(SUMPRODUCT(--(G532:Y532&lt;&gt;""))=0,0,"N.A."),"")</f>
        <v/>
      </c>
      <c r="F532" s="48" t="str">
        <f>IF(NOT('Transfer Definitions'!I62&lt;&gt;"y"),"OR","")</f>
        <v/>
      </c>
    </row>
    <row r="533" spans="1:25" x14ac:dyDescent="0.45">
      <c r="A533" s="48" t="str">
        <f>IF('Transfer Definitions'!J62&lt;&gt;"y","...",'Population Definitions'!$B$13)</f>
        <v>...</v>
      </c>
      <c r="B533" s="1" t="str">
        <f t="shared" si="11"/>
        <v/>
      </c>
      <c r="C533" s="48" t="str">
        <f>IF('Transfer Definitions'!J62&lt;&gt;"y","",'Population Definitions'!$B$10)</f>
        <v/>
      </c>
      <c r="D533" s="143" t="str">
        <f>IF(NOT('Transfer Definitions'!J62&lt;&gt;"y"),"Number","")</f>
        <v/>
      </c>
      <c r="E533" s="143" t="str">
        <f>IF(NOT('Transfer Definitions'!J62&lt;&gt;"y"),IF(SUMPRODUCT(--(G533:Y533&lt;&gt;""))=0,0,"N.A."),"")</f>
        <v/>
      </c>
      <c r="F533" s="48" t="str">
        <f>IF(NOT('Transfer Definitions'!J62&lt;&gt;"y"),"OR","")</f>
        <v/>
      </c>
    </row>
    <row r="534" spans="1:25" x14ac:dyDescent="0.45">
      <c r="A534" s="48" t="str">
        <f>IF('Transfer Definitions'!K62&lt;&gt;"y","...",'Population Definitions'!$B$13)</f>
        <v>...</v>
      </c>
      <c r="B534" s="1" t="str">
        <f t="shared" si="11"/>
        <v/>
      </c>
      <c r="C534" s="48" t="str">
        <f>IF('Transfer Definitions'!K62&lt;&gt;"y","",'Population Definitions'!$B$11)</f>
        <v/>
      </c>
      <c r="D534" s="143" t="str">
        <f>IF(NOT('Transfer Definitions'!K62&lt;&gt;"y"),"Number","")</f>
        <v/>
      </c>
      <c r="E534" s="143" t="str">
        <f>IF(NOT('Transfer Definitions'!K62&lt;&gt;"y"),IF(SUMPRODUCT(--(G534:Y534&lt;&gt;""))=0,0,"N.A."),"")</f>
        <v/>
      </c>
      <c r="F534" s="48" t="str">
        <f>IF(NOT('Transfer Definitions'!K62&lt;&gt;"y"),"OR","")</f>
        <v/>
      </c>
    </row>
    <row r="535" spans="1:25" x14ac:dyDescent="0.45">
      <c r="A535" s="48" t="str">
        <f>IF('Transfer Definitions'!L62&lt;&gt;"y","...",'Population Definitions'!$B$13)</f>
        <v>...</v>
      </c>
      <c r="B535" s="1" t="str">
        <f t="shared" si="11"/>
        <v/>
      </c>
      <c r="C535" s="48" t="str">
        <f>IF('Transfer Definitions'!L62&lt;&gt;"y","",'Population Definitions'!$B$12)</f>
        <v/>
      </c>
      <c r="D535" s="143" t="str">
        <f>IF(NOT('Transfer Definitions'!L62&lt;&gt;"y"),"Number","")</f>
        <v/>
      </c>
      <c r="E535" s="143" t="str">
        <f>IF(NOT('Transfer Definitions'!L62&lt;&gt;"y"),IF(SUMPRODUCT(--(G535:Y535&lt;&gt;""))=0,0,"N.A."),"")</f>
        <v/>
      </c>
      <c r="F535" s="48" t="str">
        <f>IF(NOT('Transfer Definitions'!L62&lt;&gt;"y"),"OR","")</f>
        <v/>
      </c>
    </row>
    <row r="537" spans="1:25" x14ac:dyDescent="0.45">
      <c r="A537" s="1" t="str">
        <f>'Transfer Definitions'!$B$6</f>
        <v>Transfer 4</v>
      </c>
      <c r="D537" s="1" t="s">
        <v>3</v>
      </c>
      <c r="E537" s="1" t="s">
        <v>4</v>
      </c>
      <c r="G537" s="1">
        <v>2000</v>
      </c>
      <c r="H537" s="1">
        <v>2001</v>
      </c>
      <c r="I537" s="1">
        <v>2002</v>
      </c>
      <c r="J537" s="1">
        <v>2003</v>
      </c>
      <c r="K537" s="1">
        <v>2004</v>
      </c>
      <c r="L537" s="1">
        <v>2005</v>
      </c>
      <c r="M537" s="1">
        <v>2006</v>
      </c>
      <c r="N537" s="1">
        <v>2007</v>
      </c>
      <c r="O537" s="1">
        <v>2008</v>
      </c>
      <c r="P537" s="1">
        <v>2009</v>
      </c>
      <c r="Q537" s="1">
        <v>2010</v>
      </c>
      <c r="R537" s="1">
        <v>2011</v>
      </c>
      <c r="S537" s="1">
        <v>2012</v>
      </c>
      <c r="T537" s="1">
        <v>2013</v>
      </c>
      <c r="U537" s="1">
        <v>2014</v>
      </c>
      <c r="V537" s="1">
        <v>2015</v>
      </c>
      <c r="W537" s="1">
        <v>2016</v>
      </c>
      <c r="X537" s="1">
        <v>2017</v>
      </c>
      <c r="Y537" s="1">
        <v>2018</v>
      </c>
    </row>
    <row r="538" spans="1:25" x14ac:dyDescent="0.45">
      <c r="A538" s="48" t="str">
        <f>IF('Transfer Definitions'!C65&lt;&gt;"y","...",'Population Definitions'!$B$2)</f>
        <v>...</v>
      </c>
      <c r="B538" s="1" t="str">
        <f t="shared" ref="B538:B601" si="12">IF(C538="","","---&gt;")</f>
        <v/>
      </c>
      <c r="C538" s="48" t="str">
        <f>IF('Transfer Definitions'!C65&lt;&gt;"y","",'Population Definitions'!$B$3)</f>
        <v/>
      </c>
      <c r="D538" s="143" t="str">
        <f>IF(NOT('Transfer Definitions'!C65&lt;&gt;"y"),"Number","")</f>
        <v/>
      </c>
      <c r="E538" s="143" t="str">
        <f>IF(NOT('Transfer Definitions'!C65&lt;&gt;"y"),IF(SUMPRODUCT(--(G538:Y538&lt;&gt;""))=0,0,"N.A."),"")</f>
        <v/>
      </c>
      <c r="F538" s="48" t="str">
        <f>IF(NOT('Transfer Definitions'!C65&lt;&gt;"y"),"OR","")</f>
        <v/>
      </c>
    </row>
    <row r="539" spans="1:25" x14ac:dyDescent="0.45">
      <c r="A539" s="48" t="str">
        <f>IF('Transfer Definitions'!D65&lt;&gt;"y","...",'Population Definitions'!$B$2)</f>
        <v>...</v>
      </c>
      <c r="B539" s="1" t="str">
        <f t="shared" si="12"/>
        <v/>
      </c>
      <c r="C539" s="48" t="str">
        <f>IF('Transfer Definitions'!D65&lt;&gt;"y","",'Population Definitions'!$B$4)</f>
        <v/>
      </c>
      <c r="D539" s="143" t="str">
        <f>IF(NOT('Transfer Definitions'!D65&lt;&gt;"y"),"Number","")</f>
        <v/>
      </c>
      <c r="E539" s="143" t="str">
        <f>IF(NOT('Transfer Definitions'!D65&lt;&gt;"y"),IF(SUMPRODUCT(--(G539:Y539&lt;&gt;""))=0,0,"N.A."),"")</f>
        <v/>
      </c>
      <c r="F539" s="48" t="str">
        <f>IF(NOT('Transfer Definitions'!D65&lt;&gt;"y"),"OR","")</f>
        <v/>
      </c>
    </row>
    <row r="540" spans="1:25" x14ac:dyDescent="0.45">
      <c r="A540" s="48" t="str">
        <f>IF('Transfer Definitions'!E65&lt;&gt;"y","...",'Population Definitions'!$B$2)</f>
        <v>...</v>
      </c>
      <c r="B540" s="1" t="str">
        <f t="shared" si="12"/>
        <v/>
      </c>
      <c r="C540" s="48" t="str">
        <f>IF('Transfer Definitions'!E65&lt;&gt;"y","",'Population Definitions'!$B$5)</f>
        <v/>
      </c>
      <c r="D540" s="143" t="str">
        <f>IF(NOT('Transfer Definitions'!E65&lt;&gt;"y"),"Number","")</f>
        <v/>
      </c>
      <c r="E540" s="143" t="str">
        <f>IF(NOT('Transfer Definitions'!E65&lt;&gt;"y"),IF(SUMPRODUCT(--(G540:Y540&lt;&gt;""))=0,0,"N.A."),"")</f>
        <v/>
      </c>
      <c r="F540" s="48" t="str">
        <f>IF(NOT('Transfer Definitions'!E65&lt;&gt;"y"),"OR","")</f>
        <v/>
      </c>
    </row>
    <row r="541" spans="1:25" x14ac:dyDescent="0.45">
      <c r="A541" s="48" t="str">
        <f>IF('Transfer Definitions'!F65&lt;&gt;"y","...",'Population Definitions'!$B$2)</f>
        <v>...</v>
      </c>
      <c r="B541" s="1" t="str">
        <f t="shared" si="12"/>
        <v/>
      </c>
      <c r="C541" s="48" t="str">
        <f>IF('Transfer Definitions'!F65&lt;&gt;"y","",'Population Definitions'!$B$6)</f>
        <v/>
      </c>
      <c r="D541" s="143" t="str">
        <f>IF(NOT('Transfer Definitions'!F65&lt;&gt;"y"),"Number","")</f>
        <v/>
      </c>
      <c r="E541" s="143" t="str">
        <f>IF(NOT('Transfer Definitions'!F65&lt;&gt;"y"),IF(SUMPRODUCT(--(G541:Y541&lt;&gt;""))=0,0,"N.A."),"")</f>
        <v/>
      </c>
      <c r="F541" s="48" t="str">
        <f>IF(NOT('Transfer Definitions'!F65&lt;&gt;"y"),"OR","")</f>
        <v/>
      </c>
    </row>
    <row r="542" spans="1:25" x14ac:dyDescent="0.45">
      <c r="A542" s="48" t="str">
        <f>IF('Transfer Definitions'!G65&lt;&gt;"y","...",'Population Definitions'!$B$2)</f>
        <v>...</v>
      </c>
      <c r="B542" s="1" t="str">
        <f t="shared" si="12"/>
        <v/>
      </c>
      <c r="C542" s="48" t="str">
        <f>IF('Transfer Definitions'!G65&lt;&gt;"y","",'Population Definitions'!$B$7)</f>
        <v/>
      </c>
      <c r="D542" s="143" t="str">
        <f>IF(NOT('Transfer Definitions'!G65&lt;&gt;"y"),"Number","")</f>
        <v/>
      </c>
      <c r="E542" s="143" t="str">
        <f>IF(NOT('Transfer Definitions'!G65&lt;&gt;"y"),IF(SUMPRODUCT(--(G542:Y542&lt;&gt;""))=0,0,"N.A."),"")</f>
        <v/>
      </c>
      <c r="F542" s="48" t="str">
        <f>IF(NOT('Transfer Definitions'!G65&lt;&gt;"y"),"OR","")</f>
        <v/>
      </c>
    </row>
    <row r="543" spans="1:25" x14ac:dyDescent="0.45">
      <c r="A543" s="48" t="str">
        <f>IF('Transfer Definitions'!H65&lt;&gt;"y","...",'Population Definitions'!$B$2)</f>
        <v>...</v>
      </c>
      <c r="B543" s="1" t="str">
        <f t="shared" si="12"/>
        <v/>
      </c>
      <c r="C543" s="48" t="str">
        <f>IF('Transfer Definitions'!H65&lt;&gt;"y","",'Population Definitions'!$B$8)</f>
        <v/>
      </c>
      <c r="D543" s="143" t="str">
        <f>IF(NOT('Transfer Definitions'!H65&lt;&gt;"y"),"Number","")</f>
        <v/>
      </c>
      <c r="E543" s="143" t="str">
        <f>IF(NOT('Transfer Definitions'!H65&lt;&gt;"y"),IF(SUMPRODUCT(--(G543:Y543&lt;&gt;""))=0,0,"N.A."),"")</f>
        <v/>
      </c>
      <c r="F543" s="48" t="str">
        <f>IF(NOT('Transfer Definitions'!H65&lt;&gt;"y"),"OR","")</f>
        <v/>
      </c>
    </row>
    <row r="544" spans="1:25" x14ac:dyDescent="0.45">
      <c r="A544" s="48" t="str">
        <f>IF('Transfer Definitions'!I65&lt;&gt;"y","...",'Population Definitions'!$B$2)</f>
        <v>...</v>
      </c>
      <c r="B544" s="1" t="str">
        <f t="shared" si="12"/>
        <v/>
      </c>
      <c r="C544" s="48" t="str">
        <f>IF('Transfer Definitions'!I65&lt;&gt;"y","",'Population Definitions'!$B$9)</f>
        <v/>
      </c>
      <c r="D544" s="143" t="str">
        <f>IF(NOT('Transfer Definitions'!I65&lt;&gt;"y"),"Number","")</f>
        <v/>
      </c>
      <c r="E544" s="143" t="str">
        <f>IF(NOT('Transfer Definitions'!I65&lt;&gt;"y"),IF(SUMPRODUCT(--(G544:Y544&lt;&gt;""))=0,0,"N.A."),"")</f>
        <v/>
      </c>
      <c r="F544" s="48" t="str">
        <f>IF(NOT('Transfer Definitions'!I65&lt;&gt;"y"),"OR","")</f>
        <v/>
      </c>
    </row>
    <row r="545" spans="1:6" x14ac:dyDescent="0.45">
      <c r="A545" s="48" t="str">
        <f>IF('Transfer Definitions'!J65&lt;&gt;"y","...",'Population Definitions'!$B$2)</f>
        <v>...</v>
      </c>
      <c r="B545" s="1" t="str">
        <f t="shared" si="12"/>
        <v/>
      </c>
      <c r="C545" s="48" t="str">
        <f>IF('Transfer Definitions'!J65&lt;&gt;"y","",'Population Definitions'!$B$10)</f>
        <v/>
      </c>
      <c r="D545" s="143" t="str">
        <f>IF(NOT('Transfer Definitions'!J65&lt;&gt;"y"),"Number","")</f>
        <v/>
      </c>
      <c r="E545" s="143" t="str">
        <f>IF(NOT('Transfer Definitions'!J65&lt;&gt;"y"),IF(SUMPRODUCT(--(G545:Y545&lt;&gt;""))=0,0,"N.A."),"")</f>
        <v/>
      </c>
      <c r="F545" s="48" t="str">
        <f>IF(NOT('Transfer Definitions'!J65&lt;&gt;"y"),"OR","")</f>
        <v/>
      </c>
    </row>
    <row r="546" spans="1:6" x14ac:dyDescent="0.45">
      <c r="A546" s="48" t="str">
        <f>IF('Transfer Definitions'!K65&lt;&gt;"y","...",'Population Definitions'!$B$2)</f>
        <v>...</v>
      </c>
      <c r="B546" s="1" t="str">
        <f t="shared" si="12"/>
        <v/>
      </c>
      <c r="C546" s="48" t="str">
        <f>IF('Transfer Definitions'!K65&lt;&gt;"y","",'Population Definitions'!$B$11)</f>
        <v/>
      </c>
      <c r="D546" s="143" t="str">
        <f>IF(NOT('Transfer Definitions'!K65&lt;&gt;"y"),"Number","")</f>
        <v/>
      </c>
      <c r="E546" s="143" t="str">
        <f>IF(NOT('Transfer Definitions'!K65&lt;&gt;"y"),IF(SUMPRODUCT(--(G546:Y546&lt;&gt;""))=0,0,"N.A."),"")</f>
        <v/>
      </c>
      <c r="F546" s="48" t="str">
        <f>IF(NOT('Transfer Definitions'!K65&lt;&gt;"y"),"OR","")</f>
        <v/>
      </c>
    </row>
    <row r="547" spans="1:6" x14ac:dyDescent="0.45">
      <c r="A547" s="48" t="str">
        <f>IF('Transfer Definitions'!L65&lt;&gt;"y","...",'Population Definitions'!$B$2)</f>
        <v>...</v>
      </c>
      <c r="B547" s="1" t="str">
        <f t="shared" si="12"/>
        <v/>
      </c>
      <c r="C547" s="48" t="str">
        <f>IF('Transfer Definitions'!L65&lt;&gt;"y","",'Population Definitions'!$B$12)</f>
        <v/>
      </c>
      <c r="D547" s="143" t="str">
        <f>IF(NOT('Transfer Definitions'!L65&lt;&gt;"y"),"Number","")</f>
        <v/>
      </c>
      <c r="E547" s="143" t="str">
        <f>IF(NOT('Transfer Definitions'!L65&lt;&gt;"y"),IF(SUMPRODUCT(--(G547:Y547&lt;&gt;""))=0,0,"N.A."),"")</f>
        <v/>
      </c>
      <c r="F547" s="48" t="str">
        <f>IF(NOT('Transfer Definitions'!L65&lt;&gt;"y"),"OR","")</f>
        <v/>
      </c>
    </row>
    <row r="548" spans="1:6" x14ac:dyDescent="0.45">
      <c r="A548" s="48" t="str">
        <f>IF('Transfer Definitions'!M65&lt;&gt;"y","...",'Population Definitions'!$B$2)</f>
        <v>...</v>
      </c>
      <c r="B548" s="1" t="str">
        <f t="shared" si="12"/>
        <v/>
      </c>
      <c r="C548" s="48" t="str">
        <f>IF('Transfer Definitions'!M65&lt;&gt;"y","",'Population Definitions'!$B$13)</f>
        <v/>
      </c>
      <c r="D548" s="143" t="str">
        <f>IF(NOT('Transfer Definitions'!M65&lt;&gt;"y"),"Number","")</f>
        <v/>
      </c>
      <c r="E548" s="143" t="str">
        <f>IF(NOT('Transfer Definitions'!M65&lt;&gt;"y"),IF(SUMPRODUCT(--(G548:Y548&lt;&gt;""))=0,0,"N.A."),"")</f>
        <v/>
      </c>
      <c r="F548" s="48" t="str">
        <f>IF(NOT('Transfer Definitions'!M65&lt;&gt;"y"),"OR","")</f>
        <v/>
      </c>
    </row>
    <row r="549" spans="1:6" x14ac:dyDescent="0.45">
      <c r="A549" s="48" t="str">
        <f>IF('Transfer Definitions'!B66&lt;&gt;"y","...",'Population Definitions'!$B$3)</f>
        <v>...</v>
      </c>
      <c r="B549" s="1" t="str">
        <f t="shared" si="12"/>
        <v/>
      </c>
      <c r="C549" s="48" t="str">
        <f>IF('Transfer Definitions'!B66&lt;&gt;"y","",'Population Definitions'!$B$2)</f>
        <v/>
      </c>
      <c r="D549" s="143" t="str">
        <f>IF(NOT('Transfer Definitions'!B66&lt;&gt;"y"),"Number","")</f>
        <v/>
      </c>
      <c r="E549" s="143" t="str">
        <f>IF(NOT('Transfer Definitions'!B66&lt;&gt;"y"),IF(SUMPRODUCT(--(G549:Y549&lt;&gt;""))=0,0,"N.A."),"")</f>
        <v/>
      </c>
      <c r="F549" s="48" t="str">
        <f>IF(NOT('Transfer Definitions'!B66&lt;&gt;"y"),"OR","")</f>
        <v/>
      </c>
    </row>
    <row r="550" spans="1:6" x14ac:dyDescent="0.45">
      <c r="A550" s="48" t="str">
        <f>IF('Transfer Definitions'!D66&lt;&gt;"y","...",'Population Definitions'!$B$3)</f>
        <v>...</v>
      </c>
      <c r="B550" s="1" t="str">
        <f t="shared" si="12"/>
        <v/>
      </c>
      <c r="C550" s="48" t="str">
        <f>IF('Transfer Definitions'!D66&lt;&gt;"y","",'Population Definitions'!$B$4)</f>
        <v/>
      </c>
      <c r="D550" s="143" t="str">
        <f>IF(NOT('Transfer Definitions'!D66&lt;&gt;"y"),"Number","")</f>
        <v/>
      </c>
      <c r="E550" s="143" t="str">
        <f>IF(NOT('Transfer Definitions'!D66&lt;&gt;"y"),IF(SUMPRODUCT(--(G550:Y550&lt;&gt;""))=0,0,"N.A."),"")</f>
        <v/>
      </c>
      <c r="F550" s="48" t="str">
        <f>IF(NOT('Transfer Definitions'!D66&lt;&gt;"y"),"OR","")</f>
        <v/>
      </c>
    </row>
    <row r="551" spans="1:6" x14ac:dyDescent="0.45">
      <c r="A551" s="48" t="str">
        <f>IF('Transfer Definitions'!E66&lt;&gt;"y","...",'Population Definitions'!$B$3)</f>
        <v>...</v>
      </c>
      <c r="B551" s="1" t="str">
        <f t="shared" si="12"/>
        <v/>
      </c>
      <c r="C551" s="48" t="str">
        <f>IF('Transfer Definitions'!E66&lt;&gt;"y","",'Population Definitions'!$B$5)</f>
        <v/>
      </c>
      <c r="D551" s="143" t="str">
        <f>IF(NOT('Transfer Definitions'!E66&lt;&gt;"y"),"Number","")</f>
        <v/>
      </c>
      <c r="E551" s="143" t="str">
        <f>IF(NOT('Transfer Definitions'!E66&lt;&gt;"y"),IF(SUMPRODUCT(--(G551:Y551&lt;&gt;""))=0,0,"N.A."),"")</f>
        <v/>
      </c>
      <c r="F551" s="48" t="str">
        <f>IF(NOT('Transfer Definitions'!E66&lt;&gt;"y"),"OR","")</f>
        <v/>
      </c>
    </row>
    <row r="552" spans="1:6" x14ac:dyDescent="0.45">
      <c r="A552" s="48" t="str">
        <f>IF('Transfer Definitions'!F66&lt;&gt;"y","...",'Population Definitions'!$B$3)</f>
        <v>...</v>
      </c>
      <c r="B552" s="1" t="str">
        <f t="shared" si="12"/>
        <v/>
      </c>
      <c r="C552" s="48" t="str">
        <f>IF('Transfer Definitions'!F66&lt;&gt;"y","",'Population Definitions'!$B$6)</f>
        <v/>
      </c>
      <c r="D552" s="143" t="str">
        <f>IF(NOT('Transfer Definitions'!F66&lt;&gt;"y"),"Number","")</f>
        <v/>
      </c>
      <c r="E552" s="143" t="str">
        <f>IF(NOT('Transfer Definitions'!F66&lt;&gt;"y"),IF(SUMPRODUCT(--(G552:Y552&lt;&gt;""))=0,0,"N.A."),"")</f>
        <v/>
      </c>
      <c r="F552" s="48" t="str">
        <f>IF(NOT('Transfer Definitions'!F66&lt;&gt;"y"),"OR","")</f>
        <v/>
      </c>
    </row>
    <row r="553" spans="1:6" x14ac:dyDescent="0.45">
      <c r="A553" s="48" t="str">
        <f>IF('Transfer Definitions'!G66&lt;&gt;"y","...",'Population Definitions'!$B$3)</f>
        <v>...</v>
      </c>
      <c r="B553" s="1" t="str">
        <f t="shared" si="12"/>
        <v/>
      </c>
      <c r="C553" s="48" t="str">
        <f>IF('Transfer Definitions'!G66&lt;&gt;"y","",'Population Definitions'!$B$7)</f>
        <v/>
      </c>
      <c r="D553" s="143" t="str">
        <f>IF(NOT('Transfer Definitions'!G66&lt;&gt;"y"),"Number","")</f>
        <v/>
      </c>
      <c r="E553" s="143" t="str">
        <f>IF(NOT('Transfer Definitions'!G66&lt;&gt;"y"),IF(SUMPRODUCT(--(G553:Y553&lt;&gt;""))=0,0,"N.A."),"")</f>
        <v/>
      </c>
      <c r="F553" s="48" t="str">
        <f>IF(NOT('Transfer Definitions'!G66&lt;&gt;"y"),"OR","")</f>
        <v/>
      </c>
    </row>
    <row r="554" spans="1:6" x14ac:dyDescent="0.45">
      <c r="A554" s="48" t="str">
        <f>IF('Transfer Definitions'!H66&lt;&gt;"y","...",'Population Definitions'!$B$3)</f>
        <v>...</v>
      </c>
      <c r="B554" s="1" t="str">
        <f t="shared" si="12"/>
        <v/>
      </c>
      <c r="C554" s="48" t="str">
        <f>IF('Transfer Definitions'!H66&lt;&gt;"y","",'Population Definitions'!$B$8)</f>
        <v/>
      </c>
      <c r="D554" s="143" t="str">
        <f>IF(NOT('Transfer Definitions'!H66&lt;&gt;"y"),"Number","")</f>
        <v/>
      </c>
      <c r="E554" s="143" t="str">
        <f>IF(NOT('Transfer Definitions'!H66&lt;&gt;"y"),IF(SUMPRODUCT(--(G554:Y554&lt;&gt;""))=0,0,"N.A."),"")</f>
        <v/>
      </c>
      <c r="F554" s="48" t="str">
        <f>IF(NOT('Transfer Definitions'!H66&lt;&gt;"y"),"OR","")</f>
        <v/>
      </c>
    </row>
    <row r="555" spans="1:6" x14ac:dyDescent="0.45">
      <c r="A555" s="48" t="str">
        <f>IF('Transfer Definitions'!I66&lt;&gt;"y","...",'Population Definitions'!$B$3)</f>
        <v>...</v>
      </c>
      <c r="B555" s="1" t="str">
        <f t="shared" si="12"/>
        <v/>
      </c>
      <c r="C555" s="48" t="str">
        <f>IF('Transfer Definitions'!I66&lt;&gt;"y","",'Population Definitions'!$B$9)</f>
        <v/>
      </c>
      <c r="D555" s="143" t="str">
        <f>IF(NOT('Transfer Definitions'!I66&lt;&gt;"y"),"Number","")</f>
        <v/>
      </c>
      <c r="E555" s="143" t="str">
        <f>IF(NOT('Transfer Definitions'!I66&lt;&gt;"y"),IF(SUMPRODUCT(--(G555:Y555&lt;&gt;""))=0,0,"N.A."),"")</f>
        <v/>
      </c>
      <c r="F555" s="48" t="str">
        <f>IF(NOT('Transfer Definitions'!I66&lt;&gt;"y"),"OR","")</f>
        <v/>
      </c>
    </row>
    <row r="556" spans="1:6" x14ac:dyDescent="0.45">
      <c r="A556" s="48" t="str">
        <f>IF('Transfer Definitions'!J66&lt;&gt;"y","...",'Population Definitions'!$B$3)</f>
        <v>...</v>
      </c>
      <c r="B556" s="1" t="str">
        <f t="shared" si="12"/>
        <v/>
      </c>
      <c r="C556" s="48" t="str">
        <f>IF('Transfer Definitions'!J66&lt;&gt;"y","",'Population Definitions'!$B$10)</f>
        <v/>
      </c>
      <c r="D556" s="143" t="str">
        <f>IF(NOT('Transfer Definitions'!J66&lt;&gt;"y"),"Number","")</f>
        <v/>
      </c>
      <c r="E556" s="143" t="str">
        <f>IF(NOT('Transfer Definitions'!J66&lt;&gt;"y"),IF(SUMPRODUCT(--(G556:Y556&lt;&gt;""))=0,0,"N.A."),"")</f>
        <v/>
      </c>
      <c r="F556" s="48" t="str">
        <f>IF(NOT('Transfer Definitions'!J66&lt;&gt;"y"),"OR","")</f>
        <v/>
      </c>
    </row>
    <row r="557" spans="1:6" x14ac:dyDescent="0.45">
      <c r="A557" s="48" t="str">
        <f>IF('Transfer Definitions'!K66&lt;&gt;"y","...",'Population Definitions'!$B$3)</f>
        <v>...</v>
      </c>
      <c r="B557" s="1" t="str">
        <f t="shared" si="12"/>
        <v/>
      </c>
      <c r="C557" s="48" t="str">
        <f>IF('Transfer Definitions'!K66&lt;&gt;"y","",'Population Definitions'!$B$11)</f>
        <v/>
      </c>
      <c r="D557" s="143" t="str">
        <f>IF(NOT('Transfer Definitions'!K66&lt;&gt;"y"),"Number","")</f>
        <v/>
      </c>
      <c r="E557" s="143" t="str">
        <f>IF(NOT('Transfer Definitions'!K66&lt;&gt;"y"),IF(SUMPRODUCT(--(G557:Y557&lt;&gt;""))=0,0,"N.A."),"")</f>
        <v/>
      </c>
      <c r="F557" s="48" t="str">
        <f>IF(NOT('Transfer Definitions'!K66&lt;&gt;"y"),"OR","")</f>
        <v/>
      </c>
    </row>
    <row r="558" spans="1:6" x14ac:dyDescent="0.45">
      <c r="A558" s="48" t="str">
        <f>IF('Transfer Definitions'!L66&lt;&gt;"y","...",'Population Definitions'!$B$3)</f>
        <v>...</v>
      </c>
      <c r="B558" s="1" t="str">
        <f t="shared" si="12"/>
        <v/>
      </c>
      <c r="C558" s="48" t="str">
        <f>IF('Transfer Definitions'!L66&lt;&gt;"y","",'Population Definitions'!$B$12)</f>
        <v/>
      </c>
      <c r="D558" s="143" t="str">
        <f>IF(NOT('Transfer Definitions'!L66&lt;&gt;"y"),"Number","")</f>
        <v/>
      </c>
      <c r="E558" s="143" t="str">
        <f>IF(NOT('Transfer Definitions'!L66&lt;&gt;"y"),IF(SUMPRODUCT(--(G558:Y558&lt;&gt;""))=0,0,"N.A."),"")</f>
        <v/>
      </c>
      <c r="F558" s="48" t="str">
        <f>IF(NOT('Transfer Definitions'!L66&lt;&gt;"y"),"OR","")</f>
        <v/>
      </c>
    </row>
    <row r="559" spans="1:6" x14ac:dyDescent="0.45">
      <c r="A559" s="48" t="str">
        <f>IF('Transfer Definitions'!M66&lt;&gt;"y","...",'Population Definitions'!$B$3)</f>
        <v>...</v>
      </c>
      <c r="B559" s="1" t="str">
        <f t="shared" si="12"/>
        <v/>
      </c>
      <c r="C559" s="48" t="str">
        <f>IF('Transfer Definitions'!M66&lt;&gt;"y","",'Population Definitions'!$B$13)</f>
        <v/>
      </c>
      <c r="D559" s="143" t="str">
        <f>IF(NOT('Transfer Definitions'!M66&lt;&gt;"y"),"Number","")</f>
        <v/>
      </c>
      <c r="E559" s="143" t="str">
        <f>IF(NOT('Transfer Definitions'!M66&lt;&gt;"y"),IF(SUMPRODUCT(--(G559:Y559&lt;&gt;""))=0,0,"N.A."),"")</f>
        <v/>
      </c>
      <c r="F559" s="48" t="str">
        <f>IF(NOT('Transfer Definitions'!M66&lt;&gt;"y"),"OR","")</f>
        <v/>
      </c>
    </row>
    <row r="560" spans="1:6" x14ac:dyDescent="0.45">
      <c r="A560" s="48" t="str">
        <f>IF('Transfer Definitions'!B67&lt;&gt;"y","...",'Population Definitions'!$B$4)</f>
        <v>...</v>
      </c>
      <c r="B560" s="1" t="str">
        <f t="shared" si="12"/>
        <v/>
      </c>
      <c r="C560" s="48" t="str">
        <f>IF('Transfer Definitions'!B67&lt;&gt;"y","",'Population Definitions'!$B$2)</f>
        <v/>
      </c>
      <c r="D560" s="143" t="str">
        <f>IF(NOT('Transfer Definitions'!B67&lt;&gt;"y"),"Number","")</f>
        <v/>
      </c>
      <c r="E560" s="143" t="str">
        <f>IF(NOT('Transfer Definitions'!B67&lt;&gt;"y"),IF(SUMPRODUCT(--(G560:Y560&lt;&gt;""))=0,0,"N.A."),"")</f>
        <v/>
      </c>
      <c r="F560" s="48" t="str">
        <f>IF(NOT('Transfer Definitions'!B67&lt;&gt;"y"),"OR","")</f>
        <v/>
      </c>
    </row>
    <row r="561" spans="1:6" x14ac:dyDescent="0.45">
      <c r="A561" s="48" t="str">
        <f>IF('Transfer Definitions'!C67&lt;&gt;"y","...",'Population Definitions'!$B$4)</f>
        <v>...</v>
      </c>
      <c r="B561" s="1" t="str">
        <f t="shared" si="12"/>
        <v/>
      </c>
      <c r="C561" s="48" t="str">
        <f>IF('Transfer Definitions'!C67&lt;&gt;"y","",'Population Definitions'!$B$3)</f>
        <v/>
      </c>
      <c r="D561" s="143" t="str">
        <f>IF(NOT('Transfer Definitions'!C67&lt;&gt;"y"),"Number","")</f>
        <v/>
      </c>
      <c r="E561" s="143" t="str">
        <f>IF(NOT('Transfer Definitions'!C67&lt;&gt;"y"),IF(SUMPRODUCT(--(G561:Y561&lt;&gt;""))=0,0,"N.A."),"")</f>
        <v/>
      </c>
      <c r="F561" s="48" t="str">
        <f>IF(NOT('Transfer Definitions'!C67&lt;&gt;"y"),"OR","")</f>
        <v/>
      </c>
    </row>
    <row r="562" spans="1:6" x14ac:dyDescent="0.45">
      <c r="A562" s="48" t="str">
        <f>IF('Transfer Definitions'!E67&lt;&gt;"y","...",'Population Definitions'!$B$4)</f>
        <v>...</v>
      </c>
      <c r="B562" s="1" t="str">
        <f t="shared" si="12"/>
        <v/>
      </c>
      <c r="C562" s="48" t="str">
        <f>IF('Transfer Definitions'!E67&lt;&gt;"y","",'Population Definitions'!$B$5)</f>
        <v/>
      </c>
      <c r="D562" s="143" t="str">
        <f>IF(NOT('Transfer Definitions'!E67&lt;&gt;"y"),"Number","")</f>
        <v/>
      </c>
      <c r="E562" s="143" t="str">
        <f>IF(NOT('Transfer Definitions'!E67&lt;&gt;"y"),IF(SUMPRODUCT(--(G562:Y562&lt;&gt;""))=0,0,"N.A."),"")</f>
        <v/>
      </c>
      <c r="F562" s="48" t="str">
        <f>IF(NOT('Transfer Definitions'!E67&lt;&gt;"y"),"OR","")</f>
        <v/>
      </c>
    </row>
    <row r="563" spans="1:6" x14ac:dyDescent="0.45">
      <c r="A563" s="48" t="str">
        <f>IF('Transfer Definitions'!F67&lt;&gt;"y","...",'Population Definitions'!$B$4)</f>
        <v>...</v>
      </c>
      <c r="B563" s="1" t="str">
        <f t="shared" si="12"/>
        <v/>
      </c>
      <c r="C563" s="48" t="str">
        <f>IF('Transfer Definitions'!F67&lt;&gt;"y","",'Population Definitions'!$B$6)</f>
        <v/>
      </c>
      <c r="D563" s="143" t="str">
        <f>IF(NOT('Transfer Definitions'!F67&lt;&gt;"y"),"Number","")</f>
        <v/>
      </c>
      <c r="E563" s="143" t="str">
        <f>IF(NOT('Transfer Definitions'!F67&lt;&gt;"y"),IF(SUMPRODUCT(--(G563:Y563&lt;&gt;""))=0,0,"N.A."),"")</f>
        <v/>
      </c>
      <c r="F563" s="48" t="str">
        <f>IF(NOT('Transfer Definitions'!F67&lt;&gt;"y"),"OR","")</f>
        <v/>
      </c>
    </row>
    <row r="564" spans="1:6" x14ac:dyDescent="0.45">
      <c r="A564" s="48" t="str">
        <f>IF('Transfer Definitions'!G67&lt;&gt;"y","...",'Population Definitions'!$B$4)</f>
        <v>...</v>
      </c>
      <c r="B564" s="1" t="str">
        <f t="shared" si="12"/>
        <v/>
      </c>
      <c r="C564" s="48" t="str">
        <f>IF('Transfer Definitions'!G67&lt;&gt;"y","",'Population Definitions'!$B$7)</f>
        <v/>
      </c>
      <c r="D564" s="143" t="str">
        <f>IF(NOT('Transfer Definitions'!G67&lt;&gt;"y"),"Number","")</f>
        <v/>
      </c>
      <c r="E564" s="143" t="str">
        <f>IF(NOT('Transfer Definitions'!G67&lt;&gt;"y"),IF(SUMPRODUCT(--(G564:Y564&lt;&gt;""))=0,0,"N.A."),"")</f>
        <v/>
      </c>
      <c r="F564" s="48" t="str">
        <f>IF(NOT('Transfer Definitions'!G67&lt;&gt;"y"),"OR","")</f>
        <v/>
      </c>
    </row>
    <row r="565" spans="1:6" x14ac:dyDescent="0.45">
      <c r="A565" s="48" t="str">
        <f>IF('Transfer Definitions'!H67&lt;&gt;"y","...",'Population Definitions'!$B$4)</f>
        <v>...</v>
      </c>
      <c r="B565" s="1" t="str">
        <f t="shared" si="12"/>
        <v/>
      </c>
      <c r="C565" s="48" t="str">
        <f>IF('Transfer Definitions'!H67&lt;&gt;"y","",'Population Definitions'!$B$8)</f>
        <v/>
      </c>
      <c r="D565" s="143" t="str">
        <f>IF(NOT('Transfer Definitions'!H67&lt;&gt;"y"),"Number","")</f>
        <v/>
      </c>
      <c r="E565" s="143" t="str">
        <f>IF(NOT('Transfer Definitions'!H67&lt;&gt;"y"),IF(SUMPRODUCT(--(G565:Y565&lt;&gt;""))=0,0,"N.A."),"")</f>
        <v/>
      </c>
      <c r="F565" s="48" t="str">
        <f>IF(NOT('Transfer Definitions'!H67&lt;&gt;"y"),"OR","")</f>
        <v/>
      </c>
    </row>
    <row r="566" spans="1:6" x14ac:dyDescent="0.45">
      <c r="A566" s="48" t="str">
        <f>IF('Transfer Definitions'!I67&lt;&gt;"y","...",'Population Definitions'!$B$4)</f>
        <v>...</v>
      </c>
      <c r="B566" s="1" t="str">
        <f t="shared" si="12"/>
        <v/>
      </c>
      <c r="C566" s="48" t="str">
        <f>IF('Transfer Definitions'!I67&lt;&gt;"y","",'Population Definitions'!$B$9)</f>
        <v/>
      </c>
      <c r="D566" s="143" t="str">
        <f>IF(NOT('Transfer Definitions'!I67&lt;&gt;"y"),"Number","")</f>
        <v/>
      </c>
      <c r="E566" s="143" t="str">
        <f>IF(NOT('Transfer Definitions'!I67&lt;&gt;"y"),IF(SUMPRODUCT(--(G566:Y566&lt;&gt;""))=0,0,"N.A."),"")</f>
        <v/>
      </c>
      <c r="F566" s="48" t="str">
        <f>IF(NOT('Transfer Definitions'!I67&lt;&gt;"y"),"OR","")</f>
        <v/>
      </c>
    </row>
    <row r="567" spans="1:6" x14ac:dyDescent="0.45">
      <c r="A567" s="48" t="str">
        <f>IF('Transfer Definitions'!J67&lt;&gt;"y","...",'Population Definitions'!$B$4)</f>
        <v>...</v>
      </c>
      <c r="B567" s="1" t="str">
        <f t="shared" si="12"/>
        <v/>
      </c>
      <c r="C567" s="48" t="str">
        <f>IF('Transfer Definitions'!J67&lt;&gt;"y","",'Population Definitions'!$B$10)</f>
        <v/>
      </c>
      <c r="D567" s="143" t="str">
        <f>IF(NOT('Transfer Definitions'!J67&lt;&gt;"y"),"Number","")</f>
        <v/>
      </c>
      <c r="E567" s="143" t="str">
        <f>IF(NOT('Transfer Definitions'!J67&lt;&gt;"y"),IF(SUMPRODUCT(--(G567:Y567&lt;&gt;""))=0,0,"N.A."),"")</f>
        <v/>
      </c>
      <c r="F567" s="48" t="str">
        <f>IF(NOT('Transfer Definitions'!J67&lt;&gt;"y"),"OR","")</f>
        <v/>
      </c>
    </row>
    <row r="568" spans="1:6" x14ac:dyDescent="0.45">
      <c r="A568" s="48" t="str">
        <f>IF('Transfer Definitions'!K67&lt;&gt;"y","...",'Population Definitions'!$B$4)</f>
        <v>...</v>
      </c>
      <c r="B568" s="1" t="str">
        <f t="shared" si="12"/>
        <v/>
      </c>
      <c r="C568" s="48" t="str">
        <f>IF('Transfer Definitions'!K67&lt;&gt;"y","",'Population Definitions'!$B$11)</f>
        <v/>
      </c>
      <c r="D568" s="143" t="str">
        <f>IF(NOT('Transfer Definitions'!K67&lt;&gt;"y"),"Number","")</f>
        <v/>
      </c>
      <c r="E568" s="143" t="str">
        <f>IF(NOT('Transfer Definitions'!K67&lt;&gt;"y"),IF(SUMPRODUCT(--(G568:Y568&lt;&gt;""))=0,0,"N.A."),"")</f>
        <v/>
      </c>
      <c r="F568" s="48" t="str">
        <f>IF(NOT('Transfer Definitions'!K67&lt;&gt;"y"),"OR","")</f>
        <v/>
      </c>
    </row>
    <row r="569" spans="1:6" x14ac:dyDescent="0.45">
      <c r="A569" s="48" t="str">
        <f>IF('Transfer Definitions'!L67&lt;&gt;"y","...",'Population Definitions'!$B$4)</f>
        <v>...</v>
      </c>
      <c r="B569" s="1" t="str">
        <f t="shared" si="12"/>
        <v/>
      </c>
      <c r="C569" s="48" t="str">
        <f>IF('Transfer Definitions'!L67&lt;&gt;"y","",'Population Definitions'!$B$12)</f>
        <v/>
      </c>
      <c r="D569" s="143" t="str">
        <f>IF(NOT('Transfer Definitions'!L67&lt;&gt;"y"),"Number","")</f>
        <v/>
      </c>
      <c r="E569" s="143" t="str">
        <f>IF(NOT('Transfer Definitions'!L67&lt;&gt;"y"),IF(SUMPRODUCT(--(G569:Y569&lt;&gt;""))=0,0,"N.A."),"")</f>
        <v/>
      </c>
      <c r="F569" s="48" t="str">
        <f>IF(NOT('Transfer Definitions'!L67&lt;&gt;"y"),"OR","")</f>
        <v/>
      </c>
    </row>
    <row r="570" spans="1:6" x14ac:dyDescent="0.45">
      <c r="A570" s="48" t="str">
        <f>IF('Transfer Definitions'!M67&lt;&gt;"y","...",'Population Definitions'!$B$4)</f>
        <v>...</v>
      </c>
      <c r="B570" s="1" t="str">
        <f t="shared" si="12"/>
        <v/>
      </c>
      <c r="C570" s="48" t="str">
        <f>IF('Transfer Definitions'!M67&lt;&gt;"y","",'Population Definitions'!$B$13)</f>
        <v/>
      </c>
      <c r="D570" s="143" t="str">
        <f>IF(NOT('Transfer Definitions'!M67&lt;&gt;"y"),"Number","")</f>
        <v/>
      </c>
      <c r="E570" s="143" t="str">
        <f>IF(NOT('Transfer Definitions'!M67&lt;&gt;"y"),IF(SUMPRODUCT(--(G570:Y570&lt;&gt;""))=0,0,"N.A."),"")</f>
        <v/>
      </c>
      <c r="F570" s="48" t="str">
        <f>IF(NOT('Transfer Definitions'!M67&lt;&gt;"y"),"OR","")</f>
        <v/>
      </c>
    </row>
    <row r="571" spans="1:6" x14ac:dyDescent="0.45">
      <c r="A571" s="48" t="str">
        <f>IF('Transfer Definitions'!B68&lt;&gt;"y","...",'Population Definitions'!$B$5)</f>
        <v>...</v>
      </c>
      <c r="B571" s="1" t="str">
        <f t="shared" si="12"/>
        <v/>
      </c>
      <c r="C571" s="48" t="str">
        <f>IF('Transfer Definitions'!B68&lt;&gt;"y","",'Population Definitions'!$B$2)</f>
        <v/>
      </c>
      <c r="D571" s="143" t="str">
        <f>IF(NOT('Transfer Definitions'!B68&lt;&gt;"y"),"Number","")</f>
        <v/>
      </c>
      <c r="E571" s="143" t="str">
        <f>IF(NOT('Transfer Definitions'!B68&lt;&gt;"y"),IF(SUMPRODUCT(--(G571:Y571&lt;&gt;""))=0,0,"N.A."),"")</f>
        <v/>
      </c>
      <c r="F571" s="48" t="str">
        <f>IF(NOT('Transfer Definitions'!B68&lt;&gt;"y"),"OR","")</f>
        <v/>
      </c>
    </row>
    <row r="572" spans="1:6" x14ac:dyDescent="0.45">
      <c r="A572" s="48" t="str">
        <f>IF('Transfer Definitions'!C68&lt;&gt;"y","...",'Population Definitions'!$B$5)</f>
        <v>...</v>
      </c>
      <c r="B572" s="1" t="str">
        <f t="shared" si="12"/>
        <v/>
      </c>
      <c r="C572" s="48" t="str">
        <f>IF('Transfer Definitions'!C68&lt;&gt;"y","",'Population Definitions'!$B$3)</f>
        <v/>
      </c>
      <c r="D572" s="143" t="str">
        <f>IF(NOT('Transfer Definitions'!C68&lt;&gt;"y"),"Number","")</f>
        <v/>
      </c>
      <c r="E572" s="143" t="str">
        <f>IF(NOT('Transfer Definitions'!C68&lt;&gt;"y"),IF(SUMPRODUCT(--(G572:Y572&lt;&gt;""))=0,0,"N.A."),"")</f>
        <v/>
      </c>
      <c r="F572" s="48" t="str">
        <f>IF(NOT('Transfer Definitions'!C68&lt;&gt;"y"),"OR","")</f>
        <v/>
      </c>
    </row>
    <row r="573" spans="1:6" x14ac:dyDescent="0.45">
      <c r="A573" s="48" t="str">
        <f>IF('Transfer Definitions'!D68&lt;&gt;"y","...",'Population Definitions'!$B$5)</f>
        <v>...</v>
      </c>
      <c r="B573" s="1" t="str">
        <f t="shared" si="12"/>
        <v/>
      </c>
      <c r="C573" s="48" t="str">
        <f>IF('Transfer Definitions'!D68&lt;&gt;"y","",'Population Definitions'!$B$4)</f>
        <v/>
      </c>
      <c r="D573" s="143" t="str">
        <f>IF(NOT('Transfer Definitions'!D68&lt;&gt;"y"),"Number","")</f>
        <v/>
      </c>
      <c r="E573" s="143" t="str">
        <f>IF(NOT('Transfer Definitions'!D68&lt;&gt;"y"),IF(SUMPRODUCT(--(G573:Y573&lt;&gt;""))=0,0,"N.A."),"")</f>
        <v/>
      </c>
      <c r="F573" s="48" t="str">
        <f>IF(NOT('Transfer Definitions'!D68&lt;&gt;"y"),"OR","")</f>
        <v/>
      </c>
    </row>
    <row r="574" spans="1:6" x14ac:dyDescent="0.45">
      <c r="A574" s="48" t="str">
        <f>IF('Transfer Definitions'!F68&lt;&gt;"y","...",'Population Definitions'!$B$5)</f>
        <v>...</v>
      </c>
      <c r="B574" s="1" t="str">
        <f t="shared" si="12"/>
        <v/>
      </c>
      <c r="C574" s="48" t="str">
        <f>IF('Transfer Definitions'!F68&lt;&gt;"y","",'Population Definitions'!$B$6)</f>
        <v/>
      </c>
      <c r="D574" s="143" t="str">
        <f>IF(NOT('Transfer Definitions'!F68&lt;&gt;"y"),"Number","")</f>
        <v/>
      </c>
      <c r="E574" s="143" t="str">
        <f>IF(NOT('Transfer Definitions'!F68&lt;&gt;"y"),IF(SUMPRODUCT(--(G574:Y574&lt;&gt;""))=0,0,"N.A."),"")</f>
        <v/>
      </c>
      <c r="F574" s="48" t="str">
        <f>IF(NOT('Transfer Definitions'!F68&lt;&gt;"y"),"OR","")</f>
        <v/>
      </c>
    </row>
    <row r="575" spans="1:6" x14ac:dyDescent="0.45">
      <c r="A575" s="48" t="str">
        <f>IF('Transfer Definitions'!G68&lt;&gt;"y","...",'Population Definitions'!$B$5)</f>
        <v>...</v>
      </c>
      <c r="B575" s="1" t="str">
        <f t="shared" si="12"/>
        <v/>
      </c>
      <c r="C575" s="48" t="str">
        <f>IF('Transfer Definitions'!G68&lt;&gt;"y","",'Population Definitions'!$B$7)</f>
        <v/>
      </c>
      <c r="D575" s="143" t="str">
        <f>IF(NOT('Transfer Definitions'!G68&lt;&gt;"y"),"Number","")</f>
        <v/>
      </c>
      <c r="E575" s="143" t="str">
        <f>IF(NOT('Transfer Definitions'!G68&lt;&gt;"y"),IF(SUMPRODUCT(--(G575:Y575&lt;&gt;""))=0,0,"N.A."),"")</f>
        <v/>
      </c>
      <c r="F575" s="48" t="str">
        <f>IF(NOT('Transfer Definitions'!G68&lt;&gt;"y"),"OR","")</f>
        <v/>
      </c>
    </row>
    <row r="576" spans="1:6" x14ac:dyDescent="0.45">
      <c r="A576" s="48" t="str">
        <f>IF('Transfer Definitions'!H68&lt;&gt;"y","...",'Population Definitions'!$B$5)</f>
        <v>...</v>
      </c>
      <c r="B576" s="1" t="str">
        <f t="shared" si="12"/>
        <v/>
      </c>
      <c r="C576" s="48" t="str">
        <f>IF('Transfer Definitions'!H68&lt;&gt;"y","",'Population Definitions'!$B$8)</f>
        <v/>
      </c>
      <c r="D576" s="143" t="str">
        <f>IF(NOT('Transfer Definitions'!H68&lt;&gt;"y"),"Number","")</f>
        <v/>
      </c>
      <c r="E576" s="143" t="str">
        <f>IF(NOT('Transfer Definitions'!H68&lt;&gt;"y"),IF(SUMPRODUCT(--(G576:Y576&lt;&gt;""))=0,0,"N.A."),"")</f>
        <v/>
      </c>
      <c r="F576" s="48" t="str">
        <f>IF(NOT('Transfer Definitions'!H68&lt;&gt;"y"),"OR","")</f>
        <v/>
      </c>
    </row>
    <row r="577" spans="1:6" x14ac:dyDescent="0.45">
      <c r="A577" s="48" t="str">
        <f>IF('Transfer Definitions'!I68&lt;&gt;"y","...",'Population Definitions'!$B$5)</f>
        <v>...</v>
      </c>
      <c r="B577" s="1" t="str">
        <f t="shared" si="12"/>
        <v/>
      </c>
      <c r="C577" s="48" t="str">
        <f>IF('Transfer Definitions'!I68&lt;&gt;"y","",'Population Definitions'!$B$9)</f>
        <v/>
      </c>
      <c r="D577" s="143" t="str">
        <f>IF(NOT('Transfer Definitions'!I68&lt;&gt;"y"),"Number","")</f>
        <v/>
      </c>
      <c r="E577" s="143" t="str">
        <f>IF(NOT('Transfer Definitions'!I68&lt;&gt;"y"),IF(SUMPRODUCT(--(G577:Y577&lt;&gt;""))=0,0,"N.A."),"")</f>
        <v/>
      </c>
      <c r="F577" s="48" t="str">
        <f>IF(NOT('Transfer Definitions'!I68&lt;&gt;"y"),"OR","")</f>
        <v/>
      </c>
    </row>
    <row r="578" spans="1:6" x14ac:dyDescent="0.45">
      <c r="A578" s="48" t="str">
        <f>IF('Transfer Definitions'!J68&lt;&gt;"y","...",'Population Definitions'!$B$5)</f>
        <v>...</v>
      </c>
      <c r="B578" s="1" t="str">
        <f t="shared" si="12"/>
        <v/>
      </c>
      <c r="C578" s="48" t="str">
        <f>IF('Transfer Definitions'!J68&lt;&gt;"y","",'Population Definitions'!$B$10)</f>
        <v/>
      </c>
      <c r="D578" s="143" t="str">
        <f>IF(NOT('Transfer Definitions'!J68&lt;&gt;"y"),"Number","")</f>
        <v/>
      </c>
      <c r="E578" s="143" t="str">
        <f>IF(NOT('Transfer Definitions'!J68&lt;&gt;"y"),IF(SUMPRODUCT(--(G578:Y578&lt;&gt;""))=0,0,"N.A."),"")</f>
        <v/>
      </c>
      <c r="F578" s="48" t="str">
        <f>IF(NOT('Transfer Definitions'!J68&lt;&gt;"y"),"OR","")</f>
        <v/>
      </c>
    </row>
    <row r="579" spans="1:6" x14ac:dyDescent="0.45">
      <c r="A579" s="48" t="str">
        <f>IF('Transfer Definitions'!K68&lt;&gt;"y","...",'Population Definitions'!$B$5)</f>
        <v>...</v>
      </c>
      <c r="B579" s="1" t="str">
        <f t="shared" si="12"/>
        <v/>
      </c>
      <c r="C579" s="48" t="str">
        <f>IF('Transfer Definitions'!K68&lt;&gt;"y","",'Population Definitions'!$B$11)</f>
        <v/>
      </c>
      <c r="D579" s="143" t="str">
        <f>IF(NOT('Transfer Definitions'!K68&lt;&gt;"y"),"Number","")</f>
        <v/>
      </c>
      <c r="E579" s="143" t="str">
        <f>IF(NOT('Transfer Definitions'!K68&lt;&gt;"y"),IF(SUMPRODUCT(--(G579:Y579&lt;&gt;""))=0,0,"N.A."),"")</f>
        <v/>
      </c>
      <c r="F579" s="48" t="str">
        <f>IF(NOT('Transfer Definitions'!K68&lt;&gt;"y"),"OR","")</f>
        <v/>
      </c>
    </row>
    <row r="580" spans="1:6" x14ac:dyDescent="0.45">
      <c r="A580" s="48" t="str">
        <f>IF('Transfer Definitions'!L68&lt;&gt;"y","...",'Population Definitions'!$B$5)</f>
        <v>...</v>
      </c>
      <c r="B580" s="1" t="str">
        <f t="shared" si="12"/>
        <v/>
      </c>
      <c r="C580" s="48" t="str">
        <f>IF('Transfer Definitions'!L68&lt;&gt;"y","",'Population Definitions'!$B$12)</f>
        <v/>
      </c>
      <c r="D580" s="143" t="str">
        <f>IF(NOT('Transfer Definitions'!L68&lt;&gt;"y"),"Number","")</f>
        <v/>
      </c>
      <c r="E580" s="143" t="str">
        <f>IF(NOT('Transfer Definitions'!L68&lt;&gt;"y"),IF(SUMPRODUCT(--(G580:Y580&lt;&gt;""))=0,0,"N.A."),"")</f>
        <v/>
      </c>
      <c r="F580" s="48" t="str">
        <f>IF(NOT('Transfer Definitions'!L68&lt;&gt;"y"),"OR","")</f>
        <v/>
      </c>
    </row>
    <row r="581" spans="1:6" x14ac:dyDescent="0.45">
      <c r="A581" s="48" t="str">
        <f>IF('Transfer Definitions'!M68&lt;&gt;"y","...",'Population Definitions'!$B$5)</f>
        <v>...</v>
      </c>
      <c r="B581" s="1" t="str">
        <f t="shared" si="12"/>
        <v/>
      </c>
      <c r="C581" s="48" t="str">
        <f>IF('Transfer Definitions'!M68&lt;&gt;"y","",'Population Definitions'!$B$13)</f>
        <v/>
      </c>
      <c r="D581" s="143" t="str">
        <f>IF(NOT('Transfer Definitions'!M68&lt;&gt;"y"),"Number","")</f>
        <v/>
      </c>
      <c r="E581" s="143" t="str">
        <f>IF(NOT('Transfer Definitions'!M68&lt;&gt;"y"),IF(SUMPRODUCT(--(G581:Y581&lt;&gt;""))=0,0,"N.A."),"")</f>
        <v/>
      </c>
      <c r="F581" s="48" t="str">
        <f>IF(NOT('Transfer Definitions'!M68&lt;&gt;"y"),"OR","")</f>
        <v/>
      </c>
    </row>
    <row r="582" spans="1:6" x14ac:dyDescent="0.45">
      <c r="A582" s="48" t="str">
        <f>IF('Transfer Definitions'!B69&lt;&gt;"y","...",'Population Definitions'!$B$6)</f>
        <v>...</v>
      </c>
      <c r="B582" s="1" t="str">
        <f t="shared" si="12"/>
        <v/>
      </c>
      <c r="C582" s="48" t="str">
        <f>IF('Transfer Definitions'!B69&lt;&gt;"y","",'Population Definitions'!$B$2)</f>
        <v/>
      </c>
      <c r="D582" s="143" t="str">
        <f>IF(NOT('Transfer Definitions'!B69&lt;&gt;"y"),"Number","")</f>
        <v/>
      </c>
      <c r="E582" s="143" t="str">
        <f>IF(NOT('Transfer Definitions'!B69&lt;&gt;"y"),IF(SUMPRODUCT(--(G582:Y582&lt;&gt;""))=0,0,"N.A."),"")</f>
        <v/>
      </c>
      <c r="F582" s="48" t="str">
        <f>IF(NOT('Transfer Definitions'!B69&lt;&gt;"y"),"OR","")</f>
        <v/>
      </c>
    </row>
    <row r="583" spans="1:6" x14ac:dyDescent="0.45">
      <c r="A583" s="48" t="str">
        <f>IF('Transfer Definitions'!C69&lt;&gt;"y","...",'Population Definitions'!$B$6)</f>
        <v>...</v>
      </c>
      <c r="B583" s="1" t="str">
        <f t="shared" si="12"/>
        <v/>
      </c>
      <c r="C583" s="48" t="str">
        <f>IF('Transfer Definitions'!C69&lt;&gt;"y","",'Population Definitions'!$B$3)</f>
        <v/>
      </c>
      <c r="D583" s="143" t="str">
        <f>IF(NOT('Transfer Definitions'!C69&lt;&gt;"y"),"Number","")</f>
        <v/>
      </c>
      <c r="E583" s="143" t="str">
        <f>IF(NOT('Transfer Definitions'!C69&lt;&gt;"y"),IF(SUMPRODUCT(--(G583:Y583&lt;&gt;""))=0,0,"N.A."),"")</f>
        <v/>
      </c>
      <c r="F583" s="48" t="str">
        <f>IF(NOT('Transfer Definitions'!C69&lt;&gt;"y"),"OR","")</f>
        <v/>
      </c>
    </row>
    <row r="584" spans="1:6" x14ac:dyDescent="0.45">
      <c r="A584" s="48" t="str">
        <f>IF('Transfer Definitions'!D69&lt;&gt;"y","...",'Population Definitions'!$B$6)</f>
        <v>...</v>
      </c>
      <c r="B584" s="1" t="str">
        <f t="shared" si="12"/>
        <v/>
      </c>
      <c r="C584" s="48" t="str">
        <f>IF('Transfer Definitions'!D69&lt;&gt;"y","",'Population Definitions'!$B$4)</f>
        <v/>
      </c>
      <c r="D584" s="143" t="str">
        <f>IF(NOT('Transfer Definitions'!D69&lt;&gt;"y"),"Number","")</f>
        <v/>
      </c>
      <c r="E584" s="143" t="str">
        <f>IF(NOT('Transfer Definitions'!D69&lt;&gt;"y"),IF(SUMPRODUCT(--(G584:Y584&lt;&gt;""))=0,0,"N.A."),"")</f>
        <v/>
      </c>
      <c r="F584" s="48" t="str">
        <f>IF(NOT('Transfer Definitions'!D69&lt;&gt;"y"),"OR","")</f>
        <v/>
      </c>
    </row>
    <row r="585" spans="1:6" x14ac:dyDescent="0.45">
      <c r="A585" s="48" t="str">
        <f>IF('Transfer Definitions'!E69&lt;&gt;"y","...",'Population Definitions'!$B$6)</f>
        <v>...</v>
      </c>
      <c r="B585" s="1" t="str">
        <f t="shared" si="12"/>
        <v/>
      </c>
      <c r="C585" s="48" t="str">
        <f>IF('Transfer Definitions'!E69&lt;&gt;"y","",'Population Definitions'!$B$5)</f>
        <v/>
      </c>
      <c r="D585" s="143" t="str">
        <f>IF(NOT('Transfer Definitions'!E69&lt;&gt;"y"),"Number","")</f>
        <v/>
      </c>
      <c r="E585" s="143" t="str">
        <f>IF(NOT('Transfer Definitions'!E69&lt;&gt;"y"),IF(SUMPRODUCT(--(G585:Y585&lt;&gt;""))=0,0,"N.A."),"")</f>
        <v/>
      </c>
      <c r="F585" s="48" t="str">
        <f>IF(NOT('Transfer Definitions'!E69&lt;&gt;"y"),"OR","")</f>
        <v/>
      </c>
    </row>
    <row r="586" spans="1:6" x14ac:dyDescent="0.45">
      <c r="A586" s="48" t="str">
        <f>IF('Transfer Definitions'!G69&lt;&gt;"y","...",'Population Definitions'!$B$6)</f>
        <v>...</v>
      </c>
      <c r="B586" s="1" t="str">
        <f t="shared" si="12"/>
        <v/>
      </c>
      <c r="C586" s="48" t="str">
        <f>IF('Transfer Definitions'!G69&lt;&gt;"y","",'Population Definitions'!$B$7)</f>
        <v/>
      </c>
      <c r="D586" s="143" t="str">
        <f>IF(NOT('Transfer Definitions'!G69&lt;&gt;"y"),"Number","")</f>
        <v/>
      </c>
      <c r="E586" s="143" t="str">
        <f>IF(NOT('Transfer Definitions'!G69&lt;&gt;"y"),IF(SUMPRODUCT(--(G586:Y586&lt;&gt;""))=0,0,"N.A."),"")</f>
        <v/>
      </c>
      <c r="F586" s="48" t="str">
        <f>IF(NOT('Transfer Definitions'!G69&lt;&gt;"y"),"OR","")</f>
        <v/>
      </c>
    </row>
    <row r="587" spans="1:6" x14ac:dyDescent="0.45">
      <c r="A587" s="48" t="str">
        <f>IF('Transfer Definitions'!H69&lt;&gt;"y","...",'Population Definitions'!$B$6)</f>
        <v>...</v>
      </c>
      <c r="B587" s="1" t="str">
        <f t="shared" si="12"/>
        <v/>
      </c>
      <c r="C587" s="48" t="str">
        <f>IF('Transfer Definitions'!H69&lt;&gt;"y","",'Population Definitions'!$B$8)</f>
        <v/>
      </c>
      <c r="D587" s="143" t="str">
        <f>IF(NOT('Transfer Definitions'!H69&lt;&gt;"y"),"Number","")</f>
        <v/>
      </c>
      <c r="E587" s="143" t="str">
        <f>IF(NOT('Transfer Definitions'!H69&lt;&gt;"y"),IF(SUMPRODUCT(--(G587:Y587&lt;&gt;""))=0,0,"N.A."),"")</f>
        <v/>
      </c>
      <c r="F587" s="48" t="str">
        <f>IF(NOT('Transfer Definitions'!H69&lt;&gt;"y"),"OR","")</f>
        <v/>
      </c>
    </row>
    <row r="588" spans="1:6" x14ac:dyDescent="0.45">
      <c r="A588" s="48" t="str">
        <f>IF('Transfer Definitions'!I69&lt;&gt;"y","...",'Population Definitions'!$B$6)</f>
        <v>...</v>
      </c>
      <c r="B588" s="1" t="str">
        <f t="shared" si="12"/>
        <v/>
      </c>
      <c r="C588" s="48" t="str">
        <f>IF('Transfer Definitions'!I69&lt;&gt;"y","",'Population Definitions'!$B$9)</f>
        <v/>
      </c>
      <c r="D588" s="143" t="str">
        <f>IF(NOT('Transfer Definitions'!I69&lt;&gt;"y"),"Number","")</f>
        <v/>
      </c>
      <c r="E588" s="143" t="str">
        <f>IF(NOT('Transfer Definitions'!I69&lt;&gt;"y"),IF(SUMPRODUCT(--(G588:Y588&lt;&gt;""))=0,0,"N.A."),"")</f>
        <v/>
      </c>
      <c r="F588" s="48" t="str">
        <f>IF(NOT('Transfer Definitions'!I69&lt;&gt;"y"),"OR","")</f>
        <v/>
      </c>
    </row>
    <row r="589" spans="1:6" x14ac:dyDescent="0.45">
      <c r="A589" s="48" t="str">
        <f>IF('Transfer Definitions'!J69&lt;&gt;"y","...",'Population Definitions'!$B$6)</f>
        <v>...</v>
      </c>
      <c r="B589" s="1" t="str">
        <f t="shared" si="12"/>
        <v/>
      </c>
      <c r="C589" s="48" t="str">
        <f>IF('Transfer Definitions'!J69&lt;&gt;"y","",'Population Definitions'!$B$10)</f>
        <v/>
      </c>
      <c r="D589" s="143" t="str">
        <f>IF(NOT('Transfer Definitions'!J69&lt;&gt;"y"),"Number","")</f>
        <v/>
      </c>
      <c r="E589" s="143" t="str">
        <f>IF(NOT('Transfer Definitions'!J69&lt;&gt;"y"),IF(SUMPRODUCT(--(G589:Y589&lt;&gt;""))=0,0,"N.A."),"")</f>
        <v/>
      </c>
      <c r="F589" s="48" t="str">
        <f>IF(NOT('Transfer Definitions'!J69&lt;&gt;"y"),"OR","")</f>
        <v/>
      </c>
    </row>
    <row r="590" spans="1:6" x14ac:dyDescent="0.45">
      <c r="A590" s="48" t="str">
        <f>IF('Transfer Definitions'!K69&lt;&gt;"y","...",'Population Definitions'!$B$6)</f>
        <v>...</v>
      </c>
      <c r="B590" s="1" t="str">
        <f t="shared" si="12"/>
        <v/>
      </c>
      <c r="C590" s="48" t="str">
        <f>IF('Transfer Definitions'!K69&lt;&gt;"y","",'Population Definitions'!$B$11)</f>
        <v/>
      </c>
      <c r="D590" s="143" t="str">
        <f>IF(NOT('Transfer Definitions'!K69&lt;&gt;"y"),"Number","")</f>
        <v/>
      </c>
      <c r="E590" s="143" t="str">
        <f>IF(NOT('Transfer Definitions'!K69&lt;&gt;"y"),IF(SUMPRODUCT(--(G590:Y590&lt;&gt;""))=0,0,"N.A."),"")</f>
        <v/>
      </c>
      <c r="F590" s="48" t="str">
        <f>IF(NOT('Transfer Definitions'!K69&lt;&gt;"y"),"OR","")</f>
        <v/>
      </c>
    </row>
    <row r="591" spans="1:6" x14ac:dyDescent="0.45">
      <c r="A591" s="48" t="str">
        <f>IF('Transfer Definitions'!L69&lt;&gt;"y","...",'Population Definitions'!$B$6)</f>
        <v>...</v>
      </c>
      <c r="B591" s="1" t="str">
        <f t="shared" si="12"/>
        <v/>
      </c>
      <c r="C591" s="48" t="str">
        <f>IF('Transfer Definitions'!L69&lt;&gt;"y","",'Population Definitions'!$B$12)</f>
        <v/>
      </c>
      <c r="D591" s="143" t="str">
        <f>IF(NOT('Transfer Definitions'!L69&lt;&gt;"y"),"Number","")</f>
        <v/>
      </c>
      <c r="E591" s="143" t="str">
        <f>IF(NOT('Transfer Definitions'!L69&lt;&gt;"y"),IF(SUMPRODUCT(--(G591:Y591&lt;&gt;""))=0,0,"N.A."),"")</f>
        <v/>
      </c>
      <c r="F591" s="48" t="str">
        <f>IF(NOT('Transfer Definitions'!L69&lt;&gt;"y"),"OR","")</f>
        <v/>
      </c>
    </row>
    <row r="592" spans="1:6" x14ac:dyDescent="0.45">
      <c r="A592" s="48" t="str">
        <f>IF('Transfer Definitions'!M69&lt;&gt;"y","...",'Population Definitions'!$B$6)</f>
        <v>...</v>
      </c>
      <c r="B592" s="1" t="str">
        <f t="shared" si="12"/>
        <v/>
      </c>
      <c r="C592" s="48" t="str">
        <f>IF('Transfer Definitions'!M69&lt;&gt;"y","",'Population Definitions'!$B$13)</f>
        <v/>
      </c>
      <c r="D592" s="143" t="str">
        <f>IF(NOT('Transfer Definitions'!M69&lt;&gt;"y"),"Number","")</f>
        <v/>
      </c>
      <c r="E592" s="143" t="str">
        <f>IF(NOT('Transfer Definitions'!M69&lt;&gt;"y"),IF(SUMPRODUCT(--(G592:Y592&lt;&gt;""))=0,0,"N.A."),"")</f>
        <v/>
      </c>
      <c r="F592" s="48" t="str">
        <f>IF(NOT('Transfer Definitions'!M69&lt;&gt;"y"),"OR","")</f>
        <v/>
      </c>
    </row>
    <row r="593" spans="1:6" x14ac:dyDescent="0.45">
      <c r="A593" s="48" t="str">
        <f>IF('Transfer Definitions'!B70&lt;&gt;"y","...",'Population Definitions'!$B$7)</f>
        <v>...</v>
      </c>
      <c r="B593" s="1" t="str">
        <f t="shared" si="12"/>
        <v/>
      </c>
      <c r="C593" s="48" t="str">
        <f>IF('Transfer Definitions'!B70&lt;&gt;"y","",'Population Definitions'!$B$2)</f>
        <v/>
      </c>
      <c r="D593" s="143" t="str">
        <f>IF(NOT('Transfer Definitions'!B70&lt;&gt;"y"),"Number","")</f>
        <v/>
      </c>
      <c r="E593" s="143" t="str">
        <f>IF(NOT('Transfer Definitions'!B70&lt;&gt;"y"),IF(SUMPRODUCT(--(G593:Y593&lt;&gt;""))=0,0,"N.A."),"")</f>
        <v/>
      </c>
      <c r="F593" s="48" t="str">
        <f>IF(NOT('Transfer Definitions'!B70&lt;&gt;"y"),"OR","")</f>
        <v/>
      </c>
    </row>
    <row r="594" spans="1:6" x14ac:dyDescent="0.45">
      <c r="A594" s="48" t="str">
        <f>IF('Transfer Definitions'!C70&lt;&gt;"y","...",'Population Definitions'!$B$7)</f>
        <v>...</v>
      </c>
      <c r="B594" s="1" t="str">
        <f t="shared" si="12"/>
        <v/>
      </c>
      <c r="C594" s="48" t="str">
        <f>IF('Transfer Definitions'!C70&lt;&gt;"y","",'Population Definitions'!$B$3)</f>
        <v/>
      </c>
      <c r="D594" s="143" t="str">
        <f>IF(NOT('Transfer Definitions'!C70&lt;&gt;"y"),"Number","")</f>
        <v/>
      </c>
      <c r="E594" s="143" t="str">
        <f>IF(NOT('Transfer Definitions'!C70&lt;&gt;"y"),IF(SUMPRODUCT(--(G594:Y594&lt;&gt;""))=0,0,"N.A."),"")</f>
        <v/>
      </c>
      <c r="F594" s="48" t="str">
        <f>IF(NOT('Transfer Definitions'!C70&lt;&gt;"y"),"OR","")</f>
        <v/>
      </c>
    </row>
    <row r="595" spans="1:6" x14ac:dyDescent="0.45">
      <c r="A595" s="48" t="str">
        <f>IF('Transfer Definitions'!D70&lt;&gt;"y","...",'Population Definitions'!$B$7)</f>
        <v>...</v>
      </c>
      <c r="B595" s="1" t="str">
        <f t="shared" si="12"/>
        <v/>
      </c>
      <c r="C595" s="48" t="str">
        <f>IF('Transfer Definitions'!D70&lt;&gt;"y","",'Population Definitions'!$B$4)</f>
        <v/>
      </c>
      <c r="D595" s="143" t="str">
        <f>IF(NOT('Transfer Definitions'!D70&lt;&gt;"y"),"Number","")</f>
        <v/>
      </c>
      <c r="E595" s="143" t="str">
        <f>IF(NOT('Transfer Definitions'!D70&lt;&gt;"y"),IF(SUMPRODUCT(--(G595:Y595&lt;&gt;""))=0,0,"N.A."),"")</f>
        <v/>
      </c>
      <c r="F595" s="48" t="str">
        <f>IF(NOT('Transfer Definitions'!D70&lt;&gt;"y"),"OR","")</f>
        <v/>
      </c>
    </row>
    <row r="596" spans="1:6" x14ac:dyDescent="0.45">
      <c r="A596" s="48" t="str">
        <f>IF('Transfer Definitions'!E70&lt;&gt;"y","...",'Population Definitions'!$B$7)</f>
        <v>...</v>
      </c>
      <c r="B596" s="1" t="str">
        <f t="shared" si="12"/>
        <v/>
      </c>
      <c r="C596" s="48" t="str">
        <f>IF('Transfer Definitions'!E70&lt;&gt;"y","",'Population Definitions'!$B$5)</f>
        <v/>
      </c>
      <c r="D596" s="143" t="str">
        <f>IF(NOT('Transfer Definitions'!E70&lt;&gt;"y"),"Number","")</f>
        <v/>
      </c>
      <c r="E596" s="143" t="str">
        <f>IF(NOT('Transfer Definitions'!E70&lt;&gt;"y"),IF(SUMPRODUCT(--(G596:Y596&lt;&gt;""))=0,0,"N.A."),"")</f>
        <v/>
      </c>
      <c r="F596" s="48" t="str">
        <f>IF(NOT('Transfer Definitions'!E70&lt;&gt;"y"),"OR","")</f>
        <v/>
      </c>
    </row>
    <row r="597" spans="1:6" x14ac:dyDescent="0.45">
      <c r="A597" s="48" t="str">
        <f>IF('Transfer Definitions'!F70&lt;&gt;"y","...",'Population Definitions'!$B$7)</f>
        <v>...</v>
      </c>
      <c r="B597" s="1" t="str">
        <f t="shared" si="12"/>
        <v/>
      </c>
      <c r="C597" s="48" t="str">
        <f>IF('Transfer Definitions'!F70&lt;&gt;"y","",'Population Definitions'!$B$6)</f>
        <v/>
      </c>
      <c r="D597" s="143" t="str">
        <f>IF(NOT('Transfer Definitions'!F70&lt;&gt;"y"),"Number","")</f>
        <v/>
      </c>
      <c r="E597" s="143" t="str">
        <f>IF(NOT('Transfer Definitions'!F70&lt;&gt;"y"),IF(SUMPRODUCT(--(G597:Y597&lt;&gt;""))=0,0,"N.A."),"")</f>
        <v/>
      </c>
      <c r="F597" s="48" t="str">
        <f>IF(NOT('Transfer Definitions'!F70&lt;&gt;"y"),"OR","")</f>
        <v/>
      </c>
    </row>
    <row r="598" spans="1:6" x14ac:dyDescent="0.45">
      <c r="A598" s="48" t="str">
        <f>IF('Transfer Definitions'!H70&lt;&gt;"y","...",'Population Definitions'!$B$7)</f>
        <v>...</v>
      </c>
      <c r="B598" s="1" t="str">
        <f t="shared" si="12"/>
        <v/>
      </c>
      <c r="C598" s="48" t="str">
        <f>IF('Transfer Definitions'!H70&lt;&gt;"y","",'Population Definitions'!$B$8)</f>
        <v/>
      </c>
      <c r="D598" s="143" t="str">
        <f>IF(NOT('Transfer Definitions'!H70&lt;&gt;"y"),"Number","")</f>
        <v/>
      </c>
      <c r="E598" s="143" t="str">
        <f>IF(NOT('Transfer Definitions'!H70&lt;&gt;"y"),IF(SUMPRODUCT(--(G598:Y598&lt;&gt;""))=0,0,"N.A."),"")</f>
        <v/>
      </c>
      <c r="F598" s="48" t="str">
        <f>IF(NOT('Transfer Definitions'!H70&lt;&gt;"y"),"OR","")</f>
        <v/>
      </c>
    </row>
    <row r="599" spans="1:6" x14ac:dyDescent="0.45">
      <c r="A599" s="48" t="str">
        <f>IF('Transfer Definitions'!I70&lt;&gt;"y","...",'Population Definitions'!$B$7)</f>
        <v>...</v>
      </c>
      <c r="B599" s="1" t="str">
        <f t="shared" si="12"/>
        <v/>
      </c>
      <c r="C599" s="48" t="str">
        <f>IF('Transfer Definitions'!I70&lt;&gt;"y","",'Population Definitions'!$B$9)</f>
        <v/>
      </c>
      <c r="D599" s="143" t="str">
        <f>IF(NOT('Transfer Definitions'!I70&lt;&gt;"y"),"Number","")</f>
        <v/>
      </c>
      <c r="E599" s="143" t="str">
        <f>IF(NOT('Transfer Definitions'!I70&lt;&gt;"y"),IF(SUMPRODUCT(--(G599:Y599&lt;&gt;""))=0,0,"N.A."),"")</f>
        <v/>
      </c>
      <c r="F599" s="48" t="str">
        <f>IF(NOT('Transfer Definitions'!I70&lt;&gt;"y"),"OR","")</f>
        <v/>
      </c>
    </row>
    <row r="600" spans="1:6" x14ac:dyDescent="0.45">
      <c r="A600" s="48" t="str">
        <f>IF('Transfer Definitions'!J70&lt;&gt;"y","...",'Population Definitions'!$B$7)</f>
        <v>...</v>
      </c>
      <c r="B600" s="1" t="str">
        <f t="shared" si="12"/>
        <v/>
      </c>
      <c r="C600" s="48" t="str">
        <f>IF('Transfer Definitions'!J70&lt;&gt;"y","",'Population Definitions'!$B$10)</f>
        <v/>
      </c>
      <c r="D600" s="143" t="str">
        <f>IF(NOT('Transfer Definitions'!J70&lt;&gt;"y"),"Number","")</f>
        <v/>
      </c>
      <c r="E600" s="143" t="str">
        <f>IF(NOT('Transfer Definitions'!J70&lt;&gt;"y"),IF(SUMPRODUCT(--(G600:Y600&lt;&gt;""))=0,0,"N.A."),"")</f>
        <v/>
      </c>
      <c r="F600" s="48" t="str">
        <f>IF(NOT('Transfer Definitions'!J70&lt;&gt;"y"),"OR","")</f>
        <v/>
      </c>
    </row>
    <row r="601" spans="1:6" x14ac:dyDescent="0.45">
      <c r="A601" s="48" t="str">
        <f>IF('Transfer Definitions'!K70&lt;&gt;"y","...",'Population Definitions'!$B$7)</f>
        <v>...</v>
      </c>
      <c r="B601" s="1" t="str">
        <f t="shared" si="12"/>
        <v/>
      </c>
      <c r="C601" s="48" t="str">
        <f>IF('Transfer Definitions'!K70&lt;&gt;"y","",'Population Definitions'!$B$11)</f>
        <v/>
      </c>
      <c r="D601" s="143" t="str">
        <f>IF(NOT('Transfer Definitions'!K70&lt;&gt;"y"),"Number","")</f>
        <v/>
      </c>
      <c r="E601" s="143" t="str">
        <f>IF(NOT('Transfer Definitions'!K70&lt;&gt;"y"),IF(SUMPRODUCT(--(G601:Y601&lt;&gt;""))=0,0,"N.A."),"")</f>
        <v/>
      </c>
      <c r="F601" s="48" t="str">
        <f>IF(NOT('Transfer Definitions'!K70&lt;&gt;"y"),"OR","")</f>
        <v/>
      </c>
    </row>
    <row r="602" spans="1:6" x14ac:dyDescent="0.45">
      <c r="A602" s="48" t="str">
        <f>IF('Transfer Definitions'!L70&lt;&gt;"y","...",'Population Definitions'!$B$7)</f>
        <v>...</v>
      </c>
      <c r="B602" s="1" t="str">
        <f t="shared" ref="B602:B665" si="13">IF(C602="","","---&gt;")</f>
        <v/>
      </c>
      <c r="C602" s="48" t="str">
        <f>IF('Transfer Definitions'!L70&lt;&gt;"y","",'Population Definitions'!$B$12)</f>
        <v/>
      </c>
      <c r="D602" s="143" t="str">
        <f>IF(NOT('Transfer Definitions'!L70&lt;&gt;"y"),"Number","")</f>
        <v/>
      </c>
      <c r="E602" s="143" t="str">
        <f>IF(NOT('Transfer Definitions'!L70&lt;&gt;"y"),IF(SUMPRODUCT(--(G602:Y602&lt;&gt;""))=0,0,"N.A."),"")</f>
        <v/>
      </c>
      <c r="F602" s="48" t="str">
        <f>IF(NOT('Transfer Definitions'!L70&lt;&gt;"y"),"OR","")</f>
        <v/>
      </c>
    </row>
    <row r="603" spans="1:6" x14ac:dyDescent="0.45">
      <c r="A603" s="48" t="str">
        <f>IF('Transfer Definitions'!M70&lt;&gt;"y","...",'Population Definitions'!$B$7)</f>
        <v>...</v>
      </c>
      <c r="B603" s="1" t="str">
        <f t="shared" si="13"/>
        <v/>
      </c>
      <c r="C603" s="48" t="str">
        <f>IF('Transfer Definitions'!M70&lt;&gt;"y","",'Population Definitions'!$B$13)</f>
        <v/>
      </c>
      <c r="D603" s="143" t="str">
        <f>IF(NOT('Transfer Definitions'!M70&lt;&gt;"y"),"Number","")</f>
        <v/>
      </c>
      <c r="E603" s="143" t="str">
        <f>IF(NOT('Transfer Definitions'!M70&lt;&gt;"y"),IF(SUMPRODUCT(--(G603:Y603&lt;&gt;""))=0,0,"N.A."),"")</f>
        <v/>
      </c>
      <c r="F603" s="48" t="str">
        <f>IF(NOT('Transfer Definitions'!M70&lt;&gt;"y"),"OR","")</f>
        <v/>
      </c>
    </row>
    <row r="604" spans="1:6" x14ac:dyDescent="0.45">
      <c r="A604" s="48" t="str">
        <f>IF('Transfer Definitions'!B71&lt;&gt;"y","...",'Population Definitions'!$B$8)</f>
        <v>...</v>
      </c>
      <c r="B604" s="1" t="str">
        <f t="shared" si="13"/>
        <v/>
      </c>
      <c r="C604" s="48" t="str">
        <f>IF('Transfer Definitions'!B71&lt;&gt;"y","",'Population Definitions'!$B$2)</f>
        <v/>
      </c>
      <c r="D604" s="143" t="str">
        <f>IF(NOT('Transfer Definitions'!B71&lt;&gt;"y"),"Number","")</f>
        <v/>
      </c>
      <c r="E604" s="143" t="str">
        <f>IF(NOT('Transfer Definitions'!B71&lt;&gt;"y"),IF(SUMPRODUCT(--(G604:Y604&lt;&gt;""))=0,0,"N.A."),"")</f>
        <v/>
      </c>
      <c r="F604" s="48" t="str">
        <f>IF(NOT('Transfer Definitions'!B71&lt;&gt;"y"),"OR","")</f>
        <v/>
      </c>
    </row>
    <row r="605" spans="1:6" x14ac:dyDescent="0.45">
      <c r="A605" s="48" t="str">
        <f>IF('Transfer Definitions'!C71&lt;&gt;"y","...",'Population Definitions'!$B$8)</f>
        <v>...</v>
      </c>
      <c r="B605" s="1" t="str">
        <f t="shared" si="13"/>
        <v/>
      </c>
      <c r="C605" s="48" t="str">
        <f>IF('Transfer Definitions'!C71&lt;&gt;"y","",'Population Definitions'!$B$3)</f>
        <v/>
      </c>
      <c r="D605" s="143" t="str">
        <f>IF(NOT('Transfer Definitions'!C71&lt;&gt;"y"),"Number","")</f>
        <v/>
      </c>
      <c r="E605" s="143" t="str">
        <f>IF(NOT('Transfer Definitions'!C71&lt;&gt;"y"),IF(SUMPRODUCT(--(G605:Y605&lt;&gt;""))=0,0,"N.A."),"")</f>
        <v/>
      </c>
      <c r="F605" s="48" t="str">
        <f>IF(NOT('Transfer Definitions'!C71&lt;&gt;"y"),"OR","")</f>
        <v/>
      </c>
    </row>
    <row r="606" spans="1:6" x14ac:dyDescent="0.45">
      <c r="A606" s="48" t="str">
        <f>IF('Transfer Definitions'!D71&lt;&gt;"y","...",'Population Definitions'!$B$8)</f>
        <v>...</v>
      </c>
      <c r="B606" s="1" t="str">
        <f t="shared" si="13"/>
        <v/>
      </c>
      <c r="C606" s="48" t="str">
        <f>IF('Transfer Definitions'!D71&lt;&gt;"y","",'Population Definitions'!$B$4)</f>
        <v/>
      </c>
      <c r="D606" s="143" t="str">
        <f>IF(NOT('Transfer Definitions'!D71&lt;&gt;"y"),"Number","")</f>
        <v/>
      </c>
      <c r="E606" s="143" t="str">
        <f>IF(NOT('Transfer Definitions'!D71&lt;&gt;"y"),IF(SUMPRODUCT(--(G606:Y606&lt;&gt;""))=0,0,"N.A."),"")</f>
        <v/>
      </c>
      <c r="F606" s="48" t="str">
        <f>IF(NOT('Transfer Definitions'!D71&lt;&gt;"y"),"OR","")</f>
        <v/>
      </c>
    </row>
    <row r="607" spans="1:6" x14ac:dyDescent="0.45">
      <c r="A607" s="48" t="str">
        <f>IF('Transfer Definitions'!E71&lt;&gt;"y","...",'Population Definitions'!$B$8)</f>
        <v>...</v>
      </c>
      <c r="B607" s="1" t="str">
        <f t="shared" si="13"/>
        <v/>
      </c>
      <c r="C607" s="48" t="str">
        <f>IF('Transfer Definitions'!E71&lt;&gt;"y","",'Population Definitions'!$B$5)</f>
        <v/>
      </c>
      <c r="D607" s="143" t="str">
        <f>IF(NOT('Transfer Definitions'!E71&lt;&gt;"y"),"Number","")</f>
        <v/>
      </c>
      <c r="E607" s="143" t="str">
        <f>IF(NOT('Transfer Definitions'!E71&lt;&gt;"y"),IF(SUMPRODUCT(--(G607:Y607&lt;&gt;""))=0,0,"N.A."),"")</f>
        <v/>
      </c>
      <c r="F607" s="48" t="str">
        <f>IF(NOT('Transfer Definitions'!E71&lt;&gt;"y"),"OR","")</f>
        <v/>
      </c>
    </row>
    <row r="608" spans="1:6" x14ac:dyDescent="0.45">
      <c r="A608" s="48" t="str">
        <f>IF('Transfer Definitions'!F71&lt;&gt;"y","...",'Population Definitions'!$B$8)</f>
        <v>...</v>
      </c>
      <c r="B608" s="1" t="str">
        <f t="shared" si="13"/>
        <v/>
      </c>
      <c r="C608" s="48" t="str">
        <f>IF('Transfer Definitions'!F71&lt;&gt;"y","",'Population Definitions'!$B$6)</f>
        <v/>
      </c>
      <c r="D608" s="143" t="str">
        <f>IF(NOT('Transfer Definitions'!F71&lt;&gt;"y"),"Number","")</f>
        <v/>
      </c>
      <c r="E608" s="143" t="str">
        <f>IF(NOT('Transfer Definitions'!F71&lt;&gt;"y"),IF(SUMPRODUCT(--(G608:Y608&lt;&gt;""))=0,0,"N.A."),"")</f>
        <v/>
      </c>
      <c r="F608" s="48" t="str">
        <f>IF(NOT('Transfer Definitions'!F71&lt;&gt;"y"),"OR","")</f>
        <v/>
      </c>
    </row>
    <row r="609" spans="1:6" x14ac:dyDescent="0.45">
      <c r="A609" s="48" t="str">
        <f>IF('Transfer Definitions'!G71&lt;&gt;"y","...",'Population Definitions'!$B$8)</f>
        <v>...</v>
      </c>
      <c r="B609" s="1" t="str">
        <f t="shared" si="13"/>
        <v/>
      </c>
      <c r="C609" s="48" t="str">
        <f>IF('Transfer Definitions'!G71&lt;&gt;"y","",'Population Definitions'!$B$7)</f>
        <v/>
      </c>
      <c r="D609" s="143" t="str">
        <f>IF(NOT('Transfer Definitions'!G71&lt;&gt;"y"),"Number","")</f>
        <v/>
      </c>
      <c r="E609" s="143" t="str">
        <f>IF(NOT('Transfer Definitions'!G71&lt;&gt;"y"),IF(SUMPRODUCT(--(G609:Y609&lt;&gt;""))=0,0,"N.A."),"")</f>
        <v/>
      </c>
      <c r="F609" s="48" t="str">
        <f>IF(NOT('Transfer Definitions'!G71&lt;&gt;"y"),"OR","")</f>
        <v/>
      </c>
    </row>
    <row r="610" spans="1:6" x14ac:dyDescent="0.45">
      <c r="A610" s="48" t="str">
        <f>IF('Transfer Definitions'!I71&lt;&gt;"y","...",'Population Definitions'!$B$8)</f>
        <v>...</v>
      </c>
      <c r="B610" s="1" t="str">
        <f t="shared" si="13"/>
        <v/>
      </c>
      <c r="C610" s="48" t="str">
        <f>IF('Transfer Definitions'!I71&lt;&gt;"y","",'Population Definitions'!$B$9)</f>
        <v/>
      </c>
      <c r="D610" s="143" t="str">
        <f>IF(NOT('Transfer Definitions'!I71&lt;&gt;"y"),"Number","")</f>
        <v/>
      </c>
      <c r="E610" s="143" t="str">
        <f>IF(NOT('Transfer Definitions'!I71&lt;&gt;"y"),IF(SUMPRODUCT(--(G610:Y610&lt;&gt;""))=0,0,"N.A."),"")</f>
        <v/>
      </c>
      <c r="F610" s="48" t="str">
        <f>IF(NOT('Transfer Definitions'!I71&lt;&gt;"y"),"OR","")</f>
        <v/>
      </c>
    </row>
    <row r="611" spans="1:6" x14ac:dyDescent="0.45">
      <c r="A611" s="48" t="str">
        <f>IF('Transfer Definitions'!J71&lt;&gt;"y","...",'Population Definitions'!$B$8)</f>
        <v>...</v>
      </c>
      <c r="B611" s="1" t="str">
        <f t="shared" si="13"/>
        <v/>
      </c>
      <c r="C611" s="48" t="str">
        <f>IF('Transfer Definitions'!J71&lt;&gt;"y","",'Population Definitions'!$B$10)</f>
        <v/>
      </c>
      <c r="D611" s="143" t="str">
        <f>IF(NOT('Transfer Definitions'!J71&lt;&gt;"y"),"Number","")</f>
        <v/>
      </c>
      <c r="E611" s="143" t="str">
        <f>IF(NOT('Transfer Definitions'!J71&lt;&gt;"y"),IF(SUMPRODUCT(--(G611:Y611&lt;&gt;""))=0,0,"N.A."),"")</f>
        <v/>
      </c>
      <c r="F611" s="48" t="str">
        <f>IF(NOT('Transfer Definitions'!J71&lt;&gt;"y"),"OR","")</f>
        <v/>
      </c>
    </row>
    <row r="612" spans="1:6" x14ac:dyDescent="0.45">
      <c r="A612" s="48" t="str">
        <f>IF('Transfer Definitions'!K71&lt;&gt;"y","...",'Population Definitions'!$B$8)</f>
        <v>...</v>
      </c>
      <c r="B612" s="1" t="str">
        <f t="shared" si="13"/>
        <v/>
      </c>
      <c r="C612" s="48" t="str">
        <f>IF('Transfer Definitions'!K71&lt;&gt;"y","",'Population Definitions'!$B$11)</f>
        <v/>
      </c>
      <c r="D612" s="143" t="str">
        <f>IF(NOT('Transfer Definitions'!K71&lt;&gt;"y"),"Number","")</f>
        <v/>
      </c>
      <c r="E612" s="143" t="str">
        <f>IF(NOT('Transfer Definitions'!K71&lt;&gt;"y"),IF(SUMPRODUCT(--(G612:Y612&lt;&gt;""))=0,0,"N.A."),"")</f>
        <v/>
      </c>
      <c r="F612" s="48" t="str">
        <f>IF(NOT('Transfer Definitions'!K71&lt;&gt;"y"),"OR","")</f>
        <v/>
      </c>
    </row>
    <row r="613" spans="1:6" x14ac:dyDescent="0.45">
      <c r="A613" s="48" t="str">
        <f>IF('Transfer Definitions'!L71&lt;&gt;"y","...",'Population Definitions'!$B$8)</f>
        <v>...</v>
      </c>
      <c r="B613" s="1" t="str">
        <f t="shared" si="13"/>
        <v/>
      </c>
      <c r="C613" s="48" t="str">
        <f>IF('Transfer Definitions'!L71&lt;&gt;"y","",'Population Definitions'!$B$12)</f>
        <v/>
      </c>
      <c r="D613" s="143" t="str">
        <f>IF(NOT('Transfer Definitions'!L71&lt;&gt;"y"),"Number","")</f>
        <v/>
      </c>
      <c r="E613" s="143" t="str">
        <f>IF(NOT('Transfer Definitions'!L71&lt;&gt;"y"),IF(SUMPRODUCT(--(G613:Y613&lt;&gt;""))=0,0,"N.A."),"")</f>
        <v/>
      </c>
      <c r="F613" s="48" t="str">
        <f>IF(NOT('Transfer Definitions'!L71&lt;&gt;"y"),"OR","")</f>
        <v/>
      </c>
    </row>
    <row r="614" spans="1:6" x14ac:dyDescent="0.45">
      <c r="A614" s="48" t="str">
        <f>IF('Transfer Definitions'!M71&lt;&gt;"y","...",'Population Definitions'!$B$8)</f>
        <v>...</v>
      </c>
      <c r="B614" s="1" t="str">
        <f t="shared" si="13"/>
        <v/>
      </c>
      <c r="C614" s="48" t="str">
        <f>IF('Transfer Definitions'!M71&lt;&gt;"y","",'Population Definitions'!$B$13)</f>
        <v/>
      </c>
      <c r="D614" s="143" t="str">
        <f>IF(NOT('Transfer Definitions'!M71&lt;&gt;"y"),"Number","")</f>
        <v/>
      </c>
      <c r="E614" s="143" t="str">
        <f>IF(NOT('Transfer Definitions'!M71&lt;&gt;"y"),IF(SUMPRODUCT(--(G614:Y614&lt;&gt;""))=0,0,"N.A."),"")</f>
        <v/>
      </c>
      <c r="F614" s="48" t="str">
        <f>IF(NOT('Transfer Definitions'!M71&lt;&gt;"y"),"OR","")</f>
        <v/>
      </c>
    </row>
    <row r="615" spans="1:6" x14ac:dyDescent="0.45">
      <c r="A615" s="48" t="str">
        <f>IF('Transfer Definitions'!B72&lt;&gt;"y","...",'Population Definitions'!$B$9)</f>
        <v>...</v>
      </c>
      <c r="B615" s="1" t="str">
        <f t="shared" si="13"/>
        <v/>
      </c>
      <c r="C615" s="48" t="str">
        <f>IF('Transfer Definitions'!B72&lt;&gt;"y","",'Population Definitions'!$B$2)</f>
        <v/>
      </c>
      <c r="D615" s="143" t="str">
        <f>IF(NOT('Transfer Definitions'!B72&lt;&gt;"y"),"Number","")</f>
        <v/>
      </c>
      <c r="E615" s="143" t="str">
        <f>IF(NOT('Transfer Definitions'!B72&lt;&gt;"y"),IF(SUMPRODUCT(--(G615:Y615&lt;&gt;""))=0,0,"N.A."),"")</f>
        <v/>
      </c>
      <c r="F615" s="48" t="str">
        <f>IF(NOT('Transfer Definitions'!B72&lt;&gt;"y"),"OR","")</f>
        <v/>
      </c>
    </row>
    <row r="616" spans="1:6" x14ac:dyDescent="0.45">
      <c r="A616" s="48" t="str">
        <f>IF('Transfer Definitions'!C72&lt;&gt;"y","...",'Population Definitions'!$B$9)</f>
        <v>...</v>
      </c>
      <c r="B616" s="1" t="str">
        <f t="shared" si="13"/>
        <v/>
      </c>
      <c r="C616" s="48" t="str">
        <f>IF('Transfer Definitions'!C72&lt;&gt;"y","",'Population Definitions'!$B$3)</f>
        <v/>
      </c>
      <c r="D616" s="143" t="str">
        <f>IF(NOT('Transfer Definitions'!C72&lt;&gt;"y"),"Number","")</f>
        <v/>
      </c>
      <c r="E616" s="143" t="str">
        <f>IF(NOT('Transfer Definitions'!C72&lt;&gt;"y"),IF(SUMPRODUCT(--(G616:Y616&lt;&gt;""))=0,0,"N.A."),"")</f>
        <v/>
      </c>
      <c r="F616" s="48" t="str">
        <f>IF(NOT('Transfer Definitions'!C72&lt;&gt;"y"),"OR","")</f>
        <v/>
      </c>
    </row>
    <row r="617" spans="1:6" x14ac:dyDescent="0.45">
      <c r="A617" s="48" t="str">
        <f>IF('Transfer Definitions'!D72&lt;&gt;"y","...",'Population Definitions'!$B$9)</f>
        <v>...</v>
      </c>
      <c r="B617" s="1" t="str">
        <f t="shared" si="13"/>
        <v/>
      </c>
      <c r="C617" s="48" t="str">
        <f>IF('Transfer Definitions'!D72&lt;&gt;"y","",'Population Definitions'!$B$4)</f>
        <v/>
      </c>
      <c r="D617" s="143" t="str">
        <f>IF(NOT('Transfer Definitions'!D72&lt;&gt;"y"),"Number","")</f>
        <v/>
      </c>
      <c r="E617" s="143" t="str">
        <f>IF(NOT('Transfer Definitions'!D72&lt;&gt;"y"),IF(SUMPRODUCT(--(G617:Y617&lt;&gt;""))=0,0,"N.A."),"")</f>
        <v/>
      </c>
      <c r="F617" s="48" t="str">
        <f>IF(NOT('Transfer Definitions'!D72&lt;&gt;"y"),"OR","")</f>
        <v/>
      </c>
    </row>
    <row r="618" spans="1:6" x14ac:dyDescent="0.45">
      <c r="A618" s="48" t="str">
        <f>IF('Transfer Definitions'!E72&lt;&gt;"y","...",'Population Definitions'!$B$9)</f>
        <v>...</v>
      </c>
      <c r="B618" s="1" t="str">
        <f t="shared" si="13"/>
        <v/>
      </c>
      <c r="C618" s="48" t="str">
        <f>IF('Transfer Definitions'!E72&lt;&gt;"y","",'Population Definitions'!$B$5)</f>
        <v/>
      </c>
      <c r="D618" s="143" t="str">
        <f>IF(NOT('Transfer Definitions'!E72&lt;&gt;"y"),"Number","")</f>
        <v/>
      </c>
      <c r="E618" s="143" t="str">
        <f>IF(NOT('Transfer Definitions'!E72&lt;&gt;"y"),IF(SUMPRODUCT(--(G618:Y618&lt;&gt;""))=0,0,"N.A."),"")</f>
        <v/>
      </c>
      <c r="F618" s="48" t="str">
        <f>IF(NOT('Transfer Definitions'!E72&lt;&gt;"y"),"OR","")</f>
        <v/>
      </c>
    </row>
    <row r="619" spans="1:6" x14ac:dyDescent="0.45">
      <c r="A619" s="48" t="str">
        <f>IF('Transfer Definitions'!F72&lt;&gt;"y","...",'Population Definitions'!$B$9)</f>
        <v>...</v>
      </c>
      <c r="B619" s="1" t="str">
        <f t="shared" si="13"/>
        <v/>
      </c>
      <c r="C619" s="48" t="str">
        <f>IF('Transfer Definitions'!F72&lt;&gt;"y","",'Population Definitions'!$B$6)</f>
        <v/>
      </c>
      <c r="D619" s="143" t="str">
        <f>IF(NOT('Transfer Definitions'!F72&lt;&gt;"y"),"Number","")</f>
        <v/>
      </c>
      <c r="E619" s="143" t="str">
        <f>IF(NOT('Transfer Definitions'!F72&lt;&gt;"y"),IF(SUMPRODUCT(--(G619:Y619&lt;&gt;""))=0,0,"N.A."),"")</f>
        <v/>
      </c>
      <c r="F619" s="48" t="str">
        <f>IF(NOT('Transfer Definitions'!F72&lt;&gt;"y"),"OR","")</f>
        <v/>
      </c>
    </row>
    <row r="620" spans="1:6" x14ac:dyDescent="0.45">
      <c r="A620" s="48" t="str">
        <f>IF('Transfer Definitions'!G72&lt;&gt;"y","...",'Population Definitions'!$B$9)</f>
        <v>...</v>
      </c>
      <c r="B620" s="1" t="str">
        <f t="shared" si="13"/>
        <v/>
      </c>
      <c r="C620" s="48" t="str">
        <f>IF('Transfer Definitions'!G72&lt;&gt;"y","",'Population Definitions'!$B$7)</f>
        <v/>
      </c>
      <c r="D620" s="143" t="str">
        <f>IF(NOT('Transfer Definitions'!G72&lt;&gt;"y"),"Number","")</f>
        <v/>
      </c>
      <c r="E620" s="143" t="str">
        <f>IF(NOT('Transfer Definitions'!G72&lt;&gt;"y"),IF(SUMPRODUCT(--(G620:Y620&lt;&gt;""))=0,0,"N.A."),"")</f>
        <v/>
      </c>
      <c r="F620" s="48" t="str">
        <f>IF(NOT('Transfer Definitions'!G72&lt;&gt;"y"),"OR","")</f>
        <v/>
      </c>
    </row>
    <row r="621" spans="1:6" x14ac:dyDescent="0.45">
      <c r="A621" s="48" t="str">
        <f>IF('Transfer Definitions'!H72&lt;&gt;"y","...",'Population Definitions'!$B$9)</f>
        <v>...</v>
      </c>
      <c r="B621" s="1" t="str">
        <f t="shared" si="13"/>
        <v/>
      </c>
      <c r="C621" s="48" t="str">
        <f>IF('Transfer Definitions'!H72&lt;&gt;"y","",'Population Definitions'!$B$8)</f>
        <v/>
      </c>
      <c r="D621" s="143" t="str">
        <f>IF(NOT('Transfer Definitions'!H72&lt;&gt;"y"),"Number","")</f>
        <v/>
      </c>
      <c r="E621" s="143" t="str">
        <f>IF(NOT('Transfer Definitions'!H72&lt;&gt;"y"),IF(SUMPRODUCT(--(G621:Y621&lt;&gt;""))=0,0,"N.A."),"")</f>
        <v/>
      </c>
      <c r="F621" s="48" t="str">
        <f>IF(NOT('Transfer Definitions'!H72&lt;&gt;"y"),"OR","")</f>
        <v/>
      </c>
    </row>
    <row r="622" spans="1:6" x14ac:dyDescent="0.45">
      <c r="A622" s="48" t="str">
        <f>IF('Transfer Definitions'!J72&lt;&gt;"y","...",'Population Definitions'!$B$9)</f>
        <v>...</v>
      </c>
      <c r="B622" s="1" t="str">
        <f t="shared" si="13"/>
        <v/>
      </c>
      <c r="C622" s="48" t="str">
        <f>IF('Transfer Definitions'!J72&lt;&gt;"y","",'Population Definitions'!$B$10)</f>
        <v/>
      </c>
      <c r="D622" s="143" t="str">
        <f>IF(NOT('Transfer Definitions'!J72&lt;&gt;"y"),"Number","")</f>
        <v/>
      </c>
      <c r="E622" s="143" t="str">
        <f>IF(NOT('Transfer Definitions'!J72&lt;&gt;"y"),IF(SUMPRODUCT(--(G622:Y622&lt;&gt;""))=0,0,"N.A."),"")</f>
        <v/>
      </c>
      <c r="F622" s="48" t="str">
        <f>IF(NOT('Transfer Definitions'!J72&lt;&gt;"y"),"OR","")</f>
        <v/>
      </c>
    </row>
    <row r="623" spans="1:6" x14ac:dyDescent="0.45">
      <c r="A623" s="48" t="str">
        <f>IF('Transfer Definitions'!K72&lt;&gt;"y","...",'Population Definitions'!$B$9)</f>
        <v>...</v>
      </c>
      <c r="B623" s="1" t="str">
        <f t="shared" si="13"/>
        <v/>
      </c>
      <c r="C623" s="48" t="str">
        <f>IF('Transfer Definitions'!K72&lt;&gt;"y","",'Population Definitions'!$B$11)</f>
        <v/>
      </c>
      <c r="D623" s="143" t="str">
        <f>IF(NOT('Transfer Definitions'!K72&lt;&gt;"y"),"Number","")</f>
        <v/>
      </c>
      <c r="E623" s="143" t="str">
        <f>IF(NOT('Transfer Definitions'!K72&lt;&gt;"y"),IF(SUMPRODUCT(--(G623:Y623&lt;&gt;""))=0,0,"N.A."),"")</f>
        <v/>
      </c>
      <c r="F623" s="48" t="str">
        <f>IF(NOT('Transfer Definitions'!K72&lt;&gt;"y"),"OR","")</f>
        <v/>
      </c>
    </row>
    <row r="624" spans="1:6" x14ac:dyDescent="0.45">
      <c r="A624" s="48" t="str">
        <f>IF('Transfer Definitions'!L72&lt;&gt;"y","...",'Population Definitions'!$B$9)</f>
        <v>...</v>
      </c>
      <c r="B624" s="1" t="str">
        <f t="shared" si="13"/>
        <v/>
      </c>
      <c r="C624" s="48" t="str">
        <f>IF('Transfer Definitions'!L72&lt;&gt;"y","",'Population Definitions'!$B$12)</f>
        <v/>
      </c>
      <c r="D624" s="143" t="str">
        <f>IF(NOT('Transfer Definitions'!L72&lt;&gt;"y"),"Number","")</f>
        <v/>
      </c>
      <c r="E624" s="143" t="str">
        <f>IF(NOT('Transfer Definitions'!L72&lt;&gt;"y"),IF(SUMPRODUCT(--(G624:Y624&lt;&gt;""))=0,0,"N.A."),"")</f>
        <v/>
      </c>
      <c r="F624" s="48" t="str">
        <f>IF(NOT('Transfer Definitions'!L72&lt;&gt;"y"),"OR","")</f>
        <v/>
      </c>
    </row>
    <row r="625" spans="1:6" x14ac:dyDescent="0.45">
      <c r="A625" s="48" t="str">
        <f>IF('Transfer Definitions'!M72&lt;&gt;"y","...",'Population Definitions'!$B$9)</f>
        <v>...</v>
      </c>
      <c r="B625" s="1" t="str">
        <f t="shared" si="13"/>
        <v/>
      </c>
      <c r="C625" s="48" t="str">
        <f>IF('Transfer Definitions'!M72&lt;&gt;"y","",'Population Definitions'!$B$13)</f>
        <v/>
      </c>
      <c r="D625" s="143" t="str">
        <f>IF(NOT('Transfer Definitions'!M72&lt;&gt;"y"),"Number","")</f>
        <v/>
      </c>
      <c r="E625" s="143" t="str">
        <f>IF(NOT('Transfer Definitions'!M72&lt;&gt;"y"),IF(SUMPRODUCT(--(G625:Y625&lt;&gt;""))=0,0,"N.A."),"")</f>
        <v/>
      </c>
      <c r="F625" s="48" t="str">
        <f>IF(NOT('Transfer Definitions'!M72&lt;&gt;"y"),"OR","")</f>
        <v/>
      </c>
    </row>
    <row r="626" spans="1:6" x14ac:dyDescent="0.45">
      <c r="A626" s="48" t="str">
        <f>IF('Transfer Definitions'!B73&lt;&gt;"y","...",'Population Definitions'!$B$10)</f>
        <v>...</v>
      </c>
      <c r="B626" s="1" t="str">
        <f t="shared" si="13"/>
        <v/>
      </c>
      <c r="C626" s="48" t="str">
        <f>IF('Transfer Definitions'!B73&lt;&gt;"y","",'Population Definitions'!$B$2)</f>
        <v/>
      </c>
      <c r="D626" s="143" t="str">
        <f>IF(NOT('Transfer Definitions'!B73&lt;&gt;"y"),"Number","")</f>
        <v/>
      </c>
      <c r="E626" s="143" t="str">
        <f>IF(NOT('Transfer Definitions'!B73&lt;&gt;"y"),IF(SUMPRODUCT(--(G626:Y626&lt;&gt;""))=0,0,"N.A."),"")</f>
        <v/>
      </c>
      <c r="F626" s="48" t="str">
        <f>IF(NOT('Transfer Definitions'!B73&lt;&gt;"y"),"OR","")</f>
        <v/>
      </c>
    </row>
    <row r="627" spans="1:6" x14ac:dyDescent="0.45">
      <c r="A627" s="48" t="str">
        <f>IF('Transfer Definitions'!C73&lt;&gt;"y","...",'Population Definitions'!$B$10)</f>
        <v>...</v>
      </c>
      <c r="B627" s="1" t="str">
        <f t="shared" si="13"/>
        <v/>
      </c>
      <c r="C627" s="48" t="str">
        <f>IF('Transfer Definitions'!C73&lt;&gt;"y","",'Population Definitions'!$B$3)</f>
        <v/>
      </c>
      <c r="D627" s="143" t="str">
        <f>IF(NOT('Transfer Definitions'!C73&lt;&gt;"y"),"Number","")</f>
        <v/>
      </c>
      <c r="E627" s="143" t="str">
        <f>IF(NOT('Transfer Definitions'!C73&lt;&gt;"y"),IF(SUMPRODUCT(--(G627:Y627&lt;&gt;""))=0,0,"N.A."),"")</f>
        <v/>
      </c>
      <c r="F627" s="48" t="str">
        <f>IF(NOT('Transfer Definitions'!C73&lt;&gt;"y"),"OR","")</f>
        <v/>
      </c>
    </row>
    <row r="628" spans="1:6" x14ac:dyDescent="0.45">
      <c r="A628" s="48" t="str">
        <f>IF('Transfer Definitions'!D73&lt;&gt;"y","...",'Population Definitions'!$B$10)</f>
        <v>...</v>
      </c>
      <c r="B628" s="1" t="str">
        <f t="shared" si="13"/>
        <v/>
      </c>
      <c r="C628" s="48" t="str">
        <f>IF('Transfer Definitions'!D73&lt;&gt;"y","",'Population Definitions'!$B$4)</f>
        <v/>
      </c>
      <c r="D628" s="143" t="str">
        <f>IF(NOT('Transfer Definitions'!D73&lt;&gt;"y"),"Number","")</f>
        <v/>
      </c>
      <c r="E628" s="143" t="str">
        <f>IF(NOT('Transfer Definitions'!D73&lt;&gt;"y"),IF(SUMPRODUCT(--(G628:Y628&lt;&gt;""))=0,0,"N.A."),"")</f>
        <v/>
      </c>
      <c r="F628" s="48" t="str">
        <f>IF(NOT('Transfer Definitions'!D73&lt;&gt;"y"),"OR","")</f>
        <v/>
      </c>
    </row>
    <row r="629" spans="1:6" x14ac:dyDescent="0.45">
      <c r="A629" s="48" t="str">
        <f>IF('Transfer Definitions'!E73&lt;&gt;"y","...",'Population Definitions'!$B$10)</f>
        <v>...</v>
      </c>
      <c r="B629" s="1" t="str">
        <f t="shared" si="13"/>
        <v/>
      </c>
      <c r="C629" s="48" t="str">
        <f>IF('Transfer Definitions'!E73&lt;&gt;"y","",'Population Definitions'!$B$5)</f>
        <v/>
      </c>
      <c r="D629" s="143" t="str">
        <f>IF(NOT('Transfer Definitions'!E73&lt;&gt;"y"),"Number","")</f>
        <v/>
      </c>
      <c r="E629" s="143" t="str">
        <f>IF(NOT('Transfer Definitions'!E73&lt;&gt;"y"),IF(SUMPRODUCT(--(G629:Y629&lt;&gt;""))=0,0,"N.A."),"")</f>
        <v/>
      </c>
      <c r="F629" s="48" t="str">
        <f>IF(NOT('Transfer Definitions'!E73&lt;&gt;"y"),"OR","")</f>
        <v/>
      </c>
    </row>
    <row r="630" spans="1:6" x14ac:dyDescent="0.45">
      <c r="A630" s="48" t="str">
        <f>IF('Transfer Definitions'!F73&lt;&gt;"y","...",'Population Definitions'!$B$10)</f>
        <v>...</v>
      </c>
      <c r="B630" s="1" t="str">
        <f t="shared" si="13"/>
        <v/>
      </c>
      <c r="C630" s="48" t="str">
        <f>IF('Transfer Definitions'!F73&lt;&gt;"y","",'Population Definitions'!$B$6)</f>
        <v/>
      </c>
      <c r="D630" s="143" t="str">
        <f>IF(NOT('Transfer Definitions'!F73&lt;&gt;"y"),"Number","")</f>
        <v/>
      </c>
      <c r="E630" s="143" t="str">
        <f>IF(NOT('Transfer Definitions'!F73&lt;&gt;"y"),IF(SUMPRODUCT(--(G630:Y630&lt;&gt;""))=0,0,"N.A."),"")</f>
        <v/>
      </c>
      <c r="F630" s="48" t="str">
        <f>IF(NOT('Transfer Definitions'!F73&lt;&gt;"y"),"OR","")</f>
        <v/>
      </c>
    </row>
    <row r="631" spans="1:6" x14ac:dyDescent="0.45">
      <c r="A631" s="48" t="str">
        <f>IF('Transfer Definitions'!G73&lt;&gt;"y","...",'Population Definitions'!$B$10)</f>
        <v>...</v>
      </c>
      <c r="B631" s="1" t="str">
        <f t="shared" si="13"/>
        <v/>
      </c>
      <c r="C631" s="48" t="str">
        <f>IF('Transfer Definitions'!G73&lt;&gt;"y","",'Population Definitions'!$B$7)</f>
        <v/>
      </c>
      <c r="D631" s="143" t="str">
        <f>IF(NOT('Transfer Definitions'!G73&lt;&gt;"y"),"Number","")</f>
        <v/>
      </c>
      <c r="E631" s="143" t="str">
        <f>IF(NOT('Transfer Definitions'!G73&lt;&gt;"y"),IF(SUMPRODUCT(--(G631:Y631&lt;&gt;""))=0,0,"N.A."),"")</f>
        <v/>
      </c>
      <c r="F631" s="48" t="str">
        <f>IF(NOT('Transfer Definitions'!G73&lt;&gt;"y"),"OR","")</f>
        <v/>
      </c>
    </row>
    <row r="632" spans="1:6" x14ac:dyDescent="0.45">
      <c r="A632" s="48" t="str">
        <f>IF('Transfer Definitions'!H73&lt;&gt;"y","...",'Population Definitions'!$B$10)</f>
        <v>...</v>
      </c>
      <c r="B632" s="1" t="str">
        <f t="shared" si="13"/>
        <v/>
      </c>
      <c r="C632" s="48" t="str">
        <f>IF('Transfer Definitions'!H73&lt;&gt;"y","",'Population Definitions'!$B$8)</f>
        <v/>
      </c>
      <c r="D632" s="143" t="str">
        <f>IF(NOT('Transfer Definitions'!H73&lt;&gt;"y"),"Number","")</f>
        <v/>
      </c>
      <c r="E632" s="143" t="str">
        <f>IF(NOT('Transfer Definitions'!H73&lt;&gt;"y"),IF(SUMPRODUCT(--(G632:Y632&lt;&gt;""))=0,0,"N.A."),"")</f>
        <v/>
      </c>
      <c r="F632" s="48" t="str">
        <f>IF(NOT('Transfer Definitions'!H73&lt;&gt;"y"),"OR","")</f>
        <v/>
      </c>
    </row>
    <row r="633" spans="1:6" x14ac:dyDescent="0.45">
      <c r="A633" s="48" t="str">
        <f>IF('Transfer Definitions'!I73&lt;&gt;"y","...",'Population Definitions'!$B$10)</f>
        <v>...</v>
      </c>
      <c r="B633" s="1" t="str">
        <f t="shared" si="13"/>
        <v/>
      </c>
      <c r="C633" s="48" t="str">
        <f>IF('Transfer Definitions'!I73&lt;&gt;"y","",'Population Definitions'!$B$9)</f>
        <v/>
      </c>
      <c r="D633" s="143" t="str">
        <f>IF(NOT('Transfer Definitions'!I73&lt;&gt;"y"),"Number","")</f>
        <v/>
      </c>
      <c r="E633" s="143" t="str">
        <f>IF(NOT('Transfer Definitions'!I73&lt;&gt;"y"),IF(SUMPRODUCT(--(G633:Y633&lt;&gt;""))=0,0,"N.A."),"")</f>
        <v/>
      </c>
      <c r="F633" s="48" t="str">
        <f>IF(NOT('Transfer Definitions'!I73&lt;&gt;"y"),"OR","")</f>
        <v/>
      </c>
    </row>
    <row r="634" spans="1:6" x14ac:dyDescent="0.45">
      <c r="A634" s="48" t="str">
        <f>IF('Transfer Definitions'!K73&lt;&gt;"y","...",'Population Definitions'!$B$10)</f>
        <v>...</v>
      </c>
      <c r="B634" s="1" t="str">
        <f t="shared" si="13"/>
        <v/>
      </c>
      <c r="C634" s="48" t="str">
        <f>IF('Transfer Definitions'!K73&lt;&gt;"y","",'Population Definitions'!$B$11)</f>
        <v/>
      </c>
      <c r="D634" s="143" t="str">
        <f>IF(NOT('Transfer Definitions'!K73&lt;&gt;"y"),"Number","")</f>
        <v/>
      </c>
      <c r="E634" s="143" t="str">
        <f>IF(NOT('Transfer Definitions'!K73&lt;&gt;"y"),IF(SUMPRODUCT(--(G634:Y634&lt;&gt;""))=0,0,"N.A."),"")</f>
        <v/>
      </c>
      <c r="F634" s="48" t="str">
        <f>IF(NOT('Transfer Definitions'!K73&lt;&gt;"y"),"OR","")</f>
        <v/>
      </c>
    </row>
    <row r="635" spans="1:6" x14ac:dyDescent="0.45">
      <c r="A635" s="48" t="str">
        <f>IF('Transfer Definitions'!L73&lt;&gt;"y","...",'Population Definitions'!$B$10)</f>
        <v>...</v>
      </c>
      <c r="B635" s="1" t="str">
        <f t="shared" si="13"/>
        <v/>
      </c>
      <c r="C635" s="48" t="str">
        <f>IF('Transfer Definitions'!L73&lt;&gt;"y","",'Population Definitions'!$B$12)</f>
        <v/>
      </c>
      <c r="D635" s="143" t="str">
        <f>IF(NOT('Transfer Definitions'!L73&lt;&gt;"y"),"Number","")</f>
        <v/>
      </c>
      <c r="E635" s="143" t="str">
        <f>IF(NOT('Transfer Definitions'!L73&lt;&gt;"y"),IF(SUMPRODUCT(--(G635:Y635&lt;&gt;""))=0,0,"N.A."),"")</f>
        <v/>
      </c>
      <c r="F635" s="48" t="str">
        <f>IF(NOT('Transfer Definitions'!L73&lt;&gt;"y"),"OR","")</f>
        <v/>
      </c>
    </row>
    <row r="636" spans="1:6" x14ac:dyDescent="0.45">
      <c r="A636" s="48" t="str">
        <f>IF('Transfer Definitions'!M73&lt;&gt;"y","...",'Population Definitions'!$B$10)</f>
        <v>...</v>
      </c>
      <c r="B636" s="1" t="str">
        <f t="shared" si="13"/>
        <v/>
      </c>
      <c r="C636" s="48" t="str">
        <f>IF('Transfer Definitions'!M73&lt;&gt;"y","",'Population Definitions'!$B$13)</f>
        <v/>
      </c>
      <c r="D636" s="143" t="str">
        <f>IF(NOT('Transfer Definitions'!M73&lt;&gt;"y"),"Number","")</f>
        <v/>
      </c>
      <c r="E636" s="143" t="str">
        <f>IF(NOT('Transfer Definitions'!M73&lt;&gt;"y"),IF(SUMPRODUCT(--(G636:Y636&lt;&gt;""))=0,0,"N.A."),"")</f>
        <v/>
      </c>
      <c r="F636" s="48" t="str">
        <f>IF(NOT('Transfer Definitions'!M73&lt;&gt;"y"),"OR","")</f>
        <v/>
      </c>
    </row>
    <row r="637" spans="1:6" x14ac:dyDescent="0.45">
      <c r="A637" s="48" t="str">
        <f>IF('Transfer Definitions'!B74&lt;&gt;"y","...",'Population Definitions'!$B$11)</f>
        <v>...</v>
      </c>
      <c r="B637" s="1" t="str">
        <f t="shared" si="13"/>
        <v/>
      </c>
      <c r="C637" s="48" t="str">
        <f>IF('Transfer Definitions'!B74&lt;&gt;"y","",'Population Definitions'!$B$2)</f>
        <v/>
      </c>
      <c r="D637" s="143" t="str">
        <f>IF(NOT('Transfer Definitions'!B74&lt;&gt;"y"),"Number","")</f>
        <v/>
      </c>
      <c r="E637" s="143" t="str">
        <f>IF(NOT('Transfer Definitions'!B74&lt;&gt;"y"),IF(SUMPRODUCT(--(G637:Y637&lt;&gt;""))=0,0,"N.A."),"")</f>
        <v/>
      </c>
      <c r="F637" s="48" t="str">
        <f>IF(NOT('Transfer Definitions'!B74&lt;&gt;"y"),"OR","")</f>
        <v/>
      </c>
    </row>
    <row r="638" spans="1:6" x14ac:dyDescent="0.45">
      <c r="A638" s="48" t="str">
        <f>IF('Transfer Definitions'!C74&lt;&gt;"y","...",'Population Definitions'!$B$11)</f>
        <v>...</v>
      </c>
      <c r="B638" s="1" t="str">
        <f t="shared" si="13"/>
        <v/>
      </c>
      <c r="C638" s="48" t="str">
        <f>IF('Transfer Definitions'!C74&lt;&gt;"y","",'Population Definitions'!$B$3)</f>
        <v/>
      </c>
      <c r="D638" s="143" t="str">
        <f>IF(NOT('Transfer Definitions'!C74&lt;&gt;"y"),"Number","")</f>
        <v/>
      </c>
      <c r="E638" s="143" t="str">
        <f>IF(NOT('Transfer Definitions'!C74&lt;&gt;"y"),IF(SUMPRODUCT(--(G638:Y638&lt;&gt;""))=0,0,"N.A."),"")</f>
        <v/>
      </c>
      <c r="F638" s="48" t="str">
        <f>IF(NOT('Transfer Definitions'!C74&lt;&gt;"y"),"OR","")</f>
        <v/>
      </c>
    </row>
    <row r="639" spans="1:6" x14ac:dyDescent="0.45">
      <c r="A639" s="48" t="str">
        <f>IF('Transfer Definitions'!D74&lt;&gt;"y","...",'Population Definitions'!$B$11)</f>
        <v>...</v>
      </c>
      <c r="B639" s="1" t="str">
        <f t="shared" si="13"/>
        <v/>
      </c>
      <c r="C639" s="48" t="str">
        <f>IF('Transfer Definitions'!D74&lt;&gt;"y","",'Population Definitions'!$B$4)</f>
        <v/>
      </c>
      <c r="D639" s="143" t="str">
        <f>IF(NOT('Transfer Definitions'!D74&lt;&gt;"y"),"Number","")</f>
        <v/>
      </c>
      <c r="E639" s="143" t="str">
        <f>IF(NOT('Transfer Definitions'!D74&lt;&gt;"y"),IF(SUMPRODUCT(--(G639:Y639&lt;&gt;""))=0,0,"N.A."),"")</f>
        <v/>
      </c>
      <c r="F639" s="48" t="str">
        <f>IF(NOT('Transfer Definitions'!D74&lt;&gt;"y"),"OR","")</f>
        <v/>
      </c>
    </row>
    <row r="640" spans="1:6" x14ac:dyDescent="0.45">
      <c r="A640" s="48" t="str">
        <f>IF('Transfer Definitions'!E74&lt;&gt;"y","...",'Population Definitions'!$B$11)</f>
        <v>...</v>
      </c>
      <c r="B640" s="1" t="str">
        <f t="shared" si="13"/>
        <v/>
      </c>
      <c r="C640" s="48" t="str">
        <f>IF('Transfer Definitions'!E74&lt;&gt;"y","",'Population Definitions'!$B$5)</f>
        <v/>
      </c>
      <c r="D640" s="143" t="str">
        <f>IF(NOT('Transfer Definitions'!E74&lt;&gt;"y"),"Number","")</f>
        <v/>
      </c>
      <c r="E640" s="143" t="str">
        <f>IF(NOT('Transfer Definitions'!E74&lt;&gt;"y"),IF(SUMPRODUCT(--(G640:Y640&lt;&gt;""))=0,0,"N.A."),"")</f>
        <v/>
      </c>
      <c r="F640" s="48" t="str">
        <f>IF(NOT('Transfer Definitions'!E74&lt;&gt;"y"),"OR","")</f>
        <v/>
      </c>
    </row>
    <row r="641" spans="1:6" x14ac:dyDescent="0.45">
      <c r="A641" s="48" t="str">
        <f>IF('Transfer Definitions'!F74&lt;&gt;"y","...",'Population Definitions'!$B$11)</f>
        <v>...</v>
      </c>
      <c r="B641" s="1" t="str">
        <f t="shared" si="13"/>
        <v/>
      </c>
      <c r="C641" s="48" t="str">
        <f>IF('Transfer Definitions'!F74&lt;&gt;"y","",'Population Definitions'!$B$6)</f>
        <v/>
      </c>
      <c r="D641" s="143" t="str">
        <f>IF(NOT('Transfer Definitions'!F74&lt;&gt;"y"),"Number","")</f>
        <v/>
      </c>
      <c r="E641" s="143" t="str">
        <f>IF(NOT('Transfer Definitions'!F74&lt;&gt;"y"),IF(SUMPRODUCT(--(G641:Y641&lt;&gt;""))=0,0,"N.A."),"")</f>
        <v/>
      </c>
      <c r="F641" s="48" t="str">
        <f>IF(NOT('Transfer Definitions'!F74&lt;&gt;"y"),"OR","")</f>
        <v/>
      </c>
    </row>
    <row r="642" spans="1:6" x14ac:dyDescent="0.45">
      <c r="A642" s="48" t="str">
        <f>IF('Transfer Definitions'!G74&lt;&gt;"y","...",'Population Definitions'!$B$11)</f>
        <v>...</v>
      </c>
      <c r="B642" s="1" t="str">
        <f t="shared" si="13"/>
        <v/>
      </c>
      <c r="C642" s="48" t="str">
        <f>IF('Transfer Definitions'!G74&lt;&gt;"y","",'Population Definitions'!$B$7)</f>
        <v/>
      </c>
      <c r="D642" s="143" t="str">
        <f>IF(NOT('Transfer Definitions'!G74&lt;&gt;"y"),"Number","")</f>
        <v/>
      </c>
      <c r="E642" s="143" t="str">
        <f>IF(NOT('Transfer Definitions'!G74&lt;&gt;"y"),IF(SUMPRODUCT(--(G642:Y642&lt;&gt;""))=0,0,"N.A."),"")</f>
        <v/>
      </c>
      <c r="F642" s="48" t="str">
        <f>IF(NOT('Transfer Definitions'!G74&lt;&gt;"y"),"OR","")</f>
        <v/>
      </c>
    </row>
    <row r="643" spans="1:6" x14ac:dyDescent="0.45">
      <c r="A643" s="48" t="str">
        <f>IF('Transfer Definitions'!H74&lt;&gt;"y","...",'Population Definitions'!$B$11)</f>
        <v>...</v>
      </c>
      <c r="B643" s="1" t="str">
        <f t="shared" si="13"/>
        <v/>
      </c>
      <c r="C643" s="48" t="str">
        <f>IF('Transfer Definitions'!H74&lt;&gt;"y","",'Population Definitions'!$B$8)</f>
        <v/>
      </c>
      <c r="D643" s="143" t="str">
        <f>IF(NOT('Transfer Definitions'!H74&lt;&gt;"y"),"Number","")</f>
        <v/>
      </c>
      <c r="E643" s="143" t="str">
        <f>IF(NOT('Transfer Definitions'!H74&lt;&gt;"y"),IF(SUMPRODUCT(--(G643:Y643&lt;&gt;""))=0,0,"N.A."),"")</f>
        <v/>
      </c>
      <c r="F643" s="48" t="str">
        <f>IF(NOT('Transfer Definitions'!H74&lt;&gt;"y"),"OR","")</f>
        <v/>
      </c>
    </row>
    <row r="644" spans="1:6" x14ac:dyDescent="0.45">
      <c r="A644" s="48" t="str">
        <f>IF('Transfer Definitions'!I74&lt;&gt;"y","...",'Population Definitions'!$B$11)</f>
        <v>...</v>
      </c>
      <c r="B644" s="1" t="str">
        <f t="shared" si="13"/>
        <v/>
      </c>
      <c r="C644" s="48" t="str">
        <f>IF('Transfer Definitions'!I74&lt;&gt;"y","",'Population Definitions'!$B$9)</f>
        <v/>
      </c>
      <c r="D644" s="143" t="str">
        <f>IF(NOT('Transfer Definitions'!I74&lt;&gt;"y"),"Number","")</f>
        <v/>
      </c>
      <c r="E644" s="143" t="str">
        <f>IF(NOT('Transfer Definitions'!I74&lt;&gt;"y"),IF(SUMPRODUCT(--(G644:Y644&lt;&gt;""))=0,0,"N.A."),"")</f>
        <v/>
      </c>
      <c r="F644" s="48" t="str">
        <f>IF(NOT('Transfer Definitions'!I74&lt;&gt;"y"),"OR","")</f>
        <v/>
      </c>
    </row>
    <row r="645" spans="1:6" x14ac:dyDescent="0.45">
      <c r="A645" s="48" t="str">
        <f>IF('Transfer Definitions'!J74&lt;&gt;"y","...",'Population Definitions'!$B$11)</f>
        <v>...</v>
      </c>
      <c r="B645" s="1" t="str">
        <f t="shared" si="13"/>
        <v/>
      </c>
      <c r="C645" s="48" t="str">
        <f>IF('Transfer Definitions'!J74&lt;&gt;"y","",'Population Definitions'!$B$10)</f>
        <v/>
      </c>
      <c r="D645" s="143" t="str">
        <f>IF(NOT('Transfer Definitions'!J74&lt;&gt;"y"),"Number","")</f>
        <v/>
      </c>
      <c r="E645" s="143" t="str">
        <f>IF(NOT('Transfer Definitions'!J74&lt;&gt;"y"),IF(SUMPRODUCT(--(G645:Y645&lt;&gt;""))=0,0,"N.A."),"")</f>
        <v/>
      </c>
      <c r="F645" s="48" t="str">
        <f>IF(NOT('Transfer Definitions'!J74&lt;&gt;"y"),"OR","")</f>
        <v/>
      </c>
    </row>
    <row r="646" spans="1:6" x14ac:dyDescent="0.45">
      <c r="A646" s="48" t="str">
        <f>IF('Transfer Definitions'!L74&lt;&gt;"y","...",'Population Definitions'!$B$11)</f>
        <v>...</v>
      </c>
      <c r="B646" s="1" t="str">
        <f t="shared" si="13"/>
        <v/>
      </c>
      <c r="C646" s="48" t="str">
        <f>IF('Transfer Definitions'!L74&lt;&gt;"y","",'Population Definitions'!$B$12)</f>
        <v/>
      </c>
      <c r="D646" s="143" t="str">
        <f>IF(NOT('Transfer Definitions'!L74&lt;&gt;"y"),"Number","")</f>
        <v/>
      </c>
      <c r="E646" s="143" t="str">
        <f>IF(NOT('Transfer Definitions'!L74&lt;&gt;"y"),IF(SUMPRODUCT(--(G646:Y646&lt;&gt;""))=0,0,"N.A."),"")</f>
        <v/>
      </c>
      <c r="F646" s="48" t="str">
        <f>IF(NOT('Transfer Definitions'!L74&lt;&gt;"y"),"OR","")</f>
        <v/>
      </c>
    </row>
    <row r="647" spans="1:6" x14ac:dyDescent="0.45">
      <c r="A647" s="48" t="str">
        <f>IF('Transfer Definitions'!M74&lt;&gt;"y","...",'Population Definitions'!$B$11)</f>
        <v>...</v>
      </c>
      <c r="B647" s="1" t="str">
        <f t="shared" si="13"/>
        <v/>
      </c>
      <c r="C647" s="48" t="str">
        <f>IF('Transfer Definitions'!M74&lt;&gt;"y","",'Population Definitions'!$B$13)</f>
        <v/>
      </c>
      <c r="D647" s="143" t="str">
        <f>IF(NOT('Transfer Definitions'!M74&lt;&gt;"y"),"Number","")</f>
        <v/>
      </c>
      <c r="E647" s="143" t="str">
        <f>IF(NOT('Transfer Definitions'!M74&lt;&gt;"y"),IF(SUMPRODUCT(--(G647:Y647&lt;&gt;""))=0,0,"N.A."),"")</f>
        <v/>
      </c>
      <c r="F647" s="48" t="str">
        <f>IF(NOT('Transfer Definitions'!M74&lt;&gt;"y"),"OR","")</f>
        <v/>
      </c>
    </row>
    <row r="648" spans="1:6" x14ac:dyDescent="0.45">
      <c r="A648" s="48" t="str">
        <f>IF('Transfer Definitions'!B75&lt;&gt;"y","...",'Population Definitions'!$B$12)</f>
        <v>...</v>
      </c>
      <c r="B648" s="1" t="str">
        <f t="shared" si="13"/>
        <v/>
      </c>
      <c r="C648" s="48" t="str">
        <f>IF('Transfer Definitions'!B75&lt;&gt;"y","",'Population Definitions'!$B$2)</f>
        <v/>
      </c>
      <c r="D648" s="143" t="str">
        <f>IF(NOT('Transfer Definitions'!B75&lt;&gt;"y"),"Number","")</f>
        <v/>
      </c>
      <c r="E648" s="143" t="str">
        <f>IF(NOT('Transfer Definitions'!B75&lt;&gt;"y"),IF(SUMPRODUCT(--(G648:Y648&lt;&gt;""))=0,0,"N.A."),"")</f>
        <v/>
      </c>
      <c r="F648" s="48" t="str">
        <f>IF(NOT('Transfer Definitions'!B75&lt;&gt;"y"),"OR","")</f>
        <v/>
      </c>
    </row>
    <row r="649" spans="1:6" x14ac:dyDescent="0.45">
      <c r="A649" s="48" t="str">
        <f>IF('Transfer Definitions'!C75&lt;&gt;"y","...",'Population Definitions'!$B$12)</f>
        <v>...</v>
      </c>
      <c r="B649" s="1" t="str">
        <f t="shared" si="13"/>
        <v/>
      </c>
      <c r="C649" s="48" t="str">
        <f>IF('Transfer Definitions'!C75&lt;&gt;"y","",'Population Definitions'!$B$3)</f>
        <v/>
      </c>
      <c r="D649" s="143" t="str">
        <f>IF(NOT('Transfer Definitions'!C75&lt;&gt;"y"),"Number","")</f>
        <v/>
      </c>
      <c r="E649" s="143" t="str">
        <f>IF(NOT('Transfer Definitions'!C75&lt;&gt;"y"),IF(SUMPRODUCT(--(G649:Y649&lt;&gt;""))=0,0,"N.A."),"")</f>
        <v/>
      </c>
      <c r="F649" s="48" t="str">
        <f>IF(NOT('Transfer Definitions'!C75&lt;&gt;"y"),"OR","")</f>
        <v/>
      </c>
    </row>
    <row r="650" spans="1:6" x14ac:dyDescent="0.45">
      <c r="A650" s="48" t="str">
        <f>IF('Transfer Definitions'!D75&lt;&gt;"y","...",'Population Definitions'!$B$12)</f>
        <v>...</v>
      </c>
      <c r="B650" s="1" t="str">
        <f t="shared" si="13"/>
        <v/>
      </c>
      <c r="C650" s="48" t="str">
        <f>IF('Transfer Definitions'!D75&lt;&gt;"y","",'Population Definitions'!$B$4)</f>
        <v/>
      </c>
      <c r="D650" s="143" t="str">
        <f>IF(NOT('Transfer Definitions'!D75&lt;&gt;"y"),"Number","")</f>
        <v/>
      </c>
      <c r="E650" s="143" t="str">
        <f>IF(NOT('Transfer Definitions'!D75&lt;&gt;"y"),IF(SUMPRODUCT(--(G650:Y650&lt;&gt;""))=0,0,"N.A."),"")</f>
        <v/>
      </c>
      <c r="F650" s="48" t="str">
        <f>IF(NOT('Transfer Definitions'!D75&lt;&gt;"y"),"OR","")</f>
        <v/>
      </c>
    </row>
    <row r="651" spans="1:6" x14ac:dyDescent="0.45">
      <c r="A651" s="48" t="str">
        <f>IF('Transfer Definitions'!E75&lt;&gt;"y","...",'Population Definitions'!$B$12)</f>
        <v>...</v>
      </c>
      <c r="B651" s="1" t="str">
        <f t="shared" si="13"/>
        <v/>
      </c>
      <c r="C651" s="48" t="str">
        <f>IF('Transfer Definitions'!E75&lt;&gt;"y","",'Population Definitions'!$B$5)</f>
        <v/>
      </c>
      <c r="D651" s="143" t="str">
        <f>IF(NOT('Transfer Definitions'!E75&lt;&gt;"y"),"Number","")</f>
        <v/>
      </c>
      <c r="E651" s="143" t="str">
        <f>IF(NOT('Transfer Definitions'!E75&lt;&gt;"y"),IF(SUMPRODUCT(--(G651:Y651&lt;&gt;""))=0,0,"N.A."),"")</f>
        <v/>
      </c>
      <c r="F651" s="48" t="str">
        <f>IF(NOT('Transfer Definitions'!E75&lt;&gt;"y"),"OR","")</f>
        <v/>
      </c>
    </row>
    <row r="652" spans="1:6" x14ac:dyDescent="0.45">
      <c r="A652" s="48" t="str">
        <f>IF('Transfer Definitions'!F75&lt;&gt;"y","...",'Population Definitions'!$B$12)</f>
        <v>...</v>
      </c>
      <c r="B652" s="1" t="str">
        <f t="shared" si="13"/>
        <v/>
      </c>
      <c r="C652" s="48" t="str">
        <f>IF('Transfer Definitions'!F75&lt;&gt;"y","",'Population Definitions'!$B$6)</f>
        <v/>
      </c>
      <c r="D652" s="143" t="str">
        <f>IF(NOT('Transfer Definitions'!F75&lt;&gt;"y"),"Number","")</f>
        <v/>
      </c>
      <c r="E652" s="143" t="str">
        <f>IF(NOT('Transfer Definitions'!F75&lt;&gt;"y"),IF(SUMPRODUCT(--(G652:Y652&lt;&gt;""))=0,0,"N.A."),"")</f>
        <v/>
      </c>
      <c r="F652" s="48" t="str">
        <f>IF(NOT('Transfer Definitions'!F75&lt;&gt;"y"),"OR","")</f>
        <v/>
      </c>
    </row>
    <row r="653" spans="1:6" x14ac:dyDescent="0.45">
      <c r="A653" s="48" t="str">
        <f>IF('Transfer Definitions'!G75&lt;&gt;"y","...",'Population Definitions'!$B$12)</f>
        <v>...</v>
      </c>
      <c r="B653" s="1" t="str">
        <f t="shared" si="13"/>
        <v/>
      </c>
      <c r="C653" s="48" t="str">
        <f>IF('Transfer Definitions'!G75&lt;&gt;"y","",'Population Definitions'!$B$7)</f>
        <v/>
      </c>
      <c r="D653" s="143" t="str">
        <f>IF(NOT('Transfer Definitions'!G75&lt;&gt;"y"),"Number","")</f>
        <v/>
      </c>
      <c r="E653" s="143" t="str">
        <f>IF(NOT('Transfer Definitions'!G75&lt;&gt;"y"),IF(SUMPRODUCT(--(G653:Y653&lt;&gt;""))=0,0,"N.A."),"")</f>
        <v/>
      </c>
      <c r="F653" s="48" t="str">
        <f>IF(NOT('Transfer Definitions'!G75&lt;&gt;"y"),"OR","")</f>
        <v/>
      </c>
    </row>
    <row r="654" spans="1:6" x14ac:dyDescent="0.45">
      <c r="A654" s="48" t="str">
        <f>IF('Transfer Definitions'!H75&lt;&gt;"y","...",'Population Definitions'!$B$12)</f>
        <v>...</v>
      </c>
      <c r="B654" s="1" t="str">
        <f t="shared" si="13"/>
        <v/>
      </c>
      <c r="C654" s="48" t="str">
        <f>IF('Transfer Definitions'!H75&lt;&gt;"y","",'Population Definitions'!$B$8)</f>
        <v/>
      </c>
      <c r="D654" s="143" t="str">
        <f>IF(NOT('Transfer Definitions'!H75&lt;&gt;"y"),"Number","")</f>
        <v/>
      </c>
      <c r="E654" s="143" t="str">
        <f>IF(NOT('Transfer Definitions'!H75&lt;&gt;"y"),IF(SUMPRODUCT(--(G654:Y654&lt;&gt;""))=0,0,"N.A."),"")</f>
        <v/>
      </c>
      <c r="F654" s="48" t="str">
        <f>IF(NOT('Transfer Definitions'!H75&lt;&gt;"y"),"OR","")</f>
        <v/>
      </c>
    </row>
    <row r="655" spans="1:6" x14ac:dyDescent="0.45">
      <c r="A655" s="48" t="str">
        <f>IF('Transfer Definitions'!I75&lt;&gt;"y","...",'Population Definitions'!$B$12)</f>
        <v>...</v>
      </c>
      <c r="B655" s="1" t="str">
        <f t="shared" si="13"/>
        <v/>
      </c>
      <c r="C655" s="48" t="str">
        <f>IF('Transfer Definitions'!I75&lt;&gt;"y","",'Population Definitions'!$B$9)</f>
        <v/>
      </c>
      <c r="D655" s="143" t="str">
        <f>IF(NOT('Transfer Definitions'!I75&lt;&gt;"y"),"Number","")</f>
        <v/>
      </c>
      <c r="E655" s="143" t="str">
        <f>IF(NOT('Transfer Definitions'!I75&lt;&gt;"y"),IF(SUMPRODUCT(--(G655:Y655&lt;&gt;""))=0,0,"N.A."),"")</f>
        <v/>
      </c>
      <c r="F655" s="48" t="str">
        <f>IF(NOT('Transfer Definitions'!I75&lt;&gt;"y"),"OR","")</f>
        <v/>
      </c>
    </row>
    <row r="656" spans="1:6" x14ac:dyDescent="0.45">
      <c r="A656" s="48" t="str">
        <f>IF('Transfer Definitions'!J75&lt;&gt;"y","...",'Population Definitions'!$B$12)</f>
        <v>...</v>
      </c>
      <c r="B656" s="1" t="str">
        <f t="shared" si="13"/>
        <v/>
      </c>
      <c r="C656" s="48" t="str">
        <f>IF('Transfer Definitions'!J75&lt;&gt;"y","",'Population Definitions'!$B$10)</f>
        <v/>
      </c>
      <c r="D656" s="143" t="str">
        <f>IF(NOT('Transfer Definitions'!J75&lt;&gt;"y"),"Number","")</f>
        <v/>
      </c>
      <c r="E656" s="143" t="str">
        <f>IF(NOT('Transfer Definitions'!J75&lt;&gt;"y"),IF(SUMPRODUCT(--(G656:Y656&lt;&gt;""))=0,0,"N.A."),"")</f>
        <v/>
      </c>
      <c r="F656" s="48" t="str">
        <f>IF(NOT('Transfer Definitions'!J75&lt;&gt;"y"),"OR","")</f>
        <v/>
      </c>
    </row>
    <row r="657" spans="1:6" x14ac:dyDescent="0.45">
      <c r="A657" s="48" t="str">
        <f>IF('Transfer Definitions'!K75&lt;&gt;"y","...",'Population Definitions'!$B$12)</f>
        <v>...</v>
      </c>
      <c r="B657" s="1" t="str">
        <f t="shared" si="13"/>
        <v/>
      </c>
      <c r="C657" s="48" t="str">
        <f>IF('Transfer Definitions'!K75&lt;&gt;"y","",'Population Definitions'!$B$11)</f>
        <v/>
      </c>
      <c r="D657" s="143" t="str">
        <f>IF(NOT('Transfer Definitions'!K75&lt;&gt;"y"),"Number","")</f>
        <v/>
      </c>
      <c r="E657" s="143" t="str">
        <f>IF(NOT('Transfer Definitions'!K75&lt;&gt;"y"),IF(SUMPRODUCT(--(G657:Y657&lt;&gt;""))=0,0,"N.A."),"")</f>
        <v/>
      </c>
      <c r="F657" s="48" t="str">
        <f>IF(NOT('Transfer Definitions'!K75&lt;&gt;"y"),"OR","")</f>
        <v/>
      </c>
    </row>
    <row r="658" spans="1:6" x14ac:dyDescent="0.45">
      <c r="A658" s="48" t="str">
        <f>IF('Transfer Definitions'!M75&lt;&gt;"y","...",'Population Definitions'!$B$12)</f>
        <v>...</v>
      </c>
      <c r="B658" s="1" t="str">
        <f t="shared" si="13"/>
        <v/>
      </c>
      <c r="C658" s="48" t="str">
        <f>IF('Transfer Definitions'!M75&lt;&gt;"y","",'Population Definitions'!$B$13)</f>
        <v/>
      </c>
      <c r="D658" s="143" t="str">
        <f>IF(NOT('Transfer Definitions'!M75&lt;&gt;"y"),"Number","")</f>
        <v/>
      </c>
      <c r="E658" s="143" t="str">
        <f>IF(NOT('Transfer Definitions'!M75&lt;&gt;"y"),IF(SUMPRODUCT(--(G658:Y658&lt;&gt;""))=0,0,"N.A."),"")</f>
        <v/>
      </c>
      <c r="F658" s="48" t="str">
        <f>IF(NOT('Transfer Definitions'!M75&lt;&gt;"y"),"OR","")</f>
        <v/>
      </c>
    </row>
    <row r="659" spans="1:6" x14ac:dyDescent="0.45">
      <c r="A659" s="48" t="str">
        <f>IF('Transfer Definitions'!B76&lt;&gt;"y","...",'Population Definitions'!$B$13)</f>
        <v>...</v>
      </c>
      <c r="B659" s="1" t="str">
        <f t="shared" si="13"/>
        <v/>
      </c>
      <c r="C659" s="48" t="str">
        <f>IF('Transfer Definitions'!B76&lt;&gt;"y","",'Population Definitions'!$B$2)</f>
        <v/>
      </c>
      <c r="D659" s="143" t="str">
        <f>IF(NOT('Transfer Definitions'!B76&lt;&gt;"y"),"Number","")</f>
        <v/>
      </c>
      <c r="E659" s="143" t="str">
        <f>IF(NOT('Transfer Definitions'!B76&lt;&gt;"y"),IF(SUMPRODUCT(--(G659:Y659&lt;&gt;""))=0,0,"N.A."),"")</f>
        <v/>
      </c>
      <c r="F659" s="48" t="str">
        <f>IF(NOT('Transfer Definitions'!B76&lt;&gt;"y"),"OR","")</f>
        <v/>
      </c>
    </row>
    <row r="660" spans="1:6" x14ac:dyDescent="0.45">
      <c r="A660" s="48" t="str">
        <f>IF('Transfer Definitions'!C76&lt;&gt;"y","...",'Population Definitions'!$B$13)</f>
        <v>...</v>
      </c>
      <c r="B660" s="1" t="str">
        <f t="shared" si="13"/>
        <v/>
      </c>
      <c r="C660" s="48" t="str">
        <f>IF('Transfer Definitions'!C76&lt;&gt;"y","",'Population Definitions'!$B$3)</f>
        <v/>
      </c>
      <c r="D660" s="143" t="str">
        <f>IF(NOT('Transfer Definitions'!C76&lt;&gt;"y"),"Number","")</f>
        <v/>
      </c>
      <c r="E660" s="143" t="str">
        <f>IF(NOT('Transfer Definitions'!C76&lt;&gt;"y"),IF(SUMPRODUCT(--(G660:Y660&lt;&gt;""))=0,0,"N.A."),"")</f>
        <v/>
      </c>
      <c r="F660" s="48" t="str">
        <f>IF(NOT('Transfer Definitions'!C76&lt;&gt;"y"),"OR","")</f>
        <v/>
      </c>
    </row>
    <row r="661" spans="1:6" x14ac:dyDescent="0.45">
      <c r="A661" s="48" t="str">
        <f>IF('Transfer Definitions'!D76&lt;&gt;"y","...",'Population Definitions'!$B$13)</f>
        <v>...</v>
      </c>
      <c r="B661" s="1" t="str">
        <f t="shared" si="13"/>
        <v/>
      </c>
      <c r="C661" s="48" t="str">
        <f>IF('Transfer Definitions'!D76&lt;&gt;"y","",'Population Definitions'!$B$4)</f>
        <v/>
      </c>
      <c r="D661" s="143" t="str">
        <f>IF(NOT('Transfer Definitions'!D76&lt;&gt;"y"),"Number","")</f>
        <v/>
      </c>
      <c r="E661" s="143" t="str">
        <f>IF(NOT('Transfer Definitions'!D76&lt;&gt;"y"),IF(SUMPRODUCT(--(G661:Y661&lt;&gt;""))=0,0,"N.A."),"")</f>
        <v/>
      </c>
      <c r="F661" s="48" t="str">
        <f>IF(NOT('Transfer Definitions'!D76&lt;&gt;"y"),"OR","")</f>
        <v/>
      </c>
    </row>
    <row r="662" spans="1:6" x14ac:dyDescent="0.45">
      <c r="A662" s="48" t="str">
        <f>IF('Transfer Definitions'!E76&lt;&gt;"y","...",'Population Definitions'!$B$13)</f>
        <v>...</v>
      </c>
      <c r="B662" s="1" t="str">
        <f t="shared" si="13"/>
        <v/>
      </c>
      <c r="C662" s="48" t="str">
        <f>IF('Transfer Definitions'!E76&lt;&gt;"y","",'Population Definitions'!$B$5)</f>
        <v/>
      </c>
      <c r="D662" s="143" t="str">
        <f>IF(NOT('Transfer Definitions'!E76&lt;&gt;"y"),"Number","")</f>
        <v/>
      </c>
      <c r="E662" s="143" t="str">
        <f>IF(NOT('Transfer Definitions'!E76&lt;&gt;"y"),IF(SUMPRODUCT(--(G662:Y662&lt;&gt;""))=0,0,"N.A."),"")</f>
        <v/>
      </c>
      <c r="F662" s="48" t="str">
        <f>IF(NOT('Transfer Definitions'!E76&lt;&gt;"y"),"OR","")</f>
        <v/>
      </c>
    </row>
    <row r="663" spans="1:6" x14ac:dyDescent="0.45">
      <c r="A663" s="48" t="str">
        <f>IF('Transfer Definitions'!F76&lt;&gt;"y","...",'Population Definitions'!$B$13)</f>
        <v>...</v>
      </c>
      <c r="B663" s="1" t="str">
        <f t="shared" si="13"/>
        <v/>
      </c>
      <c r="C663" s="48" t="str">
        <f>IF('Transfer Definitions'!F76&lt;&gt;"y","",'Population Definitions'!$B$6)</f>
        <v/>
      </c>
      <c r="D663" s="143" t="str">
        <f>IF(NOT('Transfer Definitions'!F76&lt;&gt;"y"),"Number","")</f>
        <v/>
      </c>
      <c r="E663" s="143" t="str">
        <f>IF(NOT('Transfer Definitions'!F76&lt;&gt;"y"),IF(SUMPRODUCT(--(G663:Y663&lt;&gt;""))=0,0,"N.A."),"")</f>
        <v/>
      </c>
      <c r="F663" s="48" t="str">
        <f>IF(NOT('Transfer Definitions'!F76&lt;&gt;"y"),"OR","")</f>
        <v/>
      </c>
    </row>
    <row r="664" spans="1:6" x14ac:dyDescent="0.45">
      <c r="A664" s="48" t="str">
        <f>IF('Transfer Definitions'!G76&lt;&gt;"y","...",'Population Definitions'!$B$13)</f>
        <v>...</v>
      </c>
      <c r="B664" s="1" t="str">
        <f t="shared" si="13"/>
        <v/>
      </c>
      <c r="C664" s="48" t="str">
        <f>IF('Transfer Definitions'!G76&lt;&gt;"y","",'Population Definitions'!$B$7)</f>
        <v/>
      </c>
      <c r="D664" s="143" t="str">
        <f>IF(NOT('Transfer Definitions'!G76&lt;&gt;"y"),"Number","")</f>
        <v/>
      </c>
      <c r="E664" s="143" t="str">
        <f>IF(NOT('Transfer Definitions'!G76&lt;&gt;"y"),IF(SUMPRODUCT(--(G664:Y664&lt;&gt;""))=0,0,"N.A."),"")</f>
        <v/>
      </c>
      <c r="F664" s="48" t="str">
        <f>IF(NOT('Transfer Definitions'!G76&lt;&gt;"y"),"OR","")</f>
        <v/>
      </c>
    </row>
    <row r="665" spans="1:6" x14ac:dyDescent="0.45">
      <c r="A665" s="48" t="str">
        <f>IF('Transfer Definitions'!H76&lt;&gt;"y","...",'Population Definitions'!$B$13)</f>
        <v>...</v>
      </c>
      <c r="B665" s="1" t="str">
        <f t="shared" si="13"/>
        <v/>
      </c>
      <c r="C665" s="48" t="str">
        <f>IF('Transfer Definitions'!H76&lt;&gt;"y","",'Population Definitions'!$B$8)</f>
        <v/>
      </c>
      <c r="D665" s="143" t="str">
        <f>IF(NOT('Transfer Definitions'!H76&lt;&gt;"y"),"Number","")</f>
        <v/>
      </c>
      <c r="E665" s="143" t="str">
        <f>IF(NOT('Transfer Definitions'!H76&lt;&gt;"y"),IF(SUMPRODUCT(--(G665:Y665&lt;&gt;""))=0,0,"N.A."),"")</f>
        <v/>
      </c>
      <c r="F665" s="48" t="str">
        <f>IF(NOT('Transfer Definitions'!H76&lt;&gt;"y"),"OR","")</f>
        <v/>
      </c>
    </row>
    <row r="666" spans="1:6" x14ac:dyDescent="0.45">
      <c r="A666" s="48" t="str">
        <f>IF('Transfer Definitions'!I76&lt;&gt;"y","...",'Population Definitions'!$B$13)</f>
        <v>...</v>
      </c>
      <c r="B666" s="1" t="str">
        <f t="shared" ref="B666:B669" si="14">IF(C666="","","---&gt;")</f>
        <v/>
      </c>
      <c r="C666" s="48" t="str">
        <f>IF('Transfer Definitions'!I76&lt;&gt;"y","",'Population Definitions'!$B$9)</f>
        <v/>
      </c>
      <c r="D666" s="143" t="str">
        <f>IF(NOT('Transfer Definitions'!I76&lt;&gt;"y"),"Number","")</f>
        <v/>
      </c>
      <c r="E666" s="143" t="str">
        <f>IF(NOT('Transfer Definitions'!I76&lt;&gt;"y"),IF(SUMPRODUCT(--(G666:Y666&lt;&gt;""))=0,0,"N.A."),"")</f>
        <v/>
      </c>
      <c r="F666" s="48" t="str">
        <f>IF(NOT('Transfer Definitions'!I76&lt;&gt;"y"),"OR","")</f>
        <v/>
      </c>
    </row>
    <row r="667" spans="1:6" x14ac:dyDescent="0.45">
      <c r="A667" s="48" t="str">
        <f>IF('Transfer Definitions'!J76&lt;&gt;"y","...",'Population Definitions'!$B$13)</f>
        <v>...</v>
      </c>
      <c r="B667" s="1" t="str">
        <f t="shared" si="14"/>
        <v/>
      </c>
      <c r="C667" s="48" t="str">
        <f>IF('Transfer Definitions'!J76&lt;&gt;"y","",'Population Definitions'!$B$10)</f>
        <v/>
      </c>
      <c r="D667" s="143" t="str">
        <f>IF(NOT('Transfer Definitions'!J76&lt;&gt;"y"),"Number","")</f>
        <v/>
      </c>
      <c r="E667" s="143" t="str">
        <f>IF(NOT('Transfer Definitions'!J76&lt;&gt;"y"),IF(SUMPRODUCT(--(G667:Y667&lt;&gt;""))=0,0,"N.A."),"")</f>
        <v/>
      </c>
      <c r="F667" s="48" t="str">
        <f>IF(NOT('Transfer Definitions'!J76&lt;&gt;"y"),"OR","")</f>
        <v/>
      </c>
    </row>
    <row r="668" spans="1:6" x14ac:dyDescent="0.45">
      <c r="A668" s="48" t="str">
        <f>IF('Transfer Definitions'!K76&lt;&gt;"y","...",'Population Definitions'!$B$13)</f>
        <v>...</v>
      </c>
      <c r="B668" s="1" t="str">
        <f t="shared" si="14"/>
        <v/>
      </c>
      <c r="C668" s="48" t="str">
        <f>IF('Transfer Definitions'!K76&lt;&gt;"y","",'Population Definitions'!$B$11)</f>
        <v/>
      </c>
      <c r="D668" s="143" t="str">
        <f>IF(NOT('Transfer Definitions'!K76&lt;&gt;"y"),"Number","")</f>
        <v/>
      </c>
      <c r="E668" s="143" t="str">
        <f>IF(NOT('Transfer Definitions'!K76&lt;&gt;"y"),IF(SUMPRODUCT(--(G668:Y668&lt;&gt;""))=0,0,"N.A."),"")</f>
        <v/>
      </c>
      <c r="F668" s="48" t="str">
        <f>IF(NOT('Transfer Definitions'!K76&lt;&gt;"y"),"OR","")</f>
        <v/>
      </c>
    </row>
    <row r="669" spans="1:6" x14ac:dyDescent="0.45">
      <c r="A669" s="48" t="str">
        <f>IF('Transfer Definitions'!L76&lt;&gt;"y","...",'Population Definitions'!$B$13)</f>
        <v>...</v>
      </c>
      <c r="B669" s="1" t="str">
        <f t="shared" si="14"/>
        <v/>
      </c>
      <c r="C669" s="48" t="str">
        <f>IF('Transfer Definitions'!L76&lt;&gt;"y","",'Population Definitions'!$B$12)</f>
        <v/>
      </c>
      <c r="D669" s="143" t="str">
        <f>IF(NOT('Transfer Definitions'!L76&lt;&gt;"y"),"Number","")</f>
        <v/>
      </c>
      <c r="E669" s="143" t="str">
        <f>IF(NOT('Transfer Definitions'!L76&lt;&gt;"y"),IF(SUMPRODUCT(--(G669:Y669&lt;&gt;""))=0,0,"N.A."),"")</f>
        <v/>
      </c>
      <c r="F669" s="48" t="str">
        <f>IF(NOT('Transfer Definitions'!L76&lt;&gt;"y"),"OR","")</f>
        <v/>
      </c>
    </row>
  </sheetData>
  <dataValidations count="1">
    <dataValidation type="list" allowBlank="1" showInputMessage="1" showErrorMessage="1" sqref="D538:D669 D404:D535 D270:D401 D136:D267 D2:D133" xr:uid="{E78782E5-54BB-418F-995D-A0D480114DE3}">
      <formula1>"Number,Probability"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69"/>
  <sheetViews>
    <sheetView topLeftCell="A10" workbookViewId="0">
      <selection activeCell="A16" sqref="A16:A27"/>
    </sheetView>
  </sheetViews>
  <sheetFormatPr defaultRowHeight="14.25" x14ac:dyDescent="0.45"/>
  <cols>
    <col min="1" max="1" width="23.3984375" bestFit="1" customWidth="1"/>
    <col min="2" max="2" width="12.265625" bestFit="1" customWidth="1"/>
    <col min="3" max="3" width="8" bestFit="1" customWidth="1"/>
    <col min="4" max="4" width="3.06640625" bestFit="1" customWidth="1"/>
    <col min="5" max="21" width="9.86328125" bestFit="1" customWidth="1"/>
    <col min="22" max="23" width="4.73046875" bestFit="1" customWidth="1"/>
  </cols>
  <sheetData>
    <row r="1" spans="1:23" x14ac:dyDescent="0.45">
      <c r="A1" s="1" t="s">
        <v>2</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t="s">
        <v>5</v>
      </c>
      <c r="C2" t="str">
        <f t="shared" ref="C2:C13" si="0">IF(SUMPRODUCT(--(E2:W2&lt;&gt;""))=0,0,"N.A.")</f>
        <v>N.A.</v>
      </c>
      <c r="D2" s="2" t="s">
        <v>6</v>
      </c>
      <c r="E2" s="10">
        <v>734406.5</v>
      </c>
      <c r="F2" s="10">
        <v>777011</v>
      </c>
      <c r="G2" s="10">
        <v>819615.5</v>
      </c>
      <c r="H2" s="10">
        <v>862220</v>
      </c>
      <c r="I2" s="10">
        <v>904824.5</v>
      </c>
      <c r="J2" s="10">
        <v>947429</v>
      </c>
      <c r="K2" s="10">
        <v>990033.5</v>
      </c>
      <c r="L2" s="10">
        <v>1032638</v>
      </c>
      <c r="M2" s="10">
        <v>1072333</v>
      </c>
      <c r="N2" s="10">
        <v>1112028</v>
      </c>
      <c r="O2" s="10">
        <v>1151723</v>
      </c>
      <c r="P2" s="10">
        <v>1191418</v>
      </c>
      <c r="Q2" s="10">
        <v>1231113</v>
      </c>
      <c r="R2" s="10">
        <v>1270808</v>
      </c>
      <c r="S2" s="11">
        <v>1310503</v>
      </c>
      <c r="T2" s="10">
        <v>1350198</v>
      </c>
      <c r="U2" s="10">
        <v>1389893</v>
      </c>
    </row>
    <row r="3" spans="1:23" x14ac:dyDescent="0.45">
      <c r="A3" s="2" t="str">
        <f>'Population Definitions'!B3</f>
        <v>Gen 5-14</v>
      </c>
      <c r="B3" t="s">
        <v>5</v>
      </c>
      <c r="C3" t="str">
        <f t="shared" si="0"/>
        <v>N.A.</v>
      </c>
      <c r="D3" s="2" t="s">
        <v>6</v>
      </c>
      <c r="E3" s="10">
        <v>1440392.6666666642</v>
      </c>
      <c r="F3" s="10">
        <v>1473591</v>
      </c>
      <c r="G3" s="10">
        <v>1506789.3333333333</v>
      </c>
      <c r="H3" s="10">
        <v>1539987.6666666665</v>
      </c>
      <c r="I3" s="10">
        <v>1573185.9999999998</v>
      </c>
      <c r="J3" s="10">
        <v>1606384.333333333</v>
      </c>
      <c r="K3" s="10">
        <v>1639582.6666666663</v>
      </c>
      <c r="L3" s="10">
        <v>1672781</v>
      </c>
      <c r="M3" s="10">
        <v>1683964</v>
      </c>
      <c r="N3" s="10">
        <v>1695147</v>
      </c>
      <c r="O3" s="10">
        <v>1706330</v>
      </c>
      <c r="P3" s="10">
        <v>1717513</v>
      </c>
      <c r="Q3" s="10">
        <v>1728696</v>
      </c>
      <c r="R3" s="10">
        <v>1739879</v>
      </c>
      <c r="S3" s="11">
        <v>1751062</v>
      </c>
      <c r="T3" s="10">
        <v>1762245</v>
      </c>
      <c r="U3" s="10">
        <v>1773428</v>
      </c>
    </row>
    <row r="4" spans="1:23" x14ac:dyDescent="0.45">
      <c r="A4" s="2" t="str">
        <f>'Population Definitions'!B4</f>
        <v>Gen 15-64</v>
      </c>
      <c r="B4" t="s">
        <v>5</v>
      </c>
      <c r="C4" t="str">
        <f t="shared" si="0"/>
        <v>N.A.</v>
      </c>
      <c r="D4" s="2" t="s">
        <v>6</v>
      </c>
      <c r="E4" s="10">
        <v>5314247.6959407311</v>
      </c>
      <c r="F4" s="10">
        <v>5487593.7674726155</v>
      </c>
      <c r="G4" s="10">
        <v>5660922.0336391255</v>
      </c>
      <c r="H4" s="10">
        <v>5832652.6291825864</v>
      </c>
      <c r="I4" s="10">
        <v>6005903.4056092892</v>
      </c>
      <c r="J4" s="10">
        <v>6179133.9332063766</v>
      </c>
      <c r="K4" s="10">
        <v>6215891.9568936471</v>
      </c>
      <c r="L4" s="10">
        <v>6253564.8179152869</v>
      </c>
      <c r="M4" s="10">
        <v>6290512.6328891115</v>
      </c>
      <c r="N4" s="10">
        <v>6545241.3798601972</v>
      </c>
      <c r="O4" s="10">
        <v>6799051.1646909984</v>
      </c>
      <c r="P4" s="10">
        <v>7052527.0912585156</v>
      </c>
      <c r="Q4" s="10">
        <v>7307518.9776996542</v>
      </c>
      <c r="R4" s="10">
        <v>7562995.0011701565</v>
      </c>
      <c r="S4" s="11">
        <v>7817950.3472758839</v>
      </c>
      <c r="T4" s="10">
        <v>8069344.0803972362</v>
      </c>
      <c r="U4" s="10">
        <v>8320711.7478936473</v>
      </c>
    </row>
    <row r="5" spans="1:23" x14ac:dyDescent="0.45">
      <c r="A5" s="2" t="str">
        <f>'Population Definitions'!B5</f>
        <v>Gen 65+</v>
      </c>
      <c r="B5" t="s">
        <v>5</v>
      </c>
      <c r="C5" t="str">
        <f t="shared" si="0"/>
        <v>N.A.</v>
      </c>
      <c r="D5" s="2" t="s">
        <v>6</v>
      </c>
      <c r="E5" s="6">
        <v>342441.36333332956</v>
      </c>
      <c r="F5" s="6">
        <v>359970.88000000268</v>
      </c>
      <c r="G5" s="6">
        <v>377500.39666666667</v>
      </c>
      <c r="H5" s="6">
        <v>395029.91333333339</v>
      </c>
      <c r="I5" s="6">
        <v>412559.43000000011</v>
      </c>
      <c r="J5" s="6">
        <v>430088.94666666677</v>
      </c>
      <c r="K5" s="6">
        <v>446065.35861111118</v>
      </c>
      <c r="L5" s="6">
        <v>462041.77055555559</v>
      </c>
      <c r="M5" s="6">
        <v>478018.1825</v>
      </c>
      <c r="N5" s="6">
        <v>490888.38500000001</v>
      </c>
      <c r="O5" s="6">
        <v>503758.58750000002</v>
      </c>
      <c r="P5" s="6">
        <v>516628.79000000004</v>
      </c>
      <c r="Q5" s="6">
        <v>529498.99250000005</v>
      </c>
      <c r="R5" s="6">
        <v>542369.19499999657</v>
      </c>
      <c r="S5" s="6">
        <v>555239.39749999717</v>
      </c>
      <c r="T5" s="6">
        <v>568109.59999999404</v>
      </c>
      <c r="U5" s="6">
        <v>580979.80249999091</v>
      </c>
    </row>
    <row r="6" spans="1:23" x14ac:dyDescent="0.45">
      <c r="A6" s="2" t="str">
        <f>'Population Definitions'!B6</f>
        <v>PLHIV 15-64</v>
      </c>
      <c r="B6" t="s">
        <v>5</v>
      </c>
      <c r="C6" t="str">
        <f t="shared" si="0"/>
        <v>N.A.</v>
      </c>
      <c r="D6" s="2" t="s">
        <v>6</v>
      </c>
      <c r="E6" s="10">
        <v>1178059.6869170007</v>
      </c>
      <c r="F6" s="10">
        <v>1124974.8658070792</v>
      </c>
      <c r="G6" s="10">
        <v>1071883.7887579813</v>
      </c>
      <c r="H6" s="10">
        <v>1020365.7040708576</v>
      </c>
      <c r="I6" s="10">
        <v>967302.1274634744</v>
      </c>
      <c r="J6" s="10">
        <v>914232.83964773885</v>
      </c>
      <c r="K6" s="10">
        <v>1070212.5133951891</v>
      </c>
      <c r="L6" s="10">
        <v>1225250.0414185626</v>
      </c>
      <c r="M6" s="10">
        <v>1380281.6876349219</v>
      </c>
      <c r="N6" s="10">
        <v>1462709.8417465037</v>
      </c>
      <c r="O6" s="10">
        <v>1546027.4946402332</v>
      </c>
      <c r="P6" s="10">
        <v>1629648.7869683877</v>
      </c>
      <c r="Q6" s="10">
        <v>1713204.3757522993</v>
      </c>
      <c r="R6" s="10">
        <v>1796244.0391267487</v>
      </c>
      <c r="S6" s="11">
        <v>1879771.7763991763</v>
      </c>
      <c r="T6" s="10">
        <v>1963819.1872028238</v>
      </c>
      <c r="U6" s="10">
        <v>2047858.3667564699</v>
      </c>
    </row>
    <row r="7" spans="1:23" x14ac:dyDescent="0.45">
      <c r="A7" s="2" t="str">
        <f>'Population Definitions'!B7</f>
        <v>PLHIV 65+</v>
      </c>
      <c r="B7" t="s">
        <v>5</v>
      </c>
      <c r="C7" t="str">
        <f t="shared" si="0"/>
        <v>N.A.</v>
      </c>
      <c r="D7" s="2" t="s">
        <v>6</v>
      </c>
      <c r="E7" s="6">
        <v>10590.970000000205</v>
      </c>
      <c r="F7" s="6">
        <v>11133.120000000112</v>
      </c>
      <c r="G7" s="6">
        <v>11675.27</v>
      </c>
      <c r="H7" s="6">
        <v>12217.42</v>
      </c>
      <c r="I7" s="6">
        <v>12759.57</v>
      </c>
      <c r="J7" s="6">
        <v>13301.720000000001</v>
      </c>
      <c r="K7" s="6">
        <v>13795.835833333334</v>
      </c>
      <c r="L7" s="6">
        <v>14289.951666666668</v>
      </c>
      <c r="M7" s="6">
        <v>14784.067499999999</v>
      </c>
      <c r="N7" s="6">
        <v>15182.115</v>
      </c>
      <c r="O7" s="6">
        <v>15580.1625</v>
      </c>
      <c r="P7" s="6">
        <v>15978.210000000001</v>
      </c>
      <c r="Q7" s="6">
        <v>16376.2575</v>
      </c>
      <c r="R7" s="6">
        <v>16774.305000000051</v>
      </c>
      <c r="S7" s="6">
        <v>17172.352500000037</v>
      </c>
      <c r="T7" s="6">
        <v>17570.40000000014</v>
      </c>
      <c r="U7" s="6">
        <v>17968.447500000242</v>
      </c>
    </row>
    <row r="8" spans="1:23" x14ac:dyDescent="0.45">
      <c r="A8" s="2" t="str">
        <f>'Population Definitions'!B8</f>
        <v>Prisoners</v>
      </c>
      <c r="B8" t="s">
        <v>5</v>
      </c>
      <c r="C8" t="str">
        <f t="shared" si="0"/>
        <v>N.A.</v>
      </c>
      <c r="D8" s="2" t="s">
        <v>6</v>
      </c>
      <c r="E8" s="6">
        <v>18482.498319999973</v>
      </c>
      <c r="F8" s="6">
        <v>18853.592538366669</v>
      </c>
      <c r="G8" s="6">
        <v>19224.686756733339</v>
      </c>
      <c r="H8" s="6">
        <v>19595.780975100002</v>
      </c>
      <c r="I8" s="6">
        <v>19966.875193466672</v>
      </c>
      <c r="J8" s="6">
        <v>20337.969411833335</v>
      </c>
      <c r="K8" s="6">
        <v>20709.063630200002</v>
      </c>
      <c r="L8" s="6">
        <v>20559.107493787498</v>
      </c>
      <c r="M8" s="6">
        <v>21112.070607374997</v>
      </c>
      <c r="N8" s="6">
        <v>21665.0337209625</v>
      </c>
      <c r="O8" s="6">
        <v>22217.996834549998</v>
      </c>
      <c r="P8" s="6">
        <v>23081.549713199998</v>
      </c>
      <c r="Q8" s="6">
        <v>23945.102591849998</v>
      </c>
      <c r="R8" s="6">
        <v>24808.655470500002</v>
      </c>
      <c r="S8" s="6">
        <v>25672.208349149998</v>
      </c>
      <c r="T8" s="6">
        <v>26535.761227800002</v>
      </c>
      <c r="U8" s="6">
        <v>27399.314106449998</v>
      </c>
    </row>
    <row r="9" spans="1:23" x14ac:dyDescent="0.45">
      <c r="A9" s="2" t="str">
        <f>'Population Definitions'!B9</f>
        <v>PLHIV Prisoners</v>
      </c>
      <c r="B9" t="s">
        <v>5</v>
      </c>
      <c r="C9" t="str">
        <f t="shared" si="0"/>
        <v>N.A.</v>
      </c>
      <c r="D9" s="2" t="s">
        <v>6</v>
      </c>
      <c r="E9" s="6">
        <v>4620.6245799999933</v>
      </c>
      <c r="F9" s="6">
        <v>4702.6390616333283</v>
      </c>
      <c r="G9" s="6">
        <v>4784.6535432666624</v>
      </c>
      <c r="H9" s="6">
        <v>4866.6680248999965</v>
      </c>
      <c r="I9" s="6">
        <v>4948.6825065333305</v>
      </c>
      <c r="J9" s="6">
        <v>5030.6969881666646</v>
      </c>
      <c r="K9" s="6">
        <v>5112.7114698000005</v>
      </c>
      <c r="L9" s="6">
        <v>5715.7763062125005</v>
      </c>
      <c r="M9" s="6">
        <v>6318.8411426250004</v>
      </c>
      <c r="N9" s="6">
        <v>6921.9059790375004</v>
      </c>
      <c r="O9" s="6">
        <v>7524.9708154499995</v>
      </c>
      <c r="P9" s="6">
        <v>7817.4458867999992</v>
      </c>
      <c r="Q9" s="6">
        <v>8109.9209581499999</v>
      </c>
      <c r="R9" s="6">
        <v>8402.3960294999997</v>
      </c>
      <c r="S9" s="6">
        <v>8694.8711008499995</v>
      </c>
      <c r="T9" s="6">
        <v>8987.3461722000011</v>
      </c>
      <c r="U9" s="6">
        <v>9279.8212435499991</v>
      </c>
    </row>
    <row r="10" spans="1:23" x14ac:dyDescent="0.45">
      <c r="A10" s="2" t="str">
        <f>'Population Definitions'!B10</f>
        <v>Health Care Workers</v>
      </c>
      <c r="B10" t="s">
        <v>5</v>
      </c>
      <c r="C10" t="str">
        <f t="shared" si="0"/>
        <v>N.A.</v>
      </c>
      <c r="D10" s="2" t="s">
        <v>6</v>
      </c>
      <c r="E10" s="7">
        <v>27081.9607393111</v>
      </c>
      <c r="F10" s="6">
        <v>27776.369989037026</v>
      </c>
      <c r="G10" s="6">
        <v>28488.584604140538</v>
      </c>
      <c r="H10" s="6">
        <v>30798.469842314094</v>
      </c>
      <c r="I10" s="6">
        <v>31588.174197245229</v>
      </c>
      <c r="J10" s="6">
        <v>32398.127381789978</v>
      </c>
      <c r="K10" s="6">
        <v>33654.85947615264</v>
      </c>
      <c r="L10" s="7">
        <v>34517.804590925785</v>
      </c>
      <c r="M10" s="6">
        <v>35402.876503513631</v>
      </c>
      <c r="N10" s="6">
        <v>35391.385793840309</v>
      </c>
      <c r="O10" s="6">
        <v>36298.857224451596</v>
      </c>
      <c r="P10" s="6">
        <v>37229.597153283685</v>
      </c>
      <c r="Q10" s="6">
        <v>38184.202208496092</v>
      </c>
      <c r="R10" s="6">
        <v>38654.670234375</v>
      </c>
      <c r="S10" s="6">
        <v>39645.815625000003</v>
      </c>
      <c r="T10" s="6">
        <v>40662.375</v>
      </c>
      <c r="U10" s="6">
        <v>41705</v>
      </c>
    </row>
    <row r="11" spans="1:23" x14ac:dyDescent="0.45">
      <c r="A11" s="2" t="str">
        <f>'Population Definitions'!B11</f>
        <v>PLHIV Health Care Workers</v>
      </c>
      <c r="B11" t="s">
        <v>5</v>
      </c>
      <c r="C11" t="str">
        <f t="shared" si="0"/>
        <v>N.A.</v>
      </c>
      <c r="D11" s="2" t="s">
        <v>6</v>
      </c>
      <c r="E11" s="7">
        <v>8000</v>
      </c>
      <c r="F11" s="6">
        <v>9759.2651312832804</v>
      </c>
      <c r="G11" s="6">
        <v>10009.502698752081</v>
      </c>
      <c r="H11" s="6">
        <v>8686.7479042424366</v>
      </c>
      <c r="I11" s="6">
        <v>8909.4850299922418</v>
      </c>
      <c r="J11" s="6">
        <v>9137.9333640946079</v>
      </c>
      <c r="K11" s="6">
        <v>8946.2284683443722</v>
      </c>
      <c r="L11" s="7">
        <v>9175.6189418916638</v>
      </c>
      <c r="M11" s="6">
        <v>9410.8912224529886</v>
      </c>
      <c r="N11" s="6">
        <v>10571.452899458793</v>
      </c>
      <c r="O11" s="6">
        <v>10842.515794316711</v>
      </c>
      <c r="P11" s="6">
        <v>11120.529019812011</v>
      </c>
      <c r="Q11" s="6">
        <v>11405.670789550781</v>
      </c>
      <c r="R11" s="6">
        <v>12206.73796875</v>
      </c>
      <c r="S11" s="6">
        <v>12519.731249999999</v>
      </c>
      <c r="T11" s="6">
        <v>12840.75</v>
      </c>
      <c r="U11" s="6">
        <v>13170</v>
      </c>
    </row>
    <row r="12" spans="1:23" x14ac:dyDescent="0.45">
      <c r="A12" s="2" t="str">
        <f>'Population Definitions'!B12</f>
        <v>Miners</v>
      </c>
      <c r="B12" t="s">
        <v>5</v>
      </c>
      <c r="C12" t="str">
        <f t="shared" si="0"/>
        <v>N.A.</v>
      </c>
      <c r="D12" s="2" t="s">
        <v>6</v>
      </c>
      <c r="E12" s="7">
        <v>79553.925000000279</v>
      </c>
      <c r="F12" s="7">
        <v>77739.75</v>
      </c>
      <c r="G12" s="7">
        <v>75925.575000000186</v>
      </c>
      <c r="H12" s="8">
        <v>74111.399999999994</v>
      </c>
      <c r="I12" s="8">
        <v>72297.224999999991</v>
      </c>
      <c r="J12" s="8">
        <v>70483.049999999988</v>
      </c>
      <c r="K12" s="8">
        <v>68668.874999999985</v>
      </c>
      <c r="L12" s="7">
        <v>66854.699999999983</v>
      </c>
      <c r="M12" s="7">
        <v>65040.52499999998</v>
      </c>
      <c r="N12" s="7">
        <v>63226.349999999977</v>
      </c>
      <c r="O12" s="7">
        <v>61412.174999999974</v>
      </c>
      <c r="P12" s="7">
        <v>59598</v>
      </c>
      <c r="Q12" s="7">
        <v>56244</v>
      </c>
      <c r="R12" s="7">
        <v>52890</v>
      </c>
      <c r="S12" s="7">
        <v>49536</v>
      </c>
      <c r="T12" s="7">
        <v>49718.199000000001</v>
      </c>
      <c r="U12" s="7">
        <v>49900.398000000001</v>
      </c>
    </row>
    <row r="13" spans="1:23" x14ac:dyDescent="0.45">
      <c r="A13" s="2" t="str">
        <f>'Population Definitions'!B13</f>
        <v>PLHIV Miners</v>
      </c>
      <c r="B13" t="s">
        <v>5</v>
      </c>
      <c r="C13" t="str">
        <f t="shared" si="0"/>
        <v>N.A.</v>
      </c>
      <c r="D13" s="2" t="s">
        <v>6</v>
      </c>
      <c r="E13" s="7">
        <v>16352.324999999953</v>
      </c>
      <c r="F13" s="7">
        <v>15747.75</v>
      </c>
      <c r="G13" s="7">
        <v>15143.175000000047</v>
      </c>
      <c r="H13" s="9">
        <v>14538.6</v>
      </c>
      <c r="I13" s="9">
        <v>13934.025000000001</v>
      </c>
      <c r="J13" s="9">
        <v>13329.45</v>
      </c>
      <c r="K13" s="9">
        <v>12724.875</v>
      </c>
      <c r="L13" s="7">
        <v>12120.3</v>
      </c>
      <c r="M13" s="7">
        <v>11515.724999999999</v>
      </c>
      <c r="N13" s="7">
        <v>10911.149999999998</v>
      </c>
      <c r="O13" s="7">
        <v>10306.574999999997</v>
      </c>
      <c r="P13" s="7">
        <v>9702.0000000000018</v>
      </c>
      <c r="Q13" s="7">
        <v>9156.0000000000018</v>
      </c>
      <c r="R13" s="7">
        <v>8610.0000000000018</v>
      </c>
      <c r="S13" s="7">
        <v>8064.0000000000009</v>
      </c>
      <c r="T13" s="7">
        <v>6990.3010000000004</v>
      </c>
      <c r="U13" s="7">
        <v>5916.6019999999999</v>
      </c>
    </row>
    <row r="15" spans="1:23" x14ac:dyDescent="0.45">
      <c r="A15" s="1" t="s">
        <v>7</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t="s">
        <v>5</v>
      </c>
      <c r="C16" t="str">
        <f t="shared" ref="C16:C27" si="1">IF(SUMPRODUCT(--(E16:W16&lt;&gt;""))=0,0,"N.A.")</f>
        <v>N.A.</v>
      </c>
      <c r="D16" s="2" t="s">
        <v>6</v>
      </c>
      <c r="E16" s="12">
        <v>215581.31930029966</v>
      </c>
      <c r="F16" s="12">
        <v>220699.1637353847</v>
      </c>
      <c r="G16" s="12">
        <v>225816.43310529081</v>
      </c>
      <c r="H16" s="12">
        <v>230933.11266475727</v>
      </c>
      <c r="I16" s="12">
        <v>236049.18729043903</v>
      </c>
      <c r="J16" s="12">
        <v>223001.61408007599</v>
      </c>
      <c r="K16" s="12">
        <v>229300.3584739388</v>
      </c>
      <c r="L16" s="12">
        <v>235598.49935238922</v>
      </c>
      <c r="M16" s="12">
        <v>241329.64790858116</v>
      </c>
      <c r="N16" s="12">
        <v>250198.44754750808</v>
      </c>
      <c r="O16" s="12">
        <v>246171.87859595584</v>
      </c>
      <c r="P16" s="12">
        <v>254597.99144276496</v>
      </c>
      <c r="Q16" s="12">
        <v>263054.55967249104</v>
      </c>
      <c r="R16" s="12">
        <v>271510.46034623496</v>
      </c>
      <c r="S16" s="12">
        <v>279965.6763471762</v>
      </c>
      <c r="T16" s="12">
        <v>271879.46809848113</v>
      </c>
      <c r="U16" s="12">
        <v>279790.61942007212</v>
      </c>
    </row>
    <row r="17" spans="1:23" x14ac:dyDescent="0.45">
      <c r="A17" s="2" t="str">
        <f>'Population Definitions'!B3</f>
        <v>Gen 5-14</v>
      </c>
      <c r="B17" t="s">
        <v>5</v>
      </c>
      <c r="C17">
        <f t="shared" si="1"/>
        <v>0</v>
      </c>
      <c r="D17" s="2" t="s">
        <v>6</v>
      </c>
    </row>
    <row r="18" spans="1:23" x14ac:dyDescent="0.45">
      <c r="A18" s="2" t="str">
        <f>'Population Definitions'!B4</f>
        <v>Gen 15-64</v>
      </c>
      <c r="B18" t="s">
        <v>5</v>
      </c>
      <c r="C18">
        <f t="shared" si="1"/>
        <v>0</v>
      </c>
      <c r="D18" s="2" t="s">
        <v>6</v>
      </c>
    </row>
    <row r="19" spans="1:23" x14ac:dyDescent="0.45">
      <c r="A19" s="2" t="str">
        <f>'Population Definitions'!B5</f>
        <v>Gen 65+</v>
      </c>
      <c r="B19" t="s">
        <v>5</v>
      </c>
      <c r="C19">
        <f t="shared" si="1"/>
        <v>0</v>
      </c>
      <c r="D19" s="2" t="s">
        <v>6</v>
      </c>
    </row>
    <row r="20" spans="1:23" x14ac:dyDescent="0.45">
      <c r="A20" s="2" t="str">
        <f>'Population Definitions'!B6</f>
        <v>PLHIV 15-64</v>
      </c>
      <c r="B20" t="s">
        <v>5</v>
      </c>
      <c r="C20">
        <f t="shared" si="1"/>
        <v>0</v>
      </c>
      <c r="D20" s="2" t="s">
        <v>6</v>
      </c>
    </row>
    <row r="21" spans="1:23" x14ac:dyDescent="0.45">
      <c r="A21" s="2" t="str">
        <f>'Population Definitions'!B7</f>
        <v>PLHIV 65+</v>
      </c>
      <c r="B21" t="s">
        <v>5</v>
      </c>
      <c r="C21">
        <f t="shared" si="1"/>
        <v>0</v>
      </c>
      <c r="D21" s="2" t="s">
        <v>6</v>
      </c>
    </row>
    <row r="22" spans="1:23" x14ac:dyDescent="0.45">
      <c r="A22" s="2" t="str">
        <f>'Population Definitions'!B8</f>
        <v>Prisoners</v>
      </c>
      <c r="B22" t="s">
        <v>5</v>
      </c>
      <c r="C22">
        <f t="shared" si="1"/>
        <v>0</v>
      </c>
      <c r="D22" s="2" t="s">
        <v>6</v>
      </c>
    </row>
    <row r="23" spans="1:23" x14ac:dyDescent="0.45">
      <c r="A23" s="2" t="str">
        <f>'Population Definitions'!B9</f>
        <v>PLHIV Prisoners</v>
      </c>
      <c r="B23" t="s">
        <v>5</v>
      </c>
      <c r="C23">
        <f t="shared" si="1"/>
        <v>0</v>
      </c>
      <c r="D23" s="2" t="s">
        <v>6</v>
      </c>
    </row>
    <row r="24" spans="1:23" x14ac:dyDescent="0.45">
      <c r="A24" s="2" t="str">
        <f>'Population Definitions'!B10</f>
        <v>Health Care Workers</v>
      </c>
      <c r="B24" t="s">
        <v>5</v>
      </c>
      <c r="C24">
        <f t="shared" si="1"/>
        <v>0</v>
      </c>
      <c r="D24" s="2" t="s">
        <v>6</v>
      </c>
    </row>
    <row r="25" spans="1:23" x14ac:dyDescent="0.45">
      <c r="A25" s="2" t="str">
        <f>'Population Definitions'!B11</f>
        <v>PLHIV Health Care Workers</v>
      </c>
      <c r="B25" t="s">
        <v>5</v>
      </c>
      <c r="C25">
        <f t="shared" si="1"/>
        <v>0</v>
      </c>
      <c r="D25" s="2" t="s">
        <v>6</v>
      </c>
    </row>
    <row r="26" spans="1:23" x14ac:dyDescent="0.45">
      <c r="A26" s="2" t="str">
        <f>'Population Definitions'!B12</f>
        <v>Miners</v>
      </c>
      <c r="B26" t="s">
        <v>5</v>
      </c>
      <c r="C26">
        <f t="shared" si="1"/>
        <v>0</v>
      </c>
      <c r="D26" s="2" t="s">
        <v>6</v>
      </c>
    </row>
    <row r="27" spans="1:23" x14ac:dyDescent="0.45">
      <c r="A27" s="2" t="str">
        <f>'Population Definitions'!B13</f>
        <v>PLHIV Miners</v>
      </c>
      <c r="B27" t="s">
        <v>5</v>
      </c>
      <c r="C27">
        <f t="shared" si="1"/>
        <v>0</v>
      </c>
      <c r="D27" s="2" t="s">
        <v>6</v>
      </c>
    </row>
    <row r="29" spans="1:23" x14ac:dyDescent="0.45">
      <c r="A29" s="1" t="s">
        <v>8</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t="s">
        <v>5</v>
      </c>
      <c r="C30" t="str">
        <f t="shared" ref="C30:C41" si="2">IF(SUMPRODUCT(--(E30:W30&lt;&gt;""))=0,0,"N.A.")</f>
        <v>N.A.</v>
      </c>
      <c r="D30" s="2" t="s">
        <v>6</v>
      </c>
      <c r="E30" s="14">
        <v>7.2537396121883655E-3</v>
      </c>
      <c r="F30" s="14">
        <v>7.5417201540436459E-3</v>
      </c>
      <c r="G30" s="14">
        <v>8.5990757855822549E-3</v>
      </c>
      <c r="H30" s="14">
        <v>9.7751223184042151E-3</v>
      </c>
      <c r="I30" s="14">
        <v>1.0997512913717238E-2</v>
      </c>
      <c r="J30" s="14">
        <v>1.1946325509811466E-2</v>
      </c>
      <c r="K30" s="14">
        <v>1.2481596280511429E-2</v>
      </c>
      <c r="L30" s="14">
        <v>1.1825405921680993E-2</v>
      </c>
      <c r="M30" s="14">
        <v>1.1405505952380952E-2</v>
      </c>
      <c r="N30" s="14">
        <v>9.4443435627383325E-3</v>
      </c>
      <c r="O30" s="14">
        <v>8.6111210762331841E-3</v>
      </c>
      <c r="P30" s="14">
        <v>6.7926315789473687E-3</v>
      </c>
      <c r="Q30" s="14">
        <v>6.616995073891626E-3</v>
      </c>
      <c r="R30" s="14">
        <v>6.2982770997846377E-3</v>
      </c>
      <c r="S30" s="14"/>
      <c r="T30" s="14"/>
      <c r="U30" s="14"/>
    </row>
    <row r="31" spans="1:23" x14ac:dyDescent="0.45">
      <c r="A31" s="2" t="str">
        <f>'Population Definitions'!B3</f>
        <v>Gen 5-14</v>
      </c>
      <c r="B31" t="s">
        <v>5</v>
      </c>
      <c r="C31" t="str">
        <f t="shared" si="2"/>
        <v>N.A.</v>
      </c>
      <c r="D31" s="2" t="s">
        <v>6</v>
      </c>
      <c r="E31" s="14">
        <v>6.5641175896083599E-4</v>
      </c>
      <c r="F31" s="14">
        <v>6.8852459016393447E-4</v>
      </c>
      <c r="G31" s="14">
        <v>7.4768786127167629E-4</v>
      </c>
      <c r="H31" s="14">
        <v>8.2996842407425124E-4</v>
      </c>
      <c r="I31" s="14">
        <v>9.4574528840662476E-4</v>
      </c>
      <c r="J31" s="14">
        <v>9.6942070275403609E-4</v>
      </c>
      <c r="K31" s="14">
        <v>9.3937671687032299E-4</v>
      </c>
      <c r="L31" s="14">
        <v>9.0507349454717876E-4</v>
      </c>
      <c r="M31" s="14">
        <v>8.7392877547133878E-4</v>
      </c>
      <c r="N31" s="14">
        <v>8.4799463960945722E-4</v>
      </c>
      <c r="O31" s="14">
        <v>8.8803385917660637E-4</v>
      </c>
      <c r="P31" s="14">
        <v>8.0144787644787646E-4</v>
      </c>
      <c r="Q31" s="14">
        <v>8.6946454413892914E-4</v>
      </c>
      <c r="R31" s="14">
        <v>6.3795255930087396E-4</v>
      </c>
      <c r="S31" s="14"/>
      <c r="T31" s="14"/>
      <c r="U31" s="14"/>
    </row>
    <row r="32" spans="1:23" x14ac:dyDescent="0.45">
      <c r="A32" s="2" t="str">
        <f>'Population Definitions'!B4</f>
        <v>Gen 15-64</v>
      </c>
      <c r="B32" t="s">
        <v>5</v>
      </c>
      <c r="C32" t="str">
        <f t="shared" si="2"/>
        <v>N.A.</v>
      </c>
      <c r="D32" s="2" t="s">
        <v>6</v>
      </c>
      <c r="E32" s="14">
        <v>9.1568384629393557E-3</v>
      </c>
      <c r="F32" s="14">
        <v>1.0059301410063703E-2</v>
      </c>
      <c r="G32" s="14">
        <v>1.1169197320896308E-2</v>
      </c>
      <c r="H32" s="14">
        <v>1.228640043913819E-2</v>
      </c>
      <c r="I32" s="14">
        <v>1.2673504330893709E-2</v>
      </c>
      <c r="J32" s="14">
        <v>1.2773204356266245E-2</v>
      </c>
      <c r="K32" s="14">
        <v>1.2702324080051647E-2</v>
      </c>
      <c r="L32" s="14">
        <v>1.2266814791302968E-2</v>
      </c>
      <c r="M32" s="14">
        <v>1.1832598705805121E-2</v>
      </c>
      <c r="N32" s="14">
        <v>1.1220994645165261E-2</v>
      </c>
      <c r="O32" s="14">
        <v>1.033619828708047E-2</v>
      </c>
      <c r="P32" s="14">
        <v>9.3090291233195212E-3</v>
      </c>
      <c r="Q32" s="14">
        <v>8.5349954589400284E-3</v>
      </c>
      <c r="R32" s="14">
        <v>7.7427765626798661E-3</v>
      </c>
      <c r="S32" s="14"/>
      <c r="T32" s="14"/>
      <c r="U32" s="14"/>
    </row>
    <row r="33" spans="1:23" x14ac:dyDescent="0.45">
      <c r="A33" s="2" t="str">
        <f>'Population Definitions'!B5</f>
        <v>Gen 65+</v>
      </c>
      <c r="B33" t="s">
        <v>5</v>
      </c>
      <c r="C33" t="str">
        <f t="shared" si="2"/>
        <v>N.A.</v>
      </c>
      <c r="D33" s="2" t="s">
        <v>6</v>
      </c>
      <c r="E33" s="14">
        <v>6.6788031319910512E-2</v>
      </c>
      <c r="F33" s="14">
        <v>6.7353944562899781E-2</v>
      </c>
      <c r="G33" s="14">
        <v>6.6125635808748723E-2</v>
      </c>
      <c r="H33" s="14">
        <v>6.7565111758989313E-2</v>
      </c>
      <c r="I33" s="14">
        <v>6.1876163873370575E-2</v>
      </c>
      <c r="J33" s="14">
        <v>6.1941334527541421E-2</v>
      </c>
      <c r="K33" s="14">
        <v>6.2693895098882207E-2</v>
      </c>
      <c r="L33" s="14">
        <v>6.1216597510373442E-2</v>
      </c>
      <c r="M33" s="14">
        <v>5.9705123033481244E-2</v>
      </c>
      <c r="N33" s="14">
        <v>6.1533018867924526E-2</v>
      </c>
      <c r="O33" s="14">
        <v>5.7977368622938244E-2</v>
      </c>
      <c r="P33" s="14">
        <v>5.9001901140684411E-2</v>
      </c>
      <c r="Q33" s="14">
        <v>5.7662650602409639E-2</v>
      </c>
      <c r="R33" s="14">
        <v>5.519746646795827E-2</v>
      </c>
      <c r="S33" s="14"/>
      <c r="T33" s="14"/>
      <c r="U33" s="14"/>
    </row>
    <row r="34" spans="1:23" x14ac:dyDescent="0.45">
      <c r="A34" s="2" t="str">
        <f>'Population Definitions'!B6</f>
        <v>PLHIV 15-64</v>
      </c>
      <c r="B34" t="s">
        <v>5</v>
      </c>
      <c r="C34" t="str">
        <f t="shared" si="2"/>
        <v>N.A.</v>
      </c>
      <c r="D34" s="2" t="s">
        <v>6</v>
      </c>
      <c r="E34" s="14">
        <v>0.22</v>
      </c>
      <c r="F34" s="14"/>
      <c r="G34" s="14"/>
      <c r="H34" s="14"/>
      <c r="I34" s="14">
        <v>0.22</v>
      </c>
      <c r="J34" s="14">
        <v>0.1</v>
      </c>
      <c r="K34" s="14"/>
      <c r="L34" s="14"/>
      <c r="M34" s="14"/>
      <c r="N34" s="14">
        <v>9.5000000000000001E-2</v>
      </c>
      <c r="O34" s="14"/>
      <c r="P34" s="14"/>
      <c r="Q34" s="14"/>
      <c r="R34" s="14"/>
      <c r="S34" s="14"/>
      <c r="T34" s="14"/>
      <c r="U34" s="14">
        <v>5.1700000000000003E-2</v>
      </c>
    </row>
    <row r="35" spans="1:23" x14ac:dyDescent="0.45">
      <c r="A35" s="2" t="str">
        <f>'Population Definitions'!B7</f>
        <v>PLHIV 65+</v>
      </c>
      <c r="B35" t="s">
        <v>5</v>
      </c>
      <c r="C35" t="str">
        <f t="shared" si="2"/>
        <v>N.A.</v>
      </c>
      <c r="D35" s="2" t="s">
        <v>6</v>
      </c>
      <c r="E35" s="14">
        <v>0.13078803131991051</v>
      </c>
      <c r="F35" s="14">
        <v>0.13130259600088778</v>
      </c>
      <c r="G35" s="14">
        <v>0.1300244534356424</v>
      </c>
      <c r="H35" s="14">
        <v>0.13141013821384154</v>
      </c>
      <c r="I35" s="14">
        <v>0.12558004395123723</v>
      </c>
      <c r="J35" s="14">
        <v>0.12529630652387946</v>
      </c>
      <c r="K35" s="14">
        <v>0.12555678154720334</v>
      </c>
      <c r="L35" s="14">
        <v>0.12337864175214185</v>
      </c>
      <c r="M35" s="14">
        <v>0.12107593695795471</v>
      </c>
      <c r="N35" s="14">
        <v>0.12196882723285346</v>
      </c>
      <c r="O35" s="14">
        <v>0.11716909489440178</v>
      </c>
      <c r="P35" s="14">
        <v>0.11650175033566476</v>
      </c>
      <c r="Q35" s="14">
        <v>0.11359781206949608</v>
      </c>
      <c r="R35" s="14">
        <v>0.10968359763968305</v>
      </c>
      <c r="S35" s="14"/>
      <c r="T35" s="14"/>
      <c r="U35" s="14">
        <v>0.10340000000000001</v>
      </c>
    </row>
    <row r="36" spans="1:23" x14ac:dyDescent="0.45">
      <c r="A36" s="2" t="str">
        <f>'Population Definitions'!B8</f>
        <v>Prisoners</v>
      </c>
      <c r="B36" t="s">
        <v>5</v>
      </c>
      <c r="C36" t="str">
        <f t="shared" si="2"/>
        <v>N.A.</v>
      </c>
      <c r="D36" s="2" t="s">
        <v>6</v>
      </c>
      <c r="E36" s="14">
        <v>9.1568384629393557E-3</v>
      </c>
      <c r="F36" s="14">
        <v>1.0059301410063703E-2</v>
      </c>
      <c r="G36" s="14">
        <v>1.1169197320896308E-2</v>
      </c>
      <c r="H36" s="14">
        <v>1.228640043913819E-2</v>
      </c>
      <c r="I36" s="14">
        <v>1.2673504330893709E-2</v>
      </c>
      <c r="J36" s="14">
        <v>1.2773204356266245E-2</v>
      </c>
      <c r="K36" s="14">
        <v>1.2702324080051647E-2</v>
      </c>
      <c r="L36" s="14">
        <v>1.2266814791302968E-2</v>
      </c>
      <c r="M36" s="14">
        <v>1.1832598705805121E-2</v>
      </c>
      <c r="N36" s="14">
        <v>1.1220994645165261E-2</v>
      </c>
      <c r="O36" s="14">
        <v>1.033619828708047E-2</v>
      </c>
      <c r="P36" s="14">
        <v>9.3090291233195212E-3</v>
      </c>
      <c r="Q36" s="14">
        <v>8.5349954589400284E-3</v>
      </c>
      <c r="R36" s="14">
        <v>7.7427765626798661E-3</v>
      </c>
      <c r="S36" s="14"/>
      <c r="T36" s="14"/>
      <c r="U36" s="14"/>
    </row>
    <row r="37" spans="1:23" x14ac:dyDescent="0.45">
      <c r="A37" s="2" t="str">
        <f>'Population Definitions'!B9</f>
        <v>PLHIV Prisoners</v>
      </c>
      <c r="B37" t="s">
        <v>5</v>
      </c>
      <c r="C37" t="str">
        <f t="shared" si="2"/>
        <v>N.A.</v>
      </c>
      <c r="D37" s="2" t="s">
        <v>6</v>
      </c>
      <c r="E37" s="14">
        <v>6.4000000000000001E-2</v>
      </c>
      <c r="F37" s="14">
        <v>6.3948651437987988E-2</v>
      </c>
      <c r="G37" s="14">
        <v>6.3898817626893673E-2</v>
      </c>
      <c r="H37" s="14">
        <v>6.3845026454852224E-2</v>
      </c>
      <c r="I37" s="14">
        <v>6.3703880077866662E-2</v>
      </c>
      <c r="J37" s="14">
        <v>6.335497199633805E-2</v>
      </c>
      <c r="K37" s="14">
        <v>6.2862886448321123E-2</v>
      </c>
      <c r="L37" s="14">
        <v>6.2162044241768404E-2</v>
      </c>
      <c r="M37" s="14">
        <v>6.1370813924473459E-2</v>
      </c>
      <c r="N37" s="14">
        <v>6.0435808364928928E-2</v>
      </c>
      <c r="O37" s="14">
        <v>5.9191726271463532E-2</v>
      </c>
      <c r="P37" s="14">
        <v>5.749984919498035E-2</v>
      </c>
      <c r="Q37" s="14">
        <v>5.5935161467086443E-2</v>
      </c>
      <c r="R37" s="14">
        <v>5.4486131171724773E-2</v>
      </c>
      <c r="S37" s="14">
        <v>5.3535149309928476E-2</v>
      </c>
      <c r="T37" s="14">
        <v>5.2902882675074106E-2</v>
      </c>
      <c r="U37" s="14">
        <v>5.1688791647076265E-2</v>
      </c>
    </row>
    <row r="38" spans="1:23" x14ac:dyDescent="0.45">
      <c r="A38" s="2" t="str">
        <f>'Population Definitions'!B10</f>
        <v>Health Care Workers</v>
      </c>
      <c r="B38" t="s">
        <v>5</v>
      </c>
      <c r="C38" t="str">
        <f t="shared" si="2"/>
        <v>N.A.</v>
      </c>
      <c r="D38" s="2" t="s">
        <v>6</v>
      </c>
      <c r="E38" s="14">
        <v>9.1568384629393557E-3</v>
      </c>
      <c r="F38" s="14">
        <v>1.0059301410063703E-2</v>
      </c>
      <c r="G38" s="14">
        <v>1.1169197320896308E-2</v>
      </c>
      <c r="H38" s="14">
        <v>1.228640043913819E-2</v>
      </c>
      <c r="I38" s="14">
        <v>1.2673504330893709E-2</v>
      </c>
      <c r="J38" s="14">
        <v>1.2773204356266245E-2</v>
      </c>
      <c r="K38" s="14">
        <v>1.2702324080051647E-2</v>
      </c>
      <c r="L38" s="14">
        <v>1.2266814791302968E-2</v>
      </c>
      <c r="M38" s="14">
        <v>1.1832598705805121E-2</v>
      </c>
      <c r="N38" s="14">
        <v>1.1220994645165261E-2</v>
      </c>
      <c r="O38" s="14">
        <v>1.033619828708047E-2</v>
      </c>
      <c r="P38" s="14">
        <v>9.3090291233195212E-3</v>
      </c>
      <c r="Q38" s="14">
        <v>8.5349954589400284E-3</v>
      </c>
      <c r="R38" s="14">
        <v>7.7427765626798661E-3</v>
      </c>
      <c r="S38" s="14"/>
      <c r="T38" s="14"/>
      <c r="U38" s="14"/>
    </row>
    <row r="39" spans="1:23" x14ac:dyDescent="0.45">
      <c r="A39" s="2" t="str">
        <f>'Population Definitions'!B11</f>
        <v>PLHIV Health Care Workers</v>
      </c>
      <c r="B39" t="s">
        <v>5</v>
      </c>
      <c r="C39" t="str">
        <f t="shared" si="2"/>
        <v>N.A.</v>
      </c>
      <c r="D39" s="2" t="s">
        <v>6</v>
      </c>
      <c r="E39" s="14">
        <v>6.4000000000000001E-2</v>
      </c>
      <c r="F39" s="14">
        <v>6.3948651437987988E-2</v>
      </c>
      <c r="G39" s="14">
        <v>6.3898817626893673E-2</v>
      </c>
      <c r="H39" s="14">
        <v>6.3845026454852224E-2</v>
      </c>
      <c r="I39" s="14">
        <v>6.3703880077866662E-2</v>
      </c>
      <c r="J39" s="14">
        <v>6.335497199633805E-2</v>
      </c>
      <c r="K39" s="14">
        <v>6.2862886448321123E-2</v>
      </c>
      <c r="L39" s="14">
        <v>6.2162044241768404E-2</v>
      </c>
      <c r="M39" s="14">
        <v>6.1370813924473459E-2</v>
      </c>
      <c r="N39" s="14">
        <v>6.0435808364928928E-2</v>
      </c>
      <c r="O39" s="14">
        <v>5.9191726271463532E-2</v>
      </c>
      <c r="P39" s="14">
        <v>5.749984919498035E-2</v>
      </c>
      <c r="Q39" s="14">
        <v>5.5935161467086443E-2</v>
      </c>
      <c r="R39" s="14">
        <v>5.4486131171724773E-2</v>
      </c>
      <c r="S39" s="14">
        <v>5.3535149309928476E-2</v>
      </c>
      <c r="T39" s="14">
        <v>5.2902882675074106E-2</v>
      </c>
      <c r="U39" s="14">
        <v>5.1688791647076265E-2</v>
      </c>
    </row>
    <row r="40" spans="1:23" x14ac:dyDescent="0.45">
      <c r="A40" s="2" t="str">
        <f>'Population Definitions'!B12</f>
        <v>Miners</v>
      </c>
      <c r="B40" t="s">
        <v>5</v>
      </c>
      <c r="C40" t="str">
        <f t="shared" si="2"/>
        <v>N.A.</v>
      </c>
      <c r="D40" s="2" t="s">
        <v>6</v>
      </c>
      <c r="E40" s="14">
        <v>9.1568384629393557E-3</v>
      </c>
      <c r="F40" s="14">
        <v>1.0059301410063703E-2</v>
      </c>
      <c r="G40" s="14">
        <v>1.1169197320896308E-2</v>
      </c>
      <c r="H40" s="14">
        <v>1.228640043913819E-2</v>
      </c>
      <c r="I40" s="14">
        <v>1.2673504330893709E-2</v>
      </c>
      <c r="J40" s="14">
        <v>1.2773204356266245E-2</v>
      </c>
      <c r="K40" s="14">
        <v>1.2702324080051647E-2</v>
      </c>
      <c r="L40" s="14">
        <v>1.2266814791302968E-2</v>
      </c>
      <c r="M40" s="14">
        <v>1.1832598705805121E-2</v>
      </c>
      <c r="N40" s="14">
        <v>1.1220994645165261E-2</v>
      </c>
      <c r="O40" s="14">
        <v>1.033619828708047E-2</v>
      </c>
      <c r="P40" s="14">
        <v>9.3090291233195212E-3</v>
      </c>
      <c r="Q40" s="14">
        <v>8.5349954589400284E-3</v>
      </c>
      <c r="R40" s="14">
        <v>7.7427765626798661E-3</v>
      </c>
      <c r="S40" s="14"/>
      <c r="T40" s="14"/>
      <c r="U40" s="14"/>
    </row>
    <row r="41" spans="1:23" x14ac:dyDescent="0.45">
      <c r="A41" s="2" t="str">
        <f>'Population Definitions'!B13</f>
        <v>PLHIV Miners</v>
      </c>
      <c r="B41" t="s">
        <v>5</v>
      </c>
      <c r="C41" t="str">
        <f t="shared" si="2"/>
        <v>N.A.</v>
      </c>
      <c r="D41" s="2" t="s">
        <v>6</v>
      </c>
      <c r="E41" s="14">
        <v>6.4000000000000001E-2</v>
      </c>
      <c r="F41" s="14">
        <v>6.3948651437987988E-2</v>
      </c>
      <c r="G41" s="14">
        <v>6.3898817626893673E-2</v>
      </c>
      <c r="H41" s="14">
        <v>6.3845026454852224E-2</v>
      </c>
      <c r="I41" s="14">
        <v>6.3703880077866662E-2</v>
      </c>
      <c r="J41" s="14">
        <v>6.335497199633805E-2</v>
      </c>
      <c r="K41" s="14">
        <v>6.2862886448321123E-2</v>
      </c>
      <c r="L41" s="14">
        <v>6.2162044241768404E-2</v>
      </c>
      <c r="M41" s="14">
        <v>6.1370813924473459E-2</v>
      </c>
      <c r="N41" s="14">
        <v>6.0435808364928928E-2</v>
      </c>
      <c r="O41" s="14">
        <v>5.9191726271463532E-2</v>
      </c>
      <c r="P41" s="14">
        <v>5.749984919498035E-2</v>
      </c>
      <c r="Q41" s="14">
        <v>5.5935161467086443E-2</v>
      </c>
      <c r="R41" s="14">
        <v>5.4486131171724773E-2</v>
      </c>
      <c r="S41" s="14">
        <v>5.3535149309928476E-2</v>
      </c>
      <c r="T41" s="14">
        <v>5.2902882675074106E-2</v>
      </c>
      <c r="U41" s="14">
        <v>5.1688791647076265E-2</v>
      </c>
    </row>
    <row r="43" spans="1:23" x14ac:dyDescent="0.45">
      <c r="A43" s="1" t="s">
        <v>9</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t="s">
        <v>5</v>
      </c>
      <c r="C44">
        <f t="shared" ref="C44:C55" si="3">IF(SUMPRODUCT(--(E44:W44&lt;&gt;""))=0,0,"N.A.")</f>
        <v>0</v>
      </c>
      <c r="D44" s="2" t="s">
        <v>6</v>
      </c>
    </row>
    <row r="45" spans="1:23" x14ac:dyDescent="0.45">
      <c r="A45" s="2" t="str">
        <f>'Population Definitions'!B3</f>
        <v>Gen 5-14</v>
      </c>
      <c r="B45" t="s">
        <v>5</v>
      </c>
      <c r="C45">
        <f t="shared" si="3"/>
        <v>0</v>
      </c>
      <c r="D45" s="2" t="s">
        <v>6</v>
      </c>
    </row>
    <row r="46" spans="1:23" x14ac:dyDescent="0.45">
      <c r="A46" s="2" t="str">
        <f>'Population Definitions'!B4</f>
        <v>Gen 15-64</v>
      </c>
      <c r="B46" t="s">
        <v>5</v>
      </c>
      <c r="C46" t="str">
        <f t="shared" si="3"/>
        <v>N.A.</v>
      </c>
      <c r="D46" s="2" t="s">
        <v>6</v>
      </c>
      <c r="E46" s="13">
        <v>350000</v>
      </c>
      <c r="F46" s="13">
        <v>341666.66666666669</v>
      </c>
      <c r="G46" s="13">
        <v>333333.33333333337</v>
      </c>
      <c r="H46" s="13">
        <v>325000.00000000006</v>
      </c>
      <c r="I46" s="13">
        <v>316666.66666666674</v>
      </c>
      <c r="J46" s="13">
        <v>300000</v>
      </c>
      <c r="K46" s="13">
        <v>250000</v>
      </c>
      <c r="L46" s="13">
        <v>200000</v>
      </c>
      <c r="M46" s="13">
        <v>300000</v>
      </c>
      <c r="N46" s="13">
        <v>300000</v>
      </c>
      <c r="O46" s="13">
        <v>300000</v>
      </c>
      <c r="P46" s="13">
        <v>300000</v>
      </c>
      <c r="Q46" s="13">
        <v>500000</v>
      </c>
      <c r="R46" s="13"/>
      <c r="S46" s="13"/>
      <c r="T46" s="13">
        <v>300000</v>
      </c>
      <c r="U46" s="13">
        <v>200000</v>
      </c>
    </row>
    <row r="47" spans="1:23" x14ac:dyDescent="0.45">
      <c r="A47" s="2" t="str">
        <f>'Population Definitions'!B5</f>
        <v>Gen 65+</v>
      </c>
      <c r="B47" t="s">
        <v>5</v>
      </c>
      <c r="C47">
        <f t="shared" si="3"/>
        <v>0</v>
      </c>
      <c r="D47" s="2" t="s">
        <v>6</v>
      </c>
      <c r="E47" s="13"/>
      <c r="F47" s="13"/>
      <c r="G47" s="13"/>
      <c r="H47" s="13"/>
      <c r="I47" s="13"/>
      <c r="J47" s="13"/>
      <c r="K47" s="13"/>
      <c r="L47" s="13"/>
      <c r="M47" s="13"/>
      <c r="N47" s="13"/>
      <c r="O47" s="13"/>
      <c r="P47" s="13"/>
      <c r="Q47" s="13"/>
      <c r="R47" s="13"/>
      <c r="S47" s="13"/>
      <c r="T47" s="13"/>
      <c r="U47" s="13"/>
    </row>
    <row r="48" spans="1:23" x14ac:dyDescent="0.45">
      <c r="A48" s="2" t="str">
        <f>'Population Definitions'!B6</f>
        <v>PLHIV 15-64</v>
      </c>
      <c r="B48" t="s">
        <v>5</v>
      </c>
      <c r="C48" t="str">
        <f t="shared" si="3"/>
        <v>N.A.</v>
      </c>
      <c r="D48" s="2" t="s">
        <v>6</v>
      </c>
      <c r="E48" s="13">
        <v>22681.837470210241</v>
      </c>
      <c r="F48" s="13">
        <v>20556.983298072439</v>
      </c>
      <c r="G48" s="13">
        <v>18573.698987788179</v>
      </c>
      <c r="H48" s="13">
        <v>16750.450112027473</v>
      </c>
      <c r="I48" s="13">
        <v>15027.674619876898</v>
      </c>
      <c r="J48" s="13">
        <v>13425.583437720401</v>
      </c>
      <c r="K48" s="13">
        <v>14688.404726548804</v>
      </c>
      <c r="L48" s="13">
        <v>16382.943881668674</v>
      </c>
      <c r="M48" s="13">
        <v>33738.724520235563</v>
      </c>
      <c r="N48" s="13">
        <v>54797.156024123295</v>
      </c>
      <c r="O48" s="13">
        <v>55578.65507636081</v>
      </c>
      <c r="P48" s="13">
        <v>56310.151158831359</v>
      </c>
      <c r="Q48" s="13">
        <v>56975.620755403448</v>
      </c>
      <c r="R48" s="13">
        <v>51179.204673738604</v>
      </c>
      <c r="S48" s="13">
        <v>45228.498909280264</v>
      </c>
      <c r="T48" s="13">
        <v>39146.560956394584</v>
      </c>
      <c r="U48" s="13"/>
    </row>
    <row r="49" spans="1:23" x14ac:dyDescent="0.45">
      <c r="A49" s="2" t="str">
        <f>'Population Definitions'!B7</f>
        <v>PLHIV 65+</v>
      </c>
      <c r="B49" t="s">
        <v>5</v>
      </c>
      <c r="C49">
        <f t="shared" si="3"/>
        <v>0</v>
      </c>
      <c r="D49" s="2" t="s">
        <v>6</v>
      </c>
    </row>
    <row r="50" spans="1:23" x14ac:dyDescent="0.45">
      <c r="A50" s="2" t="str">
        <f>'Population Definitions'!B8</f>
        <v>Prisoners</v>
      </c>
      <c r="B50" t="s">
        <v>5</v>
      </c>
      <c r="C50">
        <f t="shared" si="3"/>
        <v>0</v>
      </c>
      <c r="D50" s="2" t="s">
        <v>6</v>
      </c>
    </row>
    <row r="51" spans="1:23" x14ac:dyDescent="0.45">
      <c r="A51" s="2" t="str">
        <f>'Population Definitions'!B9</f>
        <v>PLHIV Prisoners</v>
      </c>
      <c r="B51" t="s">
        <v>5</v>
      </c>
      <c r="C51">
        <f t="shared" si="3"/>
        <v>0</v>
      </c>
      <c r="D51" s="2" t="s">
        <v>6</v>
      </c>
    </row>
    <row r="52" spans="1:23" x14ac:dyDescent="0.45">
      <c r="A52" s="2" t="str">
        <f>'Population Definitions'!B10</f>
        <v>Health Care Workers</v>
      </c>
      <c r="B52" t="s">
        <v>5</v>
      </c>
      <c r="C52">
        <f t="shared" si="3"/>
        <v>0</v>
      </c>
      <c r="D52" s="2" t="s">
        <v>6</v>
      </c>
    </row>
    <row r="53" spans="1:23" x14ac:dyDescent="0.45">
      <c r="A53" s="2" t="str">
        <f>'Population Definitions'!B11</f>
        <v>PLHIV Health Care Workers</v>
      </c>
      <c r="B53" t="s">
        <v>5</v>
      </c>
      <c r="C53">
        <f t="shared" si="3"/>
        <v>0</v>
      </c>
      <c r="D53" s="2" t="s">
        <v>6</v>
      </c>
    </row>
    <row r="54" spans="1:23" x14ac:dyDescent="0.45">
      <c r="A54" s="2" t="str">
        <f>'Population Definitions'!B12</f>
        <v>Miners</v>
      </c>
      <c r="B54" t="s">
        <v>5</v>
      </c>
      <c r="C54">
        <f t="shared" si="3"/>
        <v>0</v>
      </c>
      <c r="D54" s="2" t="s">
        <v>6</v>
      </c>
    </row>
    <row r="55" spans="1:23" x14ac:dyDescent="0.45">
      <c r="A55" s="2" t="str">
        <f>'Population Definitions'!B13</f>
        <v>PLHIV Miners</v>
      </c>
      <c r="B55" t="s">
        <v>5</v>
      </c>
      <c r="C55">
        <f t="shared" si="3"/>
        <v>0</v>
      </c>
      <c r="D55" s="2" t="s">
        <v>6</v>
      </c>
    </row>
    <row r="57" spans="1:23" x14ac:dyDescent="0.45">
      <c r="A57" s="1" t="s">
        <v>10</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2" t="str">
        <f>'Population Definitions'!B2</f>
        <v>Gen 0-4</v>
      </c>
      <c r="B58" t="s">
        <v>5</v>
      </c>
      <c r="C58">
        <f t="shared" ref="C58:C69" si="4">IF(SUMPRODUCT(--(E58:W58&lt;&gt;""))=0,0,"N.A.")</f>
        <v>0</v>
      </c>
      <c r="D58" s="2" t="s">
        <v>6</v>
      </c>
    </row>
    <row r="59" spans="1:23" x14ac:dyDescent="0.45">
      <c r="A59" s="2" t="str">
        <f>'Population Definitions'!B3</f>
        <v>Gen 5-14</v>
      </c>
      <c r="B59" t="s">
        <v>5</v>
      </c>
      <c r="C59">
        <f t="shared" si="4"/>
        <v>0</v>
      </c>
      <c r="D59" s="2" t="s">
        <v>6</v>
      </c>
    </row>
    <row r="60" spans="1:23" x14ac:dyDescent="0.45">
      <c r="A60" s="2" t="str">
        <f>'Population Definitions'!B4</f>
        <v>Gen 15-64</v>
      </c>
      <c r="B60" t="s">
        <v>5</v>
      </c>
      <c r="C60">
        <f t="shared" si="4"/>
        <v>0</v>
      </c>
      <c r="D60" s="2" t="s">
        <v>6</v>
      </c>
    </row>
    <row r="61" spans="1:23" x14ac:dyDescent="0.45">
      <c r="A61" s="2" t="str">
        <f>'Population Definitions'!B5</f>
        <v>Gen 65+</v>
      </c>
      <c r="B61" t="s">
        <v>5</v>
      </c>
      <c r="C61">
        <f t="shared" si="4"/>
        <v>0</v>
      </c>
      <c r="D61" s="2" t="s">
        <v>6</v>
      </c>
    </row>
    <row r="62" spans="1:23" x14ac:dyDescent="0.45">
      <c r="A62" s="2" t="str">
        <f>'Population Definitions'!B6</f>
        <v>PLHIV 15-64</v>
      </c>
      <c r="B62" t="s">
        <v>5</v>
      </c>
      <c r="C62">
        <f t="shared" si="4"/>
        <v>0</v>
      </c>
      <c r="D62" s="2" t="s">
        <v>6</v>
      </c>
    </row>
    <row r="63" spans="1:23" x14ac:dyDescent="0.45">
      <c r="A63" s="2" t="str">
        <f>'Population Definitions'!B7</f>
        <v>PLHIV 65+</v>
      </c>
      <c r="B63" t="s">
        <v>5</v>
      </c>
      <c r="C63">
        <f t="shared" si="4"/>
        <v>0</v>
      </c>
      <c r="D63" s="2" t="s">
        <v>6</v>
      </c>
    </row>
    <row r="64" spans="1:23" x14ac:dyDescent="0.45">
      <c r="A64" s="2" t="str">
        <f>'Population Definitions'!B8</f>
        <v>Prisoners</v>
      </c>
      <c r="B64" t="s">
        <v>5</v>
      </c>
      <c r="C64">
        <f t="shared" si="4"/>
        <v>0</v>
      </c>
      <c r="D64" s="2" t="s">
        <v>6</v>
      </c>
    </row>
    <row r="65" spans="1:4" x14ac:dyDescent="0.45">
      <c r="A65" s="2" t="str">
        <f>'Population Definitions'!B9</f>
        <v>PLHIV Prisoners</v>
      </c>
      <c r="B65" t="s">
        <v>5</v>
      </c>
      <c r="C65">
        <f t="shared" si="4"/>
        <v>0</v>
      </c>
      <c r="D65" s="2" t="s">
        <v>6</v>
      </c>
    </row>
    <row r="66" spans="1:4" x14ac:dyDescent="0.45">
      <c r="A66" s="2" t="str">
        <f>'Population Definitions'!B10</f>
        <v>Health Care Workers</v>
      </c>
      <c r="B66" t="s">
        <v>5</v>
      </c>
      <c r="C66">
        <f t="shared" si="4"/>
        <v>0</v>
      </c>
      <c r="D66" s="2" t="s">
        <v>6</v>
      </c>
    </row>
    <row r="67" spans="1:4" x14ac:dyDescent="0.45">
      <c r="A67" s="2" t="str">
        <f>'Population Definitions'!B11</f>
        <v>PLHIV Health Care Workers</v>
      </c>
      <c r="B67" t="s">
        <v>5</v>
      </c>
      <c r="C67">
        <f t="shared" si="4"/>
        <v>0</v>
      </c>
      <c r="D67" s="2" t="s">
        <v>6</v>
      </c>
    </row>
    <row r="68" spans="1:4" x14ac:dyDescent="0.45">
      <c r="A68" s="2" t="str">
        <f>'Population Definitions'!B12</f>
        <v>Miners</v>
      </c>
      <c r="B68" t="s">
        <v>5</v>
      </c>
      <c r="C68">
        <f t="shared" si="4"/>
        <v>0</v>
      </c>
      <c r="D68" s="2" t="s">
        <v>6</v>
      </c>
    </row>
    <row r="69" spans="1:4" x14ac:dyDescent="0.45">
      <c r="A69" s="2" t="str">
        <f>'Population Definitions'!B13</f>
        <v>PLHIV Miners</v>
      </c>
      <c r="B69" t="s">
        <v>5</v>
      </c>
      <c r="C69">
        <f t="shared" si="4"/>
        <v>0</v>
      </c>
      <c r="D69" s="2" t="s">
        <v>6</v>
      </c>
    </row>
  </sheetData>
  <dataValidations count="60">
    <dataValidation type="list" allowBlank="1" showInputMessage="1" showErrorMessage="1" sqref="B2" xr:uid="{00000000-0002-0000-0200-000000000000}">
      <formula1>"Number"</formula1>
    </dataValidation>
    <dataValidation type="list" allowBlank="1" showInputMessage="1" showErrorMessage="1" sqref="B3" xr:uid="{00000000-0002-0000-0200-000001000000}">
      <formula1>"Number"</formula1>
    </dataValidation>
    <dataValidation type="list" allowBlank="1" showInputMessage="1" showErrorMessage="1" sqref="B4" xr:uid="{00000000-0002-0000-0200-000002000000}">
      <formula1>"Number"</formula1>
    </dataValidation>
    <dataValidation type="list" allowBlank="1" showInputMessage="1" showErrorMessage="1" sqref="B5" xr:uid="{00000000-0002-0000-0200-000003000000}">
      <formula1>"Number"</formula1>
    </dataValidation>
    <dataValidation type="list" allowBlank="1" showInputMessage="1" showErrorMessage="1" sqref="B6" xr:uid="{00000000-0002-0000-0200-000004000000}">
      <formula1>"Number"</formula1>
    </dataValidation>
    <dataValidation type="list" allowBlank="1" showInputMessage="1" showErrorMessage="1" sqref="B7" xr:uid="{00000000-0002-0000-0200-000005000000}">
      <formula1>"Number"</formula1>
    </dataValidation>
    <dataValidation type="list" allowBlank="1" showInputMessage="1" showErrorMessage="1" sqref="B8" xr:uid="{00000000-0002-0000-0200-000006000000}">
      <formula1>"Number"</formula1>
    </dataValidation>
    <dataValidation type="list" allowBlank="1" showInputMessage="1" showErrorMessage="1" sqref="B9" xr:uid="{00000000-0002-0000-0200-000007000000}">
      <formula1>"Number"</formula1>
    </dataValidation>
    <dataValidation type="list" allowBlank="1" showInputMessage="1" showErrorMessage="1" sqref="B10" xr:uid="{00000000-0002-0000-0200-000008000000}">
      <formula1>"Number"</formula1>
    </dataValidation>
    <dataValidation type="list" allowBlank="1" showInputMessage="1" showErrorMessage="1" sqref="B11" xr:uid="{00000000-0002-0000-0200-000009000000}">
      <formula1>"Number"</formula1>
    </dataValidation>
    <dataValidation type="list" allowBlank="1" showInputMessage="1" showErrorMessage="1" sqref="B12" xr:uid="{00000000-0002-0000-0200-00000A000000}">
      <formula1>"Number"</formula1>
    </dataValidation>
    <dataValidation type="list" allowBlank="1" showInputMessage="1" showErrorMessage="1" sqref="B13" xr:uid="{00000000-0002-0000-0200-00000B000000}">
      <formula1>"Number"</formula1>
    </dataValidation>
    <dataValidation type="list" allowBlank="1" showInputMessage="1" showErrorMessage="1" sqref="B16" xr:uid="{00000000-0002-0000-0200-00000C000000}">
      <formula1>"Number"</formula1>
    </dataValidation>
    <dataValidation type="list" allowBlank="1" showInputMessage="1" showErrorMessage="1" sqref="B17" xr:uid="{00000000-0002-0000-0200-00000D000000}">
      <formula1>"Number"</formula1>
    </dataValidation>
    <dataValidation type="list" allowBlank="1" showInputMessage="1" showErrorMessage="1" sqref="B18" xr:uid="{00000000-0002-0000-0200-00000E000000}">
      <formula1>"Number"</formula1>
    </dataValidation>
    <dataValidation type="list" allowBlank="1" showInputMessage="1" showErrorMessage="1" sqref="B19" xr:uid="{00000000-0002-0000-0200-00000F000000}">
      <formula1>"Number"</formula1>
    </dataValidation>
    <dataValidation type="list" allowBlank="1" showInputMessage="1" showErrorMessage="1" sqref="B20" xr:uid="{00000000-0002-0000-0200-000010000000}">
      <formula1>"Number"</formula1>
    </dataValidation>
    <dataValidation type="list" allowBlank="1" showInputMessage="1" showErrorMessage="1" sqref="B21" xr:uid="{00000000-0002-0000-0200-000011000000}">
      <formula1>"Number"</formula1>
    </dataValidation>
    <dataValidation type="list" allowBlank="1" showInputMessage="1" showErrorMessage="1" sqref="B22" xr:uid="{00000000-0002-0000-0200-000012000000}">
      <formula1>"Number"</formula1>
    </dataValidation>
    <dataValidation type="list" allowBlank="1" showInputMessage="1" showErrorMessage="1" sqref="B23" xr:uid="{00000000-0002-0000-0200-000013000000}">
      <formula1>"Number"</formula1>
    </dataValidation>
    <dataValidation type="list" allowBlank="1" showInputMessage="1" showErrorMessage="1" sqref="B24" xr:uid="{00000000-0002-0000-0200-000014000000}">
      <formula1>"Number"</formula1>
    </dataValidation>
    <dataValidation type="list" allowBlank="1" showInputMessage="1" showErrorMessage="1" sqref="B25" xr:uid="{00000000-0002-0000-0200-000015000000}">
      <formula1>"Number"</formula1>
    </dataValidation>
    <dataValidation type="list" allowBlank="1" showInputMessage="1" showErrorMessage="1" sqref="B26" xr:uid="{00000000-0002-0000-0200-000016000000}">
      <formula1>"Number"</formula1>
    </dataValidation>
    <dataValidation type="list" allowBlank="1" showInputMessage="1" showErrorMessage="1" sqref="B27" xr:uid="{00000000-0002-0000-0200-000017000000}">
      <formula1>"Number"</formula1>
    </dataValidation>
    <dataValidation type="list" allowBlank="1" showInputMessage="1" showErrorMessage="1" sqref="B30" xr:uid="{00000000-0002-0000-0200-000018000000}">
      <formula1>"Number,Probability"</formula1>
    </dataValidation>
    <dataValidation type="list" allowBlank="1" showInputMessage="1" showErrorMessage="1" sqref="B31" xr:uid="{00000000-0002-0000-0200-000019000000}">
      <formula1>"Number,Probability"</formula1>
    </dataValidation>
    <dataValidation type="list" allowBlank="1" showInputMessage="1" showErrorMessage="1" sqref="B32" xr:uid="{00000000-0002-0000-0200-00001A000000}">
      <formula1>"Number,Probability"</formula1>
    </dataValidation>
    <dataValidation type="list" allowBlank="1" showInputMessage="1" showErrorMessage="1" sqref="B33" xr:uid="{00000000-0002-0000-0200-00001B000000}">
      <formula1>"Number,Probability"</formula1>
    </dataValidation>
    <dataValidation type="list" allowBlank="1" showInputMessage="1" showErrorMessage="1" sqref="B34" xr:uid="{00000000-0002-0000-0200-00001C000000}">
      <formula1>"Number,Probability"</formula1>
    </dataValidation>
    <dataValidation type="list" allowBlank="1" showInputMessage="1" showErrorMessage="1" sqref="B35" xr:uid="{00000000-0002-0000-0200-00001D000000}">
      <formula1>"Number,Probability"</formula1>
    </dataValidation>
    <dataValidation type="list" allowBlank="1" showInputMessage="1" showErrorMessage="1" sqref="B36" xr:uid="{00000000-0002-0000-0200-00001E000000}">
      <formula1>"Number,Probability"</formula1>
    </dataValidation>
    <dataValidation type="list" allowBlank="1" showInputMessage="1" showErrorMessage="1" sqref="B37" xr:uid="{00000000-0002-0000-0200-00001F000000}">
      <formula1>"Number,Probability"</formula1>
    </dataValidation>
    <dataValidation type="list" allowBlank="1" showInputMessage="1" showErrorMessage="1" sqref="B38" xr:uid="{00000000-0002-0000-0200-000020000000}">
      <formula1>"Number,Probability"</formula1>
    </dataValidation>
    <dataValidation type="list" allowBlank="1" showInputMessage="1" showErrorMessage="1" sqref="B39" xr:uid="{00000000-0002-0000-0200-000021000000}">
      <formula1>"Number,Probability"</formula1>
    </dataValidation>
    <dataValidation type="list" allowBlank="1" showInputMessage="1" showErrorMessage="1" sqref="B40" xr:uid="{00000000-0002-0000-0200-000022000000}">
      <formula1>"Number,Probability"</formula1>
    </dataValidation>
    <dataValidation type="list" allowBlank="1" showInputMessage="1" showErrorMessage="1" sqref="B41" xr:uid="{00000000-0002-0000-0200-000023000000}">
      <formula1>"Number,Probability"</formula1>
    </dataValidation>
    <dataValidation type="list" allowBlank="1" showInputMessage="1" showErrorMessage="1" sqref="B44" xr:uid="{00000000-0002-0000-0200-000024000000}">
      <formula1>"Number"</formula1>
    </dataValidation>
    <dataValidation type="list" allowBlank="1" showInputMessage="1" showErrorMessage="1" sqref="B45" xr:uid="{00000000-0002-0000-0200-000025000000}">
      <formula1>"Number"</formula1>
    </dataValidation>
    <dataValidation type="list" allowBlank="1" showInputMessage="1" showErrorMessage="1" sqref="B46" xr:uid="{00000000-0002-0000-0200-000026000000}">
      <formula1>"Number"</formula1>
    </dataValidation>
    <dataValidation type="list" allowBlank="1" showInputMessage="1" showErrorMessage="1" sqref="B47" xr:uid="{00000000-0002-0000-0200-000027000000}">
      <formula1>"Number"</formula1>
    </dataValidation>
    <dataValidation type="list" allowBlank="1" showInputMessage="1" showErrorMessage="1" sqref="B48" xr:uid="{00000000-0002-0000-0200-000028000000}">
      <formula1>"Number"</formula1>
    </dataValidation>
    <dataValidation type="list" allowBlank="1" showInputMessage="1" showErrorMessage="1" sqref="B49" xr:uid="{00000000-0002-0000-0200-000029000000}">
      <formula1>"Number"</formula1>
    </dataValidation>
    <dataValidation type="list" allowBlank="1" showInputMessage="1" showErrorMessage="1" sqref="B50" xr:uid="{00000000-0002-0000-0200-00002A000000}">
      <formula1>"Number"</formula1>
    </dataValidation>
    <dataValidation type="list" allowBlank="1" showInputMessage="1" showErrorMessage="1" sqref="B51" xr:uid="{00000000-0002-0000-0200-00002B000000}">
      <formula1>"Number"</formula1>
    </dataValidation>
    <dataValidation type="list" allowBlank="1" showInputMessage="1" showErrorMessage="1" sqref="B52" xr:uid="{00000000-0002-0000-0200-00002C000000}">
      <formula1>"Number"</formula1>
    </dataValidation>
    <dataValidation type="list" allowBlank="1" showInputMessage="1" showErrorMessage="1" sqref="B53" xr:uid="{00000000-0002-0000-0200-00002D000000}">
      <formula1>"Number"</formula1>
    </dataValidation>
    <dataValidation type="list" allowBlank="1" showInputMessage="1" showErrorMessage="1" sqref="B54" xr:uid="{00000000-0002-0000-0200-00002E000000}">
      <formula1>"Number"</formula1>
    </dataValidation>
    <dataValidation type="list" allowBlank="1" showInputMessage="1" showErrorMessage="1" sqref="B55" xr:uid="{00000000-0002-0000-0200-00002F000000}">
      <formula1>"Number"</formula1>
    </dataValidation>
    <dataValidation type="list" allowBlank="1" showInputMessage="1" showErrorMessage="1" sqref="B58" xr:uid="{00000000-0002-0000-0200-000030000000}">
      <formula1>"Number,Probability"</formula1>
    </dataValidation>
    <dataValidation type="list" allowBlank="1" showInputMessage="1" showErrorMessage="1" sqref="B59" xr:uid="{00000000-0002-0000-0200-000031000000}">
      <formula1>"Number,Probability"</formula1>
    </dataValidation>
    <dataValidation type="list" allowBlank="1" showInputMessage="1" showErrorMessage="1" sqref="B60" xr:uid="{00000000-0002-0000-0200-000032000000}">
      <formula1>"Number,Probability"</formula1>
    </dataValidation>
    <dataValidation type="list" allowBlank="1" showInputMessage="1" showErrorMessage="1" sqref="B61" xr:uid="{00000000-0002-0000-0200-000033000000}">
      <formula1>"Number,Probability"</formula1>
    </dataValidation>
    <dataValidation type="list" allowBlank="1" showInputMessage="1" showErrorMessage="1" sqref="B62" xr:uid="{00000000-0002-0000-0200-000034000000}">
      <formula1>"Number,Probability"</formula1>
    </dataValidation>
    <dataValidation type="list" allowBlank="1" showInputMessage="1" showErrorMessage="1" sqref="B63" xr:uid="{00000000-0002-0000-0200-000035000000}">
      <formula1>"Number,Probability"</formula1>
    </dataValidation>
    <dataValidation type="list" allowBlank="1" showInputMessage="1" showErrorMessage="1" sqref="B64" xr:uid="{00000000-0002-0000-0200-000036000000}">
      <formula1>"Number,Probability"</formula1>
    </dataValidation>
    <dataValidation type="list" allowBlank="1" showInputMessage="1" showErrorMessage="1" sqref="B65" xr:uid="{00000000-0002-0000-0200-000037000000}">
      <formula1>"Number,Probability"</formula1>
    </dataValidation>
    <dataValidation type="list" allowBlank="1" showInputMessage="1" showErrorMessage="1" sqref="B66" xr:uid="{00000000-0002-0000-0200-000038000000}">
      <formula1>"Number,Probability"</formula1>
    </dataValidation>
    <dataValidation type="list" allowBlank="1" showInputMessage="1" showErrorMessage="1" sqref="B67" xr:uid="{00000000-0002-0000-0200-000039000000}">
      <formula1>"Number,Probability"</formula1>
    </dataValidation>
    <dataValidation type="list" allowBlank="1" showInputMessage="1" showErrorMessage="1" sqref="B68" xr:uid="{00000000-0002-0000-0200-00003A000000}">
      <formula1>"Number,Probability"</formula1>
    </dataValidation>
    <dataValidation type="list" allowBlank="1" showInputMessage="1" showErrorMessage="1" sqref="B69" xr:uid="{00000000-0002-0000-0200-00003B000000}">
      <formula1>"Number,Probability"</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307"/>
  <sheetViews>
    <sheetView topLeftCell="A236" workbookViewId="0">
      <selection activeCell="N251" sqref="N251"/>
    </sheetView>
  </sheetViews>
  <sheetFormatPr defaultRowHeight="14.25" x14ac:dyDescent="0.45"/>
  <cols>
    <col min="1" max="1" width="42.33203125" bestFit="1" customWidth="1"/>
    <col min="2" max="2" width="12.265625" bestFit="1" customWidth="1"/>
    <col min="3" max="3" width="8" bestFit="1" customWidth="1"/>
    <col min="4" max="4" width="3.06640625" bestFit="1" customWidth="1"/>
    <col min="5" max="5" width="9.86328125" bestFit="1" customWidth="1"/>
    <col min="6" max="19" width="7.3984375" bestFit="1" customWidth="1"/>
    <col min="20" max="23" width="4.73046875" bestFit="1" customWidth="1"/>
  </cols>
  <sheetData>
    <row r="1" spans="1:23" s="36" customFormat="1" x14ac:dyDescent="0.45">
      <c r="A1" s="1" t="s">
        <v>59</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s="36" customFormat="1" x14ac:dyDescent="0.45">
      <c r="A2" s="40" t="str">
        <f>'Population Definitions'!$B$2</f>
        <v>Gen 0-4</v>
      </c>
      <c r="B2" s="36" t="s">
        <v>5</v>
      </c>
      <c r="C2" s="36" t="str">
        <f t="shared" ref="C2:C13" si="0">IF(SUMPRODUCT(--(E2:W2&lt;&gt;""))=0,0,"N.A.")</f>
        <v>N.A.</v>
      </c>
      <c r="D2" s="38" t="s">
        <v>6</v>
      </c>
      <c r="E2" s="47">
        <v>1628.791055731323</v>
      </c>
    </row>
    <row r="3" spans="1:23" s="36" customFormat="1" x14ac:dyDescent="0.45">
      <c r="A3" s="40" t="str">
        <f>'Population Definitions'!$B$3</f>
        <v>Gen 5-14</v>
      </c>
      <c r="B3" s="36" t="s">
        <v>5</v>
      </c>
      <c r="C3" s="36" t="str">
        <f t="shared" si="0"/>
        <v>N.A.</v>
      </c>
      <c r="D3" s="38" t="s">
        <v>6</v>
      </c>
      <c r="E3" s="47">
        <v>724.8636958939444</v>
      </c>
    </row>
    <row r="4" spans="1:23" s="36" customFormat="1" x14ac:dyDescent="0.45">
      <c r="A4" s="40" t="str">
        <f>'Population Definitions'!$B$4</f>
        <v>Gen 15-64</v>
      </c>
      <c r="B4" s="36" t="s">
        <v>5</v>
      </c>
      <c r="C4" s="36" t="str">
        <f t="shared" si="0"/>
        <v>N.A.</v>
      </c>
      <c r="D4" s="38" t="s">
        <v>6</v>
      </c>
      <c r="E4" s="47">
        <v>2536.7679116949062</v>
      </c>
    </row>
    <row r="5" spans="1:23" s="36" customFormat="1" x14ac:dyDescent="0.45">
      <c r="A5" s="40" t="str">
        <f>'Population Definitions'!$B$5</f>
        <v>Gen 65+</v>
      </c>
      <c r="B5" s="36" t="s">
        <v>5</v>
      </c>
      <c r="C5" s="36" t="str">
        <f t="shared" si="0"/>
        <v>N.A.</v>
      </c>
      <c r="D5" s="38" t="s">
        <v>6</v>
      </c>
      <c r="E5" s="47">
        <v>174.95334850864231</v>
      </c>
    </row>
    <row r="6" spans="1:23" s="36" customFormat="1" x14ac:dyDescent="0.45">
      <c r="A6" s="40" t="str">
        <f>'Population Definitions'!$B$6</f>
        <v>PLHIV 15-64</v>
      </c>
      <c r="B6" s="36" t="s">
        <v>5</v>
      </c>
      <c r="C6" s="36" t="str">
        <f t="shared" si="0"/>
        <v>N.A.</v>
      </c>
      <c r="D6" s="38" t="s">
        <v>6</v>
      </c>
      <c r="E6" s="47">
        <v>13686.100331738851</v>
      </c>
    </row>
    <row r="7" spans="1:23" s="36" customFormat="1" x14ac:dyDescent="0.45">
      <c r="A7" s="40" t="str">
        <f>'Population Definitions'!$B$7</f>
        <v>PLHIV 65+</v>
      </c>
      <c r="B7" s="36" t="s">
        <v>5</v>
      </c>
      <c r="C7" s="36" t="str">
        <f t="shared" si="0"/>
        <v>N.A.</v>
      </c>
      <c r="D7" s="38" t="s">
        <v>6</v>
      </c>
      <c r="E7" s="47">
        <v>82.136361286302488</v>
      </c>
    </row>
    <row r="8" spans="1:23" s="36" customFormat="1" x14ac:dyDescent="0.45">
      <c r="A8" s="40" t="str">
        <f>'Population Definitions'!$B$8</f>
        <v>Prisoners</v>
      </c>
      <c r="B8" s="36" t="s">
        <v>5</v>
      </c>
      <c r="C8" s="36" t="str">
        <f t="shared" si="0"/>
        <v>N.A.</v>
      </c>
      <c r="D8" s="38" t="s">
        <v>6</v>
      </c>
      <c r="E8" s="47">
        <v>43.693093756809269</v>
      </c>
    </row>
    <row r="9" spans="1:23" s="36" customFormat="1" x14ac:dyDescent="0.45">
      <c r="A9" s="40" t="str">
        <f>'Population Definitions'!$B$9</f>
        <v>PLHIV Prisoners</v>
      </c>
      <c r="B9" s="36" t="s">
        <v>5</v>
      </c>
      <c r="C9" s="36" t="str">
        <f t="shared" si="0"/>
        <v>N.A.</v>
      </c>
      <c r="D9" s="38" t="s">
        <v>6</v>
      </c>
      <c r="E9" s="47">
        <v>243.56028604774679</v>
      </c>
    </row>
    <row r="10" spans="1:23" s="36" customFormat="1" x14ac:dyDescent="0.45">
      <c r="A10" s="40" t="str">
        <f>'Population Definitions'!$B$10</f>
        <v>Health Care Workers</v>
      </c>
      <c r="B10" s="36" t="s">
        <v>5</v>
      </c>
      <c r="C10" s="36">
        <f t="shared" si="0"/>
        <v>0</v>
      </c>
      <c r="D10" s="38" t="s">
        <v>6</v>
      </c>
    </row>
    <row r="11" spans="1:23" s="36" customFormat="1" x14ac:dyDescent="0.45">
      <c r="A11" s="40" t="str">
        <f>'Population Definitions'!$B$11</f>
        <v>PLHIV Health Care Workers</v>
      </c>
      <c r="B11" s="36" t="s">
        <v>5</v>
      </c>
      <c r="C11" s="36">
        <f t="shared" si="0"/>
        <v>0</v>
      </c>
      <c r="D11" s="38" t="s">
        <v>6</v>
      </c>
    </row>
    <row r="12" spans="1:23" s="36" customFormat="1" x14ac:dyDescent="0.45">
      <c r="A12" s="40" t="str">
        <f>'Population Definitions'!$B$12</f>
        <v>Miners</v>
      </c>
      <c r="B12" s="36" t="s">
        <v>5</v>
      </c>
      <c r="C12" s="36">
        <f t="shared" si="0"/>
        <v>0</v>
      </c>
      <c r="D12" s="38" t="s">
        <v>6</v>
      </c>
    </row>
    <row r="13" spans="1:23" s="36" customFormat="1" x14ac:dyDescent="0.45">
      <c r="A13" s="40" t="str">
        <f>'Population Definitions'!$B$13</f>
        <v>PLHIV Miners</v>
      </c>
      <c r="B13" s="36" t="s">
        <v>5</v>
      </c>
      <c r="C13" s="36">
        <f t="shared" si="0"/>
        <v>0</v>
      </c>
      <c r="D13" s="38" t="s">
        <v>6</v>
      </c>
    </row>
    <row r="14" spans="1:23" s="36" customFormat="1" x14ac:dyDescent="0.45"/>
    <row r="15" spans="1:23" s="36" customFormat="1" x14ac:dyDescent="0.45">
      <c r="A15" s="1" t="s">
        <v>60</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s="36" customFormat="1" x14ac:dyDescent="0.45">
      <c r="A16" s="40" t="str">
        <f>'Population Definitions'!$B$2</f>
        <v>Gen 0-4</v>
      </c>
      <c r="B16" s="36" t="s">
        <v>5</v>
      </c>
      <c r="C16" s="36" t="str">
        <f t="shared" ref="C16:C27" si="1">IF(SUMPRODUCT(--(E16:W16&lt;&gt;""))=0,0,"N.A.")</f>
        <v>N.A.</v>
      </c>
      <c r="D16" s="38" t="s">
        <v>6</v>
      </c>
      <c r="E16" s="45">
        <v>0.51230168692830003</v>
      </c>
    </row>
    <row r="17" spans="1:23" s="36" customFormat="1" x14ac:dyDescent="0.45">
      <c r="A17" s="40" t="str">
        <f>'Population Definitions'!$B$3</f>
        <v>Gen 5-14</v>
      </c>
      <c r="B17" s="36" t="s">
        <v>5</v>
      </c>
      <c r="C17" s="36" t="str">
        <f t="shared" si="1"/>
        <v>N.A.</v>
      </c>
      <c r="D17" s="38" t="s">
        <v>6</v>
      </c>
      <c r="E17" s="45">
        <v>0.45582072297300003</v>
      </c>
    </row>
    <row r="18" spans="1:23" s="36" customFormat="1" x14ac:dyDescent="0.45">
      <c r="A18" s="40" t="str">
        <f>'Population Definitions'!$B$4</f>
        <v>Gen 15-64</v>
      </c>
      <c r="B18" s="36" t="s">
        <v>5</v>
      </c>
      <c r="C18" s="36" t="str">
        <f t="shared" si="1"/>
        <v>N.A.</v>
      </c>
      <c r="D18" s="38" t="s">
        <v>6</v>
      </c>
      <c r="E18" s="45">
        <v>134.00456178681</v>
      </c>
    </row>
    <row r="19" spans="1:23" s="36" customFormat="1" x14ac:dyDescent="0.45">
      <c r="A19" s="40" t="str">
        <f>'Population Definitions'!$B$5</f>
        <v>Gen 65+</v>
      </c>
      <c r="B19" s="36" t="s">
        <v>5</v>
      </c>
      <c r="C19" s="36" t="str">
        <f t="shared" si="1"/>
        <v>N.A.</v>
      </c>
      <c r="D19" s="38" t="s">
        <v>6</v>
      </c>
      <c r="E19" s="45">
        <v>0.48275166150360005</v>
      </c>
    </row>
    <row r="20" spans="1:23" s="36" customFormat="1" x14ac:dyDescent="0.45">
      <c r="A20" s="40" t="str">
        <f>'Population Definitions'!$B$6</f>
        <v>PLHIV 15-64</v>
      </c>
      <c r="B20" s="36" t="s">
        <v>5</v>
      </c>
      <c r="C20" s="36" t="str">
        <f t="shared" si="1"/>
        <v>N.A.</v>
      </c>
      <c r="D20" s="38" t="s">
        <v>6</v>
      </c>
      <c r="E20" s="45">
        <v>0.54167950223999994</v>
      </c>
    </row>
    <row r="21" spans="1:23" s="36" customFormat="1" x14ac:dyDescent="0.45">
      <c r="A21" s="40" t="str">
        <f>'Population Definitions'!$B$7</f>
        <v>PLHIV 65+</v>
      </c>
      <c r="B21" s="36" t="s">
        <v>5</v>
      </c>
      <c r="C21" s="36" t="str">
        <f t="shared" si="1"/>
        <v>N.A.</v>
      </c>
      <c r="D21" s="38" t="s">
        <v>6</v>
      </c>
      <c r="E21" s="45">
        <v>0.24264933262919999</v>
      </c>
    </row>
    <row r="22" spans="1:23" s="36" customFormat="1" x14ac:dyDescent="0.45">
      <c r="A22" s="40" t="str">
        <f>'Population Definitions'!$B$8</f>
        <v>Prisoners</v>
      </c>
      <c r="B22" s="36" t="s">
        <v>5</v>
      </c>
      <c r="C22" s="36">
        <f t="shared" si="1"/>
        <v>0</v>
      </c>
      <c r="D22" s="38" t="s">
        <v>6</v>
      </c>
    </row>
    <row r="23" spans="1:23" s="36" customFormat="1" x14ac:dyDescent="0.45">
      <c r="A23" s="40" t="str">
        <f>'Population Definitions'!$B$9</f>
        <v>PLHIV Prisoners</v>
      </c>
      <c r="B23" s="36" t="s">
        <v>5</v>
      </c>
      <c r="C23" s="36">
        <f t="shared" si="1"/>
        <v>0</v>
      </c>
      <c r="D23" s="38" t="s">
        <v>6</v>
      </c>
    </row>
    <row r="24" spans="1:23" s="36" customFormat="1" x14ac:dyDescent="0.45">
      <c r="A24" s="40" t="str">
        <f>'Population Definitions'!$B$10</f>
        <v>Health Care Workers</v>
      </c>
      <c r="B24" s="36" t="s">
        <v>5</v>
      </c>
      <c r="C24" s="36">
        <f t="shared" si="1"/>
        <v>0</v>
      </c>
      <c r="D24" s="38" t="s">
        <v>6</v>
      </c>
    </row>
    <row r="25" spans="1:23" s="36" customFormat="1" x14ac:dyDescent="0.45">
      <c r="A25" s="40" t="str">
        <f>'Population Definitions'!$B$11</f>
        <v>PLHIV Health Care Workers</v>
      </c>
      <c r="B25" s="36" t="s">
        <v>5</v>
      </c>
      <c r="C25" s="36">
        <f t="shared" si="1"/>
        <v>0</v>
      </c>
      <c r="D25" s="38" t="s">
        <v>6</v>
      </c>
    </row>
    <row r="26" spans="1:23" s="36" customFormat="1" x14ac:dyDescent="0.45">
      <c r="A26" s="40" t="str">
        <f>'Population Definitions'!$B$12</f>
        <v>Miners</v>
      </c>
      <c r="B26" s="36" t="s">
        <v>5</v>
      </c>
      <c r="C26" s="36">
        <f t="shared" si="1"/>
        <v>0</v>
      </c>
      <c r="D26" s="38" t="s">
        <v>6</v>
      </c>
    </row>
    <row r="27" spans="1:23" s="36" customFormat="1" x14ac:dyDescent="0.45">
      <c r="A27" s="40" t="str">
        <f>'Population Definitions'!$B$13</f>
        <v>PLHIV Miners</v>
      </c>
      <c r="B27" s="36" t="s">
        <v>5</v>
      </c>
      <c r="C27" s="36">
        <f t="shared" si="1"/>
        <v>0</v>
      </c>
      <c r="D27" s="38" t="s">
        <v>6</v>
      </c>
    </row>
    <row r="28" spans="1:23" s="36" customFormat="1" x14ac:dyDescent="0.45"/>
    <row r="29" spans="1:23" s="36" customFormat="1" x14ac:dyDescent="0.45">
      <c r="A29" s="1" t="s">
        <v>61</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s="36" customFormat="1" x14ac:dyDescent="0.45">
      <c r="A30" s="40" t="str">
        <f>'Population Definitions'!$B$2</f>
        <v>Gen 0-4</v>
      </c>
      <c r="B30" s="36" t="s">
        <v>5</v>
      </c>
      <c r="C30" s="36">
        <f t="shared" ref="C30:C41" si="2">IF(SUMPRODUCT(--(E30:W30&lt;&gt;""))=0,0,"N.A.")</f>
        <v>0</v>
      </c>
      <c r="D30" s="38" t="s">
        <v>6</v>
      </c>
    </row>
    <row r="31" spans="1:23" s="36" customFormat="1" x14ac:dyDescent="0.45">
      <c r="A31" s="40" t="str">
        <f>'Population Definitions'!$B$3</f>
        <v>Gen 5-14</v>
      </c>
      <c r="B31" s="36" t="s">
        <v>5</v>
      </c>
      <c r="C31" s="36">
        <f t="shared" si="2"/>
        <v>0</v>
      </c>
      <c r="D31" s="38" t="s">
        <v>6</v>
      </c>
    </row>
    <row r="32" spans="1:23" s="36" customFormat="1" x14ac:dyDescent="0.45">
      <c r="A32" s="40" t="str">
        <f>'Population Definitions'!$B$4</f>
        <v>Gen 15-64</v>
      </c>
      <c r="B32" s="36" t="s">
        <v>5</v>
      </c>
      <c r="C32" s="36" t="str">
        <f t="shared" si="2"/>
        <v>N.A.</v>
      </c>
      <c r="D32" s="38" t="s">
        <v>6</v>
      </c>
      <c r="E32" s="43">
        <v>6.1758234587825367</v>
      </c>
    </row>
    <row r="33" spans="1:23" s="36" customFormat="1" x14ac:dyDescent="0.45">
      <c r="A33" s="40" t="str">
        <f>'Population Definitions'!$B$5</f>
        <v>Gen 65+</v>
      </c>
      <c r="B33" s="36" t="s">
        <v>5</v>
      </c>
      <c r="C33" s="36">
        <f t="shared" si="2"/>
        <v>0</v>
      </c>
      <c r="D33" s="38" t="s">
        <v>6</v>
      </c>
      <c r="E33" s="44"/>
    </row>
    <row r="34" spans="1:23" s="36" customFormat="1" x14ac:dyDescent="0.45">
      <c r="A34" s="40" t="str">
        <f>'Population Definitions'!$B$6</f>
        <v>PLHIV 15-64</v>
      </c>
      <c r="B34" s="36" t="s">
        <v>5</v>
      </c>
      <c r="C34" s="36" t="str">
        <f t="shared" si="2"/>
        <v>N.A.</v>
      </c>
      <c r="D34" s="38" t="s">
        <v>6</v>
      </c>
      <c r="E34" s="43">
        <v>4.2300000000000004</v>
      </c>
    </row>
    <row r="35" spans="1:23" s="36" customFormat="1" x14ac:dyDescent="0.45">
      <c r="A35" s="40" t="str">
        <f>'Population Definitions'!$B$7</f>
        <v>PLHIV 65+</v>
      </c>
      <c r="B35" s="36" t="s">
        <v>5</v>
      </c>
      <c r="C35" s="36">
        <f t="shared" si="2"/>
        <v>0</v>
      </c>
      <c r="D35" s="38" t="s">
        <v>6</v>
      </c>
    </row>
    <row r="36" spans="1:23" s="36" customFormat="1" x14ac:dyDescent="0.45">
      <c r="A36" s="40" t="str">
        <f>'Population Definitions'!$B$8</f>
        <v>Prisoners</v>
      </c>
      <c r="B36" s="36" t="s">
        <v>5</v>
      </c>
      <c r="C36" s="36">
        <f t="shared" si="2"/>
        <v>0</v>
      </c>
      <c r="D36" s="38" t="s">
        <v>6</v>
      </c>
    </row>
    <row r="37" spans="1:23" s="36" customFormat="1" x14ac:dyDescent="0.45">
      <c r="A37" s="40" t="str">
        <f>'Population Definitions'!$B$9</f>
        <v>PLHIV Prisoners</v>
      </c>
      <c r="B37" s="36" t="s">
        <v>5</v>
      </c>
      <c r="C37" s="36">
        <f t="shared" si="2"/>
        <v>0</v>
      </c>
      <c r="D37" s="38" t="s">
        <v>6</v>
      </c>
    </row>
    <row r="38" spans="1:23" s="36" customFormat="1" x14ac:dyDescent="0.45">
      <c r="A38" s="40" t="str">
        <f>'Population Definitions'!$B$10</f>
        <v>Health Care Workers</v>
      </c>
      <c r="B38" s="36" t="s">
        <v>5</v>
      </c>
      <c r="C38" s="36">
        <f t="shared" si="2"/>
        <v>0</v>
      </c>
      <c r="D38" s="38" t="s">
        <v>6</v>
      </c>
    </row>
    <row r="39" spans="1:23" s="36" customFormat="1" x14ac:dyDescent="0.45">
      <c r="A39" s="40" t="str">
        <f>'Population Definitions'!$B$11</f>
        <v>PLHIV Health Care Workers</v>
      </c>
      <c r="B39" s="36" t="s">
        <v>5</v>
      </c>
      <c r="C39" s="36">
        <f t="shared" si="2"/>
        <v>0</v>
      </c>
      <c r="D39" s="38" t="s">
        <v>6</v>
      </c>
    </row>
    <row r="40" spans="1:23" s="36" customFormat="1" x14ac:dyDescent="0.45">
      <c r="A40" s="40" t="str">
        <f>'Population Definitions'!$B$12</f>
        <v>Miners</v>
      </c>
      <c r="B40" s="36" t="s">
        <v>5</v>
      </c>
      <c r="C40" s="36">
        <f t="shared" si="2"/>
        <v>0</v>
      </c>
      <c r="D40" s="38" t="s">
        <v>6</v>
      </c>
    </row>
    <row r="41" spans="1:23" s="36" customFormat="1" x14ac:dyDescent="0.45">
      <c r="A41" s="40" t="str">
        <f>'Population Definitions'!$B$13</f>
        <v>PLHIV Miners</v>
      </c>
      <c r="B41" s="36" t="s">
        <v>5</v>
      </c>
      <c r="C41" s="36">
        <f t="shared" si="2"/>
        <v>0</v>
      </c>
      <c r="D41" s="38" t="s">
        <v>6</v>
      </c>
    </row>
    <row r="42" spans="1:23" s="36" customFormat="1" x14ac:dyDescent="0.45"/>
    <row r="43" spans="1:23" s="36" customFormat="1" x14ac:dyDescent="0.45">
      <c r="A43" s="1" t="s">
        <v>62</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s="36" customFormat="1" x14ac:dyDescent="0.45">
      <c r="A44" s="40" t="str">
        <f>'Population Definitions'!$B$2</f>
        <v>Gen 0-4</v>
      </c>
      <c r="B44" s="36" t="s">
        <v>5</v>
      </c>
      <c r="C44" s="36" t="str">
        <f t="shared" ref="C44:C55" si="3">IF(SUMPRODUCT(--(E44:W44&lt;&gt;""))=0,0,"N.A.")</f>
        <v>N.A.</v>
      </c>
      <c r="D44" s="38" t="s">
        <v>6</v>
      </c>
      <c r="E44" s="42">
        <v>160.9939099651113</v>
      </c>
    </row>
    <row r="45" spans="1:23" s="36" customFormat="1" x14ac:dyDescent="0.45">
      <c r="A45" s="40" t="str">
        <f>'Population Definitions'!$B$3</f>
        <v>Gen 5-14</v>
      </c>
      <c r="B45" s="36" t="s">
        <v>5</v>
      </c>
      <c r="C45" s="36" t="str">
        <f t="shared" si="3"/>
        <v>N.A.</v>
      </c>
      <c r="D45" s="38" t="s">
        <v>6</v>
      </c>
      <c r="E45" s="42">
        <v>92.444730936103795</v>
      </c>
    </row>
    <row r="46" spans="1:23" s="36" customFormat="1" x14ac:dyDescent="0.45">
      <c r="A46" s="40" t="str">
        <f>'Population Definitions'!$B$4</f>
        <v>Gen 15-64</v>
      </c>
      <c r="B46" s="36" t="s">
        <v>5</v>
      </c>
      <c r="C46" s="36" t="str">
        <f t="shared" si="3"/>
        <v>N.A.</v>
      </c>
      <c r="D46" s="38" t="s">
        <v>6</v>
      </c>
      <c r="E46" s="42">
        <v>178.29518819270939</v>
      </c>
    </row>
    <row r="47" spans="1:23" s="36" customFormat="1" x14ac:dyDescent="0.45">
      <c r="A47" s="40" t="str">
        <f>'Population Definitions'!$B$5</f>
        <v>Gen 65+</v>
      </c>
      <c r="B47" s="36" t="s">
        <v>5</v>
      </c>
      <c r="C47" s="36" t="str">
        <f t="shared" si="3"/>
        <v>N.A.</v>
      </c>
      <c r="D47" s="38" t="s">
        <v>6</v>
      </c>
      <c r="E47" s="42">
        <v>21.71043306350667</v>
      </c>
    </row>
    <row r="48" spans="1:23" s="36" customFormat="1" x14ac:dyDescent="0.45">
      <c r="A48" s="40" t="str">
        <f>'Population Definitions'!$B$6</f>
        <v>PLHIV 15-64</v>
      </c>
      <c r="B48" s="36" t="s">
        <v>5</v>
      </c>
      <c r="C48" s="36" t="str">
        <f t="shared" si="3"/>
        <v>N.A.</v>
      </c>
      <c r="D48" s="38" t="s">
        <v>6</v>
      </c>
      <c r="E48" s="42">
        <v>1302.8464539960571</v>
      </c>
    </row>
    <row r="49" spans="1:23" s="36" customFormat="1" x14ac:dyDescent="0.45">
      <c r="A49" s="40" t="str">
        <f>'Population Definitions'!$B$7</f>
        <v>PLHIV 65+</v>
      </c>
      <c r="B49" s="36" t="s">
        <v>5</v>
      </c>
      <c r="C49" s="36" t="str">
        <f t="shared" si="3"/>
        <v>N.A.</v>
      </c>
      <c r="D49" s="38" t="s">
        <v>6</v>
      </c>
      <c r="E49" s="42">
        <v>8.3563631206053568</v>
      </c>
    </row>
    <row r="50" spans="1:23" s="36" customFormat="1" x14ac:dyDescent="0.45">
      <c r="A50" s="40" t="str">
        <f>'Population Definitions'!$B$8</f>
        <v>Prisoners</v>
      </c>
      <c r="B50" s="36" t="s">
        <v>5</v>
      </c>
      <c r="C50" s="36" t="str">
        <f t="shared" si="3"/>
        <v>N.A.</v>
      </c>
      <c r="D50" s="38" t="s">
        <v>6</v>
      </c>
      <c r="E50" s="42">
        <v>29.962546772132072</v>
      </c>
    </row>
    <row r="51" spans="1:23" s="36" customFormat="1" x14ac:dyDescent="0.45">
      <c r="A51" s="40" t="str">
        <f>'Population Definitions'!$B$9</f>
        <v>PLHIV Prisoners</v>
      </c>
      <c r="B51" s="36" t="s">
        <v>5</v>
      </c>
      <c r="C51" s="36" t="str">
        <f t="shared" si="3"/>
        <v>N.A.</v>
      </c>
      <c r="D51" s="38" t="s">
        <v>6</v>
      </c>
      <c r="E51" s="42">
        <v>61.332030523129418</v>
      </c>
    </row>
    <row r="52" spans="1:23" s="36" customFormat="1" x14ac:dyDescent="0.45">
      <c r="A52" s="40" t="str">
        <f>'Population Definitions'!$B$10</f>
        <v>Health Care Workers</v>
      </c>
      <c r="B52" s="36" t="s">
        <v>5</v>
      </c>
      <c r="C52" s="36">
        <f t="shared" si="3"/>
        <v>0</v>
      </c>
      <c r="D52" s="38" t="s">
        <v>6</v>
      </c>
    </row>
    <row r="53" spans="1:23" s="36" customFormat="1" x14ac:dyDescent="0.45">
      <c r="A53" s="40" t="str">
        <f>'Population Definitions'!$B$11</f>
        <v>PLHIV Health Care Workers</v>
      </c>
      <c r="B53" s="36" t="s">
        <v>5</v>
      </c>
      <c r="C53" s="36">
        <f t="shared" si="3"/>
        <v>0</v>
      </c>
      <c r="D53" s="38" t="s">
        <v>6</v>
      </c>
    </row>
    <row r="54" spans="1:23" s="36" customFormat="1" x14ac:dyDescent="0.45">
      <c r="A54" s="40" t="str">
        <f>'Population Definitions'!$B$12</f>
        <v>Miners</v>
      </c>
      <c r="B54" s="36" t="s">
        <v>5</v>
      </c>
      <c r="C54" s="36">
        <f t="shared" si="3"/>
        <v>0</v>
      </c>
      <c r="D54" s="38" t="s">
        <v>6</v>
      </c>
    </row>
    <row r="55" spans="1:23" s="36" customFormat="1" x14ac:dyDescent="0.45">
      <c r="A55" s="40" t="str">
        <f>'Population Definitions'!$B$13</f>
        <v>PLHIV Miners</v>
      </c>
      <c r="B55" s="36" t="s">
        <v>5</v>
      </c>
      <c r="C55" s="36">
        <f t="shared" si="3"/>
        <v>0</v>
      </c>
      <c r="D55" s="38" t="s">
        <v>6</v>
      </c>
    </row>
    <row r="56" spans="1:23" s="36" customFormat="1" x14ac:dyDescent="0.45"/>
    <row r="57" spans="1:23" s="36" customFormat="1" x14ac:dyDescent="0.45">
      <c r="A57" s="1" t="s">
        <v>63</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s="36" customFormat="1" x14ac:dyDescent="0.45">
      <c r="A58" s="40" t="str">
        <f>'Population Definitions'!$B$2</f>
        <v>Gen 0-4</v>
      </c>
      <c r="B58" s="36" t="s">
        <v>5</v>
      </c>
      <c r="C58" s="36" t="str">
        <f t="shared" ref="C58:C69" si="4">IF(SUMPRODUCT(--(E58:W58&lt;&gt;""))=0,0,"N.A.")</f>
        <v>N.A.</v>
      </c>
      <c r="D58" s="38" t="s">
        <v>6</v>
      </c>
      <c r="E58" s="41">
        <v>1.1569031905074929</v>
      </c>
    </row>
    <row r="59" spans="1:23" s="36" customFormat="1" x14ac:dyDescent="0.45">
      <c r="A59" s="40" t="str">
        <f>'Population Definitions'!$B$3</f>
        <v>Gen 5-14</v>
      </c>
      <c r="B59" s="36" t="s">
        <v>5</v>
      </c>
      <c r="C59" s="36" t="str">
        <f t="shared" si="4"/>
        <v>N.A.</v>
      </c>
      <c r="D59" s="38" t="s">
        <v>6</v>
      </c>
      <c r="E59" s="41">
        <v>2.247108252519006</v>
      </c>
    </row>
    <row r="60" spans="1:23" s="36" customFormat="1" x14ac:dyDescent="0.45">
      <c r="A60" s="40" t="str">
        <f>'Population Definitions'!$B$4</f>
        <v>Gen 15-64</v>
      </c>
      <c r="B60" s="36" t="s">
        <v>5</v>
      </c>
      <c r="C60" s="36" t="str">
        <f t="shared" si="4"/>
        <v>N.A.</v>
      </c>
      <c r="D60" s="38" t="s">
        <v>6</v>
      </c>
      <c r="E60" s="41">
        <v>26.467394273394749</v>
      </c>
    </row>
    <row r="61" spans="1:23" s="36" customFormat="1" x14ac:dyDescent="0.45">
      <c r="A61" s="40" t="str">
        <f>'Population Definitions'!$B$5</f>
        <v>Gen 65+</v>
      </c>
      <c r="B61" s="36" t="s">
        <v>5</v>
      </c>
      <c r="C61" s="36" t="str">
        <f t="shared" si="4"/>
        <v>N.A.</v>
      </c>
      <c r="D61" s="38" t="s">
        <v>6</v>
      </c>
      <c r="E61" s="41">
        <v>0.83064227390376577</v>
      </c>
    </row>
    <row r="62" spans="1:23" s="36" customFormat="1" x14ac:dyDescent="0.45">
      <c r="A62" s="40" t="str">
        <f>'Population Definitions'!$B$6</f>
        <v>PLHIV 15-64</v>
      </c>
      <c r="B62" s="36" t="s">
        <v>5</v>
      </c>
      <c r="C62" s="36" t="str">
        <f t="shared" si="4"/>
        <v>N.A.</v>
      </c>
      <c r="D62" s="38" t="s">
        <v>6</v>
      </c>
      <c r="E62" s="41">
        <v>6.7943259483784297</v>
      </c>
    </row>
    <row r="63" spans="1:23" s="36" customFormat="1" x14ac:dyDescent="0.45">
      <c r="A63" s="40" t="str">
        <f>'Population Definitions'!$B$7</f>
        <v>PLHIV 65+</v>
      </c>
      <c r="B63" s="36" t="s">
        <v>5</v>
      </c>
      <c r="C63" s="36">
        <f t="shared" si="4"/>
        <v>0</v>
      </c>
      <c r="D63" s="38" t="s">
        <v>6</v>
      </c>
    </row>
    <row r="64" spans="1:23" s="36" customFormat="1" x14ac:dyDescent="0.45">
      <c r="A64" s="40" t="str">
        <f>'Population Definitions'!$B$8</f>
        <v>Prisoners</v>
      </c>
      <c r="B64" s="36" t="s">
        <v>5</v>
      </c>
      <c r="C64" s="36">
        <f t="shared" si="4"/>
        <v>0</v>
      </c>
      <c r="D64" s="38" t="s">
        <v>6</v>
      </c>
    </row>
    <row r="65" spans="1:23" s="36" customFormat="1" x14ac:dyDescent="0.45">
      <c r="A65" s="40" t="str">
        <f>'Population Definitions'!$B$9</f>
        <v>PLHIV Prisoners</v>
      </c>
      <c r="B65" s="36" t="s">
        <v>5</v>
      </c>
      <c r="C65" s="36">
        <f t="shared" si="4"/>
        <v>0</v>
      </c>
      <c r="D65" s="38" t="s">
        <v>6</v>
      </c>
    </row>
    <row r="66" spans="1:23" s="36" customFormat="1" x14ac:dyDescent="0.45">
      <c r="A66" s="40" t="str">
        <f>'Population Definitions'!$B$10</f>
        <v>Health Care Workers</v>
      </c>
      <c r="B66" s="36" t="s">
        <v>5</v>
      </c>
      <c r="C66" s="36">
        <f t="shared" si="4"/>
        <v>0</v>
      </c>
      <c r="D66" s="38" t="s">
        <v>6</v>
      </c>
    </row>
    <row r="67" spans="1:23" s="36" customFormat="1" x14ac:dyDescent="0.45">
      <c r="A67" s="40" t="str">
        <f>'Population Definitions'!$B$11</f>
        <v>PLHIV Health Care Workers</v>
      </c>
      <c r="B67" s="36" t="s">
        <v>5</v>
      </c>
      <c r="C67" s="36">
        <f t="shared" si="4"/>
        <v>0</v>
      </c>
      <c r="D67" s="38" t="s">
        <v>6</v>
      </c>
    </row>
    <row r="68" spans="1:23" s="36" customFormat="1" x14ac:dyDescent="0.45">
      <c r="A68" s="40" t="str">
        <f>'Population Definitions'!$B$12</f>
        <v>Miners</v>
      </c>
      <c r="B68" s="36" t="s">
        <v>5</v>
      </c>
      <c r="C68" s="36">
        <f t="shared" si="4"/>
        <v>0</v>
      </c>
      <c r="D68" s="38" t="s">
        <v>6</v>
      </c>
    </row>
    <row r="69" spans="1:23" s="36" customFormat="1" x14ac:dyDescent="0.45">
      <c r="A69" s="40" t="str">
        <f>'Population Definitions'!$B$13</f>
        <v>PLHIV Miners</v>
      </c>
      <c r="B69" s="36" t="s">
        <v>5</v>
      </c>
      <c r="C69" s="36">
        <f t="shared" si="4"/>
        <v>0</v>
      </c>
      <c r="D69" s="38" t="s">
        <v>6</v>
      </c>
    </row>
    <row r="70" spans="1:23" s="36" customFormat="1" x14ac:dyDescent="0.45"/>
    <row r="71" spans="1:23" s="36" customFormat="1" x14ac:dyDescent="0.45">
      <c r="A71" s="1" t="s">
        <v>64</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s="36" customFormat="1" x14ac:dyDescent="0.45">
      <c r="A72" s="40" t="str">
        <f>'Population Definitions'!$B$2</f>
        <v>Gen 0-4</v>
      </c>
      <c r="B72" s="36" t="s">
        <v>5</v>
      </c>
      <c r="C72" s="36">
        <f t="shared" ref="C72:C83" si="5">IF(SUMPRODUCT(--(E72:W72&lt;&gt;""))=0,0,"N.A.")</f>
        <v>0</v>
      </c>
      <c r="D72" s="38" t="s">
        <v>6</v>
      </c>
    </row>
    <row r="73" spans="1:23" s="36" customFormat="1" x14ac:dyDescent="0.45">
      <c r="A73" s="40" t="str">
        <f>'Population Definitions'!$B$3</f>
        <v>Gen 5-14</v>
      </c>
      <c r="B73" s="36" t="s">
        <v>5</v>
      </c>
      <c r="C73" s="36">
        <f t="shared" si="5"/>
        <v>0</v>
      </c>
      <c r="D73" s="38" t="s">
        <v>6</v>
      </c>
    </row>
    <row r="74" spans="1:23" s="36" customFormat="1" x14ac:dyDescent="0.45">
      <c r="A74" s="40" t="str">
        <f>'Population Definitions'!$B$4</f>
        <v>Gen 15-64</v>
      </c>
      <c r="B74" s="36" t="s">
        <v>5</v>
      </c>
      <c r="C74" s="36" t="str">
        <f t="shared" si="5"/>
        <v>N.A.</v>
      </c>
      <c r="D74" s="38" t="s">
        <v>6</v>
      </c>
      <c r="E74" s="36">
        <v>0.8</v>
      </c>
    </row>
    <row r="75" spans="1:23" s="36" customFormat="1" x14ac:dyDescent="0.45">
      <c r="A75" s="40" t="str">
        <f>'Population Definitions'!$B$5</f>
        <v>Gen 65+</v>
      </c>
      <c r="B75" s="36" t="s">
        <v>5</v>
      </c>
      <c r="C75" s="36">
        <f t="shared" si="5"/>
        <v>0</v>
      </c>
      <c r="D75" s="38" t="s">
        <v>6</v>
      </c>
    </row>
    <row r="76" spans="1:23" s="36" customFormat="1" x14ac:dyDescent="0.45">
      <c r="A76" s="40" t="str">
        <f>'Population Definitions'!$B$6</f>
        <v>PLHIV 15-64</v>
      </c>
      <c r="B76" s="36" t="s">
        <v>5</v>
      </c>
      <c r="C76" s="36" t="str">
        <f t="shared" si="5"/>
        <v>N.A.</v>
      </c>
      <c r="D76" s="38" t="s">
        <v>6</v>
      </c>
      <c r="E76" s="36">
        <v>1.4</v>
      </c>
    </row>
    <row r="77" spans="1:23" s="36" customFormat="1" x14ac:dyDescent="0.45">
      <c r="A77" s="40" t="str">
        <f>'Population Definitions'!$B$7</f>
        <v>PLHIV 65+</v>
      </c>
      <c r="B77" s="36" t="s">
        <v>5</v>
      </c>
      <c r="C77" s="36">
        <f t="shared" si="5"/>
        <v>0</v>
      </c>
      <c r="D77" s="38" t="s">
        <v>6</v>
      </c>
    </row>
    <row r="78" spans="1:23" s="36" customFormat="1" x14ac:dyDescent="0.45">
      <c r="A78" s="40" t="str">
        <f>'Population Definitions'!$B$8</f>
        <v>Prisoners</v>
      </c>
      <c r="B78" s="36" t="s">
        <v>5</v>
      </c>
      <c r="C78" s="36">
        <f t="shared" si="5"/>
        <v>0</v>
      </c>
      <c r="D78" s="38" t="s">
        <v>6</v>
      </c>
    </row>
    <row r="79" spans="1:23" s="36" customFormat="1" x14ac:dyDescent="0.45">
      <c r="A79" s="40" t="str">
        <f>'Population Definitions'!$B$9</f>
        <v>PLHIV Prisoners</v>
      </c>
      <c r="B79" s="36" t="s">
        <v>5</v>
      </c>
      <c r="C79" s="36">
        <f t="shared" si="5"/>
        <v>0</v>
      </c>
      <c r="D79" s="38" t="s">
        <v>6</v>
      </c>
    </row>
    <row r="80" spans="1:23" s="36" customFormat="1" x14ac:dyDescent="0.45">
      <c r="A80" s="40" t="str">
        <f>'Population Definitions'!$B$10</f>
        <v>Health Care Workers</v>
      </c>
      <c r="B80" s="36" t="s">
        <v>5</v>
      </c>
      <c r="C80" s="36">
        <f t="shared" si="5"/>
        <v>0</v>
      </c>
      <c r="D80" s="38" t="s">
        <v>6</v>
      </c>
    </row>
    <row r="81" spans="1:23" s="36" customFormat="1" x14ac:dyDescent="0.45">
      <c r="A81" s="40" t="str">
        <f>'Population Definitions'!$B$11</f>
        <v>PLHIV Health Care Workers</v>
      </c>
      <c r="B81" s="36" t="s">
        <v>5</v>
      </c>
      <c r="C81" s="36">
        <f t="shared" si="5"/>
        <v>0</v>
      </c>
      <c r="D81" s="38" t="s">
        <v>6</v>
      </c>
    </row>
    <row r="82" spans="1:23" s="36" customFormat="1" x14ac:dyDescent="0.45">
      <c r="A82" s="40" t="str">
        <f>'Population Definitions'!$B$12</f>
        <v>Miners</v>
      </c>
      <c r="B82" s="36" t="s">
        <v>5</v>
      </c>
      <c r="C82" s="36">
        <f t="shared" si="5"/>
        <v>0</v>
      </c>
      <c r="D82" s="38" t="s">
        <v>6</v>
      </c>
    </row>
    <row r="83" spans="1:23" s="36" customFormat="1" x14ac:dyDescent="0.45">
      <c r="A83" s="40" t="str">
        <f>'Population Definitions'!$B$13</f>
        <v>PLHIV Miners</v>
      </c>
      <c r="B83" s="36" t="s">
        <v>5</v>
      </c>
      <c r="C83" s="36">
        <f t="shared" si="5"/>
        <v>0</v>
      </c>
      <c r="D83" s="38" t="s">
        <v>6</v>
      </c>
    </row>
    <row r="84" spans="1:23" s="36" customFormat="1" x14ac:dyDescent="0.45"/>
    <row r="85" spans="1:23" s="36" customFormat="1" x14ac:dyDescent="0.45">
      <c r="A85" s="1" t="s">
        <v>65</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s="36" customFormat="1" x14ac:dyDescent="0.45">
      <c r="A86" s="40" t="str">
        <f>'Population Definitions'!$B$2</f>
        <v>Gen 0-4</v>
      </c>
      <c r="B86" s="36" t="s">
        <v>5</v>
      </c>
      <c r="C86" s="36" t="str">
        <f t="shared" ref="C86:C97" si="6">IF(SUMPRODUCT(--(E86:W86&lt;&gt;""))=0,0,"N.A.")</f>
        <v>N.A.</v>
      </c>
      <c r="D86" s="38" t="s">
        <v>6</v>
      </c>
      <c r="E86" s="39">
        <v>264.09966401000003</v>
      </c>
    </row>
    <row r="87" spans="1:23" s="36" customFormat="1" x14ac:dyDescent="0.45">
      <c r="A87" s="40" t="str">
        <f>'Population Definitions'!$B$3</f>
        <v>Gen 5-14</v>
      </c>
      <c r="B87" s="36" t="s">
        <v>5</v>
      </c>
      <c r="C87" s="36" t="str">
        <f t="shared" si="6"/>
        <v>N.A.</v>
      </c>
      <c r="D87" s="38" t="s">
        <v>6</v>
      </c>
      <c r="E87" s="39">
        <v>1378.1346600000002</v>
      </c>
    </row>
    <row r="88" spans="1:23" s="36" customFormat="1" x14ac:dyDescent="0.45">
      <c r="A88" s="40" t="str">
        <f>'Population Definitions'!$B$4</f>
        <v>Gen 15-64</v>
      </c>
      <c r="B88" s="36" t="s">
        <v>5</v>
      </c>
      <c r="C88" s="36" t="str">
        <f t="shared" si="6"/>
        <v>N.A.</v>
      </c>
      <c r="D88" s="38" t="s">
        <v>6</v>
      </c>
      <c r="E88" s="39">
        <v>7643.2497136800012</v>
      </c>
    </row>
    <row r="89" spans="1:23" s="36" customFormat="1" x14ac:dyDescent="0.45">
      <c r="A89" s="40" t="str">
        <f>'Population Definitions'!$B$5</f>
        <v>Gen 65+</v>
      </c>
      <c r="B89" s="36" t="s">
        <v>5</v>
      </c>
      <c r="C89" s="36" t="str">
        <f t="shared" si="6"/>
        <v>N.A.</v>
      </c>
      <c r="D89" s="38" t="s">
        <v>6</v>
      </c>
      <c r="E89" s="39">
        <v>870.52809795000007</v>
      </c>
    </row>
    <row r="90" spans="1:23" s="36" customFormat="1" x14ac:dyDescent="0.45">
      <c r="A90" s="40" t="str">
        <f>'Population Definitions'!$B$6</f>
        <v>PLHIV 15-64</v>
      </c>
      <c r="B90" s="36" t="s">
        <v>5</v>
      </c>
      <c r="C90" s="36" t="str">
        <f t="shared" si="6"/>
        <v>N.A.</v>
      </c>
      <c r="D90" s="38" t="s">
        <v>6</v>
      </c>
      <c r="E90" s="39">
        <v>41037.760542999997</v>
      </c>
    </row>
    <row r="91" spans="1:23" s="36" customFormat="1" x14ac:dyDescent="0.45">
      <c r="A91" s="40" t="str">
        <f>'Population Definitions'!$B$7</f>
        <v>PLHIV 65+</v>
      </c>
      <c r="B91" s="36" t="s">
        <v>5</v>
      </c>
      <c r="C91" s="36" t="str">
        <f t="shared" si="6"/>
        <v>N.A.</v>
      </c>
      <c r="D91" s="38" t="s">
        <v>6</v>
      </c>
      <c r="E91" s="39">
        <v>400.52177424000001</v>
      </c>
    </row>
    <row r="92" spans="1:23" s="36" customFormat="1" x14ac:dyDescent="0.45">
      <c r="A92" s="40" t="str">
        <f>'Population Definitions'!$B$8</f>
        <v>Prisoners</v>
      </c>
      <c r="B92" s="36" t="s">
        <v>5</v>
      </c>
      <c r="C92" s="36" t="str">
        <f t="shared" si="6"/>
        <v>N.A.</v>
      </c>
      <c r="D92" s="38" t="s">
        <v>6</v>
      </c>
      <c r="E92" s="39">
        <v>504.51775107499998</v>
      </c>
    </row>
    <row r="93" spans="1:23" s="36" customFormat="1" x14ac:dyDescent="0.45">
      <c r="A93" s="40" t="str">
        <f>'Population Definitions'!$B$9</f>
        <v>PLHIV Prisoners</v>
      </c>
      <c r="B93" s="36" t="s">
        <v>5</v>
      </c>
      <c r="C93" s="36" t="str">
        <f t="shared" si="6"/>
        <v>N.A.</v>
      </c>
      <c r="D93" s="38" t="s">
        <v>6</v>
      </c>
      <c r="E93" s="39">
        <v>494.37069438461538</v>
      </c>
    </row>
    <row r="94" spans="1:23" s="36" customFormat="1" x14ac:dyDescent="0.45">
      <c r="A94" s="40" t="str">
        <f>'Population Definitions'!$B$10</f>
        <v>Health Care Workers</v>
      </c>
      <c r="B94" s="36" t="s">
        <v>5</v>
      </c>
      <c r="C94" s="36">
        <f t="shared" si="6"/>
        <v>0</v>
      </c>
      <c r="D94" s="38" t="s">
        <v>6</v>
      </c>
    </row>
    <row r="95" spans="1:23" s="36" customFormat="1" x14ac:dyDescent="0.45">
      <c r="A95" s="40" t="str">
        <f>'Population Definitions'!$B$11</f>
        <v>PLHIV Health Care Workers</v>
      </c>
      <c r="B95" s="36" t="s">
        <v>5</v>
      </c>
      <c r="C95" s="36">
        <f t="shared" si="6"/>
        <v>0</v>
      </c>
      <c r="D95" s="38" t="s">
        <v>6</v>
      </c>
    </row>
    <row r="96" spans="1:23" s="36" customFormat="1" x14ac:dyDescent="0.45">
      <c r="A96" s="40" t="str">
        <f>'Population Definitions'!$B$12</f>
        <v>Miners</v>
      </c>
      <c r="B96" s="36" t="s">
        <v>5</v>
      </c>
      <c r="C96" s="36">
        <f t="shared" si="6"/>
        <v>0</v>
      </c>
      <c r="D96" s="38" t="s">
        <v>6</v>
      </c>
    </row>
    <row r="97" spans="1:23" s="36" customFormat="1" x14ac:dyDescent="0.45">
      <c r="A97" s="40" t="str">
        <f>'Population Definitions'!$B$13</f>
        <v>PLHIV Miners</v>
      </c>
      <c r="B97" s="36" t="s">
        <v>5</v>
      </c>
      <c r="C97" s="36">
        <f t="shared" si="6"/>
        <v>0</v>
      </c>
      <c r="D97" s="38" t="s">
        <v>6</v>
      </c>
    </row>
    <row r="98" spans="1:23" s="36" customFormat="1" x14ac:dyDescent="0.45"/>
    <row r="99" spans="1:23" x14ac:dyDescent="0.45">
      <c r="A99" s="1" t="s">
        <v>11</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45">
      <c r="A100" s="2" t="str">
        <f>'Population Definitions'!$B$2</f>
        <v>Gen 0-4</v>
      </c>
      <c r="B100" t="s">
        <v>5</v>
      </c>
      <c r="C100" t="str">
        <f t="shared" ref="C100:C111" si="7">IF(SUMPRODUCT(--(E100:W100&lt;&gt;""))=0,0,"N.A.")</f>
        <v>N.A.</v>
      </c>
      <c r="D100" s="2" t="s">
        <v>6</v>
      </c>
      <c r="E100" s="24">
        <v>1809.7678397014733</v>
      </c>
    </row>
    <row r="101" spans="1:23" x14ac:dyDescent="0.45">
      <c r="A101" s="2" t="str">
        <f>'Population Definitions'!$B$3</f>
        <v>Gen 5-14</v>
      </c>
      <c r="B101" t="s">
        <v>5</v>
      </c>
      <c r="C101" t="str">
        <f t="shared" si="7"/>
        <v>N.A.</v>
      </c>
      <c r="D101" s="2" t="s">
        <v>6</v>
      </c>
      <c r="E101" s="24">
        <v>805.40410654882749</v>
      </c>
    </row>
    <row r="102" spans="1:23" x14ac:dyDescent="0.45">
      <c r="A102" s="2" t="str">
        <f>'Population Definitions'!$B$4</f>
        <v>Gen 15-64</v>
      </c>
      <c r="B102" t="s">
        <v>5</v>
      </c>
      <c r="C102" t="str">
        <f t="shared" si="7"/>
        <v>N.A.</v>
      </c>
      <c r="D102" s="2" t="s">
        <v>6</v>
      </c>
      <c r="E102" s="24">
        <v>2818.6310129943372</v>
      </c>
    </row>
    <row r="103" spans="1:23" x14ac:dyDescent="0.45">
      <c r="A103" s="2" t="str">
        <f>'Population Definitions'!$B$5</f>
        <v>Gen 65+</v>
      </c>
      <c r="B103" t="s">
        <v>5</v>
      </c>
      <c r="C103" t="str">
        <f t="shared" si="7"/>
        <v>N.A.</v>
      </c>
      <c r="D103" s="2" t="s">
        <v>6</v>
      </c>
      <c r="E103" s="24">
        <v>194.3926094540472</v>
      </c>
    </row>
    <row r="104" spans="1:23" x14ac:dyDescent="0.45">
      <c r="A104" s="2" t="str">
        <f>'Population Definitions'!$B$6</f>
        <v>PLHIV 15-64</v>
      </c>
      <c r="B104" t="s">
        <v>5</v>
      </c>
      <c r="C104" t="str">
        <f t="shared" si="7"/>
        <v>N.A.</v>
      </c>
      <c r="D104" s="2" t="s">
        <v>6</v>
      </c>
      <c r="E104" s="24">
        <v>15206.77814637654</v>
      </c>
    </row>
    <row r="105" spans="1:23" x14ac:dyDescent="0.45">
      <c r="A105" s="2" t="str">
        <f>'Population Definitions'!$B$7</f>
        <v>PLHIV 65+</v>
      </c>
      <c r="B105" t="s">
        <v>5</v>
      </c>
      <c r="C105" t="str">
        <f t="shared" si="7"/>
        <v>N.A.</v>
      </c>
      <c r="D105" s="2" t="s">
        <v>6</v>
      </c>
      <c r="E105" s="24">
        <v>91.262623651447186</v>
      </c>
    </row>
    <row r="106" spans="1:23" x14ac:dyDescent="0.45">
      <c r="A106" s="2" t="str">
        <f>'Population Definitions'!$B$8</f>
        <v>Prisoners</v>
      </c>
      <c r="B106" t="s">
        <v>5</v>
      </c>
      <c r="C106" t="str">
        <f t="shared" si="7"/>
        <v>N.A.</v>
      </c>
      <c r="D106" s="2" t="s">
        <v>6</v>
      </c>
      <c r="E106" s="24">
        <v>121.36970488002567</v>
      </c>
    </row>
    <row r="107" spans="1:23" x14ac:dyDescent="0.45">
      <c r="A107" s="2" t="str">
        <f>'Population Definitions'!$B$9</f>
        <v>PLHIV Prisoners</v>
      </c>
      <c r="B107" t="s">
        <v>5</v>
      </c>
      <c r="C107" t="str">
        <f t="shared" si="7"/>
        <v>N.A.</v>
      </c>
      <c r="D107" s="2" t="s">
        <v>6</v>
      </c>
      <c r="E107" s="24">
        <v>270.62254005305209</v>
      </c>
    </row>
    <row r="108" spans="1:23" x14ac:dyDescent="0.45">
      <c r="A108" s="2" t="str">
        <f>'Population Definitions'!$B$10</f>
        <v>Health Care Workers</v>
      </c>
      <c r="B108" t="s">
        <v>5</v>
      </c>
      <c r="C108">
        <f t="shared" si="7"/>
        <v>0</v>
      </c>
      <c r="D108" s="2" t="s">
        <v>6</v>
      </c>
    </row>
    <row r="109" spans="1:23" x14ac:dyDescent="0.45">
      <c r="A109" s="2" t="str">
        <f>'Population Definitions'!$B$11</f>
        <v>PLHIV Health Care Workers</v>
      </c>
      <c r="B109" t="s">
        <v>5</v>
      </c>
      <c r="C109">
        <f t="shared" si="7"/>
        <v>0</v>
      </c>
      <c r="D109" s="2" t="s">
        <v>6</v>
      </c>
    </row>
    <row r="110" spans="1:23" x14ac:dyDescent="0.45">
      <c r="A110" s="2" t="str">
        <f>'Population Definitions'!$B$12</f>
        <v>Miners</v>
      </c>
      <c r="B110" t="s">
        <v>5</v>
      </c>
      <c r="C110">
        <f t="shared" si="7"/>
        <v>0</v>
      </c>
      <c r="D110" s="2" t="s">
        <v>6</v>
      </c>
    </row>
    <row r="111" spans="1:23" x14ac:dyDescent="0.45">
      <c r="A111" s="2" t="str">
        <f>'Population Definitions'!$B$13</f>
        <v>PLHIV Miners</v>
      </c>
      <c r="B111" t="s">
        <v>5</v>
      </c>
      <c r="C111">
        <f t="shared" si="7"/>
        <v>0</v>
      </c>
      <c r="D111" s="2" t="s">
        <v>6</v>
      </c>
    </row>
    <row r="113" spans="1:23" x14ac:dyDescent="0.45">
      <c r="A113" s="1" t="s">
        <v>12</v>
      </c>
      <c r="B113" s="1" t="s">
        <v>3</v>
      </c>
      <c r="C113" s="1" t="s">
        <v>4</v>
      </c>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c r="W113" s="1">
        <v>2018</v>
      </c>
    </row>
    <row r="114" spans="1:23" x14ac:dyDescent="0.45">
      <c r="A114" s="2" t="str">
        <f>'Population Definitions'!B2</f>
        <v>Gen 0-4</v>
      </c>
      <c r="B114" t="s">
        <v>5</v>
      </c>
      <c r="C114" t="str">
        <f t="shared" ref="C114:C125" si="8">IF(SUMPRODUCT(--(E114:W114&lt;&gt;""))=0,0,"N.A.")</f>
        <v>N.A.</v>
      </c>
      <c r="D114" s="2" t="s">
        <v>6</v>
      </c>
      <c r="E114" s="25">
        <v>0.56922409658700002</v>
      </c>
    </row>
    <row r="115" spans="1:23" x14ac:dyDescent="0.45">
      <c r="A115" s="2" t="str">
        <f>'Population Definitions'!B3</f>
        <v>Gen 5-14</v>
      </c>
      <c r="B115" t="s">
        <v>5</v>
      </c>
      <c r="C115" t="str">
        <f t="shared" si="8"/>
        <v>N.A.</v>
      </c>
      <c r="D115" s="2" t="s">
        <v>6</v>
      </c>
      <c r="E115" s="25">
        <v>0.50646746997000003</v>
      </c>
    </row>
    <row r="116" spans="1:23" x14ac:dyDescent="0.45">
      <c r="A116" s="2" t="str">
        <f>'Population Definitions'!B4</f>
        <v>Gen 15-64</v>
      </c>
      <c r="B116" t="s">
        <v>5</v>
      </c>
      <c r="C116" t="str">
        <f t="shared" si="8"/>
        <v>N.A.</v>
      </c>
      <c r="D116" s="2" t="s">
        <v>6</v>
      </c>
      <c r="E116" s="25">
        <v>148.8939575409</v>
      </c>
    </row>
    <row r="117" spans="1:23" x14ac:dyDescent="0.45">
      <c r="A117" s="2" t="str">
        <f>'Population Definitions'!B5</f>
        <v>Gen 65+</v>
      </c>
      <c r="B117" t="s">
        <v>5</v>
      </c>
      <c r="C117" t="str">
        <f t="shared" si="8"/>
        <v>N.A.</v>
      </c>
      <c r="D117" s="2" t="s">
        <v>6</v>
      </c>
      <c r="E117" s="25">
        <v>0.53639073500400003</v>
      </c>
    </row>
    <row r="118" spans="1:23" x14ac:dyDescent="0.45">
      <c r="A118" s="2" t="str">
        <f>'Population Definitions'!B6</f>
        <v>PLHIV 15-64</v>
      </c>
      <c r="B118" t="s">
        <v>5</v>
      </c>
      <c r="C118" t="str">
        <f t="shared" si="8"/>
        <v>N.A.</v>
      </c>
      <c r="D118" s="2" t="s">
        <v>6</v>
      </c>
      <c r="E118" s="25">
        <v>0.60186611359999997</v>
      </c>
    </row>
    <row r="119" spans="1:23" x14ac:dyDescent="0.45">
      <c r="A119" s="2" t="str">
        <f>'Population Definitions'!B7</f>
        <v>PLHIV 65+</v>
      </c>
      <c r="B119" t="s">
        <v>5</v>
      </c>
      <c r="C119" t="str">
        <f t="shared" si="8"/>
        <v>N.A.</v>
      </c>
      <c r="D119" s="2" t="s">
        <v>6</v>
      </c>
      <c r="E119" s="25">
        <v>0.26961036958800005</v>
      </c>
    </row>
    <row r="120" spans="1:23" x14ac:dyDescent="0.45">
      <c r="A120" s="2" t="str">
        <f>'Population Definitions'!B8</f>
        <v>Prisoners</v>
      </c>
      <c r="B120" t="s">
        <v>5</v>
      </c>
      <c r="C120">
        <f t="shared" si="8"/>
        <v>0</v>
      </c>
      <c r="D120" s="2" t="s">
        <v>6</v>
      </c>
    </row>
    <row r="121" spans="1:23" x14ac:dyDescent="0.45">
      <c r="A121" s="2" t="str">
        <f>'Population Definitions'!B9</f>
        <v>PLHIV Prisoners</v>
      </c>
      <c r="B121" t="s">
        <v>5</v>
      </c>
      <c r="C121">
        <f t="shared" si="8"/>
        <v>0</v>
      </c>
      <c r="D121" s="2" t="s">
        <v>6</v>
      </c>
    </row>
    <row r="122" spans="1:23" x14ac:dyDescent="0.45">
      <c r="A122" s="2" t="str">
        <f>'Population Definitions'!B10</f>
        <v>Health Care Workers</v>
      </c>
      <c r="B122" t="s">
        <v>5</v>
      </c>
      <c r="C122">
        <f t="shared" si="8"/>
        <v>0</v>
      </c>
      <c r="D122" s="2" t="s">
        <v>6</v>
      </c>
    </row>
    <row r="123" spans="1:23" x14ac:dyDescent="0.45">
      <c r="A123" s="2" t="str">
        <f>'Population Definitions'!B11</f>
        <v>PLHIV Health Care Workers</v>
      </c>
      <c r="B123" t="s">
        <v>5</v>
      </c>
      <c r="C123">
        <f t="shared" si="8"/>
        <v>0</v>
      </c>
      <c r="D123" s="2" t="s">
        <v>6</v>
      </c>
    </row>
    <row r="124" spans="1:23" x14ac:dyDescent="0.45">
      <c r="A124" s="2" t="str">
        <f>'Population Definitions'!B12</f>
        <v>Miners</v>
      </c>
      <c r="B124" t="s">
        <v>5</v>
      </c>
      <c r="C124">
        <f t="shared" si="8"/>
        <v>0</v>
      </c>
      <c r="D124" s="2" t="s">
        <v>6</v>
      </c>
    </row>
    <row r="125" spans="1:23" x14ac:dyDescent="0.45">
      <c r="A125" s="2" t="str">
        <f>'Population Definitions'!B13</f>
        <v>PLHIV Miners</v>
      </c>
      <c r="B125" t="s">
        <v>5</v>
      </c>
      <c r="C125">
        <f t="shared" si="8"/>
        <v>0</v>
      </c>
      <c r="D125" s="2" t="s">
        <v>6</v>
      </c>
    </row>
    <row r="127" spans="1:23" x14ac:dyDescent="0.45">
      <c r="A127" s="1" t="s">
        <v>13</v>
      </c>
      <c r="B127" s="1" t="s">
        <v>3</v>
      </c>
      <c r="C127" s="1" t="s">
        <v>4</v>
      </c>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c r="W127" s="1">
        <v>2018</v>
      </c>
    </row>
    <row r="128" spans="1:23" x14ac:dyDescent="0.45">
      <c r="A128" s="2" t="str">
        <f>'Population Definitions'!B2</f>
        <v>Gen 0-4</v>
      </c>
      <c r="B128" t="s">
        <v>5</v>
      </c>
      <c r="C128">
        <f t="shared" ref="C128:C139" si="9">IF(SUMPRODUCT(--(E128:W128&lt;&gt;""))=0,0,"N.A.")</f>
        <v>0</v>
      </c>
      <c r="D128" s="2" t="s">
        <v>6</v>
      </c>
    </row>
    <row r="129" spans="1:23" x14ac:dyDescent="0.45">
      <c r="A129" s="2" t="str">
        <f>'Population Definitions'!B3</f>
        <v>Gen 5-14</v>
      </c>
      <c r="B129" t="s">
        <v>5</v>
      </c>
      <c r="C129">
        <f t="shared" si="9"/>
        <v>0</v>
      </c>
      <c r="D129" s="2" t="s">
        <v>6</v>
      </c>
    </row>
    <row r="130" spans="1:23" x14ac:dyDescent="0.45">
      <c r="A130" s="2" t="str">
        <f>'Population Definitions'!B4</f>
        <v>Gen 15-64</v>
      </c>
      <c r="B130" t="s">
        <v>5</v>
      </c>
      <c r="C130" t="str">
        <f t="shared" si="9"/>
        <v>N.A.</v>
      </c>
      <c r="D130" s="2" t="s">
        <v>6</v>
      </c>
      <c r="E130" s="27">
        <v>6.862026065313926</v>
      </c>
    </row>
    <row r="131" spans="1:23" x14ac:dyDescent="0.45">
      <c r="A131" s="2" t="str">
        <f>'Population Definitions'!B5</f>
        <v>Gen 65+</v>
      </c>
      <c r="B131" t="s">
        <v>5</v>
      </c>
      <c r="C131">
        <f t="shared" si="9"/>
        <v>0</v>
      </c>
      <c r="D131" s="2" t="s">
        <v>6</v>
      </c>
      <c r="E131" s="26"/>
    </row>
    <row r="132" spans="1:23" x14ac:dyDescent="0.45">
      <c r="A132" s="2" t="str">
        <f>'Population Definitions'!B6</f>
        <v>PLHIV 15-64</v>
      </c>
      <c r="B132" t="s">
        <v>5</v>
      </c>
      <c r="C132" t="str">
        <f t="shared" si="9"/>
        <v>N.A.</v>
      </c>
      <c r="D132" s="2" t="s">
        <v>6</v>
      </c>
      <c r="E132" s="27">
        <v>4.6966837600645412</v>
      </c>
    </row>
    <row r="133" spans="1:23" x14ac:dyDescent="0.45">
      <c r="A133" s="2" t="str">
        <f>'Population Definitions'!B7</f>
        <v>PLHIV 65+</v>
      </c>
      <c r="B133" t="s">
        <v>5</v>
      </c>
      <c r="C133">
        <f t="shared" si="9"/>
        <v>0</v>
      </c>
      <c r="D133" s="2" t="s">
        <v>6</v>
      </c>
    </row>
    <row r="134" spans="1:23" x14ac:dyDescent="0.45">
      <c r="A134" s="2" t="str">
        <f>'Population Definitions'!B8</f>
        <v>Prisoners</v>
      </c>
      <c r="B134" t="s">
        <v>5</v>
      </c>
      <c r="C134">
        <f t="shared" si="9"/>
        <v>0</v>
      </c>
      <c r="D134" s="2" t="s">
        <v>6</v>
      </c>
    </row>
    <row r="135" spans="1:23" x14ac:dyDescent="0.45">
      <c r="A135" s="2" t="str">
        <f>'Population Definitions'!B9</f>
        <v>PLHIV Prisoners</v>
      </c>
      <c r="B135" t="s">
        <v>5</v>
      </c>
      <c r="C135">
        <f t="shared" si="9"/>
        <v>0</v>
      </c>
      <c r="D135" s="2" t="s">
        <v>6</v>
      </c>
    </row>
    <row r="136" spans="1:23" x14ac:dyDescent="0.45">
      <c r="A136" s="2" t="str">
        <f>'Population Definitions'!B10</f>
        <v>Health Care Workers</v>
      </c>
      <c r="B136" t="s">
        <v>5</v>
      </c>
      <c r="C136">
        <f t="shared" si="9"/>
        <v>0</v>
      </c>
      <c r="D136" s="2" t="s">
        <v>6</v>
      </c>
    </row>
    <row r="137" spans="1:23" x14ac:dyDescent="0.45">
      <c r="A137" s="2" t="str">
        <f>'Population Definitions'!B11</f>
        <v>PLHIV Health Care Workers</v>
      </c>
      <c r="B137" t="s">
        <v>5</v>
      </c>
      <c r="C137">
        <f t="shared" si="9"/>
        <v>0</v>
      </c>
      <c r="D137" s="2" t="s">
        <v>6</v>
      </c>
    </row>
    <row r="138" spans="1:23" x14ac:dyDescent="0.45">
      <c r="A138" s="2" t="str">
        <f>'Population Definitions'!B12</f>
        <v>Miners</v>
      </c>
      <c r="B138" t="s">
        <v>5</v>
      </c>
      <c r="C138">
        <f t="shared" si="9"/>
        <v>0</v>
      </c>
      <c r="D138" s="2" t="s">
        <v>6</v>
      </c>
    </row>
    <row r="139" spans="1:23" x14ac:dyDescent="0.45">
      <c r="A139" s="2" t="str">
        <f>'Population Definitions'!B13</f>
        <v>PLHIV Miners</v>
      </c>
      <c r="B139" t="s">
        <v>5</v>
      </c>
      <c r="C139">
        <f t="shared" si="9"/>
        <v>0</v>
      </c>
      <c r="D139" s="2" t="s">
        <v>6</v>
      </c>
    </row>
    <row r="141" spans="1:23" x14ac:dyDescent="0.45">
      <c r="A141" s="1" t="s">
        <v>14</v>
      </c>
      <c r="B141" s="1" t="s">
        <v>3</v>
      </c>
      <c r="C141" s="1" t="s">
        <v>4</v>
      </c>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c r="W141" s="1">
        <v>2018</v>
      </c>
    </row>
    <row r="142" spans="1:23" x14ac:dyDescent="0.45">
      <c r="A142" s="2" t="str">
        <f>'Population Definitions'!B2</f>
        <v>Gen 0-4</v>
      </c>
      <c r="B142" t="s">
        <v>5</v>
      </c>
      <c r="C142" t="str">
        <f t="shared" ref="C142:C153" si="10">IF(SUMPRODUCT(--(E142:W142&lt;&gt;""))=0,0,"N.A.")</f>
        <v>N.A.</v>
      </c>
      <c r="D142" s="2" t="s">
        <v>6</v>
      </c>
      <c r="E142" s="34">
        <v>178.88212218345666</v>
      </c>
    </row>
    <row r="143" spans="1:23" x14ac:dyDescent="0.45">
      <c r="A143" s="2" t="str">
        <f>'Population Definitions'!B3</f>
        <v>Gen 5-14</v>
      </c>
      <c r="B143" t="s">
        <v>5</v>
      </c>
      <c r="C143" t="str">
        <f t="shared" si="10"/>
        <v>N.A.</v>
      </c>
      <c r="D143" s="2" t="s">
        <v>6</v>
      </c>
      <c r="E143" s="34">
        <v>102.71636770678218</v>
      </c>
    </row>
    <row r="144" spans="1:23" x14ac:dyDescent="0.45">
      <c r="A144" s="2" t="str">
        <f>'Population Definitions'!B4</f>
        <v>Gen 15-64</v>
      </c>
      <c r="B144" t="s">
        <v>5</v>
      </c>
      <c r="C144" t="str">
        <f t="shared" si="10"/>
        <v>N.A.</v>
      </c>
      <c r="D144" s="2" t="s">
        <v>6</v>
      </c>
      <c r="E144" s="34">
        <v>198.10576465856585</v>
      </c>
    </row>
    <row r="145" spans="1:23" x14ac:dyDescent="0.45">
      <c r="A145" s="2" t="str">
        <f>'Population Definitions'!B5</f>
        <v>Gen 65+</v>
      </c>
      <c r="B145" t="s">
        <v>5</v>
      </c>
      <c r="C145" t="str">
        <f t="shared" si="10"/>
        <v>N.A.</v>
      </c>
      <c r="D145" s="2" t="s">
        <v>6</v>
      </c>
      <c r="E145" s="34">
        <v>24.122703403896331</v>
      </c>
    </row>
    <row r="146" spans="1:23" x14ac:dyDescent="0.45">
      <c r="A146" s="2" t="str">
        <f>'Population Definitions'!B6</f>
        <v>PLHIV 15-64</v>
      </c>
      <c r="B146" t="s">
        <v>5</v>
      </c>
      <c r="C146" t="str">
        <f t="shared" si="10"/>
        <v>N.A.</v>
      </c>
      <c r="D146" s="2" t="s">
        <v>6</v>
      </c>
      <c r="E146" s="34">
        <v>1447.6071711067266</v>
      </c>
    </row>
    <row r="147" spans="1:23" x14ac:dyDescent="0.45">
      <c r="A147" s="2" t="str">
        <f>'Population Definitions'!B7</f>
        <v>PLHIV 65+</v>
      </c>
      <c r="B147" t="s">
        <v>5</v>
      </c>
      <c r="C147" t="str">
        <f t="shared" si="10"/>
        <v>N.A.</v>
      </c>
      <c r="D147" s="2" t="s">
        <v>6</v>
      </c>
      <c r="E147" s="34">
        <v>9.284847911783725</v>
      </c>
    </row>
    <row r="148" spans="1:23" x14ac:dyDescent="0.45">
      <c r="A148" s="2" t="str">
        <f>'Population Definitions'!B8</f>
        <v>Prisoners</v>
      </c>
      <c r="B148" t="s">
        <v>5</v>
      </c>
      <c r="C148" t="str">
        <f t="shared" si="10"/>
        <v>N.A.</v>
      </c>
      <c r="D148" s="2" t="s">
        <v>6</v>
      </c>
      <c r="E148" s="34">
        <v>83.229296589255682</v>
      </c>
    </row>
    <row r="149" spans="1:23" x14ac:dyDescent="0.45">
      <c r="A149" s="2" t="str">
        <f>'Population Definitions'!B9</f>
        <v>PLHIV Prisoners</v>
      </c>
      <c r="B149" t="s">
        <v>5</v>
      </c>
      <c r="C149" t="str">
        <f t="shared" si="10"/>
        <v>N.A.</v>
      </c>
      <c r="D149" s="2" t="s">
        <v>6</v>
      </c>
      <c r="E149" s="34">
        <v>68.14670058125489</v>
      </c>
    </row>
    <row r="150" spans="1:23" x14ac:dyDescent="0.45">
      <c r="A150" s="2" t="str">
        <f>'Population Definitions'!B10</f>
        <v>Health Care Workers</v>
      </c>
      <c r="B150" t="s">
        <v>5</v>
      </c>
      <c r="C150">
        <f t="shared" si="10"/>
        <v>0</v>
      </c>
      <c r="D150" s="2" t="s">
        <v>6</v>
      </c>
    </row>
    <row r="151" spans="1:23" x14ac:dyDescent="0.45">
      <c r="A151" s="2" t="str">
        <f>'Population Definitions'!B11</f>
        <v>PLHIV Health Care Workers</v>
      </c>
      <c r="B151" t="s">
        <v>5</v>
      </c>
      <c r="C151">
        <f t="shared" si="10"/>
        <v>0</v>
      </c>
      <c r="D151" s="2" t="s">
        <v>6</v>
      </c>
    </row>
    <row r="152" spans="1:23" x14ac:dyDescent="0.45">
      <c r="A152" s="2" t="str">
        <f>'Population Definitions'!B12</f>
        <v>Miners</v>
      </c>
      <c r="B152" t="s">
        <v>5</v>
      </c>
      <c r="C152">
        <f t="shared" si="10"/>
        <v>0</v>
      </c>
      <c r="D152" s="2" t="s">
        <v>6</v>
      </c>
    </row>
    <row r="153" spans="1:23" x14ac:dyDescent="0.45">
      <c r="A153" s="2" t="str">
        <f>'Population Definitions'!B13</f>
        <v>PLHIV Miners</v>
      </c>
      <c r="B153" t="s">
        <v>5</v>
      </c>
      <c r="C153">
        <f t="shared" si="10"/>
        <v>0</v>
      </c>
      <c r="D153" s="2" t="s">
        <v>6</v>
      </c>
    </row>
    <row r="155" spans="1:23" x14ac:dyDescent="0.45">
      <c r="A155" s="1" t="s">
        <v>15</v>
      </c>
      <c r="B155" s="1" t="s">
        <v>3</v>
      </c>
      <c r="C155" s="1" t="s">
        <v>4</v>
      </c>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c r="W155" s="1">
        <v>2018</v>
      </c>
    </row>
    <row r="156" spans="1:23" x14ac:dyDescent="0.45">
      <c r="A156" s="2" t="str">
        <f>'Population Definitions'!B2</f>
        <v>Gen 0-4</v>
      </c>
      <c r="B156" t="s">
        <v>5</v>
      </c>
      <c r="C156" t="str">
        <f t="shared" ref="C156:C167" si="11">IF(SUMPRODUCT(--(E156:W156&lt;&gt;""))=0,0,"N.A.")</f>
        <v>N.A.</v>
      </c>
      <c r="D156" s="2" t="s">
        <v>6</v>
      </c>
      <c r="E156" s="35">
        <v>1.2854479894527737</v>
      </c>
    </row>
    <row r="157" spans="1:23" x14ac:dyDescent="0.45">
      <c r="A157" s="2" t="str">
        <f>'Population Definitions'!B3</f>
        <v>Gen 5-14</v>
      </c>
      <c r="B157" t="s">
        <v>5</v>
      </c>
      <c r="C157" t="str">
        <f t="shared" si="11"/>
        <v>N.A.</v>
      </c>
      <c r="D157" s="2" t="s">
        <v>6</v>
      </c>
      <c r="E157" s="35">
        <v>2.4967869472433435</v>
      </c>
    </row>
    <row r="158" spans="1:23" x14ac:dyDescent="0.45">
      <c r="A158" s="2" t="str">
        <f>'Population Definitions'!B4</f>
        <v>Gen 15-64</v>
      </c>
      <c r="B158" t="s">
        <v>5</v>
      </c>
      <c r="C158" t="str">
        <f t="shared" si="11"/>
        <v>N.A.</v>
      </c>
      <c r="D158" s="2" t="s">
        <v>6</v>
      </c>
      <c r="E158" s="35">
        <v>29.408215859327498</v>
      </c>
    </row>
    <row r="159" spans="1:23" x14ac:dyDescent="0.45">
      <c r="A159" s="2" t="str">
        <f>'Population Definitions'!B5</f>
        <v>Gen 65+</v>
      </c>
      <c r="B159" t="s">
        <v>5</v>
      </c>
      <c r="C159" t="str">
        <f t="shared" si="11"/>
        <v>N.A.</v>
      </c>
      <c r="D159" s="2" t="s">
        <v>6</v>
      </c>
      <c r="E159" s="35">
        <v>0.92293585989307281</v>
      </c>
    </row>
    <row r="160" spans="1:23" x14ac:dyDescent="0.45">
      <c r="A160" s="2" t="str">
        <f>'Population Definitions'!B6</f>
        <v>PLHIV 15-64</v>
      </c>
      <c r="B160" t="s">
        <v>5</v>
      </c>
      <c r="C160" t="str">
        <f t="shared" si="11"/>
        <v>N.A.</v>
      </c>
      <c r="D160" s="2" t="s">
        <v>6</v>
      </c>
      <c r="E160" s="35">
        <v>7.5492510537538076</v>
      </c>
    </row>
    <row r="161" spans="1:23" x14ac:dyDescent="0.45">
      <c r="A161" s="2" t="str">
        <f>'Population Definitions'!B7</f>
        <v>PLHIV 65+</v>
      </c>
      <c r="B161" t="s">
        <v>5</v>
      </c>
      <c r="C161">
        <f t="shared" si="11"/>
        <v>0</v>
      </c>
      <c r="D161" s="2" t="s">
        <v>6</v>
      </c>
    </row>
    <row r="162" spans="1:23" x14ac:dyDescent="0.45">
      <c r="A162" s="2" t="str">
        <f>'Population Definitions'!B8</f>
        <v>Prisoners</v>
      </c>
      <c r="B162" t="s">
        <v>5</v>
      </c>
      <c r="C162">
        <f t="shared" si="11"/>
        <v>0</v>
      </c>
      <c r="D162" s="2" t="s">
        <v>6</v>
      </c>
    </row>
    <row r="163" spans="1:23" x14ac:dyDescent="0.45">
      <c r="A163" s="2" t="str">
        <f>'Population Definitions'!B9</f>
        <v>PLHIV Prisoners</v>
      </c>
      <c r="B163" t="s">
        <v>5</v>
      </c>
      <c r="C163">
        <f t="shared" si="11"/>
        <v>0</v>
      </c>
      <c r="D163" s="2" t="s">
        <v>6</v>
      </c>
    </row>
    <row r="164" spans="1:23" x14ac:dyDescent="0.45">
      <c r="A164" s="2" t="str">
        <f>'Population Definitions'!B10</f>
        <v>Health Care Workers</v>
      </c>
      <c r="B164" t="s">
        <v>5</v>
      </c>
      <c r="C164">
        <f t="shared" si="11"/>
        <v>0</v>
      </c>
      <c r="D164" s="2" t="s">
        <v>6</v>
      </c>
    </row>
    <row r="165" spans="1:23" x14ac:dyDescent="0.45">
      <c r="A165" s="2" t="str">
        <f>'Population Definitions'!B11</f>
        <v>PLHIV Health Care Workers</v>
      </c>
      <c r="B165" t="s">
        <v>5</v>
      </c>
      <c r="C165">
        <f t="shared" si="11"/>
        <v>0</v>
      </c>
      <c r="D165" s="2" t="s">
        <v>6</v>
      </c>
    </row>
    <row r="166" spans="1:23" x14ac:dyDescent="0.45">
      <c r="A166" s="2" t="str">
        <f>'Population Definitions'!B12</f>
        <v>Miners</v>
      </c>
      <c r="B166" t="s">
        <v>5</v>
      </c>
      <c r="C166">
        <f t="shared" si="11"/>
        <v>0</v>
      </c>
      <c r="D166" s="2" t="s">
        <v>6</v>
      </c>
    </row>
    <row r="167" spans="1:23" x14ac:dyDescent="0.45">
      <c r="A167" s="2" t="str">
        <f>'Population Definitions'!B13</f>
        <v>PLHIV Miners</v>
      </c>
      <c r="B167" t="s">
        <v>5</v>
      </c>
      <c r="C167">
        <f t="shared" si="11"/>
        <v>0</v>
      </c>
      <c r="D167" s="2" t="s">
        <v>6</v>
      </c>
    </row>
    <row r="169" spans="1:23" x14ac:dyDescent="0.45">
      <c r="A169" s="1" t="s">
        <v>16</v>
      </c>
      <c r="B169" s="1" t="s">
        <v>3</v>
      </c>
      <c r="C169" s="1" t="s">
        <v>4</v>
      </c>
      <c r="E169" s="1">
        <v>2000</v>
      </c>
      <c r="F169" s="1">
        <v>2001</v>
      </c>
      <c r="G169" s="1">
        <v>2002</v>
      </c>
      <c r="H169" s="1">
        <v>2003</v>
      </c>
      <c r="I169" s="1">
        <v>2004</v>
      </c>
      <c r="J169" s="1">
        <v>2005</v>
      </c>
      <c r="K169" s="1">
        <v>2006</v>
      </c>
      <c r="L169" s="1">
        <v>2007</v>
      </c>
      <c r="M169" s="1">
        <v>2008</v>
      </c>
      <c r="N169" s="1">
        <v>2009</v>
      </c>
      <c r="O169" s="1">
        <v>2010</v>
      </c>
      <c r="P169" s="1">
        <v>2011</v>
      </c>
      <c r="Q169" s="1">
        <v>2012</v>
      </c>
      <c r="R169" s="1">
        <v>2013</v>
      </c>
      <c r="S169" s="1">
        <v>2014</v>
      </c>
      <c r="T169" s="1">
        <v>2015</v>
      </c>
      <c r="U169" s="1">
        <v>2016</v>
      </c>
      <c r="V169" s="1">
        <v>2017</v>
      </c>
      <c r="W169" s="1">
        <v>2018</v>
      </c>
    </row>
    <row r="170" spans="1:23" x14ac:dyDescent="0.45">
      <c r="A170" s="2" t="str">
        <f>'Population Definitions'!B2</f>
        <v>Gen 0-4</v>
      </c>
      <c r="B170" t="s">
        <v>5</v>
      </c>
      <c r="C170">
        <f t="shared" ref="C170:C181" si="12">IF(SUMPRODUCT(--(E170:W170&lt;&gt;""))=0,0,"N.A.")</f>
        <v>0</v>
      </c>
      <c r="D170" s="2" t="s">
        <v>6</v>
      </c>
    </row>
    <row r="171" spans="1:23" x14ac:dyDescent="0.45">
      <c r="A171" s="2" t="str">
        <f>'Population Definitions'!B3</f>
        <v>Gen 5-14</v>
      </c>
      <c r="B171" t="s">
        <v>5</v>
      </c>
      <c r="C171">
        <f t="shared" si="12"/>
        <v>0</v>
      </c>
      <c r="D171" s="2" t="s">
        <v>6</v>
      </c>
    </row>
    <row r="172" spans="1:23" x14ac:dyDescent="0.45">
      <c r="A172" s="2" t="str">
        <f>'Population Definitions'!B4</f>
        <v>Gen 15-64</v>
      </c>
      <c r="B172" t="s">
        <v>5</v>
      </c>
      <c r="C172" t="str">
        <f t="shared" si="12"/>
        <v>N.A.</v>
      </c>
      <c r="D172" s="2" t="s">
        <v>6</v>
      </c>
      <c r="E172" s="37">
        <v>0.90263812670682764</v>
      </c>
    </row>
    <row r="173" spans="1:23" x14ac:dyDescent="0.45">
      <c r="A173" s="2" t="str">
        <f>'Population Definitions'!B5</f>
        <v>Gen 65+</v>
      </c>
      <c r="B173" t="s">
        <v>5</v>
      </c>
      <c r="C173">
        <f t="shared" si="12"/>
        <v>0</v>
      </c>
      <c r="D173" s="2" t="s">
        <v>6</v>
      </c>
      <c r="E173" s="37"/>
    </row>
    <row r="174" spans="1:23" x14ac:dyDescent="0.45">
      <c r="A174" s="2" t="str">
        <f>'Population Definitions'!B6</f>
        <v>PLHIV 15-64</v>
      </c>
      <c r="B174" t="s">
        <v>5</v>
      </c>
      <c r="C174" t="str">
        <f t="shared" si="12"/>
        <v>N.A.</v>
      </c>
      <c r="D174" s="2" t="s">
        <v>6</v>
      </c>
      <c r="E174" s="37">
        <v>1.5854253681725352</v>
      </c>
    </row>
    <row r="175" spans="1:23" x14ac:dyDescent="0.45">
      <c r="A175" s="2" t="str">
        <f>'Population Definitions'!B7</f>
        <v>PLHIV 65+</v>
      </c>
      <c r="B175" t="s">
        <v>5</v>
      </c>
      <c r="C175">
        <f t="shared" si="12"/>
        <v>0</v>
      </c>
      <c r="D175" s="2" t="s">
        <v>6</v>
      </c>
    </row>
    <row r="176" spans="1:23" x14ac:dyDescent="0.45">
      <c r="A176" s="2" t="str">
        <f>'Population Definitions'!B8</f>
        <v>Prisoners</v>
      </c>
      <c r="B176" t="s">
        <v>5</v>
      </c>
      <c r="C176">
        <f t="shared" si="12"/>
        <v>0</v>
      </c>
      <c r="D176" s="2" t="s">
        <v>6</v>
      </c>
    </row>
    <row r="177" spans="1:23" x14ac:dyDescent="0.45">
      <c r="A177" s="2" t="str">
        <f>'Population Definitions'!B9</f>
        <v>PLHIV Prisoners</v>
      </c>
      <c r="B177" t="s">
        <v>5</v>
      </c>
      <c r="C177">
        <f t="shared" si="12"/>
        <v>0</v>
      </c>
      <c r="D177" s="2" t="s">
        <v>6</v>
      </c>
    </row>
    <row r="178" spans="1:23" x14ac:dyDescent="0.45">
      <c r="A178" s="2" t="str">
        <f>'Population Definitions'!B10</f>
        <v>Health Care Workers</v>
      </c>
      <c r="B178" t="s">
        <v>5</v>
      </c>
      <c r="C178">
        <f t="shared" si="12"/>
        <v>0</v>
      </c>
      <c r="D178" s="2" t="s">
        <v>6</v>
      </c>
    </row>
    <row r="179" spans="1:23" x14ac:dyDescent="0.45">
      <c r="A179" s="2" t="str">
        <f>'Population Definitions'!B11</f>
        <v>PLHIV Health Care Workers</v>
      </c>
      <c r="B179" t="s">
        <v>5</v>
      </c>
      <c r="C179">
        <f t="shared" si="12"/>
        <v>0</v>
      </c>
      <c r="D179" s="2" t="s">
        <v>6</v>
      </c>
    </row>
    <row r="180" spans="1:23" x14ac:dyDescent="0.45">
      <c r="A180" s="2" t="str">
        <f>'Population Definitions'!B12</f>
        <v>Miners</v>
      </c>
      <c r="B180" t="s">
        <v>5</v>
      </c>
      <c r="C180">
        <f t="shared" si="12"/>
        <v>0</v>
      </c>
      <c r="D180" s="2" t="s">
        <v>6</v>
      </c>
    </row>
    <row r="181" spans="1:23" x14ac:dyDescent="0.45">
      <c r="A181" s="2" t="str">
        <f>'Population Definitions'!B13</f>
        <v>PLHIV Miners</v>
      </c>
      <c r="B181" t="s">
        <v>5</v>
      </c>
      <c r="C181">
        <f t="shared" si="12"/>
        <v>0</v>
      </c>
      <c r="D181" s="2" t="s">
        <v>6</v>
      </c>
    </row>
    <row r="183" spans="1:23" x14ac:dyDescent="0.45">
      <c r="A183" s="1" t="s">
        <v>17</v>
      </c>
      <c r="B183" s="1" t="s">
        <v>3</v>
      </c>
      <c r="C183" s="1" t="s">
        <v>4</v>
      </c>
      <c r="E183" s="1">
        <v>2000</v>
      </c>
      <c r="F183" s="1">
        <v>2001</v>
      </c>
      <c r="G183" s="1">
        <v>2002</v>
      </c>
      <c r="H183" s="1">
        <v>2003</v>
      </c>
      <c r="I183" s="1">
        <v>2004</v>
      </c>
      <c r="J183" s="1">
        <v>2005</v>
      </c>
      <c r="K183" s="1">
        <v>2006</v>
      </c>
      <c r="L183" s="1">
        <v>2007</v>
      </c>
      <c r="M183" s="1">
        <v>2008</v>
      </c>
      <c r="N183" s="1">
        <v>2009</v>
      </c>
      <c r="O183" s="1">
        <v>2010</v>
      </c>
      <c r="P183" s="1">
        <v>2011</v>
      </c>
      <c r="Q183" s="1">
        <v>2012</v>
      </c>
      <c r="R183" s="1">
        <v>2013</v>
      </c>
      <c r="S183" s="1">
        <v>2014</v>
      </c>
      <c r="T183" s="1">
        <v>2015</v>
      </c>
      <c r="U183" s="1">
        <v>2016</v>
      </c>
      <c r="V183" s="1">
        <v>2017</v>
      </c>
      <c r="W183" s="1">
        <v>2018</v>
      </c>
    </row>
    <row r="184" spans="1:23" x14ac:dyDescent="0.45">
      <c r="A184" s="2" t="str">
        <f>'Population Definitions'!B2</f>
        <v>Gen 0-4</v>
      </c>
      <c r="B184" t="s">
        <v>5</v>
      </c>
      <c r="C184" t="str">
        <f t="shared" ref="C184:C195" si="13">IF(SUMPRODUCT(--(E184:W184&lt;&gt;""))=0,0,"N.A.")</f>
        <v>N.A.</v>
      </c>
      <c r="D184" s="2" t="s">
        <v>6</v>
      </c>
      <c r="E184" s="18">
        <v>3432.2587939999999</v>
      </c>
      <c r="F184" s="18">
        <v>3969.6766419999999</v>
      </c>
      <c r="G184" s="18">
        <v>4506.3394749999998</v>
      </c>
      <c r="H184" s="18">
        <v>4924.6011779999999</v>
      </c>
      <c r="I184" s="18">
        <v>4466.5978709999999</v>
      </c>
      <c r="J184" s="18">
        <v>4834.9063370000003</v>
      </c>
      <c r="K184" s="18">
        <v>4886.1212660000001</v>
      </c>
      <c r="L184" s="18">
        <v>4247.2580610000005</v>
      </c>
      <c r="M184" s="18">
        <v>2685.8322659999999</v>
      </c>
      <c r="N184" s="18">
        <v>1841.2555299999999</v>
      </c>
      <c r="O184" s="18">
        <v>1520.7903550000001</v>
      </c>
      <c r="P184" s="18">
        <v>1764.2699729999999</v>
      </c>
      <c r="Q184" s="18">
        <v>1576.2732149999999</v>
      </c>
      <c r="R184" s="18">
        <v>1662.159969</v>
      </c>
      <c r="S184" s="18">
        <v>1426.8334400000001</v>
      </c>
    </row>
    <row r="185" spans="1:23" x14ac:dyDescent="0.45">
      <c r="A185" s="2" t="str">
        <f>'Population Definitions'!B3</f>
        <v>Gen 5-14</v>
      </c>
      <c r="B185" t="s">
        <v>5</v>
      </c>
      <c r="C185" t="str">
        <f t="shared" si="13"/>
        <v>N.A.</v>
      </c>
      <c r="D185" s="2" t="s">
        <v>6</v>
      </c>
      <c r="E185" s="18">
        <v>1526.5064219999999</v>
      </c>
      <c r="F185" s="18">
        <v>1765.171317</v>
      </c>
      <c r="G185" s="18">
        <v>2003.4048720000001</v>
      </c>
      <c r="H185" s="18">
        <v>2418.084546</v>
      </c>
      <c r="I185" s="18">
        <v>2468.29396</v>
      </c>
      <c r="J185" s="18">
        <v>2514.3152</v>
      </c>
      <c r="K185" s="18">
        <v>2277.164295</v>
      </c>
      <c r="L185" s="18">
        <v>2345.7529989999998</v>
      </c>
      <c r="M185" s="18">
        <v>1905.924595</v>
      </c>
      <c r="N185" s="18">
        <v>1571.0217660000001</v>
      </c>
      <c r="O185" s="18">
        <v>1158.569219</v>
      </c>
      <c r="P185" s="18">
        <v>1213.4345519999999</v>
      </c>
      <c r="Q185" s="18">
        <v>1144.555552</v>
      </c>
      <c r="R185" s="18">
        <v>903.81968110000003</v>
      </c>
      <c r="S185" s="18">
        <v>664.9141482</v>
      </c>
    </row>
    <row r="186" spans="1:23" x14ac:dyDescent="0.45">
      <c r="A186" s="2" t="str">
        <f>'Population Definitions'!B4</f>
        <v>Gen 15-64</v>
      </c>
      <c r="B186" t="s">
        <v>5</v>
      </c>
      <c r="C186" t="str">
        <f t="shared" si="13"/>
        <v>N.A.</v>
      </c>
      <c r="D186" s="2" t="s">
        <v>6</v>
      </c>
      <c r="E186" s="18">
        <v>5118.5065370000002</v>
      </c>
      <c r="F186" s="18">
        <v>5924.8736349999999</v>
      </c>
      <c r="G186" s="18">
        <v>6745.0697980000004</v>
      </c>
      <c r="H186" s="18">
        <v>7507.1630180000002</v>
      </c>
      <c r="I186" s="18">
        <v>8211.0597010000001</v>
      </c>
      <c r="J186" s="18">
        <v>8631.9096769999996</v>
      </c>
      <c r="K186" s="18">
        <v>10862.721369999999</v>
      </c>
      <c r="L186" s="18">
        <v>11545.866309999999</v>
      </c>
      <c r="M186" s="18">
        <v>11718.340340000001</v>
      </c>
      <c r="N186" s="18">
        <v>11853.9329</v>
      </c>
      <c r="O186" s="18">
        <v>10694.99661</v>
      </c>
      <c r="P186" s="18">
        <v>10426.55559</v>
      </c>
      <c r="Q186" s="18">
        <v>11084.66972</v>
      </c>
      <c r="R186" s="18">
        <v>10585.970149999999</v>
      </c>
      <c r="S186" s="18">
        <v>9986.3122309999999</v>
      </c>
    </row>
    <row r="187" spans="1:23" x14ac:dyDescent="0.45">
      <c r="A187" s="2" t="str">
        <f>'Population Definitions'!B5</f>
        <v>Gen 65+</v>
      </c>
      <c r="B187" t="s">
        <v>5</v>
      </c>
      <c r="C187" t="str">
        <f t="shared" si="13"/>
        <v>N.A.</v>
      </c>
      <c r="D187" s="2" t="s">
        <v>6</v>
      </c>
      <c r="E187" s="18">
        <v>367.84993209999999</v>
      </c>
      <c r="F187" s="18">
        <v>425.36282240000003</v>
      </c>
      <c r="G187" s="18">
        <v>482.7719353</v>
      </c>
      <c r="H187" s="18">
        <v>555.37883810000005</v>
      </c>
      <c r="I187" s="18">
        <v>459.89996730000001</v>
      </c>
      <c r="J187" s="18">
        <v>577.20164550000004</v>
      </c>
      <c r="K187" s="18">
        <v>564.17219020000005</v>
      </c>
      <c r="L187" s="18">
        <v>622.31052390000002</v>
      </c>
      <c r="M187" s="18">
        <v>481.71455650000001</v>
      </c>
      <c r="N187" s="18">
        <v>573.42331549999994</v>
      </c>
      <c r="O187" s="18">
        <v>755.65044320000004</v>
      </c>
      <c r="P187" s="18">
        <v>511.6046834</v>
      </c>
      <c r="Q187" s="18">
        <v>601.83524769999997</v>
      </c>
      <c r="R187" s="18">
        <v>529.91419350000001</v>
      </c>
      <c r="S187" s="18">
        <v>478.93663709999998</v>
      </c>
    </row>
    <row r="188" spans="1:23" x14ac:dyDescent="0.45">
      <c r="A188" s="2" t="str">
        <f>'Population Definitions'!B6</f>
        <v>PLHIV 15-64</v>
      </c>
      <c r="B188" t="s">
        <v>5</v>
      </c>
      <c r="C188" t="str">
        <f t="shared" si="13"/>
        <v>N.A.</v>
      </c>
      <c r="D188" s="2" t="s">
        <v>6</v>
      </c>
      <c r="E188" s="18">
        <v>28667.498449999999</v>
      </c>
      <c r="F188" s="18">
        <v>33144.334999999999</v>
      </c>
      <c r="G188" s="18">
        <v>37608.35671</v>
      </c>
      <c r="H188" s="18">
        <v>41688.542959999999</v>
      </c>
      <c r="I188" s="18">
        <v>45385.329949999999</v>
      </c>
      <c r="J188" s="18">
        <v>47426.365689999999</v>
      </c>
      <c r="K188" s="18">
        <v>44946.681129999997</v>
      </c>
      <c r="L188" s="18">
        <v>45913.034050000002</v>
      </c>
      <c r="M188" s="18">
        <v>42660.382810000003</v>
      </c>
      <c r="N188" s="18">
        <v>40888.362849999998</v>
      </c>
      <c r="O188" s="18">
        <v>36484.122940000001</v>
      </c>
      <c r="P188" s="18">
        <v>32598.205720000002</v>
      </c>
      <c r="Q188" s="18">
        <v>31884.642400000001</v>
      </c>
      <c r="R188" s="18">
        <v>28405.672399999999</v>
      </c>
      <c r="S188" s="18">
        <v>24093.59333</v>
      </c>
    </row>
    <row r="189" spans="1:23" x14ac:dyDescent="0.45">
      <c r="A189" s="2" t="str">
        <f>'Population Definitions'!B7</f>
        <v>PLHIV 65+</v>
      </c>
      <c r="B189" t="s">
        <v>5</v>
      </c>
      <c r="C189" t="str">
        <f t="shared" si="13"/>
        <v>N.A.</v>
      </c>
      <c r="D189" s="2" t="s">
        <v>6</v>
      </c>
      <c r="E189" s="18">
        <v>172.7184159</v>
      </c>
      <c r="F189" s="18">
        <v>199.75029549999999</v>
      </c>
      <c r="G189" s="18">
        <v>226.74090580000001</v>
      </c>
      <c r="H189" s="18">
        <v>260.87783020000001</v>
      </c>
      <c r="I189" s="18">
        <v>216.0584389</v>
      </c>
      <c r="J189" s="18">
        <v>271.2035995</v>
      </c>
      <c r="K189" s="18">
        <v>265.1182483</v>
      </c>
      <c r="L189" s="18">
        <v>164.16707460000001</v>
      </c>
      <c r="M189" s="18">
        <v>345.3595507</v>
      </c>
      <c r="N189" s="18">
        <v>197.4955617</v>
      </c>
      <c r="O189" s="18">
        <v>634.27684099999999</v>
      </c>
      <c r="P189" s="18">
        <v>212.1413368</v>
      </c>
      <c r="Q189" s="18">
        <v>188.28693369999999</v>
      </c>
      <c r="R189" s="18">
        <v>174.6480325</v>
      </c>
      <c r="S189" s="18">
        <v>171.2877551</v>
      </c>
    </row>
    <row r="190" spans="1:23" x14ac:dyDescent="0.45">
      <c r="A190" s="2" t="str">
        <f>'Population Definitions'!B8</f>
        <v>Prisoners</v>
      </c>
      <c r="B190" t="s">
        <v>5</v>
      </c>
      <c r="C190" t="str">
        <f t="shared" si="13"/>
        <v>N.A.</v>
      </c>
      <c r="D190" s="2" t="s">
        <v>6</v>
      </c>
      <c r="E190" s="18">
        <v>230.283880275</v>
      </c>
      <c r="F190" s="18">
        <v>266.36128224999999</v>
      </c>
      <c r="G190" s="18">
        <v>302.39341224999998</v>
      </c>
      <c r="H190" s="18">
        <v>273.99220324999999</v>
      </c>
      <c r="I190" s="18">
        <v>312.3633845</v>
      </c>
      <c r="J190" s="18">
        <v>328.043452</v>
      </c>
      <c r="K190" s="18">
        <v>305.33495525000001</v>
      </c>
      <c r="L190" s="18">
        <v>318.72088650000001</v>
      </c>
      <c r="M190" s="18">
        <v>328.75055349999997</v>
      </c>
      <c r="N190" s="18">
        <v>437.83455674999999</v>
      </c>
      <c r="O190" s="18">
        <v>438.36049174999999</v>
      </c>
      <c r="P190" s="18">
        <v>400.37297475000003</v>
      </c>
      <c r="Q190" s="18">
        <v>327.84027049999997</v>
      </c>
      <c r="R190" s="18">
        <v>312.58845574999998</v>
      </c>
      <c r="S190" s="18">
        <v>247.56694984999999</v>
      </c>
    </row>
    <row r="191" spans="1:23" x14ac:dyDescent="0.45">
      <c r="A191" s="2" t="str">
        <f>'Population Definitions'!B9</f>
        <v>PLHIV Prisoners</v>
      </c>
      <c r="B191" t="s">
        <v>5</v>
      </c>
      <c r="C191" t="str">
        <f t="shared" si="13"/>
        <v>N.A.</v>
      </c>
      <c r="D191" s="2" t="s">
        <v>6</v>
      </c>
      <c r="E191" s="18">
        <v>513.47252330000003</v>
      </c>
      <c r="F191" s="18">
        <v>593.9156471</v>
      </c>
      <c r="G191" s="18">
        <v>674.25782579999998</v>
      </c>
      <c r="H191" s="18">
        <v>534.63083600000004</v>
      </c>
      <c r="I191" s="18">
        <v>696.48824349999995</v>
      </c>
      <c r="J191" s="18">
        <v>731.45067229999995</v>
      </c>
      <c r="K191" s="18">
        <v>649.14164779999999</v>
      </c>
      <c r="L191" s="18">
        <v>507.31787839999998</v>
      </c>
      <c r="M191" s="18">
        <v>583.47688579999999</v>
      </c>
      <c r="N191" s="18">
        <v>520.29756180000004</v>
      </c>
      <c r="O191" s="18">
        <v>411.19249430000002</v>
      </c>
      <c r="P191" s="18">
        <v>429.56422199999997</v>
      </c>
      <c r="Q191" s="18">
        <v>328.31473199999999</v>
      </c>
      <c r="R191" s="18">
        <v>235.81524970000001</v>
      </c>
      <c r="S191" s="18">
        <v>207.08076829999999</v>
      </c>
    </row>
    <row r="192" spans="1:23" x14ac:dyDescent="0.45">
      <c r="A192" s="2" t="str">
        <f>'Population Definitions'!B10</f>
        <v>Health Care Workers</v>
      </c>
      <c r="B192" t="s">
        <v>5</v>
      </c>
      <c r="C192">
        <f t="shared" si="13"/>
        <v>0</v>
      </c>
      <c r="D192" s="2" t="s">
        <v>6</v>
      </c>
      <c r="E192" s="18"/>
      <c r="F192" s="18"/>
      <c r="G192" s="18"/>
      <c r="H192" s="18"/>
      <c r="I192" s="18"/>
      <c r="J192" s="18"/>
      <c r="K192" s="18"/>
      <c r="L192" s="18"/>
      <c r="M192" s="18"/>
      <c r="N192" s="18"/>
      <c r="O192" s="18"/>
      <c r="P192" s="18"/>
      <c r="Q192" s="18"/>
      <c r="R192" s="18"/>
      <c r="S192" s="18"/>
    </row>
    <row r="193" spans="1:23" x14ac:dyDescent="0.45">
      <c r="A193" s="2" t="str">
        <f>'Population Definitions'!B11</f>
        <v>PLHIV Health Care Workers</v>
      </c>
      <c r="B193" t="s">
        <v>5</v>
      </c>
      <c r="C193">
        <f t="shared" si="13"/>
        <v>0</v>
      </c>
      <c r="D193" s="2" t="s">
        <v>6</v>
      </c>
      <c r="E193" s="18"/>
      <c r="F193" s="18"/>
      <c r="G193" s="18"/>
      <c r="H193" s="18"/>
      <c r="I193" s="18"/>
      <c r="J193" s="18"/>
      <c r="K193" s="18"/>
      <c r="L193" s="18"/>
      <c r="M193" s="18"/>
      <c r="N193" s="18"/>
      <c r="O193" s="18"/>
      <c r="P193" s="18"/>
      <c r="Q193" s="18"/>
      <c r="R193" s="18"/>
      <c r="S193" s="18"/>
    </row>
    <row r="194" spans="1:23" x14ac:dyDescent="0.45">
      <c r="A194" s="2" t="str">
        <f>'Population Definitions'!B12</f>
        <v>Miners</v>
      </c>
      <c r="B194" t="s">
        <v>5</v>
      </c>
      <c r="C194" t="str">
        <f t="shared" si="13"/>
        <v>N.A.</v>
      </c>
      <c r="D194" s="2" t="s">
        <v>6</v>
      </c>
      <c r="E194" s="18"/>
      <c r="F194" s="18"/>
      <c r="G194" s="18"/>
      <c r="H194" s="18"/>
      <c r="I194" s="18"/>
      <c r="J194" s="18"/>
      <c r="K194" s="18"/>
      <c r="L194" s="18"/>
      <c r="M194" s="18"/>
      <c r="N194" s="18"/>
      <c r="O194" s="18"/>
      <c r="P194" s="18"/>
      <c r="Q194" s="18"/>
      <c r="R194" s="18"/>
      <c r="S194" s="18">
        <v>446.64477047625502</v>
      </c>
    </row>
    <row r="195" spans="1:23" x14ac:dyDescent="0.45">
      <c r="A195" s="2" t="str">
        <f>'Population Definitions'!B13</f>
        <v>PLHIV Miners</v>
      </c>
      <c r="B195" t="s">
        <v>5</v>
      </c>
      <c r="C195" t="str">
        <f t="shared" si="13"/>
        <v>N.A.</v>
      </c>
      <c r="D195" s="2" t="s">
        <v>6</v>
      </c>
      <c r="E195" s="18"/>
      <c r="F195" s="18"/>
      <c r="G195" s="18"/>
      <c r="H195" s="18"/>
      <c r="I195" s="18"/>
      <c r="J195" s="18"/>
      <c r="K195" s="18"/>
      <c r="L195" s="18"/>
      <c r="M195" s="18"/>
      <c r="N195" s="18"/>
      <c r="O195" s="18"/>
      <c r="P195" s="18"/>
      <c r="Q195" s="18"/>
      <c r="R195" s="18"/>
      <c r="S195" s="18">
        <v>535.05921613554995</v>
      </c>
    </row>
    <row r="197" spans="1:23" x14ac:dyDescent="0.45">
      <c r="A197" s="1" t="s">
        <v>18</v>
      </c>
      <c r="B197" s="1" t="s">
        <v>3</v>
      </c>
      <c r="C197" s="1" t="s">
        <v>4</v>
      </c>
      <c r="E197" s="1">
        <v>2000</v>
      </c>
      <c r="F197" s="1">
        <v>2001</v>
      </c>
      <c r="G197" s="1">
        <v>2002</v>
      </c>
      <c r="H197" s="1">
        <v>2003</v>
      </c>
      <c r="I197" s="1">
        <v>2004</v>
      </c>
      <c r="J197" s="1">
        <v>2005</v>
      </c>
      <c r="K197" s="1">
        <v>2006</v>
      </c>
      <c r="L197" s="1">
        <v>2007</v>
      </c>
      <c r="M197" s="1">
        <v>2008</v>
      </c>
      <c r="N197" s="1">
        <v>2009</v>
      </c>
      <c r="O197" s="1">
        <v>2010</v>
      </c>
      <c r="P197" s="1">
        <v>2011</v>
      </c>
      <c r="Q197" s="1">
        <v>2012</v>
      </c>
      <c r="R197" s="1">
        <v>2013</v>
      </c>
      <c r="S197" s="1">
        <v>2014</v>
      </c>
      <c r="T197" s="1">
        <v>2015</v>
      </c>
      <c r="U197" s="1">
        <v>2016</v>
      </c>
      <c r="V197" s="1">
        <v>2017</v>
      </c>
      <c r="W197" s="1">
        <v>2018</v>
      </c>
    </row>
    <row r="198" spans="1:23" x14ac:dyDescent="0.45">
      <c r="A198" s="2" t="str">
        <f>'Population Definitions'!B2</f>
        <v>Gen 0-4</v>
      </c>
      <c r="B198" t="s">
        <v>5</v>
      </c>
      <c r="C198" t="str">
        <f t="shared" ref="C198:C209" si="14">IF(SUMPRODUCT(--(E198:W198&lt;&gt;""))=0,0,"N.A.")</f>
        <v>N.A.</v>
      </c>
      <c r="D198" s="2" t="s">
        <v>6</v>
      </c>
      <c r="E198" s="19">
        <v>1.036838063</v>
      </c>
      <c r="F198" s="19">
        <v>1.495921404</v>
      </c>
      <c r="G198" s="19">
        <v>2.0350590500000001</v>
      </c>
      <c r="H198" s="19">
        <v>2.5921739979999998</v>
      </c>
      <c r="I198" s="19">
        <v>2.6851255749999998</v>
      </c>
      <c r="J198" s="19">
        <v>3.2681663539999999</v>
      </c>
      <c r="K198" s="19">
        <v>3.6683001470000001</v>
      </c>
      <c r="L198" s="19">
        <v>2.248956454</v>
      </c>
      <c r="M198" s="19">
        <v>1.624010253</v>
      </c>
      <c r="N198" s="19">
        <v>3.711036703</v>
      </c>
      <c r="O198" s="19">
        <v>5.2173427139999999</v>
      </c>
      <c r="P198" s="19">
        <v>4.2659808449999996</v>
      </c>
      <c r="Q198" s="19">
        <v>6.2339445790000001</v>
      </c>
      <c r="R198" s="19">
        <v>5.8655582290000003</v>
      </c>
      <c r="S198" s="19">
        <v>4.2342667059999997</v>
      </c>
    </row>
    <row r="199" spans="1:23" x14ac:dyDescent="0.45">
      <c r="A199" s="2" t="str">
        <f>'Population Definitions'!B3</f>
        <v>Gen 5-14</v>
      </c>
      <c r="B199" t="s">
        <v>5</v>
      </c>
      <c r="C199" t="str">
        <f t="shared" si="14"/>
        <v>N.A.</v>
      </c>
      <c r="D199" s="2" t="s">
        <v>6</v>
      </c>
      <c r="E199" s="19">
        <v>0.80776311000000001</v>
      </c>
      <c r="F199" s="19">
        <v>1.4193983480000001</v>
      </c>
      <c r="G199" s="19">
        <v>2.1621154950000001</v>
      </c>
      <c r="H199" s="19">
        <v>3.2752435919999998</v>
      </c>
      <c r="I199" s="19">
        <v>4.023042759</v>
      </c>
      <c r="J199" s="19">
        <v>4.7908995189999999</v>
      </c>
      <c r="K199" s="19">
        <v>4.966863654</v>
      </c>
      <c r="L199" s="19">
        <v>5.7635766479999999</v>
      </c>
      <c r="M199" s="19">
        <v>17.86411279</v>
      </c>
      <c r="N199" s="19">
        <v>14.28570062</v>
      </c>
      <c r="O199" s="19">
        <v>7.6086247910000004</v>
      </c>
      <c r="P199" s="19">
        <v>3.128385953</v>
      </c>
      <c r="Q199" s="19">
        <v>16.783696939999999</v>
      </c>
      <c r="R199" s="19">
        <v>14.0821164</v>
      </c>
      <c r="S199" s="19">
        <v>15.99343024</v>
      </c>
    </row>
    <row r="200" spans="1:23" x14ac:dyDescent="0.45">
      <c r="A200" s="2" t="str">
        <f>'Population Definitions'!B4</f>
        <v>Gen 15-64</v>
      </c>
      <c r="B200" t="s">
        <v>5</v>
      </c>
      <c r="C200" t="str">
        <f t="shared" si="14"/>
        <v>N.A.</v>
      </c>
      <c r="D200" s="2" t="s">
        <v>6</v>
      </c>
      <c r="E200" s="19">
        <v>237.47042669999999</v>
      </c>
      <c r="F200" s="19">
        <v>270.96084530000002</v>
      </c>
      <c r="G200" s="19">
        <v>288.90489980000001</v>
      </c>
      <c r="H200" s="19">
        <v>291.27271610000003</v>
      </c>
      <c r="I200" s="19">
        <v>283.77734959999998</v>
      </c>
      <c r="J200" s="19">
        <v>252.10840089999999</v>
      </c>
      <c r="K200" s="19">
        <v>227.0931569</v>
      </c>
      <c r="L200" s="19">
        <v>459.21965849999998</v>
      </c>
      <c r="M200" s="19">
        <v>294.6259063</v>
      </c>
      <c r="N200" s="19">
        <v>128.4222201</v>
      </c>
      <c r="O200" s="19">
        <v>121.859512</v>
      </c>
      <c r="P200" s="19">
        <v>124.5675212</v>
      </c>
      <c r="Q200" s="19">
        <v>126.8024848</v>
      </c>
      <c r="R200" s="19">
        <v>197.91611639999999</v>
      </c>
      <c r="S200" s="19">
        <v>242.24184600000001</v>
      </c>
    </row>
    <row r="201" spans="1:23" x14ac:dyDescent="0.45">
      <c r="A201" s="2" t="str">
        <f>'Population Definitions'!B5</f>
        <v>Gen 65+</v>
      </c>
      <c r="B201" t="s">
        <v>5</v>
      </c>
      <c r="C201" t="str">
        <f t="shared" si="14"/>
        <v>N.A.</v>
      </c>
      <c r="D201" s="2" t="s">
        <v>6</v>
      </c>
      <c r="E201" s="19">
        <v>0.78419698100000002</v>
      </c>
      <c r="F201" s="19">
        <v>1.0233371769999999</v>
      </c>
      <c r="G201" s="19">
        <v>1.2937839499999999</v>
      </c>
      <c r="H201" s="19">
        <v>1.6406811990000001</v>
      </c>
      <c r="I201" s="19">
        <v>1.4848213779999999</v>
      </c>
      <c r="J201" s="19">
        <v>2.0220145079999998</v>
      </c>
      <c r="K201" s="19">
        <v>2.1313539439999998</v>
      </c>
      <c r="L201" s="19">
        <v>2.5220395629999999</v>
      </c>
      <c r="M201" s="19">
        <v>2.0847223819999998</v>
      </c>
      <c r="N201" s="19">
        <v>5.357137732</v>
      </c>
      <c r="O201" s="19">
        <v>4.3018829050000003</v>
      </c>
      <c r="P201" s="19">
        <v>1.058931415</v>
      </c>
      <c r="Q201" s="19">
        <v>0.64455908500000003</v>
      </c>
      <c r="R201" s="19">
        <v>13.269686610000001</v>
      </c>
      <c r="S201" s="19">
        <v>11.85594678</v>
      </c>
    </row>
    <row r="202" spans="1:23" x14ac:dyDescent="0.45">
      <c r="A202" s="2" t="str">
        <f>'Population Definitions'!B6</f>
        <v>PLHIV 15-64</v>
      </c>
      <c r="B202" t="s">
        <v>5</v>
      </c>
      <c r="C202" t="str">
        <f t="shared" si="14"/>
        <v>N.A.</v>
      </c>
      <c r="D202" s="2" t="s">
        <v>6</v>
      </c>
      <c r="E202" s="19">
        <v>150.46652839999999</v>
      </c>
      <c r="F202" s="19">
        <v>189.42155450000001</v>
      </c>
      <c r="G202" s="19">
        <v>232.5086671</v>
      </c>
      <c r="H202" s="19">
        <v>277.24020189999999</v>
      </c>
      <c r="I202" s="19">
        <v>323.08578720000003</v>
      </c>
      <c r="J202" s="19">
        <v>359.86991230000001</v>
      </c>
      <c r="K202" s="19">
        <v>362.11592239999999</v>
      </c>
      <c r="L202" s="19">
        <v>391.38018240000002</v>
      </c>
      <c r="M202" s="19">
        <v>383.73602069999998</v>
      </c>
      <c r="N202" s="19">
        <v>387.20063979999998</v>
      </c>
      <c r="O202" s="19">
        <v>362.60325160000002</v>
      </c>
      <c r="P202" s="19">
        <v>339.3287249</v>
      </c>
      <c r="Q202" s="19">
        <v>410.7896629</v>
      </c>
      <c r="R202" s="19">
        <v>859.52635980000002</v>
      </c>
      <c r="S202" s="19">
        <v>1127.8064220000001</v>
      </c>
    </row>
    <row r="203" spans="1:23" x14ac:dyDescent="0.45">
      <c r="A203" s="2" t="str">
        <f>'Population Definitions'!B7</f>
        <v>PLHIV 65+</v>
      </c>
      <c r="B203" t="s">
        <v>5</v>
      </c>
      <c r="C203" t="str">
        <f t="shared" si="14"/>
        <v>N.A.</v>
      </c>
      <c r="D203" s="2" t="s">
        <v>6</v>
      </c>
      <c r="E203" s="19">
        <v>0.39416720700000002</v>
      </c>
      <c r="F203" s="19">
        <v>0.48295384200000002</v>
      </c>
      <c r="G203" s="19">
        <v>0.57897718200000003</v>
      </c>
      <c r="H203" s="19">
        <v>0.70155224599999999</v>
      </c>
      <c r="I203" s="19">
        <v>0.61035618800000002</v>
      </c>
      <c r="J203" s="19">
        <v>0.80296767300000005</v>
      </c>
      <c r="K203" s="19">
        <v>0.82096248999999999</v>
      </c>
      <c r="L203" s="19">
        <v>0.53066360700000004</v>
      </c>
      <c r="M203" s="19">
        <v>1.1632981250000001</v>
      </c>
      <c r="N203" s="19">
        <v>1.9110432829999999</v>
      </c>
      <c r="O203" s="19">
        <v>10.18916308</v>
      </c>
      <c r="P203" s="19">
        <v>1.785055815</v>
      </c>
      <c r="Q203" s="19">
        <v>1.558486145</v>
      </c>
      <c r="R203" s="19">
        <v>3.7913390310000001</v>
      </c>
      <c r="S203" s="19">
        <v>4.4713582870000002</v>
      </c>
    </row>
    <row r="204" spans="1:23" x14ac:dyDescent="0.45">
      <c r="A204" s="2" t="str">
        <f>'Population Definitions'!B8</f>
        <v>Prisoners</v>
      </c>
      <c r="B204" t="s">
        <v>5</v>
      </c>
      <c r="C204">
        <f t="shared" si="14"/>
        <v>0</v>
      </c>
      <c r="D204" s="2" t="s">
        <v>6</v>
      </c>
    </row>
    <row r="205" spans="1:23" x14ac:dyDescent="0.45">
      <c r="A205" s="2" t="str">
        <f>'Population Definitions'!B9</f>
        <v>PLHIV Prisoners</v>
      </c>
      <c r="B205" t="s">
        <v>5</v>
      </c>
      <c r="C205">
        <f t="shared" si="14"/>
        <v>0</v>
      </c>
      <c r="D205" s="2" t="s">
        <v>6</v>
      </c>
    </row>
    <row r="206" spans="1:23" x14ac:dyDescent="0.45">
      <c r="A206" s="2" t="str">
        <f>'Population Definitions'!B10</f>
        <v>Health Care Workers</v>
      </c>
      <c r="B206" t="s">
        <v>5</v>
      </c>
      <c r="C206">
        <f t="shared" si="14"/>
        <v>0</v>
      </c>
      <c r="D206" s="2" t="s">
        <v>6</v>
      </c>
    </row>
    <row r="207" spans="1:23" x14ac:dyDescent="0.45">
      <c r="A207" s="2" t="str">
        <f>'Population Definitions'!B11</f>
        <v>PLHIV Health Care Workers</v>
      </c>
      <c r="B207" t="s">
        <v>5</v>
      </c>
      <c r="C207">
        <f t="shared" si="14"/>
        <v>0</v>
      </c>
      <c r="D207" s="2" t="s">
        <v>6</v>
      </c>
    </row>
    <row r="208" spans="1:23" x14ac:dyDescent="0.45">
      <c r="A208" s="2" t="str">
        <f>'Population Definitions'!B12</f>
        <v>Miners</v>
      </c>
      <c r="B208" t="s">
        <v>5</v>
      </c>
      <c r="C208" t="str">
        <f t="shared" si="14"/>
        <v>N.A.</v>
      </c>
      <c r="D208" s="2" t="s">
        <v>6</v>
      </c>
      <c r="S208" s="20">
        <v>13.195420406192873</v>
      </c>
    </row>
    <row r="209" spans="1:23" x14ac:dyDescent="0.45">
      <c r="A209" s="2" t="str">
        <f>'Population Definitions'!B13</f>
        <v>PLHIV Miners</v>
      </c>
      <c r="B209" t="s">
        <v>5</v>
      </c>
      <c r="C209" t="str">
        <f t="shared" si="14"/>
        <v>N.A.</v>
      </c>
      <c r="D209" s="2" t="s">
        <v>6</v>
      </c>
      <c r="S209" s="20">
        <v>11.737993198711962</v>
      </c>
    </row>
    <row r="211" spans="1:23" x14ac:dyDescent="0.45">
      <c r="A211" s="1" t="s">
        <v>19</v>
      </c>
      <c r="B211" s="1" t="s">
        <v>3</v>
      </c>
      <c r="C211" s="1" t="s">
        <v>4</v>
      </c>
      <c r="E211" s="1">
        <v>2000</v>
      </c>
      <c r="F211" s="1">
        <v>2001</v>
      </c>
      <c r="G211" s="1">
        <v>2002</v>
      </c>
      <c r="H211" s="1">
        <v>2003</v>
      </c>
      <c r="I211" s="1">
        <v>2004</v>
      </c>
      <c r="J211" s="1">
        <v>2005</v>
      </c>
      <c r="K211" s="1">
        <v>2006</v>
      </c>
      <c r="L211" s="1">
        <v>2007</v>
      </c>
      <c r="M211" s="1">
        <v>2008</v>
      </c>
      <c r="N211" s="1">
        <v>2009</v>
      </c>
      <c r="O211" s="1">
        <v>2010</v>
      </c>
      <c r="P211" s="1">
        <v>2011</v>
      </c>
      <c r="Q211" s="1">
        <v>2012</v>
      </c>
      <c r="R211" s="1">
        <v>2013</v>
      </c>
      <c r="S211" s="1">
        <v>2014</v>
      </c>
      <c r="T211" s="1">
        <v>2015</v>
      </c>
      <c r="U211" s="1">
        <v>2016</v>
      </c>
      <c r="V211" s="1">
        <v>2017</v>
      </c>
      <c r="W211" s="1">
        <v>2018</v>
      </c>
    </row>
    <row r="212" spans="1:23" x14ac:dyDescent="0.45">
      <c r="A212" s="2" t="str">
        <f>'Population Definitions'!B2</f>
        <v>Gen 0-4</v>
      </c>
      <c r="B212" t="s">
        <v>5</v>
      </c>
      <c r="C212">
        <f t="shared" ref="C212:C223" si="15">IF(SUMPRODUCT(--(E212:W212&lt;&gt;""))=0,0,"N.A.")</f>
        <v>0</v>
      </c>
      <c r="D212" s="2" t="s">
        <v>6</v>
      </c>
    </row>
    <row r="213" spans="1:23" x14ac:dyDescent="0.45">
      <c r="A213" s="2" t="str">
        <f>'Population Definitions'!B3</f>
        <v>Gen 5-14</v>
      </c>
      <c r="B213" t="s">
        <v>5</v>
      </c>
      <c r="C213">
        <f t="shared" si="15"/>
        <v>0</v>
      </c>
      <c r="D213" s="2" t="s">
        <v>6</v>
      </c>
    </row>
    <row r="214" spans="1:23" x14ac:dyDescent="0.45">
      <c r="A214" s="2" t="str">
        <f>'Population Definitions'!B4</f>
        <v>Gen 15-64</v>
      </c>
      <c r="B214" t="s">
        <v>5</v>
      </c>
      <c r="C214" t="str">
        <f t="shared" si="15"/>
        <v>N.A.</v>
      </c>
      <c r="D214" s="2" t="s">
        <v>6</v>
      </c>
      <c r="E214" s="21">
        <v>10.95225596</v>
      </c>
      <c r="F214" s="21">
        <v>11.904191900000001</v>
      </c>
      <c r="G214" s="21">
        <v>13.518327210000001</v>
      </c>
      <c r="H214" s="21">
        <v>16.117828670000002</v>
      </c>
      <c r="I214" s="21">
        <v>17.679646340000001</v>
      </c>
      <c r="J214" s="21">
        <v>16.166088590000001</v>
      </c>
      <c r="K214" s="21">
        <v>19.769871949999999</v>
      </c>
      <c r="L214" s="21">
        <v>5.9855280469999999</v>
      </c>
      <c r="M214" s="21">
        <v>30.197624569999999</v>
      </c>
      <c r="N214" s="21">
        <v>25.003720690000002</v>
      </c>
      <c r="O214" s="21">
        <v>17.956354510000001</v>
      </c>
      <c r="P214" s="21">
        <v>6.5411706289999998</v>
      </c>
      <c r="Q214" s="21">
        <v>5.4547015070000002</v>
      </c>
      <c r="R214" s="21">
        <v>16.598565600000001</v>
      </c>
      <c r="S214" s="21">
        <v>6.2615822799999998</v>
      </c>
    </row>
    <row r="215" spans="1:23" x14ac:dyDescent="0.45">
      <c r="A215" s="2" t="str">
        <f>'Population Definitions'!B5</f>
        <v>Gen 65+</v>
      </c>
      <c r="B215" t="s">
        <v>5</v>
      </c>
      <c r="C215">
        <f t="shared" si="15"/>
        <v>0</v>
      </c>
      <c r="D215" s="2" t="s">
        <v>6</v>
      </c>
    </row>
    <row r="216" spans="1:23" x14ac:dyDescent="0.45">
      <c r="A216" s="2" t="str">
        <f>'Population Definitions'!B6</f>
        <v>PLHIV 15-64</v>
      </c>
      <c r="B216" t="s">
        <v>5</v>
      </c>
      <c r="C216" t="str">
        <f t="shared" si="15"/>
        <v>N.A.</v>
      </c>
      <c r="D216" s="2" t="s">
        <v>6</v>
      </c>
      <c r="E216" s="22">
        <v>7.493624552</v>
      </c>
      <c r="F216" s="22">
        <v>7.639771026</v>
      </c>
      <c r="G216" s="22">
        <v>10.80178061</v>
      </c>
      <c r="H216" s="22">
        <v>14.984018499999999</v>
      </c>
      <c r="I216" s="22">
        <v>19.88335571</v>
      </c>
      <c r="J216" s="22">
        <v>26.269156150000001</v>
      </c>
      <c r="K216" s="22">
        <v>23.438395849999999</v>
      </c>
      <c r="L216" s="22">
        <v>16.06084663</v>
      </c>
      <c r="M216" s="22">
        <v>20.254603629999998</v>
      </c>
      <c r="N216" s="22">
        <v>38.582422379999997</v>
      </c>
      <c r="O216" s="22">
        <v>27.696314879999999</v>
      </c>
      <c r="P216" s="22">
        <v>23.58820133</v>
      </c>
      <c r="Q216" s="22">
        <v>21.163208180000002</v>
      </c>
      <c r="R216" s="22">
        <v>9.484742486</v>
      </c>
      <c r="S216" s="22">
        <v>22.567695010000001</v>
      </c>
    </row>
    <row r="217" spans="1:23" x14ac:dyDescent="0.45">
      <c r="A217" s="2" t="str">
        <f>'Population Definitions'!B7</f>
        <v>PLHIV 65+</v>
      </c>
      <c r="B217" t="s">
        <v>5</v>
      </c>
      <c r="C217">
        <f t="shared" si="15"/>
        <v>0</v>
      </c>
      <c r="D217" s="2" t="s">
        <v>6</v>
      </c>
    </row>
    <row r="218" spans="1:23" x14ac:dyDescent="0.45">
      <c r="A218" s="2" t="str">
        <f>'Population Definitions'!B8</f>
        <v>Prisoners</v>
      </c>
      <c r="B218" t="s">
        <v>5</v>
      </c>
      <c r="C218">
        <f t="shared" si="15"/>
        <v>0</v>
      </c>
      <c r="D218" s="2" t="s">
        <v>6</v>
      </c>
    </row>
    <row r="219" spans="1:23" x14ac:dyDescent="0.45">
      <c r="A219" s="2" t="str">
        <f>'Population Definitions'!B9</f>
        <v>PLHIV Prisoners</v>
      </c>
      <c r="B219" t="s">
        <v>5</v>
      </c>
      <c r="C219">
        <f t="shared" si="15"/>
        <v>0</v>
      </c>
      <c r="D219" s="2" t="s">
        <v>6</v>
      </c>
    </row>
    <row r="220" spans="1:23" x14ac:dyDescent="0.45">
      <c r="A220" s="2" t="str">
        <f>'Population Definitions'!B10</f>
        <v>Health Care Workers</v>
      </c>
      <c r="B220" t="s">
        <v>5</v>
      </c>
      <c r="C220">
        <f t="shared" si="15"/>
        <v>0</v>
      </c>
      <c r="D220" s="2" t="s">
        <v>6</v>
      </c>
    </row>
    <row r="221" spans="1:23" x14ac:dyDescent="0.45">
      <c r="A221" s="2" t="str">
        <f>'Population Definitions'!B11</f>
        <v>PLHIV Health Care Workers</v>
      </c>
      <c r="B221" t="s">
        <v>5</v>
      </c>
      <c r="C221">
        <f t="shared" si="15"/>
        <v>0</v>
      </c>
      <c r="D221" s="2" t="s">
        <v>6</v>
      </c>
    </row>
    <row r="222" spans="1:23" x14ac:dyDescent="0.45">
      <c r="A222" s="2" t="str">
        <f>'Population Definitions'!B12</f>
        <v>Miners</v>
      </c>
      <c r="B222" t="s">
        <v>5</v>
      </c>
      <c r="C222" t="str">
        <f t="shared" si="15"/>
        <v>N.A.</v>
      </c>
      <c r="D222" s="2" t="s">
        <v>6</v>
      </c>
      <c r="S222" s="23">
        <v>1.1729262583282574</v>
      </c>
    </row>
    <row r="223" spans="1:23" x14ac:dyDescent="0.45">
      <c r="A223" s="2" t="str">
        <f>'Population Definitions'!B13</f>
        <v>PLHIV Miners</v>
      </c>
      <c r="B223" t="s">
        <v>5</v>
      </c>
      <c r="C223" t="str">
        <f t="shared" si="15"/>
        <v>N.A.</v>
      </c>
      <c r="D223" s="2" t="s">
        <v>6</v>
      </c>
      <c r="S223" s="23">
        <v>1.0433771732188413</v>
      </c>
    </row>
    <row r="225" spans="1:23" x14ac:dyDescent="0.45">
      <c r="A225" s="1" t="s">
        <v>20</v>
      </c>
      <c r="B225" s="1" t="s">
        <v>3</v>
      </c>
      <c r="C225" s="1" t="s">
        <v>4</v>
      </c>
      <c r="E225" s="1">
        <v>2000</v>
      </c>
      <c r="F225" s="1">
        <v>2001</v>
      </c>
      <c r="G225" s="1">
        <v>2002</v>
      </c>
      <c r="H225" s="1">
        <v>2003</v>
      </c>
      <c r="I225" s="1">
        <v>2004</v>
      </c>
      <c r="J225" s="1">
        <v>2005</v>
      </c>
      <c r="K225" s="1">
        <v>2006</v>
      </c>
      <c r="L225" s="1">
        <v>2007</v>
      </c>
      <c r="M225" s="1">
        <v>2008</v>
      </c>
      <c r="N225" s="1">
        <v>2009</v>
      </c>
      <c r="O225" s="1">
        <v>2010</v>
      </c>
      <c r="P225" s="1">
        <v>2011</v>
      </c>
      <c r="Q225" s="1">
        <v>2012</v>
      </c>
      <c r="R225" s="1">
        <v>2013</v>
      </c>
      <c r="S225" s="1">
        <v>2014</v>
      </c>
      <c r="T225" s="1">
        <v>2015</v>
      </c>
      <c r="U225" s="1">
        <v>2016</v>
      </c>
      <c r="V225" s="1">
        <v>2017</v>
      </c>
      <c r="W225" s="1">
        <v>2018</v>
      </c>
    </row>
    <row r="226" spans="1:23" x14ac:dyDescent="0.45">
      <c r="A226" s="2" t="str">
        <f>'Population Definitions'!B2</f>
        <v>Gen 0-4</v>
      </c>
      <c r="B226" t="s">
        <v>5</v>
      </c>
      <c r="C226" t="str">
        <f t="shared" ref="C226:C237" si="16">IF(SUMPRODUCT(--(E226:W226&lt;&gt;""))=0,0,"N.A.")</f>
        <v>N.A.</v>
      </c>
      <c r="D226" s="2" t="s">
        <v>6</v>
      </c>
      <c r="E226" s="28">
        <v>278.05931041853324</v>
      </c>
      <c r="F226" s="28">
        <v>321.50323119825754</v>
      </c>
      <c r="G226" s="28">
        <v>365.29048934996609</v>
      </c>
      <c r="H226" s="28">
        <v>436.6482320247656</v>
      </c>
      <c r="I226" s="28">
        <v>530.25162132257935</v>
      </c>
      <c r="J226" s="28">
        <v>947.39052740020247</v>
      </c>
      <c r="K226" s="28">
        <v>1635.2826064695128</v>
      </c>
      <c r="L226" s="28">
        <v>2188.4035468704133</v>
      </c>
      <c r="M226" s="28">
        <v>3041.7686283585576</v>
      </c>
      <c r="N226" s="28">
        <v>3355.2189473648614</v>
      </c>
      <c r="O226" s="28">
        <v>3401.1964182630591</v>
      </c>
      <c r="P226" s="28">
        <v>3386.4276456630364</v>
      </c>
      <c r="Q226" s="28">
        <v>3448.925413210296</v>
      </c>
      <c r="R226" s="28">
        <v>3655.9422273703753</v>
      </c>
      <c r="S226" s="28">
        <v>3158.4426998541448</v>
      </c>
    </row>
    <row r="227" spans="1:23" x14ac:dyDescent="0.45">
      <c r="A227" s="2" t="str">
        <f>'Population Definitions'!B3</f>
        <v>Gen 5-14</v>
      </c>
      <c r="B227" t="s">
        <v>5</v>
      </c>
      <c r="C227" t="str">
        <f t="shared" si="16"/>
        <v>N.A.</v>
      </c>
      <c r="D227" s="2" t="s">
        <v>6</v>
      </c>
      <c r="E227" s="28">
        <v>157.58784316810909</v>
      </c>
      <c r="F227" s="28">
        <v>182.31667550011881</v>
      </c>
      <c r="G227" s="28">
        <v>207.42505870482489</v>
      </c>
      <c r="H227" s="28">
        <v>192.28465521173925</v>
      </c>
      <c r="I227" s="28">
        <v>296.98141619391953</v>
      </c>
      <c r="J227" s="28">
        <v>431.37560724721561</v>
      </c>
      <c r="K227" s="28">
        <v>581.32273392618845</v>
      </c>
      <c r="L227" s="28">
        <v>674.37216249786286</v>
      </c>
      <c r="M227" s="28">
        <v>1023.703309762673</v>
      </c>
      <c r="N227" s="28">
        <v>1106.7879830480806</v>
      </c>
      <c r="O227" s="28">
        <v>1327.1358588566609</v>
      </c>
      <c r="P227" s="28">
        <v>1385.8303903790281</v>
      </c>
      <c r="Q227" s="28">
        <v>1485.6405689261619</v>
      </c>
      <c r="R227" s="28">
        <v>1396.2764117831177</v>
      </c>
      <c r="S227" s="28">
        <v>1260.0587971529083</v>
      </c>
    </row>
    <row r="228" spans="1:23" x14ac:dyDescent="0.45">
      <c r="A228" s="2" t="str">
        <f>'Population Definitions'!B4</f>
        <v>Gen 15-64</v>
      </c>
      <c r="B228" t="s">
        <v>5</v>
      </c>
      <c r="C228" t="str">
        <f t="shared" si="16"/>
        <v>N.A.</v>
      </c>
      <c r="D228" s="2" t="s">
        <v>6</v>
      </c>
      <c r="E228" s="28">
        <v>271.54188681786127</v>
      </c>
      <c r="F228" s="28">
        <v>316.17308377997233</v>
      </c>
      <c r="G228" s="28">
        <v>360.35957222152899</v>
      </c>
      <c r="H228" s="28">
        <v>450.38701904893333</v>
      </c>
      <c r="I228" s="28">
        <v>569.15853831500795</v>
      </c>
      <c r="J228" s="28">
        <v>694.81183635132686</v>
      </c>
      <c r="K228" s="28">
        <v>488.01769569589811</v>
      </c>
      <c r="L228" s="28">
        <v>1225.0837444717545</v>
      </c>
      <c r="M228" s="28">
        <v>1626.8424542479254</v>
      </c>
      <c r="N228" s="28">
        <v>2042.3594247081885</v>
      </c>
      <c r="O228" s="28">
        <v>2412.6921037125503</v>
      </c>
      <c r="P228" s="28">
        <v>2755.4508955649849</v>
      </c>
      <c r="Q228" s="28">
        <v>3083.848073211092</v>
      </c>
      <c r="R228" s="28">
        <v>4159.6574058975566</v>
      </c>
      <c r="S228" s="28">
        <v>5779.2374861545923</v>
      </c>
    </row>
    <row r="229" spans="1:23" x14ac:dyDescent="0.45">
      <c r="A229" s="2" t="str">
        <f>'Population Definitions'!B5</f>
        <v>Gen 65+</v>
      </c>
      <c r="B229" t="s">
        <v>5</v>
      </c>
      <c r="C229" t="str">
        <f t="shared" si="16"/>
        <v>N.A.</v>
      </c>
      <c r="D229" s="2" t="s">
        <v>6</v>
      </c>
      <c r="E229" s="28">
        <v>36.692429742224569</v>
      </c>
      <c r="F229" s="28">
        <v>42.46655565068663</v>
      </c>
      <c r="G229" s="28">
        <v>48.322309213653817</v>
      </c>
      <c r="H229" s="28">
        <v>62.590612481994377</v>
      </c>
      <c r="I229" s="28">
        <v>93.064531035349773</v>
      </c>
      <c r="J229" s="28">
        <v>114.10879732633006</v>
      </c>
      <c r="K229" s="28">
        <v>116.26594191100598</v>
      </c>
      <c r="L229" s="28">
        <v>172.7661067542515</v>
      </c>
      <c r="M229" s="28">
        <v>151.30572271646059</v>
      </c>
      <c r="N229" s="28">
        <v>295.64969011485903</v>
      </c>
      <c r="O229" s="28">
        <v>365.30193198614535</v>
      </c>
      <c r="P229" s="28">
        <v>335.7328882339873</v>
      </c>
      <c r="Q229" s="28">
        <v>398.44835934374947</v>
      </c>
      <c r="R229" s="28">
        <v>480.34036252113515</v>
      </c>
      <c r="S229" s="28">
        <v>684.00280675275621</v>
      </c>
    </row>
    <row r="230" spans="1:23" x14ac:dyDescent="0.45">
      <c r="A230" s="2" t="str">
        <f>'Population Definitions'!B6</f>
        <v>PLHIV 15-64</v>
      </c>
      <c r="B230" t="s">
        <v>5</v>
      </c>
      <c r="C230" t="str">
        <f t="shared" si="16"/>
        <v>N.A.</v>
      </c>
      <c r="D230" s="2" t="s">
        <v>6</v>
      </c>
      <c r="E230" s="28">
        <v>2243.1842743332945</v>
      </c>
      <c r="F230" s="28">
        <v>2587.6595644321733</v>
      </c>
      <c r="G230" s="28">
        <v>2940.6616698601374</v>
      </c>
      <c r="H230" s="28">
        <v>3644.4276324138632</v>
      </c>
      <c r="I230" s="28">
        <v>4554.6309362169286</v>
      </c>
      <c r="J230" s="28">
        <v>5487.3223380354384</v>
      </c>
      <c r="K230" s="28">
        <v>8833.8375215136839</v>
      </c>
      <c r="L230" s="28">
        <v>8329.3816369313299</v>
      </c>
      <c r="M230" s="28">
        <v>12246.254236850949</v>
      </c>
      <c r="N230" s="28">
        <v>14810.493083673702</v>
      </c>
      <c r="O230" s="28">
        <v>19715.508868371089</v>
      </c>
      <c r="P230" s="28">
        <v>18807.977999364666</v>
      </c>
      <c r="Q230" s="28">
        <v>19952.029429935112</v>
      </c>
      <c r="R230" s="28">
        <v>23314.036151892469</v>
      </c>
      <c r="S230" s="28">
        <v>26812.06147566759</v>
      </c>
    </row>
    <row r="231" spans="1:23" x14ac:dyDescent="0.45">
      <c r="A231" s="2" t="str">
        <f>'Population Definitions'!B7</f>
        <v>PLHIV 65+</v>
      </c>
      <c r="B231" t="s">
        <v>5</v>
      </c>
      <c r="C231" t="str">
        <f t="shared" si="16"/>
        <v>N.A.</v>
      </c>
      <c r="D231" s="2" t="s">
        <v>6</v>
      </c>
      <c r="E231" s="28">
        <v>14.364518772625559</v>
      </c>
      <c r="F231" s="28">
        <v>16.600857318482355</v>
      </c>
      <c r="G231" s="28">
        <v>18.857419698180902</v>
      </c>
      <c r="H231" s="28">
        <v>24.366666697189419</v>
      </c>
      <c r="I231" s="28">
        <v>36.088779409149623</v>
      </c>
      <c r="J231" s="28">
        <v>44.088358733892129</v>
      </c>
      <c r="K231" s="28">
        <v>65.448778242788194</v>
      </c>
      <c r="L231" s="28">
        <v>67.446455723286121</v>
      </c>
      <c r="M231" s="28">
        <v>139.78206437568858</v>
      </c>
      <c r="N231" s="28">
        <v>121.7526795217851</v>
      </c>
      <c r="O231" s="28">
        <v>380.49261056191517</v>
      </c>
      <c r="P231" s="28">
        <v>197.33940222073645</v>
      </c>
      <c r="Q231" s="28">
        <v>213.59626082094027</v>
      </c>
      <c r="R231" s="28">
        <v>207.80261518381013</v>
      </c>
      <c r="S231" s="28">
        <v>344.18434305148003</v>
      </c>
    </row>
    <row r="232" spans="1:23" x14ac:dyDescent="0.45">
      <c r="A232" s="2" t="str">
        <f>'Population Definitions'!B8</f>
        <v>Prisoners</v>
      </c>
      <c r="B232" t="s">
        <v>5</v>
      </c>
      <c r="C232" t="str">
        <f t="shared" si="16"/>
        <v>N.A.</v>
      </c>
      <c r="D232" s="2" t="s">
        <v>6</v>
      </c>
      <c r="E232" s="28">
        <v>129.94155845851776</v>
      </c>
      <c r="F232" s="28">
        <v>150.1799923632565</v>
      </c>
      <c r="G232" s="28">
        <v>170.5111651433775</v>
      </c>
      <c r="H232" s="28">
        <v>112.49358806186174</v>
      </c>
      <c r="I232" s="28">
        <v>89.885285096909001</v>
      </c>
      <c r="J232" s="28">
        <v>58.731702872660748</v>
      </c>
      <c r="K232" s="28">
        <v>35.69210396184225</v>
      </c>
      <c r="L232" s="28">
        <v>39.868046556886</v>
      </c>
      <c r="M232" s="28">
        <v>43.83805079013225</v>
      </c>
      <c r="N232" s="28">
        <v>44.299418048438746</v>
      </c>
      <c r="O232" s="28">
        <v>75.365758781897753</v>
      </c>
      <c r="P232" s="28">
        <v>103.38603282416676</v>
      </c>
      <c r="Q232" s="28">
        <v>88.156126032275495</v>
      </c>
      <c r="R232" s="28">
        <v>189.56231631087024</v>
      </c>
      <c r="S232" s="28">
        <v>259.91419346238251</v>
      </c>
    </row>
    <row r="233" spans="1:23" x14ac:dyDescent="0.45">
      <c r="A233" s="2" t="str">
        <f>'Population Definitions'!B9</f>
        <v>PLHIV Prisoners</v>
      </c>
      <c r="B233" t="s">
        <v>5</v>
      </c>
      <c r="C233" t="str">
        <f t="shared" si="16"/>
        <v>N.A.</v>
      </c>
      <c r="D233" s="2" t="s">
        <v>6</v>
      </c>
      <c r="E233" s="28">
        <v>106.39388821264373</v>
      </c>
      <c r="F233" s="28">
        <v>122.96476592108021</v>
      </c>
      <c r="G233" s="28">
        <v>139.61157660782987</v>
      </c>
      <c r="H233" s="28">
        <v>82.202472090330303</v>
      </c>
      <c r="I233" s="28">
        <v>73.596508214999687</v>
      </c>
      <c r="J233" s="28">
        <v>48.088496891215179</v>
      </c>
      <c r="K233" s="28">
        <v>55.263078266677468</v>
      </c>
      <c r="L233" s="28">
        <v>73.114496536582649</v>
      </c>
      <c r="M233" s="28">
        <v>123.16047767751013</v>
      </c>
      <c r="N233" s="28">
        <v>169.73195993262223</v>
      </c>
      <c r="O233" s="28">
        <v>180.81986473831421</v>
      </c>
      <c r="P233" s="28">
        <v>208.38633345091142</v>
      </c>
      <c r="Q233" s="28">
        <v>139.30209269909804</v>
      </c>
      <c r="R233" s="28">
        <v>148.8535980694875</v>
      </c>
      <c r="S233" s="28">
        <v>207.45026287349788</v>
      </c>
    </row>
    <row r="234" spans="1:23" x14ac:dyDescent="0.45">
      <c r="A234" s="2" t="str">
        <f>'Population Definitions'!B10</f>
        <v>Health Care Workers</v>
      </c>
      <c r="B234" t="s">
        <v>5</v>
      </c>
      <c r="C234">
        <f t="shared" si="16"/>
        <v>0</v>
      </c>
      <c r="D234" s="2" t="s">
        <v>6</v>
      </c>
      <c r="E234" s="28"/>
      <c r="F234" s="28"/>
      <c r="G234" s="28"/>
      <c r="H234" s="28"/>
      <c r="I234" s="28"/>
      <c r="J234" s="28"/>
      <c r="K234" s="28"/>
      <c r="L234" s="28"/>
      <c r="M234" s="28"/>
      <c r="N234" s="28"/>
      <c r="O234" s="28"/>
      <c r="P234" s="28"/>
      <c r="Q234" s="28"/>
      <c r="R234" s="28"/>
      <c r="S234" s="28"/>
    </row>
    <row r="235" spans="1:23" x14ac:dyDescent="0.45">
      <c r="A235" s="2" t="str">
        <f>'Population Definitions'!B11</f>
        <v>PLHIV Health Care Workers</v>
      </c>
      <c r="B235" t="s">
        <v>5</v>
      </c>
      <c r="C235">
        <f t="shared" si="16"/>
        <v>0</v>
      </c>
      <c r="D235" s="2" t="s">
        <v>6</v>
      </c>
      <c r="E235" s="28"/>
      <c r="F235" s="28"/>
      <c r="G235" s="28"/>
      <c r="H235" s="28"/>
      <c r="I235" s="28"/>
      <c r="J235" s="28"/>
      <c r="K235" s="28"/>
      <c r="L235" s="28"/>
      <c r="M235" s="28"/>
      <c r="N235" s="28"/>
      <c r="O235" s="28"/>
      <c r="P235" s="28"/>
      <c r="Q235" s="28"/>
      <c r="R235" s="28"/>
      <c r="S235" s="28"/>
    </row>
    <row r="236" spans="1:23" x14ac:dyDescent="0.45">
      <c r="A236" s="2" t="str">
        <f>'Population Definitions'!B12</f>
        <v>Miners</v>
      </c>
      <c r="B236" t="s">
        <v>5</v>
      </c>
      <c r="C236" t="str">
        <f t="shared" si="16"/>
        <v>N.A.</v>
      </c>
      <c r="D236" s="2" t="s">
        <v>6</v>
      </c>
      <c r="E236" s="28"/>
      <c r="F236" s="28"/>
      <c r="G236" s="28"/>
      <c r="H236" s="28"/>
      <c r="I236" s="28"/>
      <c r="J236" s="28"/>
      <c r="K236" s="28"/>
      <c r="L236" s="28"/>
      <c r="M236" s="28"/>
      <c r="N236" s="28"/>
      <c r="O236" s="28"/>
      <c r="P236" s="28"/>
      <c r="Q236" s="28"/>
      <c r="R236" s="28"/>
      <c r="S236" s="28">
        <v>419.60522952374492</v>
      </c>
    </row>
    <row r="237" spans="1:23" x14ac:dyDescent="0.45">
      <c r="A237" s="2" t="str">
        <f>'Population Definitions'!B13</f>
        <v>PLHIV Miners</v>
      </c>
      <c r="B237" t="s">
        <v>5</v>
      </c>
      <c r="C237" t="str">
        <f t="shared" si="16"/>
        <v>N.A.</v>
      </c>
      <c r="D237" s="2" t="s">
        <v>6</v>
      </c>
      <c r="E237" s="28"/>
      <c r="F237" s="28"/>
      <c r="G237" s="28"/>
      <c r="H237" s="28"/>
      <c r="I237" s="28"/>
      <c r="J237" s="28"/>
      <c r="K237" s="28"/>
      <c r="L237" s="28"/>
      <c r="M237" s="28"/>
      <c r="N237" s="28"/>
      <c r="O237" s="28"/>
      <c r="P237" s="28"/>
      <c r="Q237" s="28"/>
      <c r="R237" s="28"/>
      <c r="S237" s="28">
        <v>862.44078386444994</v>
      </c>
    </row>
    <row r="239" spans="1:23" x14ac:dyDescent="0.45">
      <c r="A239" s="1" t="s">
        <v>21</v>
      </c>
      <c r="B239" s="1" t="s">
        <v>3</v>
      </c>
      <c r="C239" s="1" t="s">
        <v>4</v>
      </c>
      <c r="E239" s="1">
        <v>2000</v>
      </c>
      <c r="F239" s="1">
        <v>2001</v>
      </c>
      <c r="G239" s="1">
        <v>2002</v>
      </c>
      <c r="H239" s="1">
        <v>2003</v>
      </c>
      <c r="I239" s="1">
        <v>2004</v>
      </c>
      <c r="J239" s="1">
        <v>2005</v>
      </c>
      <c r="K239" s="1">
        <v>2006</v>
      </c>
      <c r="L239" s="1">
        <v>2007</v>
      </c>
      <c r="M239" s="1">
        <v>2008</v>
      </c>
      <c r="N239" s="1">
        <v>2009</v>
      </c>
      <c r="O239" s="1">
        <v>2010</v>
      </c>
      <c r="P239" s="1">
        <v>2011</v>
      </c>
      <c r="Q239" s="1">
        <v>2012</v>
      </c>
      <c r="R239" s="1">
        <v>2013</v>
      </c>
      <c r="S239" s="1">
        <v>2014</v>
      </c>
      <c r="T239" s="1">
        <v>2015</v>
      </c>
      <c r="U239" s="1">
        <v>2016</v>
      </c>
      <c r="V239" s="1">
        <v>2017</v>
      </c>
      <c r="W239" s="1">
        <v>2018</v>
      </c>
    </row>
    <row r="240" spans="1:23" x14ac:dyDescent="0.45">
      <c r="A240" s="2" t="str">
        <f>'Population Definitions'!B2</f>
        <v>Gen 0-4</v>
      </c>
      <c r="B240" t="s">
        <v>5</v>
      </c>
      <c r="C240" t="str">
        <f t="shared" ref="C240:C251" si="17">IF(SUMPRODUCT(--(E240:W240&lt;&gt;""))=0,0,"N.A.")</f>
        <v>N.A.</v>
      </c>
      <c r="D240" s="2" t="s">
        <v>6</v>
      </c>
      <c r="E240" s="29">
        <v>1.5392676223437942</v>
      </c>
      <c r="F240" s="29">
        <v>1.6429032107823092</v>
      </c>
      <c r="G240" s="29">
        <v>1.602750039656228</v>
      </c>
      <c r="H240" s="29">
        <v>1.8816740856994973</v>
      </c>
      <c r="I240" s="29">
        <v>2.0083098169657645</v>
      </c>
      <c r="J240" s="29">
        <v>3.3183515508757933</v>
      </c>
      <c r="K240" s="29">
        <v>4.3967150311109764</v>
      </c>
      <c r="L240" s="29">
        <v>10.815250519132618</v>
      </c>
      <c r="M240" s="29">
        <v>7.9830411134153749</v>
      </c>
      <c r="N240" s="29">
        <v>1.2525920375074791</v>
      </c>
      <c r="O240" s="29">
        <v>5.6878277248343307</v>
      </c>
      <c r="P240" s="29">
        <v>11.600142776610163</v>
      </c>
      <c r="Q240" s="29">
        <v>1.2723906181692848</v>
      </c>
      <c r="R240" s="29">
        <v>7.7226515084071163</v>
      </c>
      <c r="S240" s="29">
        <v>3.4714760125061899</v>
      </c>
    </row>
    <row r="241" spans="1:23" x14ac:dyDescent="0.45">
      <c r="A241" s="2" t="str">
        <f>'Population Definitions'!B3</f>
        <v>Gen 5-14</v>
      </c>
      <c r="B241" t="s">
        <v>5</v>
      </c>
      <c r="C241" t="str">
        <f t="shared" si="17"/>
        <v>N.A.</v>
      </c>
      <c r="D241" s="2" t="s">
        <v>6</v>
      </c>
      <c r="E241" s="29">
        <v>3.2711179401491512</v>
      </c>
      <c r="F241" s="29">
        <v>3.5961135827646897</v>
      </c>
      <c r="G241" s="29">
        <v>3.656362879621573</v>
      </c>
      <c r="H241" s="29">
        <v>3.1495143711063274</v>
      </c>
      <c r="I241" s="29">
        <v>4.3391998945523946</v>
      </c>
      <c r="J241" s="29">
        <v>5.0132888218912548</v>
      </c>
      <c r="K241" s="29">
        <v>5.8424314310788175</v>
      </c>
      <c r="L241" s="29">
        <v>14.193085660515782</v>
      </c>
      <c r="M241" s="29">
        <v>3.9915205567076875</v>
      </c>
      <c r="N241" s="29">
        <v>8.3506135833831969</v>
      </c>
      <c r="O241" s="29">
        <v>4.9768492592300406</v>
      </c>
      <c r="P241" s="29">
        <v>10.208125643416949</v>
      </c>
      <c r="Q241" s="29">
        <v>4.1108004587007665</v>
      </c>
      <c r="R241" s="29">
        <v>5.7637543207173971</v>
      </c>
      <c r="S241" s="29">
        <v>16.026096563131748</v>
      </c>
    </row>
    <row r="242" spans="1:23" x14ac:dyDescent="0.45">
      <c r="A242" s="2" t="str">
        <f>'Population Definitions'!B4</f>
        <v>Gen 15-64</v>
      </c>
      <c r="B242" t="s">
        <v>5</v>
      </c>
      <c r="C242" t="str">
        <f t="shared" si="17"/>
        <v>N.A.</v>
      </c>
      <c r="D242" s="2" t="s">
        <v>6</v>
      </c>
      <c r="E242" s="29">
        <v>38.528614782865283</v>
      </c>
      <c r="F242" s="29">
        <v>42.370436068821711</v>
      </c>
      <c r="G242" s="29">
        <v>46.997671735282736</v>
      </c>
      <c r="H242" s="29">
        <v>54.487048289333757</v>
      </c>
      <c r="I242" s="29">
        <v>61.56104344956502</v>
      </c>
      <c r="J242" s="29">
        <v>64.993397520830811</v>
      </c>
      <c r="K242" s="29">
        <v>38.371892510653332</v>
      </c>
      <c r="L242" s="29">
        <v>68.855293145503467</v>
      </c>
      <c r="M242" s="29">
        <v>117.63523269774292</v>
      </c>
      <c r="N242" s="29">
        <v>181.48757229158687</v>
      </c>
      <c r="O242" s="29">
        <v>118.4266729763866</v>
      </c>
      <c r="P242" s="29">
        <v>33.444844678871043</v>
      </c>
      <c r="Q242" s="29">
        <v>36.390090629505011</v>
      </c>
      <c r="R242" s="29">
        <v>53.895390944411695</v>
      </c>
      <c r="S242" s="29">
        <v>102.87612837700402</v>
      </c>
    </row>
    <row r="243" spans="1:23" x14ac:dyDescent="0.45">
      <c r="A243" s="2" t="str">
        <f>'Population Definitions'!B5</f>
        <v>Gen 65+</v>
      </c>
      <c r="B243" t="s">
        <v>5</v>
      </c>
      <c r="C243" t="str">
        <f t="shared" si="17"/>
        <v>N.A.</v>
      </c>
      <c r="D243" s="2" t="s">
        <v>6</v>
      </c>
      <c r="E243" s="29">
        <v>1.1051752371857659</v>
      </c>
      <c r="F243" s="29">
        <v>1.2180368268567614</v>
      </c>
      <c r="G243" s="29">
        <v>1.2762467920127638</v>
      </c>
      <c r="H243" s="29">
        <v>1.4954143441941941</v>
      </c>
      <c r="I243" s="29">
        <v>1.9133089345162904</v>
      </c>
      <c r="J243" s="29">
        <v>1.9483786299825268</v>
      </c>
      <c r="K243" s="29">
        <v>1.792536358125226</v>
      </c>
      <c r="L243" s="29">
        <v>2.0130702279533477</v>
      </c>
      <c r="M243" s="29">
        <v>3.991520556707687</v>
      </c>
      <c r="N243" s="29">
        <v>1.2288086443902486</v>
      </c>
      <c r="O243" s="29">
        <v>1.3927506008157671</v>
      </c>
      <c r="P243" s="29">
        <v>1.1600142776610163</v>
      </c>
      <c r="Q243" s="29">
        <v>0.74615499213630898</v>
      </c>
      <c r="R243" s="29">
        <v>2.3953637402711498</v>
      </c>
      <c r="S243" s="29">
        <v>5.5543616200099031</v>
      </c>
    </row>
    <row r="244" spans="1:23" x14ac:dyDescent="0.45">
      <c r="A244" s="2" t="str">
        <f>'Population Definitions'!B6</f>
        <v>PLHIV 15-64</v>
      </c>
      <c r="B244" t="s">
        <v>5</v>
      </c>
      <c r="C244" t="str">
        <f t="shared" si="17"/>
        <v>N.A.</v>
      </c>
      <c r="D244" s="2" t="s">
        <v>6</v>
      </c>
      <c r="E244" s="29">
        <v>9.8905077118769391</v>
      </c>
      <c r="F244" s="29">
        <v>16.719722183321391</v>
      </c>
      <c r="G244" s="29">
        <v>16.915499609742309</v>
      </c>
      <c r="H244" s="29">
        <v>22.629212110538138</v>
      </c>
      <c r="I244" s="29">
        <v>23.13426062346873</v>
      </c>
      <c r="J244" s="29">
        <v>24.025172514788913</v>
      </c>
      <c r="K244" s="29">
        <v>33.144512115876537</v>
      </c>
      <c r="L244" s="29">
        <v>144.48391829610523</v>
      </c>
      <c r="M244" s="29">
        <v>140.52790046978814</v>
      </c>
      <c r="N244" s="29">
        <v>86.401322677354443</v>
      </c>
      <c r="O244" s="29">
        <v>4.9768492592300415</v>
      </c>
      <c r="P244" s="29">
        <v>225.93390708107421</v>
      </c>
      <c r="Q244" s="29">
        <v>159.40815350242212</v>
      </c>
      <c r="R244" s="29">
        <v>434.30146149169946</v>
      </c>
      <c r="S244" s="29">
        <v>630.99238271571483</v>
      </c>
    </row>
    <row r="245" spans="1:23" x14ac:dyDescent="0.45">
      <c r="A245" s="2" t="str">
        <f>'Population Definitions'!B7</f>
        <v>PLHIV 65+</v>
      </c>
      <c r="B245" t="s">
        <v>5</v>
      </c>
      <c r="C245" t="str">
        <f t="shared" si="17"/>
        <v>N.A.</v>
      </c>
      <c r="D245" s="2" t="s">
        <v>6</v>
      </c>
      <c r="E245" s="29">
        <v>0.13765404512083404</v>
      </c>
      <c r="F245" s="29">
        <v>0.16003295293191155</v>
      </c>
      <c r="G245" s="29">
        <v>0.17253818133739535</v>
      </c>
      <c r="H245" s="29">
        <v>0.22183928731374436</v>
      </c>
      <c r="I245" s="29">
        <v>0.35228742166061439</v>
      </c>
      <c r="J245" s="29">
        <v>0.46463397736809436</v>
      </c>
      <c r="K245" s="29">
        <v>0.63889721696682988</v>
      </c>
      <c r="L245" s="29">
        <v>0.57794560777774695</v>
      </c>
      <c r="M245" s="29">
        <v>1.252681547917655</v>
      </c>
      <c r="N245" s="29">
        <v>1.4330533850077822</v>
      </c>
      <c r="O245" s="29">
        <v>4.4263493748954055</v>
      </c>
      <c r="P245" s="29">
        <v>1.7340437369620101</v>
      </c>
      <c r="Q245" s="29">
        <v>1.2723906181692848</v>
      </c>
      <c r="R245" s="29">
        <v>2.2903467737109362</v>
      </c>
      <c r="S245" s="29">
        <v>5.5543616200099031</v>
      </c>
    </row>
    <row r="246" spans="1:23" x14ac:dyDescent="0.45">
      <c r="A246" s="2" t="str">
        <f>'Population Definitions'!B8</f>
        <v>Prisoners</v>
      </c>
      <c r="B246" t="s">
        <v>5</v>
      </c>
      <c r="C246">
        <f t="shared" si="17"/>
        <v>0</v>
      </c>
      <c r="D246" s="2" t="s">
        <v>6</v>
      </c>
    </row>
    <row r="247" spans="1:23" x14ac:dyDescent="0.45">
      <c r="A247" s="2" t="str">
        <f>'Population Definitions'!B9</f>
        <v>PLHIV Prisoners</v>
      </c>
      <c r="B247" t="s">
        <v>5</v>
      </c>
      <c r="C247">
        <f t="shared" si="17"/>
        <v>0</v>
      </c>
      <c r="D247" s="2" t="s">
        <v>6</v>
      </c>
    </row>
    <row r="248" spans="1:23" x14ac:dyDescent="0.45">
      <c r="A248" s="2" t="str">
        <f>'Population Definitions'!B10</f>
        <v>Health Care Workers</v>
      </c>
      <c r="B248" t="s">
        <v>5</v>
      </c>
      <c r="C248">
        <f t="shared" si="17"/>
        <v>0</v>
      </c>
      <c r="D248" s="2" t="s">
        <v>6</v>
      </c>
    </row>
    <row r="249" spans="1:23" x14ac:dyDescent="0.45">
      <c r="A249" s="2" t="str">
        <f>'Population Definitions'!B11</f>
        <v>PLHIV Health Care Workers</v>
      </c>
      <c r="B249" t="s">
        <v>5</v>
      </c>
      <c r="C249">
        <f t="shared" si="17"/>
        <v>0</v>
      </c>
      <c r="D249" s="2" t="s">
        <v>6</v>
      </c>
    </row>
    <row r="250" spans="1:23" x14ac:dyDescent="0.45">
      <c r="A250" s="2" t="str">
        <f>'Population Definitions'!B12</f>
        <v>Miners</v>
      </c>
      <c r="B250" t="s">
        <v>5</v>
      </c>
      <c r="C250" t="str">
        <f t="shared" si="17"/>
        <v>N.A.</v>
      </c>
      <c r="D250" s="2" t="s">
        <v>6</v>
      </c>
      <c r="S250" s="30">
        <v>12.396579506122848</v>
      </c>
    </row>
    <row r="251" spans="1:23" x14ac:dyDescent="0.45">
      <c r="A251" s="2" t="str">
        <f>'Population Definitions'!B13</f>
        <v>PLHIV Miners</v>
      </c>
      <c r="B251" t="s">
        <v>5</v>
      </c>
      <c r="C251" t="str">
        <f t="shared" si="17"/>
        <v>N.A.</v>
      </c>
      <c r="D251" s="2" t="s">
        <v>6</v>
      </c>
      <c r="S251" s="30">
        <v>18.920006888972249</v>
      </c>
    </row>
    <row r="253" spans="1:23" x14ac:dyDescent="0.45">
      <c r="A253" s="1" t="s">
        <v>22</v>
      </c>
      <c r="B253" s="1" t="s">
        <v>3</v>
      </c>
      <c r="C253" s="1" t="s">
        <v>4</v>
      </c>
      <c r="E253" s="1">
        <v>2000</v>
      </c>
      <c r="F253" s="1">
        <v>2001</v>
      </c>
      <c r="G253" s="1">
        <v>2002</v>
      </c>
      <c r="H253" s="1">
        <v>2003</v>
      </c>
      <c r="I253" s="1">
        <v>2004</v>
      </c>
      <c r="J253" s="1">
        <v>2005</v>
      </c>
      <c r="K253" s="1">
        <v>2006</v>
      </c>
      <c r="L253" s="1">
        <v>2007</v>
      </c>
      <c r="M253" s="1">
        <v>2008</v>
      </c>
      <c r="N253" s="1">
        <v>2009</v>
      </c>
      <c r="O253" s="1">
        <v>2010</v>
      </c>
      <c r="P253" s="1">
        <v>2011</v>
      </c>
      <c r="Q253" s="1">
        <v>2012</v>
      </c>
      <c r="R253" s="1">
        <v>2013</v>
      </c>
      <c r="S253" s="1">
        <v>2014</v>
      </c>
      <c r="T253" s="1">
        <v>2015</v>
      </c>
      <c r="U253" s="1">
        <v>2016</v>
      </c>
      <c r="V253" s="1">
        <v>2017</v>
      </c>
      <c r="W253" s="1">
        <v>2018</v>
      </c>
    </row>
    <row r="254" spans="1:23" x14ac:dyDescent="0.45">
      <c r="A254" s="2" t="str">
        <f>'Population Definitions'!B2</f>
        <v>Gen 0-4</v>
      </c>
      <c r="B254" t="s">
        <v>5</v>
      </c>
      <c r="C254" t="str">
        <f t="shared" ref="C254:C265" si="18">IF(SUMPRODUCT(--(E254:W254&lt;&gt;""))=0,0,"N.A.")</f>
        <v>N.A.</v>
      </c>
      <c r="D254" s="2" t="s">
        <v>6</v>
      </c>
      <c r="P254">
        <v>0</v>
      </c>
      <c r="Q254">
        <v>1</v>
      </c>
      <c r="R254">
        <v>0</v>
      </c>
    </row>
    <row r="255" spans="1:23" x14ac:dyDescent="0.45">
      <c r="A255" s="2" t="str">
        <f>'Population Definitions'!B3</f>
        <v>Gen 5-14</v>
      </c>
      <c r="B255" t="s">
        <v>5</v>
      </c>
      <c r="C255" t="str">
        <f t="shared" si="18"/>
        <v>N.A.</v>
      </c>
      <c r="D255" s="2" t="s">
        <v>6</v>
      </c>
      <c r="K255">
        <v>0</v>
      </c>
      <c r="L255">
        <v>1</v>
      </c>
      <c r="M255">
        <v>0</v>
      </c>
    </row>
    <row r="256" spans="1:23" x14ac:dyDescent="0.45">
      <c r="A256" s="2" t="str">
        <f>'Population Definitions'!B4</f>
        <v>Gen 15-64</v>
      </c>
      <c r="B256" t="s">
        <v>5</v>
      </c>
      <c r="C256" t="str">
        <f t="shared" si="18"/>
        <v>N.A.</v>
      </c>
      <c r="D256" s="2" t="s">
        <v>6</v>
      </c>
      <c r="E256" s="31">
        <v>2.7271188851172354</v>
      </c>
      <c r="F256" s="31">
        <v>2.9724171083982047</v>
      </c>
      <c r="G256" s="31">
        <v>3.1002521347406704</v>
      </c>
      <c r="H256" s="31">
        <v>3.455236384017923</v>
      </c>
      <c r="I256" s="31">
        <v>3.7618318304221479</v>
      </c>
      <c r="J256" s="31">
        <v>3.9658262443144352</v>
      </c>
      <c r="K256" s="31">
        <v>2.3573281212945023</v>
      </c>
      <c r="L256" s="31">
        <v>6.4360272495994275</v>
      </c>
      <c r="M256" s="31">
        <v>6.0590180151785624</v>
      </c>
      <c r="N256" s="31">
        <v>4.3965623652684167</v>
      </c>
      <c r="O256" s="31">
        <v>4.0808762403674166</v>
      </c>
      <c r="P256" s="31">
        <v>3.4800428329830497</v>
      </c>
      <c r="Q256" s="31">
        <v>4.4533671635924978</v>
      </c>
      <c r="R256" s="31">
        <v>3.1922331622434816</v>
      </c>
      <c r="S256" s="31">
        <v>3.7029077466732683</v>
      </c>
    </row>
    <row r="257" spans="1:23" x14ac:dyDescent="0.45">
      <c r="A257" s="2" t="str">
        <f>'Population Definitions'!B5</f>
        <v>Gen 65+</v>
      </c>
      <c r="B257" t="s">
        <v>5</v>
      </c>
      <c r="C257" t="str">
        <f t="shared" si="18"/>
        <v>N.A.</v>
      </c>
      <c r="D257" s="2" t="s">
        <v>6</v>
      </c>
      <c r="J257">
        <v>0</v>
      </c>
      <c r="K257">
        <v>0</v>
      </c>
      <c r="N257">
        <v>0</v>
      </c>
      <c r="O257">
        <v>1</v>
      </c>
      <c r="P257">
        <v>1</v>
      </c>
      <c r="Q257">
        <v>0</v>
      </c>
    </row>
    <row r="258" spans="1:23" x14ac:dyDescent="0.45">
      <c r="A258" s="2" t="str">
        <f>'Population Definitions'!B6</f>
        <v>PLHIV 15-64</v>
      </c>
      <c r="B258" t="s">
        <v>5</v>
      </c>
      <c r="C258" t="str">
        <f t="shared" si="18"/>
        <v>N.A.</v>
      </c>
      <c r="D258" s="2" t="s">
        <v>6</v>
      </c>
      <c r="E258" s="32">
        <v>4.7900075728704206</v>
      </c>
      <c r="F258" s="32">
        <v>5.1485725593844318</v>
      </c>
      <c r="G258" s="32">
        <v>5.2251901530683345</v>
      </c>
      <c r="H258" s="32">
        <v>5.8263392888977865</v>
      </c>
      <c r="I258" s="32">
        <v>6.6175986639520321</v>
      </c>
      <c r="J258" s="32">
        <v>7.2048578523456284</v>
      </c>
      <c r="K258" s="32">
        <v>10.617954398796073</v>
      </c>
      <c r="L258" s="32">
        <v>13.310874538944274</v>
      </c>
      <c r="M258" s="32">
        <v>4.7261612535959312</v>
      </c>
      <c r="N258" s="32">
        <v>9.0928903463505897</v>
      </c>
      <c r="O258" s="32">
        <v>15.355159916870466</v>
      </c>
      <c r="P258" s="32">
        <v>12.528154198738978</v>
      </c>
      <c r="Q258" s="32">
        <v>9.4306598758429363</v>
      </c>
      <c r="R258" s="32">
        <v>8.7060904424822212</v>
      </c>
      <c r="S258" s="32">
        <v>3.193757931505695</v>
      </c>
    </row>
    <row r="259" spans="1:23" x14ac:dyDescent="0.45">
      <c r="A259" s="2" t="str">
        <f>'Population Definitions'!B7</f>
        <v>PLHIV 65+</v>
      </c>
      <c r="B259" t="s">
        <v>5</v>
      </c>
      <c r="C259">
        <f t="shared" si="18"/>
        <v>0</v>
      </c>
      <c r="D259" s="2" t="s">
        <v>6</v>
      </c>
    </row>
    <row r="260" spans="1:23" x14ac:dyDescent="0.45">
      <c r="A260" s="2" t="str">
        <f>'Population Definitions'!B8</f>
        <v>Prisoners</v>
      </c>
      <c r="B260" t="s">
        <v>5</v>
      </c>
      <c r="C260">
        <f t="shared" si="18"/>
        <v>0</v>
      </c>
      <c r="D260" s="2" t="s">
        <v>6</v>
      </c>
    </row>
    <row r="261" spans="1:23" x14ac:dyDescent="0.45">
      <c r="A261" s="2" t="str">
        <f>'Population Definitions'!B9</f>
        <v>PLHIV Prisoners</v>
      </c>
      <c r="B261" t="s">
        <v>5</v>
      </c>
      <c r="C261">
        <f t="shared" si="18"/>
        <v>0</v>
      </c>
      <c r="D261" s="2" t="s">
        <v>6</v>
      </c>
    </row>
    <row r="262" spans="1:23" x14ac:dyDescent="0.45">
      <c r="A262" s="2" t="str">
        <f>'Population Definitions'!B10</f>
        <v>Health Care Workers</v>
      </c>
      <c r="B262" t="s">
        <v>5</v>
      </c>
      <c r="C262">
        <f t="shared" si="18"/>
        <v>0</v>
      </c>
      <c r="D262" s="2" t="s">
        <v>6</v>
      </c>
    </row>
    <row r="263" spans="1:23" x14ac:dyDescent="0.45">
      <c r="A263" s="2" t="str">
        <f>'Population Definitions'!B11</f>
        <v>PLHIV Health Care Workers</v>
      </c>
      <c r="B263" t="s">
        <v>5</v>
      </c>
      <c r="C263">
        <f t="shared" si="18"/>
        <v>0</v>
      </c>
      <c r="D263" s="2" t="s">
        <v>6</v>
      </c>
    </row>
    <row r="264" spans="1:23" x14ac:dyDescent="0.45">
      <c r="A264" s="2" t="str">
        <f>'Population Definitions'!B12</f>
        <v>Miners</v>
      </c>
      <c r="B264" t="s">
        <v>5</v>
      </c>
      <c r="C264" t="str">
        <f t="shared" si="18"/>
        <v>N.A.</v>
      </c>
      <c r="D264" s="2" t="s">
        <v>6</v>
      </c>
      <c r="S264" s="33">
        <v>1.1019181783220311</v>
      </c>
    </row>
    <row r="265" spans="1:23" x14ac:dyDescent="0.45">
      <c r="A265" s="2" t="str">
        <f>'Population Definitions'!B13</f>
        <v>PLHIV Miners</v>
      </c>
      <c r="B265" t="s">
        <v>5</v>
      </c>
      <c r="C265" t="str">
        <f t="shared" si="18"/>
        <v>N.A.</v>
      </c>
      <c r="D265" s="2" t="s">
        <v>6</v>
      </c>
      <c r="S265" s="33">
        <v>1.6817783901308749</v>
      </c>
    </row>
    <row r="267" spans="1:23" x14ac:dyDescent="0.45">
      <c r="A267" s="1" t="s">
        <v>23</v>
      </c>
      <c r="B267" s="1" t="s">
        <v>3</v>
      </c>
      <c r="C267" s="1" t="s">
        <v>4</v>
      </c>
      <c r="E267" s="1">
        <v>2000</v>
      </c>
      <c r="F267" s="1">
        <v>2001</v>
      </c>
      <c r="G267" s="1">
        <v>2002</v>
      </c>
      <c r="H267" s="1">
        <v>2003</v>
      </c>
      <c r="I267" s="1">
        <v>2004</v>
      </c>
      <c r="J267" s="1">
        <v>2005</v>
      </c>
      <c r="K267" s="1">
        <v>2006</v>
      </c>
      <c r="L267" s="1">
        <v>2007</v>
      </c>
      <c r="M267" s="1">
        <v>2008</v>
      </c>
      <c r="N267" s="1">
        <v>2009</v>
      </c>
      <c r="O267" s="1">
        <v>2010</v>
      </c>
      <c r="P267" s="1">
        <v>2011</v>
      </c>
      <c r="Q267" s="1">
        <v>2012</v>
      </c>
      <c r="R267" s="1">
        <v>2013</v>
      </c>
      <c r="S267" s="1">
        <v>2014</v>
      </c>
      <c r="T267" s="1">
        <v>2015</v>
      </c>
      <c r="U267" s="1">
        <v>2016</v>
      </c>
      <c r="V267" s="1">
        <v>2017</v>
      </c>
      <c r="W267" s="1">
        <v>2018</v>
      </c>
    </row>
    <row r="268" spans="1:23" x14ac:dyDescent="0.45">
      <c r="A268" s="2" t="str">
        <f>'Population Definitions'!B2</f>
        <v>Gen 0-4</v>
      </c>
      <c r="B268" t="s">
        <v>5</v>
      </c>
      <c r="C268" t="str">
        <f t="shared" ref="C268:C279" si="19">IF(SUMPRODUCT(--(E268:W268&lt;&gt;""))=0,0,"N.A.")</f>
        <v>N.A.</v>
      </c>
      <c r="D268" s="2" t="s">
        <v>6</v>
      </c>
      <c r="E268" s="16">
        <v>3433.2956319999998</v>
      </c>
      <c r="F268" s="16">
        <v>3971.172564</v>
      </c>
      <c r="G268" s="16">
        <v>4508.3745339999996</v>
      </c>
      <c r="H268" s="16">
        <v>4927.1933520000002</v>
      </c>
      <c r="I268" s="16">
        <v>4469.2829970000003</v>
      </c>
      <c r="J268" s="16">
        <v>4838.1745030000002</v>
      </c>
      <c r="K268" s="16">
        <v>4889.7895660000004</v>
      </c>
      <c r="L268" s="16">
        <v>4249.5070180000002</v>
      </c>
      <c r="M268" s="16">
        <v>2689.0802859999999</v>
      </c>
      <c r="N268" s="16">
        <v>1844.9665669999999</v>
      </c>
      <c r="O268" s="16">
        <v>1526.0076979999999</v>
      </c>
      <c r="P268" s="16">
        <v>1768.5359539999999</v>
      </c>
      <c r="Q268" s="16">
        <v>1582.507159</v>
      </c>
      <c r="R268" s="16">
        <v>1668.025527</v>
      </c>
      <c r="S268" s="16">
        <v>1431.0677069999999</v>
      </c>
    </row>
    <row r="269" spans="1:23" x14ac:dyDescent="0.45">
      <c r="A269" s="2" t="str">
        <f>'Population Definitions'!B3</f>
        <v>Gen 5-14</v>
      </c>
      <c r="B269" t="s">
        <v>5</v>
      </c>
      <c r="C269" t="str">
        <f t="shared" si="19"/>
        <v>N.A.</v>
      </c>
      <c r="D269" s="2" t="s">
        <v>6</v>
      </c>
      <c r="E269" s="16">
        <v>1527.314185</v>
      </c>
      <c r="F269" s="16">
        <v>1766.5907159999999</v>
      </c>
      <c r="G269" s="16">
        <v>2005.5669869999999</v>
      </c>
      <c r="H269" s="16">
        <v>2421.3597890000001</v>
      </c>
      <c r="I269" s="16">
        <v>2472.3170030000001</v>
      </c>
      <c r="J269" s="16">
        <v>2519.1061</v>
      </c>
      <c r="K269" s="16">
        <v>2282.1311580000001</v>
      </c>
      <c r="L269" s="16">
        <v>2351.5165750000001</v>
      </c>
      <c r="M269" s="16">
        <v>1923.7887069999999</v>
      </c>
      <c r="N269" s="16">
        <v>1585.3074670000001</v>
      </c>
      <c r="O269" s="16">
        <v>1166.1778440000001</v>
      </c>
      <c r="P269" s="16">
        <v>1216.5629369999999</v>
      </c>
      <c r="Q269" s="16">
        <v>1161.3392490000001</v>
      </c>
      <c r="R269" s="16">
        <v>917.90179750000004</v>
      </c>
      <c r="S269" s="16">
        <v>680.9075785</v>
      </c>
    </row>
    <row r="270" spans="1:23" x14ac:dyDescent="0.45">
      <c r="A270" s="2" t="str">
        <f>'Population Definitions'!B4</f>
        <v>Gen 15-64</v>
      </c>
      <c r="B270" t="s">
        <v>5</v>
      </c>
      <c r="C270" t="str">
        <f t="shared" si="19"/>
        <v>N.A.</v>
      </c>
      <c r="D270" s="2" t="s">
        <v>6</v>
      </c>
      <c r="E270" s="16">
        <v>5366.92922</v>
      </c>
      <c r="F270" s="16">
        <v>6207.7386720000004</v>
      </c>
      <c r="G270" s="16">
        <v>7047.4930249999998</v>
      </c>
      <c r="H270" s="16">
        <v>7814.5535630000004</v>
      </c>
      <c r="I270" s="16">
        <v>8512.5166969999991</v>
      </c>
      <c r="J270" s="16">
        <v>8900.1841659999991</v>
      </c>
      <c r="K270" s="16">
        <v>11109.5844</v>
      </c>
      <c r="L270" s="16">
        <v>12011.0715</v>
      </c>
      <c r="M270" s="16">
        <v>12043.16387</v>
      </c>
      <c r="N270" s="16">
        <v>12007.358850000001</v>
      </c>
      <c r="O270" s="16">
        <v>10834.812470000001</v>
      </c>
      <c r="P270" s="16">
        <v>10557.664280000001</v>
      </c>
      <c r="Q270" s="16">
        <v>11216.92691</v>
      </c>
      <c r="R270" s="16">
        <v>10800.484829999999</v>
      </c>
      <c r="S270" s="16">
        <v>10234.81566</v>
      </c>
    </row>
    <row r="271" spans="1:23" x14ac:dyDescent="0.45">
      <c r="A271" s="2" t="str">
        <f>'Population Definitions'!B5</f>
        <v>Gen 65+</v>
      </c>
      <c r="B271" t="s">
        <v>5</v>
      </c>
      <c r="C271" t="str">
        <f t="shared" si="19"/>
        <v>N.A.</v>
      </c>
      <c r="D271" s="2" t="s">
        <v>6</v>
      </c>
      <c r="E271" s="16">
        <v>368.63412899999997</v>
      </c>
      <c r="F271" s="16">
        <v>426.38615959999998</v>
      </c>
      <c r="G271" s="16">
        <v>484.06571930000001</v>
      </c>
      <c r="H271" s="16">
        <v>557.01951929999996</v>
      </c>
      <c r="I271" s="16">
        <v>461.3847887</v>
      </c>
      <c r="J271" s="16">
        <v>579.22366</v>
      </c>
      <c r="K271" s="16">
        <v>566.30354420000003</v>
      </c>
      <c r="L271" s="16">
        <v>624.83256340000003</v>
      </c>
      <c r="M271" s="16">
        <v>483.79927889999999</v>
      </c>
      <c r="N271" s="16">
        <v>578.78045329999998</v>
      </c>
      <c r="O271" s="16">
        <v>759.95232610000005</v>
      </c>
      <c r="P271" s="16">
        <v>512.6636148</v>
      </c>
      <c r="Q271" s="16">
        <v>602.47980680000001</v>
      </c>
      <c r="R271" s="16">
        <v>543.18388010000001</v>
      </c>
      <c r="S271" s="16">
        <v>490.79258390000001</v>
      </c>
    </row>
    <row r="272" spans="1:23" x14ac:dyDescent="0.45">
      <c r="A272" s="2" t="str">
        <f>'Population Definitions'!B6</f>
        <v>PLHIV 15-64</v>
      </c>
      <c r="B272" t="s">
        <v>5</v>
      </c>
      <c r="C272" t="str">
        <f t="shared" si="19"/>
        <v>N.A.</v>
      </c>
      <c r="D272" s="2" t="s">
        <v>6</v>
      </c>
      <c r="E272" s="16">
        <v>28825.458610000001</v>
      </c>
      <c r="F272" s="16">
        <v>33341.39632</v>
      </c>
      <c r="G272" s="16">
        <v>37851.667159999997</v>
      </c>
      <c r="H272" s="16">
        <v>41980.767180000003</v>
      </c>
      <c r="I272" s="16">
        <v>45728.299099999997</v>
      </c>
      <c r="J272" s="16">
        <v>47812.504760000003</v>
      </c>
      <c r="K272" s="16">
        <v>45332.23545</v>
      </c>
      <c r="L272" s="16">
        <v>46320.47507</v>
      </c>
      <c r="M272" s="16">
        <v>43064.373440000003</v>
      </c>
      <c r="N272" s="16">
        <v>41314.145909999999</v>
      </c>
      <c r="O272" s="16">
        <v>36874.422509999997</v>
      </c>
      <c r="P272" s="16">
        <v>32961.122649999998</v>
      </c>
      <c r="Q272" s="16">
        <v>32316.595270000002</v>
      </c>
      <c r="R272" s="16">
        <v>29274.683499999999</v>
      </c>
      <c r="S272" s="16">
        <v>25243.96744</v>
      </c>
    </row>
    <row r="273" spans="1:23" x14ac:dyDescent="0.45">
      <c r="A273" s="2" t="str">
        <f>'Population Definitions'!B7</f>
        <v>PLHIV 65+</v>
      </c>
      <c r="B273" t="s">
        <v>5</v>
      </c>
      <c r="C273" t="str">
        <f t="shared" si="19"/>
        <v>N.A.</v>
      </c>
      <c r="D273" s="2" t="s">
        <v>6</v>
      </c>
      <c r="E273" s="16">
        <v>173.11258309999999</v>
      </c>
      <c r="F273" s="16">
        <v>200.23324940000001</v>
      </c>
      <c r="G273" s="16">
        <v>227.31988290000001</v>
      </c>
      <c r="H273" s="16">
        <v>261.57938250000001</v>
      </c>
      <c r="I273" s="16">
        <v>216.66879510000001</v>
      </c>
      <c r="J273" s="16">
        <v>272.00656720000001</v>
      </c>
      <c r="K273" s="16">
        <v>265.93921080000001</v>
      </c>
      <c r="L273" s="16">
        <v>164.6977382</v>
      </c>
      <c r="M273" s="16">
        <v>346.52284880000002</v>
      </c>
      <c r="N273" s="16">
        <v>199.40660500000001</v>
      </c>
      <c r="O273" s="16">
        <v>644.46600409999996</v>
      </c>
      <c r="P273" s="16">
        <v>213.92639260000001</v>
      </c>
      <c r="Q273" s="16">
        <v>189.8454198</v>
      </c>
      <c r="R273" s="16">
        <v>178.43937149999999</v>
      </c>
      <c r="S273" s="16">
        <v>175.75911339999999</v>
      </c>
    </row>
    <row r="274" spans="1:23" x14ac:dyDescent="0.45">
      <c r="A274" s="2" t="str">
        <f>'Population Definitions'!B8</f>
        <v>Prisoners</v>
      </c>
      <c r="B274" t="s">
        <v>5</v>
      </c>
      <c r="C274" t="str">
        <f t="shared" si="19"/>
        <v>N.A.</v>
      </c>
      <c r="D274" s="2" t="s">
        <v>6</v>
      </c>
      <c r="E274" s="16">
        <v>230.283880275</v>
      </c>
      <c r="F274" s="16">
        <v>266.36128224999999</v>
      </c>
      <c r="G274" s="16">
        <v>302.39341224999998</v>
      </c>
      <c r="H274" s="16">
        <v>273.99220324999999</v>
      </c>
      <c r="I274" s="16">
        <v>312.3633845</v>
      </c>
      <c r="J274" s="16">
        <v>328.043452</v>
      </c>
      <c r="K274" s="16">
        <v>305.33495525000001</v>
      </c>
      <c r="L274" s="16">
        <v>318.72088650000001</v>
      </c>
      <c r="M274" s="16">
        <v>328.75055349999997</v>
      </c>
      <c r="N274" s="16">
        <v>437.83455674999999</v>
      </c>
      <c r="O274" s="16">
        <v>438.36049174999999</v>
      </c>
      <c r="P274" s="16">
        <v>400.37297475000003</v>
      </c>
      <c r="Q274" s="16">
        <v>327.84027049999997</v>
      </c>
      <c r="R274" s="16">
        <v>312.58845574999998</v>
      </c>
      <c r="S274" s="16">
        <v>247.56694984999999</v>
      </c>
    </row>
    <row r="275" spans="1:23" x14ac:dyDescent="0.45">
      <c r="A275" s="2" t="str">
        <f>'Population Definitions'!B9</f>
        <v>PLHIV Prisoners</v>
      </c>
      <c r="B275" t="s">
        <v>5</v>
      </c>
      <c r="C275" t="str">
        <f t="shared" si="19"/>
        <v>N.A.</v>
      </c>
      <c r="D275" s="2" t="s">
        <v>6</v>
      </c>
      <c r="E275" s="16">
        <v>513.47252330000003</v>
      </c>
      <c r="F275" s="16">
        <v>593.9156471</v>
      </c>
      <c r="G275" s="16">
        <v>674.25782579999998</v>
      </c>
      <c r="H275" s="16">
        <v>534.63083600000004</v>
      </c>
      <c r="I275" s="16">
        <v>696.48824349999995</v>
      </c>
      <c r="J275" s="16">
        <v>731.45067229999995</v>
      </c>
      <c r="K275" s="16">
        <v>649.14164779999999</v>
      </c>
      <c r="L275" s="16">
        <v>507.31787839999998</v>
      </c>
      <c r="M275" s="16">
        <v>583.47688579999999</v>
      </c>
      <c r="N275" s="16">
        <v>520.29756180000004</v>
      </c>
      <c r="O275" s="16">
        <v>411.19249430000002</v>
      </c>
      <c r="P275" s="16">
        <v>429.56422199999997</v>
      </c>
      <c r="Q275" s="16">
        <v>328.31473199999999</v>
      </c>
      <c r="R275" s="16">
        <v>235.81524970000001</v>
      </c>
      <c r="S275" s="16">
        <v>207.08076829999999</v>
      </c>
    </row>
    <row r="276" spans="1:23" x14ac:dyDescent="0.45">
      <c r="A276" s="2" t="str">
        <f>'Population Definitions'!B10</f>
        <v>Health Care Workers</v>
      </c>
      <c r="B276" t="s">
        <v>5</v>
      </c>
      <c r="C276">
        <f t="shared" si="19"/>
        <v>0</v>
      </c>
      <c r="D276" s="2" t="s">
        <v>6</v>
      </c>
      <c r="E276" s="16"/>
      <c r="F276" s="16"/>
      <c r="G276" s="16"/>
      <c r="H276" s="16"/>
      <c r="I276" s="16"/>
      <c r="J276" s="16"/>
      <c r="K276" s="16"/>
      <c r="L276" s="16"/>
      <c r="M276" s="16"/>
      <c r="N276" s="16"/>
      <c r="O276" s="16"/>
      <c r="P276" s="16"/>
      <c r="Q276" s="16"/>
      <c r="R276" s="16"/>
      <c r="S276" s="16"/>
    </row>
    <row r="277" spans="1:23" x14ac:dyDescent="0.45">
      <c r="A277" s="2" t="str">
        <f>'Population Definitions'!B11</f>
        <v>PLHIV Health Care Workers</v>
      </c>
      <c r="B277" t="s">
        <v>5</v>
      </c>
      <c r="C277">
        <f t="shared" si="19"/>
        <v>0</v>
      </c>
      <c r="D277" s="2" t="s">
        <v>6</v>
      </c>
      <c r="E277" s="16"/>
      <c r="F277" s="16"/>
      <c r="G277" s="16"/>
      <c r="H277" s="16"/>
      <c r="I277" s="16"/>
      <c r="J277" s="16"/>
      <c r="K277" s="16"/>
      <c r="L277" s="16"/>
      <c r="M277" s="16"/>
      <c r="N277" s="16"/>
      <c r="O277" s="16"/>
      <c r="P277" s="16"/>
      <c r="Q277" s="16"/>
      <c r="R277" s="16"/>
      <c r="S277" s="16"/>
    </row>
    <row r="278" spans="1:23" x14ac:dyDescent="0.45">
      <c r="A278" s="2" t="str">
        <f>'Population Definitions'!B12</f>
        <v>Miners</v>
      </c>
      <c r="B278" t="s">
        <v>5</v>
      </c>
      <c r="C278" t="str">
        <f t="shared" si="19"/>
        <v>N.A.</v>
      </c>
      <c r="D278" s="2" t="s">
        <v>6</v>
      </c>
      <c r="E278" s="16"/>
      <c r="F278" s="16"/>
      <c r="G278" s="16"/>
      <c r="H278" s="16"/>
      <c r="I278" s="16"/>
      <c r="J278" s="16"/>
      <c r="K278" s="16"/>
      <c r="L278" s="16"/>
      <c r="M278" s="16"/>
      <c r="N278" s="16"/>
      <c r="O278" s="16"/>
      <c r="P278" s="16"/>
      <c r="Q278" s="16"/>
      <c r="R278" s="16"/>
      <c r="S278" s="16">
        <v>461.0131171407761</v>
      </c>
    </row>
    <row r="279" spans="1:23" x14ac:dyDescent="0.45">
      <c r="A279" s="2" t="str">
        <f>'Population Definitions'!B13</f>
        <v>PLHIV Miners</v>
      </c>
      <c r="B279" t="s">
        <v>5</v>
      </c>
      <c r="C279" t="str">
        <f t="shared" si="19"/>
        <v>N.A.</v>
      </c>
      <c r="D279" s="2" t="s">
        <v>6</v>
      </c>
      <c r="E279" s="16"/>
      <c r="F279" s="16"/>
      <c r="G279" s="16"/>
      <c r="H279" s="16"/>
      <c r="I279" s="16"/>
      <c r="J279" s="16"/>
      <c r="K279" s="16"/>
      <c r="L279" s="16"/>
      <c r="M279" s="16"/>
      <c r="N279" s="16"/>
      <c r="O279" s="16"/>
      <c r="P279" s="16"/>
      <c r="Q279" s="16"/>
      <c r="R279" s="16"/>
      <c r="S279" s="16">
        <v>547.84058650748068</v>
      </c>
    </row>
    <row r="281" spans="1:23" x14ac:dyDescent="0.45">
      <c r="A281" s="1" t="s">
        <v>24</v>
      </c>
      <c r="B281" s="1" t="s">
        <v>3</v>
      </c>
      <c r="C281" s="1" t="s">
        <v>4</v>
      </c>
      <c r="E281" s="1">
        <v>2000</v>
      </c>
      <c r="F281" s="1">
        <v>2001</v>
      </c>
      <c r="G281" s="1">
        <v>2002</v>
      </c>
      <c r="H281" s="1">
        <v>2003</v>
      </c>
      <c r="I281" s="1">
        <v>2004</v>
      </c>
      <c r="J281" s="1">
        <v>2005</v>
      </c>
      <c r="K281" s="1">
        <v>2006</v>
      </c>
      <c r="L281" s="1">
        <v>2007</v>
      </c>
      <c r="M281" s="1">
        <v>2008</v>
      </c>
      <c r="N281" s="1">
        <v>2009</v>
      </c>
      <c r="O281" s="1">
        <v>2010</v>
      </c>
      <c r="P281" s="1">
        <v>2011</v>
      </c>
      <c r="Q281" s="1">
        <v>2012</v>
      </c>
      <c r="R281" s="1">
        <v>2013</v>
      </c>
      <c r="S281" s="1">
        <v>2014</v>
      </c>
      <c r="T281" s="1">
        <v>2015</v>
      </c>
      <c r="U281" s="1">
        <v>2016</v>
      </c>
      <c r="V281" s="1">
        <v>2017</v>
      </c>
      <c r="W281" s="1">
        <v>2018</v>
      </c>
    </row>
    <row r="282" spans="1:23" x14ac:dyDescent="0.45">
      <c r="A282" s="2" t="str">
        <f>'Population Definitions'!B2</f>
        <v>Gen 0-4</v>
      </c>
      <c r="B282" t="s">
        <v>5</v>
      </c>
      <c r="C282" t="str">
        <f t="shared" ref="C282:C293" si="20">IF(SUMPRODUCT(--(E282:W282&lt;&gt;""))=0,0,"N.A.")</f>
        <v>N.A.</v>
      </c>
      <c r="D282" s="2" t="s">
        <v>6</v>
      </c>
      <c r="E282" s="17">
        <v>279.59857804087704</v>
      </c>
      <c r="F282" s="17">
        <v>323.14613440903986</v>
      </c>
      <c r="G282" s="17">
        <v>366.89323938962229</v>
      </c>
      <c r="H282" s="17">
        <v>438.52990611046511</v>
      </c>
      <c r="I282" s="17">
        <v>532.25993113954507</v>
      </c>
      <c r="J282" s="17">
        <v>950.7088789510783</v>
      </c>
      <c r="K282" s="17">
        <v>1639.6793215006237</v>
      </c>
      <c r="L282" s="17">
        <v>2199.2187973895461</v>
      </c>
      <c r="M282" s="17">
        <v>3049.7516694719729</v>
      </c>
      <c r="N282" s="17">
        <v>3356.4715394023688</v>
      </c>
      <c r="O282" s="17">
        <v>3406.8842459878933</v>
      </c>
      <c r="P282" s="17">
        <v>3398.0277884396469</v>
      </c>
      <c r="Q282" s="17">
        <v>3451.4701944466347</v>
      </c>
      <c r="R282" s="17">
        <v>3663.6648788787825</v>
      </c>
      <c r="S282" s="17">
        <v>3161.914175866651</v>
      </c>
    </row>
    <row r="283" spans="1:23" x14ac:dyDescent="0.45">
      <c r="A283" s="2" t="str">
        <f>'Population Definitions'!B3</f>
        <v>Gen 5-14</v>
      </c>
      <c r="B283" t="s">
        <v>5</v>
      </c>
      <c r="C283" t="str">
        <f t="shared" si="20"/>
        <v>N.A.</v>
      </c>
      <c r="D283" s="2" t="s">
        <v>6</v>
      </c>
      <c r="E283" s="17">
        <v>160.85896110825823</v>
      </c>
      <c r="F283" s="17">
        <v>185.91278908288351</v>
      </c>
      <c r="G283" s="17">
        <v>211.08142158444647</v>
      </c>
      <c r="H283" s="17">
        <v>195.43416958284558</v>
      </c>
      <c r="I283" s="17">
        <v>301.32061608847192</v>
      </c>
      <c r="J283" s="17">
        <v>436.38889606910686</v>
      </c>
      <c r="K283" s="17">
        <v>587.16516535726726</v>
      </c>
      <c r="L283" s="17">
        <v>690.02094925176493</v>
      </c>
      <c r="M283" s="17">
        <v>1027.6948303193808</v>
      </c>
      <c r="N283" s="17">
        <v>1115.1385966314638</v>
      </c>
      <c r="O283" s="17">
        <v>1332.1127081158909</v>
      </c>
      <c r="P283" s="17">
        <v>1396.038516022445</v>
      </c>
      <c r="Q283" s="17">
        <v>1489.7513693848628</v>
      </c>
      <c r="R283" s="17">
        <v>1402.040166103835</v>
      </c>
      <c r="S283" s="17">
        <v>1276.0848937160401</v>
      </c>
    </row>
    <row r="284" spans="1:23" x14ac:dyDescent="0.45">
      <c r="A284" s="2" t="str">
        <f>'Population Definitions'!B4</f>
        <v>Gen 15-64</v>
      </c>
      <c r="B284" t="s">
        <v>5</v>
      </c>
      <c r="C284" t="str">
        <f t="shared" si="20"/>
        <v>N.A.</v>
      </c>
      <c r="D284" s="2" t="s">
        <v>6</v>
      </c>
      <c r="E284" s="17">
        <v>312.79762048584377</v>
      </c>
      <c r="F284" s="17">
        <v>361.51593695719225</v>
      </c>
      <c r="G284" s="17">
        <v>410.4574960915524</v>
      </c>
      <c r="H284" s="17">
        <v>508.32930372228498</v>
      </c>
      <c r="I284" s="17">
        <v>634.48141359499516</v>
      </c>
      <c r="J284" s="17">
        <v>763.77106011647209</v>
      </c>
      <c r="K284" s="17">
        <v>528.74691632784595</v>
      </c>
      <c r="L284" s="17">
        <v>1300.3750648668572</v>
      </c>
      <c r="M284" s="17">
        <v>1750.5367049608469</v>
      </c>
      <c r="N284" s="17">
        <v>2228.2435593650439</v>
      </c>
      <c r="O284" s="17">
        <v>2535.1996529293042</v>
      </c>
      <c r="P284" s="17">
        <v>2792.3757830768391</v>
      </c>
      <c r="Q284" s="17">
        <v>3124.6915310041895</v>
      </c>
      <c r="R284" s="17">
        <v>4216.7450300042119</v>
      </c>
      <c r="S284" s="17">
        <v>5885.8165222782691</v>
      </c>
    </row>
    <row r="285" spans="1:23" x14ac:dyDescent="0.45">
      <c r="A285" s="2" t="str">
        <f>'Population Definitions'!B5</f>
        <v>Gen 65+</v>
      </c>
      <c r="B285" t="s">
        <v>5</v>
      </c>
      <c r="C285" t="str">
        <f t="shared" si="20"/>
        <v>N.A.</v>
      </c>
      <c r="D285" s="2" t="s">
        <v>6</v>
      </c>
      <c r="E285" s="17">
        <v>37.797604979410337</v>
      </c>
      <c r="F285" s="17">
        <v>43.68459247754339</v>
      </c>
      <c r="G285" s="17">
        <v>49.59855600566658</v>
      </c>
      <c r="H285" s="17">
        <v>64.086026826188572</v>
      </c>
      <c r="I285" s="17">
        <v>94.977839969866068</v>
      </c>
      <c r="J285" s="17">
        <v>116.12028351296753</v>
      </c>
      <c r="K285" s="17">
        <v>118.15878993967577</v>
      </c>
      <c r="L285" s="17">
        <v>174.77917698220483</v>
      </c>
      <c r="M285" s="17">
        <v>155.29724327316828</v>
      </c>
      <c r="N285" s="17">
        <v>296.87849875924928</v>
      </c>
      <c r="O285" s="17">
        <v>367.93889490176866</v>
      </c>
      <c r="P285" s="17">
        <v>338.05291678930934</v>
      </c>
      <c r="Q285" s="17">
        <v>399.1945143358858</v>
      </c>
      <c r="R285" s="17">
        <v>482.73572626140628</v>
      </c>
      <c r="S285" s="17">
        <v>689.55716837276611</v>
      </c>
    </row>
    <row r="286" spans="1:23" x14ac:dyDescent="0.45">
      <c r="A286" s="2" t="str">
        <f>'Population Definitions'!B6</f>
        <v>PLHIV 15-64</v>
      </c>
      <c r="B286" t="s">
        <v>5</v>
      </c>
      <c r="C286" t="str">
        <f t="shared" si="20"/>
        <v>N.A.</v>
      </c>
      <c r="D286" s="2" t="s">
        <v>6</v>
      </c>
      <c r="E286" s="17">
        <v>2257.8647896180419</v>
      </c>
      <c r="F286" s="17">
        <v>2609.5278591748788</v>
      </c>
      <c r="G286" s="17">
        <v>2962.8023596229482</v>
      </c>
      <c r="H286" s="17">
        <v>3672.8831838132992</v>
      </c>
      <c r="I286" s="17">
        <v>4584.3827955043498</v>
      </c>
      <c r="J286" s="17">
        <v>5518.5523684025729</v>
      </c>
      <c r="K286" s="17">
        <v>8877.5999880283562</v>
      </c>
      <c r="L286" s="17">
        <v>8487.1764297663794</v>
      </c>
      <c r="M286" s="17">
        <v>12391.508298574334</v>
      </c>
      <c r="N286" s="17">
        <v>14905.987296697407</v>
      </c>
      <c r="O286" s="17">
        <v>19735.840877547191</v>
      </c>
      <c r="P286" s="17">
        <v>19046.44006064448</v>
      </c>
      <c r="Q286" s="17">
        <v>20120.868243313376</v>
      </c>
      <c r="R286" s="17">
        <v>23757.04370382665</v>
      </c>
      <c r="S286" s="17">
        <v>27446.247616314813</v>
      </c>
    </row>
    <row r="287" spans="1:23" x14ac:dyDescent="0.45">
      <c r="A287" s="2" t="str">
        <f>'Population Definitions'!B7</f>
        <v>PLHIV 65+</v>
      </c>
      <c r="B287" t="s">
        <v>5</v>
      </c>
      <c r="C287" t="str">
        <f t="shared" si="20"/>
        <v>N.A.</v>
      </c>
      <c r="D287" s="2" t="s">
        <v>6</v>
      </c>
      <c r="E287" s="17">
        <v>14.502172817746391</v>
      </c>
      <c r="F287" s="17">
        <v>16.760890271414265</v>
      </c>
      <c r="G287" s="17">
        <v>19.029957879518296</v>
      </c>
      <c r="H287" s="17">
        <v>24.588505984503165</v>
      </c>
      <c r="I287" s="17">
        <v>36.441066830810236</v>
      </c>
      <c r="J287" s="17">
        <v>44.552992711260224</v>
      </c>
      <c r="K287" s="17">
        <v>66.087675459755019</v>
      </c>
      <c r="L287" s="17">
        <v>68.024401331063871</v>
      </c>
      <c r="M287" s="17">
        <v>141.03474592360624</v>
      </c>
      <c r="N287" s="17">
        <v>123.18573290679288</v>
      </c>
      <c r="O287" s="17">
        <v>384.91895993681055</v>
      </c>
      <c r="P287" s="17">
        <v>199.07344595769845</v>
      </c>
      <c r="Q287" s="17">
        <v>214.86865143910956</v>
      </c>
      <c r="R287" s="17">
        <v>210.09296195752108</v>
      </c>
      <c r="S287" s="17">
        <v>349.73870467148993</v>
      </c>
    </row>
    <row r="288" spans="1:23" x14ac:dyDescent="0.45">
      <c r="A288" s="2" t="str">
        <f>'Population Definitions'!B8</f>
        <v>Prisoners</v>
      </c>
      <c r="B288" t="s">
        <v>5</v>
      </c>
      <c r="C288" t="str">
        <f t="shared" si="20"/>
        <v>N.A.</v>
      </c>
      <c r="D288" s="2" t="s">
        <v>6</v>
      </c>
      <c r="E288" s="17">
        <v>129.94155845851776</v>
      </c>
      <c r="F288" s="17">
        <v>150.1799923632565</v>
      </c>
      <c r="G288" s="17">
        <v>170.5111651433775</v>
      </c>
      <c r="H288" s="17">
        <v>112.49358806186174</v>
      </c>
      <c r="I288" s="17">
        <v>89.885285096909001</v>
      </c>
      <c r="J288" s="17">
        <v>58.731702872660748</v>
      </c>
      <c r="K288" s="17">
        <v>35.69210396184225</v>
      </c>
      <c r="L288" s="17">
        <v>39.868046556886</v>
      </c>
      <c r="M288" s="17">
        <v>43.83805079013225</v>
      </c>
      <c r="N288" s="17">
        <v>44.299418048438746</v>
      </c>
      <c r="O288" s="17">
        <v>75.365758781897753</v>
      </c>
      <c r="P288" s="17">
        <v>103.38603282416676</v>
      </c>
      <c r="Q288" s="17">
        <v>88.156126032275495</v>
      </c>
      <c r="R288" s="17">
        <v>189.56231631087024</v>
      </c>
      <c r="S288" s="17">
        <v>259.91419346238251</v>
      </c>
    </row>
    <row r="289" spans="1:23" x14ac:dyDescent="0.45">
      <c r="A289" s="2" t="str">
        <f>'Population Definitions'!B9</f>
        <v>PLHIV Prisoners</v>
      </c>
      <c r="B289" t="s">
        <v>5</v>
      </c>
      <c r="C289" t="str">
        <f t="shared" si="20"/>
        <v>N.A.</v>
      </c>
      <c r="D289" s="2" t="s">
        <v>6</v>
      </c>
      <c r="E289" s="17">
        <v>106.39388821264373</v>
      </c>
      <c r="F289" s="17">
        <v>122.96476592108021</v>
      </c>
      <c r="G289" s="17">
        <v>139.61157660782987</v>
      </c>
      <c r="H289" s="17">
        <v>82.202472090330303</v>
      </c>
      <c r="I289" s="17">
        <v>73.596508214999687</v>
      </c>
      <c r="J289" s="17">
        <v>48.088496891215179</v>
      </c>
      <c r="K289" s="17">
        <v>55.263078266677468</v>
      </c>
      <c r="L289" s="17">
        <v>73.114496536582649</v>
      </c>
      <c r="M289" s="17">
        <v>123.16047767751013</v>
      </c>
      <c r="N289" s="17">
        <v>169.73195993262223</v>
      </c>
      <c r="O289" s="17">
        <v>180.81986473831421</v>
      </c>
      <c r="P289" s="17">
        <v>208.38633345091142</v>
      </c>
      <c r="Q289" s="17">
        <v>139.30209269909804</v>
      </c>
      <c r="R289" s="17">
        <v>148.8535980694875</v>
      </c>
      <c r="S289" s="17">
        <v>207.45026287349788</v>
      </c>
    </row>
    <row r="290" spans="1:23" x14ac:dyDescent="0.45">
      <c r="A290" s="2" t="str">
        <f>'Population Definitions'!B10</f>
        <v>Health Care Workers</v>
      </c>
      <c r="B290" t="s">
        <v>5</v>
      </c>
      <c r="C290">
        <f t="shared" si="20"/>
        <v>0</v>
      </c>
      <c r="D290" s="2" t="s">
        <v>6</v>
      </c>
      <c r="E290" s="17"/>
      <c r="F290" s="17"/>
      <c r="G290" s="17"/>
      <c r="H290" s="17"/>
      <c r="I290" s="17"/>
      <c r="J290" s="17"/>
      <c r="K290" s="17"/>
      <c r="L290" s="17"/>
      <c r="M290" s="17"/>
      <c r="N290" s="17"/>
      <c r="O290" s="17"/>
      <c r="P290" s="17"/>
      <c r="Q290" s="17"/>
      <c r="R290" s="17"/>
      <c r="S290" s="17"/>
    </row>
    <row r="291" spans="1:23" x14ac:dyDescent="0.45">
      <c r="A291" s="2" t="str">
        <f>'Population Definitions'!B11</f>
        <v>PLHIV Health Care Workers</v>
      </c>
      <c r="B291" t="s">
        <v>5</v>
      </c>
      <c r="C291">
        <f t="shared" si="20"/>
        <v>0</v>
      </c>
      <c r="D291" s="2" t="s">
        <v>6</v>
      </c>
      <c r="E291" s="17"/>
      <c r="F291" s="17"/>
      <c r="G291" s="17"/>
      <c r="H291" s="17"/>
      <c r="I291" s="17"/>
      <c r="J291" s="17"/>
      <c r="K291" s="17"/>
      <c r="L291" s="17"/>
      <c r="M291" s="17"/>
      <c r="N291" s="17"/>
      <c r="O291" s="17"/>
      <c r="P291" s="17"/>
      <c r="Q291" s="17"/>
      <c r="R291" s="17"/>
      <c r="S291" s="17"/>
    </row>
    <row r="292" spans="1:23" x14ac:dyDescent="0.45">
      <c r="A292" s="2" t="str">
        <f>'Population Definitions'!B12</f>
        <v>Miners</v>
      </c>
      <c r="B292" t="s">
        <v>5</v>
      </c>
      <c r="C292" t="str">
        <f t="shared" si="20"/>
        <v>N.A.</v>
      </c>
      <c r="D292" s="2" t="s">
        <v>6</v>
      </c>
      <c r="E292" s="17"/>
      <c r="F292" s="17"/>
      <c r="G292" s="17"/>
      <c r="H292" s="17"/>
      <c r="I292" s="17"/>
      <c r="J292" s="17"/>
      <c r="K292" s="17"/>
      <c r="L292" s="17"/>
      <c r="M292" s="17"/>
      <c r="N292" s="17"/>
      <c r="O292" s="17"/>
      <c r="P292" s="17"/>
      <c r="Q292" s="17"/>
      <c r="R292" s="17"/>
      <c r="S292" s="17">
        <v>433.10372720818981</v>
      </c>
    </row>
    <row r="293" spans="1:23" x14ac:dyDescent="0.45">
      <c r="A293" s="2" t="str">
        <f>'Population Definitions'!B13</f>
        <v>PLHIV Miners</v>
      </c>
      <c r="B293" t="s">
        <v>5</v>
      </c>
      <c r="C293" t="str">
        <f t="shared" si="20"/>
        <v>N.A.</v>
      </c>
      <c r="D293" s="2" t="s">
        <v>6</v>
      </c>
      <c r="E293" s="17"/>
      <c r="F293" s="17"/>
      <c r="G293" s="17"/>
      <c r="H293" s="17"/>
      <c r="I293" s="17"/>
      <c r="J293" s="17"/>
      <c r="K293" s="17"/>
      <c r="L293" s="17"/>
      <c r="M293" s="17"/>
      <c r="N293" s="17"/>
      <c r="O293" s="17"/>
      <c r="P293" s="17"/>
      <c r="Q293" s="17"/>
      <c r="R293" s="17"/>
      <c r="S293" s="17">
        <v>883.04256914355301</v>
      </c>
    </row>
    <row r="295" spans="1:23" x14ac:dyDescent="0.45">
      <c r="A295" s="1" t="s">
        <v>25</v>
      </c>
      <c r="B295" s="1" t="s">
        <v>3</v>
      </c>
      <c r="C295" s="1" t="s">
        <v>4</v>
      </c>
      <c r="E295" s="1">
        <v>2000</v>
      </c>
      <c r="F295" s="1">
        <v>2001</v>
      </c>
      <c r="G295" s="1">
        <v>2002</v>
      </c>
      <c r="H295" s="1">
        <v>2003</v>
      </c>
      <c r="I295" s="1">
        <v>2004</v>
      </c>
      <c r="J295" s="1">
        <v>2005</v>
      </c>
      <c r="K295" s="1">
        <v>2006</v>
      </c>
      <c r="L295" s="1">
        <v>2007</v>
      </c>
      <c r="M295" s="1">
        <v>2008</v>
      </c>
      <c r="N295" s="1">
        <v>2009</v>
      </c>
      <c r="O295" s="1">
        <v>2010</v>
      </c>
      <c r="P295" s="1">
        <v>2011</v>
      </c>
      <c r="Q295" s="1">
        <v>2012</v>
      </c>
      <c r="R295" s="1">
        <v>2013</v>
      </c>
      <c r="S295" s="1">
        <v>2014</v>
      </c>
      <c r="T295" s="1">
        <v>2015</v>
      </c>
      <c r="U295" s="1">
        <v>2016</v>
      </c>
      <c r="V295" s="1">
        <v>2017</v>
      </c>
      <c r="W295" s="1">
        <v>2018</v>
      </c>
    </row>
    <row r="296" spans="1:23" x14ac:dyDescent="0.45">
      <c r="A296" s="2" t="str">
        <f>'Population Definitions'!B2</f>
        <v>Gen 0-4</v>
      </c>
      <c r="B296" t="s">
        <v>5</v>
      </c>
      <c r="C296" t="str">
        <f t="shared" ref="C296:C307" si="21">IF(SUMPRODUCT(--(E296:W296&lt;&gt;""))=0,0,"N.A.")</f>
        <v>N.A.</v>
      </c>
      <c r="D296" s="2" t="s">
        <v>6</v>
      </c>
      <c r="E296" s="15">
        <v>3772.852343</v>
      </c>
      <c r="F296" s="15">
        <v>4363.925894</v>
      </c>
      <c r="G296" s="15">
        <v>4954.2577289999999</v>
      </c>
      <c r="H296" s="15">
        <v>5459.8629030000002</v>
      </c>
      <c r="I296" s="15">
        <v>5115.4443940000001</v>
      </c>
      <c r="J296" s="15">
        <v>5993.5594590000001</v>
      </c>
      <c r="K296" s="15">
        <v>6884.3711219999996</v>
      </c>
      <c r="L296" s="15">
        <v>6928.7058349999998</v>
      </c>
      <c r="M296" s="15">
        <v>6411.5924800000003</v>
      </c>
      <c r="N296" s="15">
        <v>5946.4228819999998</v>
      </c>
      <c r="O296" s="15">
        <v>5692.7730680000004</v>
      </c>
      <c r="P296" s="15">
        <v>5933.9793559999998</v>
      </c>
      <c r="Q296" s="15">
        <v>5810.0363479999996</v>
      </c>
      <c r="R296" s="15">
        <v>6143.5940890000002</v>
      </c>
      <c r="S296" s="15">
        <v>5287.752262</v>
      </c>
    </row>
    <row r="297" spans="1:23" x14ac:dyDescent="0.45">
      <c r="A297" s="2" t="str">
        <f>'Population Definitions'!B3</f>
        <v>Gen 5-14</v>
      </c>
      <c r="B297" t="s">
        <v>5</v>
      </c>
      <c r="C297" t="str">
        <f t="shared" si="21"/>
        <v>N.A.</v>
      </c>
      <c r="D297" s="2" t="s">
        <v>6</v>
      </c>
      <c r="E297" s="15">
        <v>1722.6683250000001</v>
      </c>
      <c r="F297" s="15">
        <v>1992.5499930000001</v>
      </c>
      <c r="G297" s="15">
        <v>2262.0929970000002</v>
      </c>
      <c r="H297" s="15">
        <v>2658.748004</v>
      </c>
      <c r="I297" s="15">
        <v>2838.1190080000001</v>
      </c>
      <c r="J297" s="15">
        <v>3049.4442260000001</v>
      </c>
      <c r="K297" s="15">
        <v>2996.3859480000001</v>
      </c>
      <c r="L297" s="15">
        <v>3192.134759</v>
      </c>
      <c r="M297" s="15">
        <v>3178.1880660000002</v>
      </c>
      <c r="N297" s="15">
        <v>2947.9563629999998</v>
      </c>
      <c r="O297" s="15">
        <v>2795.4087479999998</v>
      </c>
      <c r="P297" s="15">
        <v>2927.884853</v>
      </c>
      <c r="Q297" s="15">
        <v>2986.0594529999998</v>
      </c>
      <c r="R297" s="15">
        <v>2630.6476670000002</v>
      </c>
      <c r="S297" s="15">
        <v>2239.080234</v>
      </c>
    </row>
    <row r="298" spans="1:23" x14ac:dyDescent="0.45">
      <c r="A298" s="2" t="str">
        <f>'Population Definitions'!B4</f>
        <v>Gen 15-64</v>
      </c>
      <c r="B298" t="s">
        <v>5</v>
      </c>
      <c r="C298" t="str">
        <f t="shared" si="21"/>
        <v>N.A.</v>
      </c>
      <c r="D298" s="2" t="s">
        <v>6</v>
      </c>
      <c r="E298" s="15">
        <v>5746.8042960000002</v>
      </c>
      <c r="F298" s="15">
        <v>6647.1268410000002</v>
      </c>
      <c r="G298" s="15">
        <v>7546.3196049999997</v>
      </c>
      <c r="H298" s="15">
        <v>8432.0064170000005</v>
      </c>
      <c r="I298" s="15">
        <v>9282.7745589999995</v>
      </c>
      <c r="J298" s="15">
        <v>9828.3858610000007</v>
      </c>
      <c r="K298" s="15">
        <v>11752.776529999999</v>
      </c>
      <c r="L298" s="15">
        <v>13595.25373</v>
      </c>
      <c r="M298" s="15">
        <v>14179.86054</v>
      </c>
      <c r="N298" s="15">
        <v>14730.171630000001</v>
      </c>
      <c r="O298" s="15">
        <v>13935.47025</v>
      </c>
      <c r="P298" s="15">
        <v>13980.67433</v>
      </c>
      <c r="Q298" s="15">
        <v>15044.20163</v>
      </c>
      <c r="R298" s="15">
        <v>15951.70147</v>
      </c>
      <c r="S298" s="15">
        <v>17413.928189999999</v>
      </c>
    </row>
    <row r="299" spans="1:23" x14ac:dyDescent="0.45">
      <c r="A299" s="2" t="str">
        <f>'Population Definitions'!B5</f>
        <v>Gen 65+</v>
      </c>
      <c r="B299" t="s">
        <v>5</v>
      </c>
      <c r="C299" t="str">
        <f t="shared" si="21"/>
        <v>N.A.</v>
      </c>
      <c r="D299" s="2" t="s">
        <v>6</v>
      </c>
      <c r="E299" s="15">
        <v>414.53718950000001</v>
      </c>
      <c r="F299" s="15">
        <v>479.48061860000001</v>
      </c>
      <c r="G299" s="15">
        <v>544.34255270000006</v>
      </c>
      <c r="H299" s="15">
        <v>634.8629565</v>
      </c>
      <c r="I299" s="15">
        <v>576.68750109999996</v>
      </c>
      <c r="J299" s="15">
        <v>720.3432305</v>
      </c>
      <c r="K299" s="15">
        <v>710.03734629999997</v>
      </c>
      <c r="L299" s="15">
        <v>837.75733690000004</v>
      </c>
      <c r="M299" s="15">
        <v>673.35434580000003</v>
      </c>
      <c r="N299" s="15">
        <v>941.55254279999997</v>
      </c>
      <c r="O299" s="15">
        <v>1209.9573559999999</v>
      </c>
      <c r="P299" s="15">
        <v>927.06290149999995</v>
      </c>
      <c r="Q299" s="15">
        <v>1091.432736</v>
      </c>
      <c r="R299" s="15">
        <v>1132.8985270000001</v>
      </c>
      <c r="S299" s="15">
        <v>1331.866798</v>
      </c>
    </row>
    <row r="300" spans="1:23" x14ac:dyDescent="0.45">
      <c r="A300" s="2" t="str">
        <f>'Population Definitions'!B6</f>
        <v>PLHIV 15-64</v>
      </c>
      <c r="B300" t="s">
        <v>5</v>
      </c>
      <c r="C300" t="str">
        <f t="shared" si="21"/>
        <v>N.A.</v>
      </c>
      <c r="D300" s="2" t="s">
        <v>6</v>
      </c>
      <c r="E300" s="15">
        <v>31567.508109999999</v>
      </c>
      <c r="F300" s="15">
        <v>36513.028749999998</v>
      </c>
      <c r="G300" s="15">
        <v>41452.343430000001</v>
      </c>
      <c r="H300" s="15">
        <v>46442.111799999999</v>
      </c>
      <c r="I300" s="15">
        <v>51293.721210000003</v>
      </c>
      <c r="J300" s="15">
        <v>54519.134440000002</v>
      </c>
      <c r="K300" s="15">
        <v>56131.357550000001</v>
      </c>
      <c r="L300" s="15">
        <v>56676.046170000001</v>
      </c>
      <c r="M300" s="15">
        <v>58209.652900000001</v>
      </c>
      <c r="N300" s="15">
        <v>59567.206270000002</v>
      </c>
      <c r="O300" s="15">
        <v>61039.918440000001</v>
      </c>
      <c r="P300" s="15">
        <v>56332.643949999998</v>
      </c>
      <c r="Q300" s="15">
        <v>56982.794029999997</v>
      </c>
      <c r="R300" s="15">
        <v>58306.006399999998</v>
      </c>
      <c r="S300" s="15">
        <v>58743.592779999999</v>
      </c>
    </row>
    <row r="301" spans="1:23" x14ac:dyDescent="0.45">
      <c r="A301" s="2" t="str">
        <f>'Population Definitions'!B7</f>
        <v>PLHIV 65+</v>
      </c>
      <c r="B301" t="s">
        <v>5</v>
      </c>
      <c r="C301" t="str">
        <f t="shared" si="21"/>
        <v>N.A.</v>
      </c>
      <c r="D301" s="2" t="s">
        <v>6</v>
      </c>
      <c r="E301" s="15">
        <v>190.72465439999999</v>
      </c>
      <c r="F301" s="15">
        <v>220.60451420000001</v>
      </c>
      <c r="G301" s="15">
        <v>250.44687880000001</v>
      </c>
      <c r="H301" s="15">
        <v>291.44632719999998</v>
      </c>
      <c r="I301" s="15">
        <v>260.90810240000002</v>
      </c>
      <c r="J301" s="15">
        <v>326.15127819999998</v>
      </c>
      <c r="K301" s="15">
        <v>321.08694939999998</v>
      </c>
      <c r="L301" s="15">
        <v>247.56848110000001</v>
      </c>
      <c r="M301" s="15">
        <v>518.66918009999995</v>
      </c>
      <c r="N301" s="15">
        <v>399.26250099999999</v>
      </c>
      <c r="O301" s="15">
        <v>1115.23838</v>
      </c>
      <c r="P301" s="15">
        <v>457.95887959999999</v>
      </c>
      <c r="Q301" s="15">
        <v>453.02703359999998</v>
      </c>
      <c r="R301" s="15">
        <v>435.09097220000001</v>
      </c>
      <c r="S301" s="15">
        <v>602.34623299999998</v>
      </c>
    </row>
    <row r="302" spans="1:23" x14ac:dyDescent="0.45">
      <c r="A302" s="2" t="str">
        <f>'Population Definitions'!B8</f>
        <v>Prisoners</v>
      </c>
      <c r="B302" t="s">
        <v>5</v>
      </c>
      <c r="C302" t="str">
        <f t="shared" si="21"/>
        <v>N.A.</v>
      </c>
      <c r="D302" s="2" t="s">
        <v>6</v>
      </c>
      <c r="E302" s="15">
        <v>388.09057774999997</v>
      </c>
      <c r="F302" s="15">
        <v>448.89075100000002</v>
      </c>
      <c r="G302" s="15">
        <v>509.61462825000001</v>
      </c>
      <c r="H302" s="15">
        <v>410.63490024999999</v>
      </c>
      <c r="I302" s="15">
        <v>421.48375600000003</v>
      </c>
      <c r="J302" s="15">
        <v>399.41937725000003</v>
      </c>
      <c r="K302" s="15">
        <v>348.75247674999997</v>
      </c>
      <c r="L302" s="15">
        <v>367.29014374999997</v>
      </c>
      <c r="M302" s="15">
        <v>382.25906700000002</v>
      </c>
      <c r="N302" s="15">
        <v>491.96644075</v>
      </c>
      <c r="O302" s="15">
        <v>530.53604325000003</v>
      </c>
      <c r="P302" s="15">
        <v>527.10786200000007</v>
      </c>
      <c r="Q302" s="15">
        <v>435.81819725000003</v>
      </c>
      <c r="R302" s="15">
        <v>544.15962049999996</v>
      </c>
      <c r="S302" s="15">
        <v>564.59233374999997</v>
      </c>
    </row>
    <row r="303" spans="1:23" x14ac:dyDescent="0.45">
      <c r="A303" s="2" t="str">
        <f>'Population Definitions'!B9</f>
        <v>PLHIV Prisoners</v>
      </c>
      <c r="B303" t="s">
        <v>5</v>
      </c>
      <c r="C303" t="str">
        <f t="shared" si="21"/>
        <v>N.A.</v>
      </c>
      <c r="D303" s="2" t="s">
        <v>6</v>
      </c>
      <c r="E303" s="15">
        <v>642.68190270000002</v>
      </c>
      <c r="F303" s="15">
        <v>743.36760149999998</v>
      </c>
      <c r="G303" s="15">
        <v>843.92695360000005</v>
      </c>
      <c r="H303" s="15">
        <v>634.47979339999995</v>
      </c>
      <c r="I303" s="15">
        <v>785.83410590000005</v>
      </c>
      <c r="J303" s="15">
        <v>789.89203859999998</v>
      </c>
      <c r="K303" s="15">
        <v>716.36620519999997</v>
      </c>
      <c r="L303" s="15">
        <v>596.38963100000001</v>
      </c>
      <c r="M303" s="15">
        <v>733.80597150000006</v>
      </c>
      <c r="N303" s="15">
        <v>727.70233519999999</v>
      </c>
      <c r="O303" s="15">
        <v>632.34293449999996</v>
      </c>
      <c r="P303" s="15">
        <v>685.01283269999999</v>
      </c>
      <c r="Q303" s="15">
        <v>498.93873559999997</v>
      </c>
      <c r="R303" s="15">
        <v>417.65624930000001</v>
      </c>
      <c r="S303" s="15">
        <v>460.11427279999998</v>
      </c>
    </row>
    <row r="304" spans="1:23" x14ac:dyDescent="0.45">
      <c r="A304" s="2" t="str">
        <f>'Population Definitions'!B10</f>
        <v>Health Care Workers</v>
      </c>
      <c r="B304" t="s">
        <v>5</v>
      </c>
      <c r="C304">
        <f t="shared" si="21"/>
        <v>0</v>
      </c>
      <c r="D304" s="2" t="s">
        <v>6</v>
      </c>
      <c r="E304" s="15"/>
      <c r="F304" s="15"/>
      <c r="G304" s="15"/>
      <c r="H304" s="15"/>
      <c r="I304" s="15"/>
      <c r="J304" s="15"/>
      <c r="K304" s="15"/>
      <c r="L304" s="15"/>
      <c r="M304" s="15"/>
      <c r="N304" s="15"/>
      <c r="O304" s="15"/>
      <c r="P304" s="15"/>
      <c r="Q304" s="15"/>
      <c r="R304" s="15"/>
      <c r="S304" s="15"/>
    </row>
    <row r="305" spans="1:19" x14ac:dyDescent="0.45">
      <c r="A305" s="2" t="str">
        <f>'Population Definitions'!B11</f>
        <v>PLHIV Health Care Workers</v>
      </c>
      <c r="B305" t="s">
        <v>5</v>
      </c>
      <c r="C305">
        <f t="shared" si="21"/>
        <v>0</v>
      </c>
      <c r="D305" s="2" t="s">
        <v>6</v>
      </c>
      <c r="E305" s="15"/>
      <c r="F305" s="15"/>
      <c r="G305" s="15"/>
      <c r="H305" s="15"/>
      <c r="I305" s="15"/>
      <c r="J305" s="15"/>
      <c r="K305" s="15"/>
      <c r="L305" s="15"/>
      <c r="M305" s="15"/>
      <c r="N305" s="15"/>
      <c r="O305" s="15"/>
      <c r="P305" s="15"/>
      <c r="Q305" s="15"/>
      <c r="R305" s="15"/>
      <c r="S305" s="15"/>
    </row>
    <row r="306" spans="1:19" x14ac:dyDescent="0.45">
      <c r="A306" s="2" t="str">
        <f>'Population Definitions'!B12</f>
        <v>Miners</v>
      </c>
      <c r="B306" t="s">
        <v>5</v>
      </c>
      <c r="C306" t="str">
        <f t="shared" si="21"/>
        <v>N.A.</v>
      </c>
      <c r="D306" s="2" t="s">
        <v>6</v>
      </c>
      <c r="E306" s="15"/>
      <c r="F306" s="15"/>
      <c r="G306" s="15"/>
      <c r="H306" s="15"/>
      <c r="I306" s="15"/>
      <c r="J306" s="15"/>
      <c r="K306" s="15"/>
      <c r="L306" s="15"/>
      <c r="M306" s="15"/>
      <c r="N306" s="15"/>
      <c r="O306" s="15"/>
      <c r="P306" s="15"/>
      <c r="Q306" s="15"/>
      <c r="R306" s="15"/>
      <c r="S306" s="15">
        <v>894.11684434896597</v>
      </c>
    </row>
    <row r="307" spans="1:19" x14ac:dyDescent="0.45">
      <c r="A307" s="2" t="str">
        <f>'Population Definitions'!B13</f>
        <v>PLHIV Miners</v>
      </c>
      <c r="B307" t="s">
        <v>5</v>
      </c>
      <c r="C307" t="str">
        <f t="shared" si="21"/>
        <v>N.A.</v>
      </c>
      <c r="D307" s="2" t="s">
        <v>6</v>
      </c>
      <c r="E307" s="15"/>
      <c r="F307" s="15"/>
      <c r="G307" s="15"/>
      <c r="H307" s="15"/>
      <c r="I307" s="15"/>
      <c r="J307" s="15"/>
      <c r="K307" s="15"/>
      <c r="L307" s="15"/>
      <c r="M307" s="15"/>
      <c r="N307" s="15"/>
      <c r="O307" s="15"/>
      <c r="P307" s="15"/>
      <c r="Q307" s="15"/>
      <c r="R307" s="15"/>
      <c r="S307" s="15">
        <v>1430.8831556510336</v>
      </c>
    </row>
  </sheetData>
  <dataValidations count="1">
    <dataValidation type="list" allowBlank="1" showInputMessage="1" showErrorMessage="1" sqref="B296:B307 B282:B293 B268:B279 B254:B265 B240:B251 B226:B237 B212:B223 B198:B209 B184:B195 B170:B181 B156:B167 B142:B153 B128:B139 B114:B125 B100:B111 B86:B97 B72:B83 B58:B69 B44:B55 B30:B41 B16:B27 B2:B13" xr:uid="{00000000-0002-0000-0300-000000000000}">
      <formula1>"Number"</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111"/>
  <sheetViews>
    <sheetView topLeftCell="A22" workbookViewId="0">
      <selection activeCell="G35" sqref="G35"/>
    </sheetView>
  </sheetViews>
  <sheetFormatPr defaultRowHeight="14.25" x14ac:dyDescent="0.45"/>
  <cols>
    <col min="1" max="1" width="50.73046875" style="46" customWidth="1"/>
    <col min="2" max="2" width="15.73046875" style="46" customWidth="1"/>
    <col min="3" max="3" width="10.73046875" style="46" customWidth="1"/>
    <col min="4" max="4" width="9.06640625" style="46"/>
    <col min="5" max="5" width="9.86328125" style="46" bestFit="1" customWidth="1"/>
    <col min="6" max="16384" width="9.06640625" style="46"/>
  </cols>
  <sheetData>
    <row r="1" spans="1:23" x14ac:dyDescent="0.45">
      <c r="A1" s="1" t="s">
        <v>49</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48" t="str">
        <f>'Population Definitions'!$B$2</f>
        <v>Gen 0-4</v>
      </c>
      <c r="B2" s="46" t="s">
        <v>5</v>
      </c>
      <c r="C2" s="46" t="str">
        <f t="shared" ref="C2:C13" si="0">IF(SUMPRODUCT(--(E2:W2&lt;&gt;""))=0,0,"N.A.")</f>
        <v>N.A.</v>
      </c>
      <c r="D2" s="48" t="s">
        <v>6</v>
      </c>
      <c r="E2" s="49">
        <v>196086.5355</v>
      </c>
      <c r="F2" s="49">
        <v>345769.89500000002</v>
      </c>
    </row>
    <row r="3" spans="1:23" x14ac:dyDescent="0.45">
      <c r="A3" s="48" t="str">
        <f>'Population Definitions'!$B$3</f>
        <v>Gen 5-14</v>
      </c>
      <c r="B3" s="46" t="s">
        <v>5</v>
      </c>
      <c r="C3" s="46" t="str">
        <f t="shared" si="0"/>
        <v>N.A.</v>
      </c>
      <c r="D3" s="48" t="s">
        <v>6</v>
      </c>
      <c r="E3" s="49">
        <v>20108.095701425736</v>
      </c>
      <c r="F3" s="49">
        <v>20571.5493687784</v>
      </c>
    </row>
    <row r="4" spans="1:23" x14ac:dyDescent="0.45">
      <c r="A4" s="48" t="str">
        <f>'Population Definitions'!$B$4</f>
        <v>Gen 15-64</v>
      </c>
      <c r="B4" s="46" t="s">
        <v>5</v>
      </c>
      <c r="C4" s="46" t="str">
        <f t="shared" si="0"/>
        <v>N.A.</v>
      </c>
      <c r="D4" s="48" t="s">
        <v>6</v>
      </c>
      <c r="E4" s="49">
        <v>549888.96905186586</v>
      </c>
      <c r="F4" s="49"/>
    </row>
    <row r="5" spans="1:23" x14ac:dyDescent="0.45">
      <c r="A5" s="48" t="str">
        <f>'Population Definitions'!$B$5</f>
        <v>Gen 65+</v>
      </c>
      <c r="B5" s="46" t="s">
        <v>5</v>
      </c>
      <c r="C5" s="46">
        <f t="shared" si="0"/>
        <v>0</v>
      </c>
      <c r="D5" s="48" t="s">
        <v>6</v>
      </c>
    </row>
    <row r="6" spans="1:23" x14ac:dyDescent="0.45">
      <c r="A6" s="48" t="str">
        <f>'Population Definitions'!$B$6</f>
        <v>PLHIV 15-64</v>
      </c>
      <c r="B6" s="46" t="s">
        <v>5</v>
      </c>
      <c r="C6" s="46">
        <f t="shared" si="0"/>
        <v>0</v>
      </c>
      <c r="D6" s="48" t="s">
        <v>6</v>
      </c>
    </row>
    <row r="7" spans="1:23" x14ac:dyDescent="0.45">
      <c r="A7" s="48" t="str">
        <f>'Population Definitions'!$B$7</f>
        <v>PLHIV 65+</v>
      </c>
      <c r="B7" s="46" t="s">
        <v>5</v>
      </c>
      <c r="C7" s="46">
        <f t="shared" si="0"/>
        <v>0</v>
      </c>
      <c r="D7" s="48" t="s">
        <v>6</v>
      </c>
    </row>
    <row r="8" spans="1:23" x14ac:dyDescent="0.45">
      <c r="A8" s="48" t="str">
        <f>'Population Definitions'!$B$8</f>
        <v>Prisoners</v>
      </c>
      <c r="B8" s="46" t="s">
        <v>5</v>
      </c>
      <c r="C8" s="46">
        <f t="shared" si="0"/>
        <v>0</v>
      </c>
      <c r="D8" s="48" t="s">
        <v>6</v>
      </c>
    </row>
    <row r="9" spans="1:23" x14ac:dyDescent="0.45">
      <c r="A9" s="48" t="str">
        <f>'Population Definitions'!$B$9</f>
        <v>PLHIV Prisoners</v>
      </c>
      <c r="B9" s="46" t="s">
        <v>5</v>
      </c>
      <c r="C9" s="46">
        <f t="shared" si="0"/>
        <v>0</v>
      </c>
      <c r="D9" s="48" t="s">
        <v>6</v>
      </c>
    </row>
    <row r="10" spans="1:23" x14ac:dyDescent="0.45">
      <c r="A10" s="48" t="str">
        <f>'Population Definitions'!$B$10</f>
        <v>Health Care Workers</v>
      </c>
      <c r="B10" s="46" t="s">
        <v>5</v>
      </c>
      <c r="C10" s="46">
        <f t="shared" si="0"/>
        <v>0</v>
      </c>
      <c r="D10" s="48" t="s">
        <v>6</v>
      </c>
    </row>
    <row r="11" spans="1:23" x14ac:dyDescent="0.45">
      <c r="A11" s="48" t="str">
        <f>'Population Definitions'!$B$11</f>
        <v>PLHIV Health Care Workers</v>
      </c>
      <c r="B11" s="46" t="s">
        <v>5</v>
      </c>
      <c r="C11" s="46">
        <f t="shared" si="0"/>
        <v>0</v>
      </c>
      <c r="D11" s="48" t="s">
        <v>6</v>
      </c>
    </row>
    <row r="12" spans="1:23" x14ac:dyDescent="0.45">
      <c r="A12" s="48" t="str">
        <f>'Population Definitions'!$B$12</f>
        <v>Miners</v>
      </c>
      <c r="B12" s="46" t="s">
        <v>5</v>
      </c>
      <c r="C12" s="46">
        <f t="shared" si="0"/>
        <v>0</v>
      </c>
      <c r="D12" s="48" t="s">
        <v>6</v>
      </c>
    </row>
    <row r="13" spans="1:23" x14ac:dyDescent="0.45">
      <c r="A13" s="48" t="str">
        <f>'Population Definitions'!$B$13</f>
        <v>PLHIV Miners</v>
      </c>
      <c r="B13" s="46" t="s">
        <v>5</v>
      </c>
      <c r="C13" s="46">
        <f t="shared" si="0"/>
        <v>0</v>
      </c>
      <c r="D13" s="48" t="s">
        <v>6</v>
      </c>
    </row>
    <row r="15" spans="1:23" x14ac:dyDescent="0.45">
      <c r="A15" s="1" t="s">
        <v>26</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48" t="str">
        <f>'Population Definitions'!$B$2</f>
        <v>Gen 0-4</v>
      </c>
      <c r="B16" s="46" t="s">
        <v>5</v>
      </c>
      <c r="C16" s="46" t="str">
        <f t="shared" ref="C16:C27" si="1">IF(SUMPRODUCT(--(E16:W16&lt;&gt;""))=0,0,"N.A.")</f>
        <v>N.A.</v>
      </c>
      <c r="D16" s="48" t="s">
        <v>6</v>
      </c>
      <c r="E16" s="52">
        <v>23978.344343204255</v>
      </c>
    </row>
    <row r="17" spans="1:23" x14ac:dyDescent="0.45">
      <c r="A17" s="48" t="str">
        <f>'Population Definitions'!$B$3</f>
        <v>Gen 5-14</v>
      </c>
      <c r="B17" s="46" t="s">
        <v>5</v>
      </c>
      <c r="C17" s="46" t="str">
        <f t="shared" si="1"/>
        <v>N.A.</v>
      </c>
      <c r="D17" s="48" t="s">
        <v>6</v>
      </c>
      <c r="E17" s="52">
        <v>1881.1506352822039</v>
      </c>
    </row>
    <row r="18" spans="1:23" x14ac:dyDescent="0.45">
      <c r="A18" s="48" t="str">
        <f>'Population Definitions'!$B$4</f>
        <v>Gen 15-64</v>
      </c>
      <c r="B18" s="46" t="s">
        <v>5</v>
      </c>
      <c r="C18" s="46" t="str">
        <f t="shared" si="1"/>
        <v>N.A.</v>
      </c>
      <c r="D18" s="48" t="s">
        <v>6</v>
      </c>
      <c r="E18" s="52">
        <v>111046.39073066738</v>
      </c>
    </row>
    <row r="19" spans="1:23" x14ac:dyDescent="0.45">
      <c r="A19" s="48" t="str">
        <f>'Population Definitions'!$B$5</f>
        <v>Gen 65+</v>
      </c>
      <c r="B19" s="46" t="s">
        <v>5</v>
      </c>
      <c r="C19" s="46" t="str">
        <f t="shared" si="1"/>
        <v>N.A.</v>
      </c>
      <c r="D19" s="48" t="s">
        <v>6</v>
      </c>
      <c r="E19" s="52">
        <v>559.0348756011075</v>
      </c>
    </row>
    <row r="20" spans="1:23" x14ac:dyDescent="0.45">
      <c r="A20" s="48" t="str">
        <f>'Population Definitions'!$B$6</f>
        <v>PLHIV 15-64</v>
      </c>
      <c r="B20" s="46" t="s">
        <v>5</v>
      </c>
      <c r="C20" s="46" t="str">
        <f t="shared" si="1"/>
        <v>N.A.</v>
      </c>
      <c r="D20" s="48" t="s">
        <v>6</v>
      </c>
      <c r="E20" s="52">
        <v>25642.40270181272</v>
      </c>
    </row>
    <row r="21" spans="1:23" x14ac:dyDescent="0.45">
      <c r="A21" s="48" t="str">
        <f>'Population Definitions'!$B$7</f>
        <v>PLHIV 65+</v>
      </c>
      <c r="B21" s="46" t="s">
        <v>5</v>
      </c>
      <c r="C21" s="46" t="str">
        <f t="shared" si="1"/>
        <v>N.A.</v>
      </c>
      <c r="D21" s="48" t="s">
        <v>6</v>
      </c>
      <c r="E21" s="52">
        <v>115.26492280435555</v>
      </c>
    </row>
    <row r="22" spans="1:23" x14ac:dyDescent="0.45">
      <c r="A22" s="48" t="str">
        <f>'Population Definitions'!$B$8</f>
        <v>Prisoners</v>
      </c>
      <c r="B22" s="46" t="s">
        <v>5</v>
      </c>
      <c r="C22" s="46" t="str">
        <f t="shared" si="1"/>
        <v>N.A.</v>
      </c>
      <c r="D22" s="48" t="s">
        <v>6</v>
      </c>
      <c r="E22" s="52">
        <v>3168.1275594077397</v>
      </c>
    </row>
    <row r="23" spans="1:23" x14ac:dyDescent="0.45">
      <c r="A23" s="48" t="str">
        <f>'Population Definitions'!$B$9</f>
        <v>PLHIV Prisoners</v>
      </c>
      <c r="B23" s="46" t="s">
        <v>5</v>
      </c>
      <c r="C23" s="46" t="str">
        <f t="shared" si="1"/>
        <v>N.A.</v>
      </c>
      <c r="D23" s="48" t="s">
        <v>6</v>
      </c>
      <c r="E23" s="52">
        <v>429.96016877676465</v>
      </c>
    </row>
    <row r="24" spans="1:23" x14ac:dyDescent="0.45">
      <c r="A24" s="48" t="str">
        <f>'Population Definitions'!$B$10</f>
        <v>Health Care Workers</v>
      </c>
      <c r="B24" s="46" t="s">
        <v>5</v>
      </c>
      <c r="C24" s="46" t="str">
        <f t="shared" si="1"/>
        <v>N.A.</v>
      </c>
      <c r="D24" s="48" t="s">
        <v>6</v>
      </c>
      <c r="E24" s="52">
        <v>884.22498996991453</v>
      </c>
    </row>
    <row r="25" spans="1:23" x14ac:dyDescent="0.45">
      <c r="A25" s="48" t="str">
        <f>'Population Definitions'!$B$11</f>
        <v>PLHIV Health Care Workers</v>
      </c>
      <c r="B25" s="46" t="s">
        <v>5</v>
      </c>
      <c r="C25" s="46" t="str">
        <f t="shared" si="1"/>
        <v>N.A.</v>
      </c>
      <c r="D25" s="48" t="s">
        <v>6</v>
      </c>
      <c r="E25" s="52">
        <v>1567.1981776765374</v>
      </c>
    </row>
    <row r="26" spans="1:23" x14ac:dyDescent="0.45">
      <c r="A26" s="48" t="str">
        <f>'Population Definitions'!$B$12</f>
        <v>Miners</v>
      </c>
      <c r="B26" s="46" t="s">
        <v>5</v>
      </c>
      <c r="C26" s="46" t="str">
        <f t="shared" si="1"/>
        <v>N.A.</v>
      </c>
      <c r="D26" s="48" t="s">
        <v>6</v>
      </c>
      <c r="E26" s="52">
        <v>324.67907887243854</v>
      </c>
    </row>
    <row r="27" spans="1:23" x14ac:dyDescent="0.45">
      <c r="A27" s="48" t="str">
        <f>'Population Definitions'!$B$13</f>
        <v>PLHIV Miners</v>
      </c>
      <c r="B27" s="46" t="s">
        <v>5</v>
      </c>
      <c r="C27" s="46" t="str">
        <f t="shared" si="1"/>
        <v>N.A.</v>
      </c>
      <c r="D27" s="48" t="s">
        <v>6</v>
      </c>
      <c r="E27" s="52">
        <v>66.73784880410004</v>
      </c>
    </row>
    <row r="29" spans="1:23" x14ac:dyDescent="0.45">
      <c r="A29" s="1" t="s">
        <v>50</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48" t="str">
        <f>'Population Definitions'!$B$2</f>
        <v>Gen 0-4</v>
      </c>
      <c r="B30" s="46" t="s">
        <v>5</v>
      </c>
      <c r="C30" s="46">
        <f t="shared" ref="C30:C41" si="2">IF(SUMPRODUCT(--(E30:W30&lt;&gt;""))=0,0,"N.A.")</f>
        <v>0</v>
      </c>
      <c r="D30" s="48" t="s">
        <v>6</v>
      </c>
    </row>
    <row r="31" spans="1:23" x14ac:dyDescent="0.45">
      <c r="A31" s="48" t="str">
        <f>'Population Definitions'!$B$3</f>
        <v>Gen 5-14</v>
      </c>
      <c r="B31" s="46" t="s">
        <v>5</v>
      </c>
      <c r="C31" s="46">
        <f t="shared" si="2"/>
        <v>0</v>
      </c>
      <c r="D31" s="48" t="s">
        <v>6</v>
      </c>
    </row>
    <row r="32" spans="1:23" x14ac:dyDescent="0.45">
      <c r="A32" s="48" t="str">
        <f>'Population Definitions'!$B$4</f>
        <v>Gen 15-64</v>
      </c>
      <c r="B32" s="46" t="s">
        <v>5</v>
      </c>
      <c r="C32" s="46">
        <f t="shared" si="2"/>
        <v>0</v>
      </c>
      <c r="D32" s="48" t="s">
        <v>6</v>
      </c>
    </row>
    <row r="33" spans="1:23" x14ac:dyDescent="0.45">
      <c r="A33" s="48" t="str">
        <f>'Population Definitions'!$B$5</f>
        <v>Gen 65+</v>
      </c>
      <c r="B33" s="46" t="s">
        <v>5</v>
      </c>
      <c r="C33" s="46">
        <f t="shared" si="2"/>
        <v>0</v>
      </c>
      <c r="D33" s="48" t="s">
        <v>6</v>
      </c>
    </row>
    <row r="34" spans="1:23" x14ac:dyDescent="0.45">
      <c r="A34" s="48" t="str">
        <f>'Population Definitions'!$B$6</f>
        <v>PLHIV 15-64</v>
      </c>
      <c r="B34" s="46" t="s">
        <v>5</v>
      </c>
      <c r="C34" s="46">
        <f t="shared" si="2"/>
        <v>0</v>
      </c>
      <c r="D34" s="48" t="s">
        <v>6</v>
      </c>
    </row>
    <row r="35" spans="1:23" x14ac:dyDescent="0.45">
      <c r="A35" s="48" t="str">
        <f>'Population Definitions'!$B$7</f>
        <v>PLHIV 65+</v>
      </c>
      <c r="B35" s="46" t="s">
        <v>5</v>
      </c>
      <c r="C35" s="46">
        <f t="shared" si="2"/>
        <v>0</v>
      </c>
      <c r="D35" s="48" t="s">
        <v>6</v>
      </c>
    </row>
    <row r="36" spans="1:23" x14ac:dyDescent="0.45">
      <c r="A36" s="48" t="str">
        <f>'Population Definitions'!$B$8</f>
        <v>Prisoners</v>
      </c>
      <c r="B36" s="46" t="s">
        <v>5</v>
      </c>
      <c r="C36" s="46">
        <f t="shared" si="2"/>
        <v>0</v>
      </c>
      <c r="D36" s="48" t="s">
        <v>6</v>
      </c>
    </row>
    <row r="37" spans="1:23" x14ac:dyDescent="0.45">
      <c r="A37" s="48" t="str">
        <f>'Population Definitions'!$B$9</f>
        <v>PLHIV Prisoners</v>
      </c>
      <c r="B37" s="46" t="s">
        <v>5</v>
      </c>
      <c r="C37" s="46">
        <f t="shared" si="2"/>
        <v>0</v>
      </c>
      <c r="D37" s="48" t="s">
        <v>6</v>
      </c>
    </row>
    <row r="38" spans="1:23" x14ac:dyDescent="0.45">
      <c r="A38" s="48" t="str">
        <f>'Population Definitions'!$B$10</f>
        <v>Health Care Workers</v>
      </c>
      <c r="B38" s="46" t="s">
        <v>5</v>
      </c>
      <c r="C38" s="46">
        <f t="shared" si="2"/>
        <v>0</v>
      </c>
      <c r="D38" s="48" t="s">
        <v>6</v>
      </c>
    </row>
    <row r="39" spans="1:23" x14ac:dyDescent="0.45">
      <c r="A39" s="48" t="str">
        <f>'Population Definitions'!$B$11</f>
        <v>PLHIV Health Care Workers</v>
      </c>
      <c r="B39" s="46" t="s">
        <v>5</v>
      </c>
      <c r="C39" s="46">
        <f t="shared" si="2"/>
        <v>0</v>
      </c>
      <c r="D39" s="48" t="s">
        <v>6</v>
      </c>
    </row>
    <row r="40" spans="1:23" x14ac:dyDescent="0.45">
      <c r="A40" s="48" t="str">
        <f>'Population Definitions'!$B$12</f>
        <v>Miners</v>
      </c>
      <c r="B40" s="46" t="s">
        <v>5</v>
      </c>
      <c r="C40" s="46">
        <f t="shared" si="2"/>
        <v>0</v>
      </c>
      <c r="D40" s="48" t="s">
        <v>6</v>
      </c>
    </row>
    <row r="41" spans="1:23" x14ac:dyDescent="0.45">
      <c r="A41" s="48" t="str">
        <f>'Population Definitions'!$B$13</f>
        <v>PLHIV Miners</v>
      </c>
      <c r="B41" s="46" t="s">
        <v>5</v>
      </c>
      <c r="C41" s="46">
        <f t="shared" si="2"/>
        <v>0</v>
      </c>
      <c r="D41" s="48" t="s">
        <v>6</v>
      </c>
    </row>
    <row r="43" spans="1:23" x14ac:dyDescent="0.45">
      <c r="A43" s="1" t="s">
        <v>27</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48" t="str">
        <f>'Population Definitions'!$B$2</f>
        <v>Gen 0-4</v>
      </c>
      <c r="B44" s="46" t="s">
        <v>5</v>
      </c>
      <c r="C44" s="46" t="str">
        <f t="shared" ref="C44:C55" si="3">IF(SUMPRODUCT(--(E44:W44&lt;&gt;""))=0,0,"N.A.")</f>
        <v>N.A.</v>
      </c>
      <c r="D44" s="48" t="s">
        <v>6</v>
      </c>
      <c r="E44" s="53">
        <v>215805.09908883827</v>
      </c>
    </row>
    <row r="45" spans="1:23" x14ac:dyDescent="0.45">
      <c r="A45" s="48" t="str">
        <f>'Population Definitions'!$B$3</f>
        <v>Gen 5-14</v>
      </c>
      <c r="B45" s="46" t="s">
        <v>5</v>
      </c>
      <c r="C45" s="46" t="str">
        <f t="shared" si="3"/>
        <v>N.A.</v>
      </c>
      <c r="D45" s="48" t="s">
        <v>6</v>
      </c>
      <c r="E45" s="53">
        <v>16930.355717539835</v>
      </c>
    </row>
    <row r="46" spans="1:23" x14ac:dyDescent="0.45">
      <c r="A46" s="48" t="str">
        <f>'Population Definitions'!$B$4</f>
        <v>Gen 15-64</v>
      </c>
      <c r="B46" s="46" t="s">
        <v>5</v>
      </c>
      <c r="C46" s="46" t="str">
        <f t="shared" si="3"/>
        <v>N.A.</v>
      </c>
      <c r="D46" s="48" t="s">
        <v>6</v>
      </c>
      <c r="E46" s="53">
        <v>1277033.4934026748</v>
      </c>
    </row>
    <row r="47" spans="1:23" x14ac:dyDescent="0.45">
      <c r="A47" s="48" t="str">
        <f>'Population Definitions'!$B$5</f>
        <v>Gen 65+</v>
      </c>
      <c r="B47" s="46" t="s">
        <v>5</v>
      </c>
      <c r="C47" s="46" t="str">
        <f t="shared" si="3"/>
        <v>N.A.</v>
      </c>
      <c r="D47" s="48" t="s">
        <v>6</v>
      </c>
      <c r="E47" s="53">
        <v>5031.3138804099681</v>
      </c>
    </row>
    <row r="48" spans="1:23" x14ac:dyDescent="0.45">
      <c r="A48" s="48" t="str">
        <f>'Population Definitions'!$B$6</f>
        <v>PLHIV 15-64</v>
      </c>
      <c r="B48" s="46" t="s">
        <v>5</v>
      </c>
      <c r="C48" s="46" t="str">
        <f t="shared" si="3"/>
        <v>N.A.</v>
      </c>
      <c r="D48" s="48" t="s">
        <v>6</v>
      </c>
      <c r="E48" s="53">
        <v>230781.62431631447</v>
      </c>
    </row>
    <row r="49" spans="1:23" x14ac:dyDescent="0.45">
      <c r="A49" s="48" t="str">
        <f>'Population Definitions'!$B$7</f>
        <v>PLHIV 65+</v>
      </c>
      <c r="B49" s="46" t="s">
        <v>5</v>
      </c>
      <c r="C49" s="46" t="str">
        <f t="shared" si="3"/>
        <v>N.A.</v>
      </c>
      <c r="D49" s="48" t="s">
        <v>6</v>
      </c>
      <c r="E49" s="53">
        <v>1037.3843052391999</v>
      </c>
    </row>
    <row r="50" spans="1:23" x14ac:dyDescent="0.45">
      <c r="A50" s="48" t="str">
        <f>'Population Definitions'!$B$8</f>
        <v>Prisoners</v>
      </c>
      <c r="B50" s="46" t="s">
        <v>5</v>
      </c>
      <c r="C50" s="46" t="str">
        <f t="shared" si="3"/>
        <v>N.A.</v>
      </c>
      <c r="D50" s="48" t="s">
        <v>6</v>
      </c>
      <c r="E50" s="53">
        <v>7392.2976386180599</v>
      </c>
    </row>
    <row r="51" spans="1:23" x14ac:dyDescent="0.45">
      <c r="A51" s="48" t="str">
        <f>'Population Definitions'!$B$9</f>
        <v>PLHIV Prisoners</v>
      </c>
      <c r="B51" s="46" t="s">
        <v>5</v>
      </c>
      <c r="C51" s="46" t="str">
        <f t="shared" si="3"/>
        <v>N.A.</v>
      </c>
      <c r="D51" s="48" t="s">
        <v>6</v>
      </c>
      <c r="E51" s="53">
        <v>2436.4409564016664</v>
      </c>
    </row>
    <row r="52" spans="1:23" x14ac:dyDescent="0.45">
      <c r="A52" s="48" t="str">
        <f>'Population Definitions'!$B$10</f>
        <v>Health Care Workers</v>
      </c>
      <c r="B52" s="46" t="s">
        <v>5</v>
      </c>
      <c r="C52" s="46" t="str">
        <f t="shared" si="3"/>
        <v>N.A.</v>
      </c>
      <c r="D52" s="48" t="s">
        <v>6</v>
      </c>
      <c r="E52" s="53">
        <v>7958.0249097292308</v>
      </c>
    </row>
    <row r="53" spans="1:23" x14ac:dyDescent="0.45">
      <c r="A53" s="48" t="str">
        <f>'Population Definitions'!$B$11</f>
        <v>PLHIV Health Care Workers</v>
      </c>
      <c r="B53" s="46" t="s">
        <v>5</v>
      </c>
      <c r="C53" s="46" t="str">
        <f t="shared" si="3"/>
        <v>N.A.</v>
      </c>
      <c r="D53" s="48" t="s">
        <v>6</v>
      </c>
      <c r="E53" s="53">
        <v>1044.7987851176918</v>
      </c>
    </row>
    <row r="54" spans="1:23" x14ac:dyDescent="0.45">
      <c r="A54" s="48" t="str">
        <f>'Population Definitions'!$B$12</f>
        <v>Miners</v>
      </c>
      <c r="B54" s="46" t="s">
        <v>5</v>
      </c>
      <c r="C54" s="46" t="str">
        <f t="shared" si="3"/>
        <v>N.A.</v>
      </c>
      <c r="D54" s="48" t="s">
        <v>6</v>
      </c>
      <c r="E54" s="53">
        <v>2922.1117098519467</v>
      </c>
    </row>
    <row r="55" spans="1:23" x14ac:dyDescent="0.45">
      <c r="A55" s="48" t="str">
        <f>'Population Definitions'!$B$13</f>
        <v>PLHIV Miners</v>
      </c>
      <c r="B55" s="46" t="s">
        <v>5</v>
      </c>
      <c r="C55" s="46" t="str">
        <f t="shared" si="3"/>
        <v>N.A.</v>
      </c>
      <c r="D55" s="48" t="s">
        <v>6</v>
      </c>
      <c r="E55" s="53">
        <v>600.64063923690037</v>
      </c>
    </row>
    <row r="57" spans="1:23" x14ac:dyDescent="0.45">
      <c r="A57" s="1" t="s">
        <v>51</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48" t="str">
        <f>'Population Definitions'!$B$2</f>
        <v>Gen 0-4</v>
      </c>
      <c r="B58" s="46" t="s">
        <v>5</v>
      </c>
      <c r="C58" s="46">
        <f t="shared" ref="C58:C69" si="4">IF(SUMPRODUCT(--(E58:W58&lt;&gt;""))=0,0,"N.A.")</f>
        <v>0</v>
      </c>
      <c r="D58" s="48" t="s">
        <v>6</v>
      </c>
    </row>
    <row r="59" spans="1:23" x14ac:dyDescent="0.45">
      <c r="A59" s="48" t="str">
        <f>'Population Definitions'!$B$3</f>
        <v>Gen 5-14</v>
      </c>
      <c r="B59" s="46" t="s">
        <v>5</v>
      </c>
      <c r="C59" s="46">
        <f t="shared" si="4"/>
        <v>0</v>
      </c>
      <c r="D59" s="48" t="s">
        <v>6</v>
      </c>
    </row>
    <row r="60" spans="1:23" x14ac:dyDescent="0.45">
      <c r="A60" s="48" t="str">
        <f>'Population Definitions'!$B$4</f>
        <v>Gen 15-64</v>
      </c>
      <c r="B60" s="46" t="s">
        <v>5</v>
      </c>
      <c r="C60" s="46">
        <f t="shared" si="4"/>
        <v>0</v>
      </c>
      <c r="D60" s="48" t="s">
        <v>6</v>
      </c>
    </row>
    <row r="61" spans="1:23" x14ac:dyDescent="0.45">
      <c r="A61" s="48" t="str">
        <f>'Population Definitions'!$B$5</f>
        <v>Gen 65+</v>
      </c>
      <c r="B61" s="46" t="s">
        <v>5</v>
      </c>
      <c r="C61" s="46">
        <f t="shared" si="4"/>
        <v>0</v>
      </c>
      <c r="D61" s="48" t="s">
        <v>6</v>
      </c>
    </row>
    <row r="62" spans="1:23" x14ac:dyDescent="0.45">
      <c r="A62" s="48" t="str">
        <f>'Population Definitions'!$B$6</f>
        <v>PLHIV 15-64</v>
      </c>
      <c r="B62" s="46" t="s">
        <v>5</v>
      </c>
      <c r="C62" s="46">
        <f t="shared" si="4"/>
        <v>0</v>
      </c>
      <c r="D62" s="48" t="s">
        <v>6</v>
      </c>
    </row>
    <row r="63" spans="1:23" x14ac:dyDescent="0.45">
      <c r="A63" s="48" t="str">
        <f>'Population Definitions'!$B$7</f>
        <v>PLHIV 65+</v>
      </c>
      <c r="B63" s="46" t="s">
        <v>5</v>
      </c>
      <c r="C63" s="46">
        <f t="shared" si="4"/>
        <v>0</v>
      </c>
      <c r="D63" s="48" t="s">
        <v>6</v>
      </c>
    </row>
    <row r="64" spans="1:23" x14ac:dyDescent="0.45">
      <c r="A64" s="48" t="str">
        <f>'Population Definitions'!$B$8</f>
        <v>Prisoners</v>
      </c>
      <c r="B64" s="46" t="s">
        <v>5</v>
      </c>
      <c r="C64" s="46">
        <f t="shared" si="4"/>
        <v>0</v>
      </c>
      <c r="D64" s="48" t="s">
        <v>6</v>
      </c>
    </row>
    <row r="65" spans="1:23" x14ac:dyDescent="0.45">
      <c r="A65" s="48" t="str">
        <f>'Population Definitions'!$B$9</f>
        <v>PLHIV Prisoners</v>
      </c>
      <c r="B65" s="46" t="s">
        <v>5</v>
      </c>
      <c r="C65" s="46">
        <f t="shared" si="4"/>
        <v>0</v>
      </c>
      <c r="D65" s="48" t="s">
        <v>6</v>
      </c>
    </row>
    <row r="66" spans="1:23" x14ac:dyDescent="0.45">
      <c r="A66" s="48" t="str">
        <f>'Population Definitions'!$B$10</f>
        <v>Health Care Workers</v>
      </c>
      <c r="B66" s="46" t="s">
        <v>5</v>
      </c>
      <c r="C66" s="46">
        <f t="shared" si="4"/>
        <v>0</v>
      </c>
      <c r="D66" s="48" t="s">
        <v>6</v>
      </c>
    </row>
    <row r="67" spans="1:23" x14ac:dyDescent="0.45">
      <c r="A67" s="48" t="str">
        <f>'Population Definitions'!$B$11</f>
        <v>PLHIV Health Care Workers</v>
      </c>
      <c r="B67" s="46" t="s">
        <v>5</v>
      </c>
      <c r="C67" s="46">
        <f t="shared" si="4"/>
        <v>0</v>
      </c>
      <c r="D67" s="48" t="s">
        <v>6</v>
      </c>
    </row>
    <row r="68" spans="1:23" x14ac:dyDescent="0.45">
      <c r="A68" s="48" t="str">
        <f>'Population Definitions'!$B$12</f>
        <v>Miners</v>
      </c>
      <c r="B68" s="46" t="s">
        <v>5</v>
      </c>
      <c r="C68" s="46">
        <f t="shared" si="4"/>
        <v>0</v>
      </c>
      <c r="D68" s="48" t="s">
        <v>6</v>
      </c>
    </row>
    <row r="69" spans="1:23" x14ac:dyDescent="0.45">
      <c r="A69" s="48" t="str">
        <f>'Population Definitions'!$B$13</f>
        <v>PLHIV Miners</v>
      </c>
      <c r="B69" s="46" t="s">
        <v>5</v>
      </c>
      <c r="C69" s="46">
        <f t="shared" si="4"/>
        <v>0</v>
      </c>
      <c r="D69" s="48" t="s">
        <v>6</v>
      </c>
    </row>
    <row r="71" spans="1:23" x14ac:dyDescent="0.45">
      <c r="A71" s="1" t="s">
        <v>28</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45">
      <c r="A72" s="48" t="str">
        <f>'Population Definitions'!$B$2</f>
        <v>Gen 0-4</v>
      </c>
      <c r="B72" s="46" t="s">
        <v>5</v>
      </c>
      <c r="C72" s="46">
        <f t="shared" ref="C72:C83" si="5">IF(SUMPRODUCT(--(E72:W72&lt;&gt;""))=0,0,"N.A.")</f>
        <v>0</v>
      </c>
      <c r="D72" s="48" t="s">
        <v>6</v>
      </c>
    </row>
    <row r="73" spans="1:23" x14ac:dyDescent="0.45">
      <c r="A73" s="48" t="str">
        <f>'Population Definitions'!$B$3</f>
        <v>Gen 5-14</v>
      </c>
      <c r="B73" s="46" t="s">
        <v>5</v>
      </c>
      <c r="C73" s="46">
        <f t="shared" si="5"/>
        <v>0</v>
      </c>
      <c r="D73" s="48" t="s">
        <v>6</v>
      </c>
    </row>
    <row r="74" spans="1:23" x14ac:dyDescent="0.45">
      <c r="A74" s="48" t="str">
        <f>'Population Definitions'!$B$4</f>
        <v>Gen 15-64</v>
      </c>
      <c r="B74" s="46" t="s">
        <v>5</v>
      </c>
      <c r="C74" s="46">
        <f t="shared" si="5"/>
        <v>0</v>
      </c>
      <c r="D74" s="48" t="s">
        <v>6</v>
      </c>
    </row>
    <row r="75" spans="1:23" x14ac:dyDescent="0.45">
      <c r="A75" s="48" t="str">
        <f>'Population Definitions'!$B$5</f>
        <v>Gen 65+</v>
      </c>
      <c r="B75" s="46" t="s">
        <v>5</v>
      </c>
      <c r="C75" s="46">
        <f t="shared" si="5"/>
        <v>0</v>
      </c>
      <c r="D75" s="48" t="s">
        <v>6</v>
      </c>
    </row>
    <row r="76" spans="1:23" x14ac:dyDescent="0.45">
      <c r="A76" s="48" t="str">
        <f>'Population Definitions'!$B$6</f>
        <v>PLHIV 15-64</v>
      </c>
      <c r="B76" s="46" t="s">
        <v>5</v>
      </c>
      <c r="C76" s="46">
        <f t="shared" si="5"/>
        <v>0</v>
      </c>
      <c r="D76" s="48" t="s">
        <v>6</v>
      </c>
    </row>
    <row r="77" spans="1:23" x14ac:dyDescent="0.45">
      <c r="A77" s="48" t="str">
        <f>'Population Definitions'!$B$7</f>
        <v>PLHIV 65+</v>
      </c>
      <c r="B77" s="46" t="s">
        <v>5</v>
      </c>
      <c r="C77" s="46">
        <f t="shared" si="5"/>
        <v>0</v>
      </c>
      <c r="D77" s="48" t="s">
        <v>6</v>
      </c>
    </row>
    <row r="78" spans="1:23" x14ac:dyDescent="0.45">
      <c r="A78" s="48" t="str">
        <f>'Population Definitions'!$B$8</f>
        <v>Prisoners</v>
      </c>
      <c r="B78" s="46" t="s">
        <v>5</v>
      </c>
      <c r="C78" s="46">
        <f t="shared" si="5"/>
        <v>0</v>
      </c>
      <c r="D78" s="48" t="s">
        <v>6</v>
      </c>
    </row>
    <row r="79" spans="1:23" x14ac:dyDescent="0.45">
      <c r="A79" s="48" t="str">
        <f>'Population Definitions'!$B$9</f>
        <v>PLHIV Prisoners</v>
      </c>
      <c r="B79" s="46" t="s">
        <v>5</v>
      </c>
      <c r="C79" s="46">
        <f t="shared" si="5"/>
        <v>0</v>
      </c>
      <c r="D79" s="48" t="s">
        <v>6</v>
      </c>
    </row>
    <row r="80" spans="1:23" x14ac:dyDescent="0.45">
      <c r="A80" s="48" t="str">
        <f>'Population Definitions'!$B$10</f>
        <v>Health Care Workers</v>
      </c>
      <c r="B80" s="46" t="s">
        <v>5</v>
      </c>
      <c r="C80" s="46">
        <f t="shared" si="5"/>
        <v>0</v>
      </c>
      <c r="D80" s="48" t="s">
        <v>6</v>
      </c>
    </row>
    <row r="81" spans="1:23" x14ac:dyDescent="0.45">
      <c r="A81" s="48" t="str">
        <f>'Population Definitions'!$B$11</f>
        <v>PLHIV Health Care Workers</v>
      </c>
      <c r="B81" s="46" t="s">
        <v>5</v>
      </c>
      <c r="C81" s="46">
        <f t="shared" si="5"/>
        <v>0</v>
      </c>
      <c r="D81" s="48" t="s">
        <v>6</v>
      </c>
    </row>
    <row r="82" spans="1:23" x14ac:dyDescent="0.45">
      <c r="A82" s="48" t="str">
        <f>'Population Definitions'!$B$12</f>
        <v>Miners</v>
      </c>
      <c r="B82" s="46" t="s">
        <v>5</v>
      </c>
      <c r="C82" s="46">
        <f t="shared" si="5"/>
        <v>0</v>
      </c>
      <c r="D82" s="48" t="s">
        <v>6</v>
      </c>
    </row>
    <row r="83" spans="1:23" x14ac:dyDescent="0.45">
      <c r="A83" s="48" t="str">
        <f>'Population Definitions'!$B$13</f>
        <v>PLHIV Miners</v>
      </c>
      <c r="B83" s="46" t="s">
        <v>5</v>
      </c>
      <c r="C83" s="46">
        <f t="shared" si="5"/>
        <v>0</v>
      </c>
      <c r="D83" s="48" t="s">
        <v>6</v>
      </c>
    </row>
    <row r="85" spans="1:23" x14ac:dyDescent="0.45">
      <c r="A85" s="1" t="s">
        <v>29</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45">
      <c r="A86" s="48" t="str">
        <f>'Population Definitions'!$B$2</f>
        <v>Gen 0-4</v>
      </c>
      <c r="B86" s="46" t="s">
        <v>5</v>
      </c>
      <c r="C86" s="46" t="str">
        <f t="shared" ref="C86:C97" si="6">IF(SUMPRODUCT(--(E86:W86&lt;&gt;""))=0,0,"N.A.")</f>
        <v>N.A.</v>
      </c>
      <c r="D86" s="48" t="s">
        <v>6</v>
      </c>
      <c r="E86" s="51">
        <v>11989.172171602127</v>
      </c>
    </row>
    <row r="87" spans="1:23" x14ac:dyDescent="0.45">
      <c r="A87" s="48" t="str">
        <f>'Population Definitions'!$B$3</f>
        <v>Gen 5-14</v>
      </c>
      <c r="B87" s="46" t="s">
        <v>5</v>
      </c>
      <c r="C87" s="46" t="str">
        <f t="shared" si="6"/>
        <v>N.A.</v>
      </c>
      <c r="D87" s="48" t="s">
        <v>6</v>
      </c>
      <c r="E87" s="51">
        <v>940.57531764110195</v>
      </c>
    </row>
    <row r="88" spans="1:23" x14ac:dyDescent="0.45">
      <c r="A88" s="48" t="str">
        <f>'Population Definitions'!$B$4</f>
        <v>Gen 15-64</v>
      </c>
      <c r="B88" s="46" t="s">
        <v>5</v>
      </c>
      <c r="C88" s="46">
        <f t="shared" si="6"/>
        <v>0</v>
      </c>
      <c r="D88" s="48" t="s">
        <v>6</v>
      </c>
    </row>
    <row r="89" spans="1:23" x14ac:dyDescent="0.45">
      <c r="A89" s="48" t="str">
        <f>'Population Definitions'!$B$5</f>
        <v>Gen 65+</v>
      </c>
      <c r="B89" s="46" t="s">
        <v>5</v>
      </c>
      <c r="C89" s="46">
        <f t="shared" si="6"/>
        <v>0</v>
      </c>
      <c r="D89" s="48" t="s">
        <v>6</v>
      </c>
    </row>
    <row r="90" spans="1:23" x14ac:dyDescent="0.45">
      <c r="A90" s="48" t="str">
        <f>'Population Definitions'!$B$6</f>
        <v>PLHIV 15-64</v>
      </c>
      <c r="B90" s="46" t="s">
        <v>5</v>
      </c>
      <c r="C90" s="46">
        <f t="shared" si="6"/>
        <v>0</v>
      </c>
      <c r="D90" s="48" t="s">
        <v>6</v>
      </c>
    </row>
    <row r="91" spans="1:23" x14ac:dyDescent="0.45">
      <c r="A91" s="48" t="str">
        <f>'Population Definitions'!$B$7</f>
        <v>PLHIV 65+</v>
      </c>
      <c r="B91" s="46" t="s">
        <v>5</v>
      </c>
      <c r="C91" s="46">
        <f t="shared" si="6"/>
        <v>0</v>
      </c>
      <c r="D91" s="48" t="s">
        <v>6</v>
      </c>
    </row>
    <row r="92" spans="1:23" x14ac:dyDescent="0.45">
      <c r="A92" s="48" t="str">
        <f>'Population Definitions'!$B$8</f>
        <v>Prisoners</v>
      </c>
      <c r="B92" s="46" t="s">
        <v>5</v>
      </c>
      <c r="C92" s="46">
        <f t="shared" si="6"/>
        <v>0</v>
      </c>
      <c r="D92" s="48" t="s">
        <v>6</v>
      </c>
    </row>
    <row r="93" spans="1:23" x14ac:dyDescent="0.45">
      <c r="A93" s="48" t="str">
        <f>'Population Definitions'!$B$9</f>
        <v>PLHIV Prisoners</v>
      </c>
      <c r="B93" s="46" t="s">
        <v>5</v>
      </c>
      <c r="C93" s="46">
        <f t="shared" si="6"/>
        <v>0</v>
      </c>
      <c r="D93" s="48" t="s">
        <v>6</v>
      </c>
    </row>
    <row r="94" spans="1:23" x14ac:dyDescent="0.45">
      <c r="A94" s="48" t="str">
        <f>'Population Definitions'!$B$10</f>
        <v>Health Care Workers</v>
      </c>
      <c r="B94" s="46" t="s">
        <v>5</v>
      </c>
      <c r="C94" s="46">
        <f t="shared" si="6"/>
        <v>0</v>
      </c>
      <c r="D94" s="48" t="s">
        <v>6</v>
      </c>
    </row>
    <row r="95" spans="1:23" x14ac:dyDescent="0.45">
      <c r="A95" s="48" t="str">
        <f>'Population Definitions'!$B$11</f>
        <v>PLHIV Health Care Workers</v>
      </c>
      <c r="B95" s="46" t="s">
        <v>5</v>
      </c>
      <c r="C95" s="46">
        <f t="shared" si="6"/>
        <v>0</v>
      </c>
      <c r="D95" s="48" t="s">
        <v>6</v>
      </c>
    </row>
    <row r="96" spans="1:23" x14ac:dyDescent="0.45">
      <c r="A96" s="48" t="str">
        <f>'Population Definitions'!$B$12</f>
        <v>Miners</v>
      </c>
      <c r="B96" s="46" t="s">
        <v>5</v>
      </c>
      <c r="C96" s="46">
        <f t="shared" si="6"/>
        <v>0</v>
      </c>
      <c r="D96" s="48" t="s">
        <v>6</v>
      </c>
    </row>
    <row r="97" spans="1:23" x14ac:dyDescent="0.45">
      <c r="A97" s="48" t="str">
        <f>'Population Definitions'!$B$13</f>
        <v>PLHIV Miners</v>
      </c>
      <c r="B97" s="46" t="s">
        <v>5</v>
      </c>
      <c r="C97" s="46">
        <f t="shared" si="6"/>
        <v>0</v>
      </c>
      <c r="D97" s="48" t="s">
        <v>6</v>
      </c>
    </row>
    <row r="99" spans="1:23" x14ac:dyDescent="0.45">
      <c r="A99" s="1" t="s">
        <v>30</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45">
      <c r="A100" s="48" t="str">
        <f>'Population Definitions'!$B$2</f>
        <v>Gen 0-4</v>
      </c>
      <c r="B100" s="46" t="s">
        <v>5</v>
      </c>
      <c r="C100" s="46" t="str">
        <f t="shared" ref="C100:C111" si="7">IF(SUMPRODUCT(--(E100:W100&lt;&gt;""))=0,0,"N.A.")</f>
        <v>N.A.</v>
      </c>
      <c r="D100" s="48" t="s">
        <v>6</v>
      </c>
      <c r="E100" s="50">
        <v>107902.54954441913</v>
      </c>
    </row>
    <row r="101" spans="1:23" x14ac:dyDescent="0.45">
      <c r="A101" s="48" t="str">
        <f>'Population Definitions'!$B$3</f>
        <v>Gen 5-14</v>
      </c>
      <c r="B101" s="46" t="s">
        <v>5</v>
      </c>
      <c r="C101" s="46" t="str">
        <f t="shared" si="7"/>
        <v>N.A.</v>
      </c>
      <c r="D101" s="48" t="s">
        <v>6</v>
      </c>
      <c r="E101" s="50">
        <v>8465.1778587699173</v>
      </c>
    </row>
    <row r="102" spans="1:23" x14ac:dyDescent="0.45">
      <c r="A102" s="48" t="str">
        <f>'Population Definitions'!$B$4</f>
        <v>Gen 15-64</v>
      </c>
      <c r="B102" s="46" t="s">
        <v>5</v>
      </c>
      <c r="C102" s="46">
        <f t="shared" si="7"/>
        <v>0</v>
      </c>
      <c r="D102" s="48" t="s">
        <v>6</v>
      </c>
    </row>
    <row r="103" spans="1:23" x14ac:dyDescent="0.45">
      <c r="A103" s="48" t="str">
        <f>'Population Definitions'!$B$5</f>
        <v>Gen 65+</v>
      </c>
      <c r="B103" s="46" t="s">
        <v>5</v>
      </c>
      <c r="C103" s="46">
        <f t="shared" si="7"/>
        <v>0</v>
      </c>
      <c r="D103" s="48" t="s">
        <v>6</v>
      </c>
    </row>
    <row r="104" spans="1:23" x14ac:dyDescent="0.45">
      <c r="A104" s="48" t="str">
        <f>'Population Definitions'!$B$6</f>
        <v>PLHIV 15-64</v>
      </c>
      <c r="B104" s="46" t="s">
        <v>5</v>
      </c>
      <c r="C104" s="46">
        <f t="shared" si="7"/>
        <v>0</v>
      </c>
      <c r="D104" s="48" t="s">
        <v>6</v>
      </c>
    </row>
    <row r="105" spans="1:23" x14ac:dyDescent="0.45">
      <c r="A105" s="48" t="str">
        <f>'Population Definitions'!$B$7</f>
        <v>PLHIV 65+</v>
      </c>
      <c r="B105" s="46" t="s">
        <v>5</v>
      </c>
      <c r="C105" s="46">
        <f t="shared" si="7"/>
        <v>0</v>
      </c>
      <c r="D105" s="48" t="s">
        <v>6</v>
      </c>
    </row>
    <row r="106" spans="1:23" x14ac:dyDescent="0.45">
      <c r="A106" s="48" t="str">
        <f>'Population Definitions'!$B$8</f>
        <v>Prisoners</v>
      </c>
      <c r="B106" s="46" t="s">
        <v>5</v>
      </c>
      <c r="C106" s="46">
        <f t="shared" si="7"/>
        <v>0</v>
      </c>
      <c r="D106" s="48" t="s">
        <v>6</v>
      </c>
    </row>
    <row r="107" spans="1:23" x14ac:dyDescent="0.45">
      <c r="A107" s="48" t="str">
        <f>'Population Definitions'!$B$9</f>
        <v>PLHIV Prisoners</v>
      </c>
      <c r="B107" s="46" t="s">
        <v>5</v>
      </c>
      <c r="C107" s="46">
        <f t="shared" si="7"/>
        <v>0</v>
      </c>
      <c r="D107" s="48" t="s">
        <v>6</v>
      </c>
    </row>
    <row r="108" spans="1:23" x14ac:dyDescent="0.45">
      <c r="A108" s="48" t="str">
        <f>'Population Definitions'!$B$10</f>
        <v>Health Care Workers</v>
      </c>
      <c r="B108" s="46" t="s">
        <v>5</v>
      </c>
      <c r="C108" s="46">
        <f t="shared" si="7"/>
        <v>0</v>
      </c>
      <c r="D108" s="48" t="s">
        <v>6</v>
      </c>
    </row>
    <row r="109" spans="1:23" x14ac:dyDescent="0.45">
      <c r="A109" s="48" t="str">
        <f>'Population Definitions'!$B$11</f>
        <v>PLHIV Health Care Workers</v>
      </c>
      <c r="B109" s="46" t="s">
        <v>5</v>
      </c>
      <c r="C109" s="46">
        <f t="shared" si="7"/>
        <v>0</v>
      </c>
      <c r="D109" s="48" t="s">
        <v>6</v>
      </c>
    </row>
    <row r="110" spans="1:23" x14ac:dyDescent="0.45">
      <c r="A110" s="48" t="str">
        <f>'Population Definitions'!$B$12</f>
        <v>Miners</v>
      </c>
      <c r="B110" s="46" t="s">
        <v>5</v>
      </c>
      <c r="C110" s="46">
        <f t="shared" si="7"/>
        <v>0</v>
      </c>
      <c r="D110" s="48" t="s">
        <v>6</v>
      </c>
    </row>
    <row r="111" spans="1:23" x14ac:dyDescent="0.45">
      <c r="A111" s="48" t="str">
        <f>'Population Definitions'!$B$13</f>
        <v>PLHIV Miners</v>
      </c>
      <c r="B111" s="46" t="s">
        <v>5</v>
      </c>
      <c r="C111" s="46">
        <f t="shared" si="7"/>
        <v>0</v>
      </c>
      <c r="D111" s="48" t="s">
        <v>6</v>
      </c>
    </row>
  </sheetData>
  <dataValidations count="1">
    <dataValidation type="list" allowBlank="1" showInputMessage="1" showErrorMessage="1" sqref="B100:B111 B86:B97 B72:B83 B58:B69 B44:B55 B30:B41 B16:B27 B2:B13" xr:uid="{3D92AF76-AB63-4C0F-BEBE-C40894B8A67D}">
      <formula1>"Number"</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111"/>
  <sheetViews>
    <sheetView topLeftCell="A88" workbookViewId="0">
      <selection activeCell="L100" sqref="L100:T111"/>
    </sheetView>
  </sheetViews>
  <sheetFormatPr defaultRowHeight="14.25" x14ac:dyDescent="0.45"/>
  <cols>
    <col min="1" max="1" width="50.73046875" customWidth="1"/>
    <col min="2" max="2" width="15.73046875" customWidth="1"/>
    <col min="3" max="3" width="10.73046875" customWidth="1"/>
  </cols>
  <sheetData>
    <row r="1" spans="1:23" x14ac:dyDescent="0.45">
      <c r="A1" s="1" t="s">
        <v>31</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t="s">
        <v>32</v>
      </c>
      <c r="C2" t="str">
        <f t="shared" ref="C2:C13" si="0">IF(SUMPRODUCT(--(E2:W2&lt;&gt;""))=0,1,"N.A.")</f>
        <v>N.A.</v>
      </c>
      <c r="D2" s="2" t="s">
        <v>6</v>
      </c>
      <c r="G2" s="54">
        <v>0.91</v>
      </c>
      <c r="H2" s="54">
        <v>0.90243902439024393</v>
      </c>
      <c r="I2" s="54">
        <v>0.87368421052631573</v>
      </c>
      <c r="J2" s="54">
        <v>0.80722891566265054</v>
      </c>
      <c r="K2" s="54">
        <v>0.80620155038759689</v>
      </c>
      <c r="L2" s="54">
        <v>0.53736773137848137</v>
      </c>
      <c r="M2" s="54">
        <v>0.419409108534404</v>
      </c>
      <c r="N2" s="54">
        <v>0.31026494474770339</v>
      </c>
      <c r="O2" s="54">
        <v>0.26806051809682574</v>
      </c>
      <c r="P2" s="54">
        <v>0.29803540723363647</v>
      </c>
      <c r="Q2" s="54">
        <v>0.27237474342228024</v>
      </c>
      <c r="R2" s="54">
        <v>0.19340207531162304</v>
      </c>
      <c r="S2" s="54">
        <v>0.2706381910417785</v>
      </c>
      <c r="T2" s="54">
        <v>0.32278066528066529</v>
      </c>
    </row>
    <row r="3" spans="1:23" x14ac:dyDescent="0.45">
      <c r="A3" s="2" t="str">
        <f>'Population Definitions'!B3</f>
        <v>Gen 5-14</v>
      </c>
      <c r="B3" t="s">
        <v>32</v>
      </c>
      <c r="C3" t="str">
        <f t="shared" si="0"/>
        <v>N.A.</v>
      </c>
      <c r="D3" s="2" t="s">
        <v>6</v>
      </c>
      <c r="G3" s="54">
        <v>0.88659793814432986</v>
      </c>
      <c r="H3" s="54">
        <v>0.9107142857142857</v>
      </c>
      <c r="I3" s="54">
        <v>0.87111111111111106</v>
      </c>
      <c r="J3" s="54">
        <v>0.82608695652173914</v>
      </c>
      <c r="K3" s="54">
        <v>0.76162790697674421</v>
      </c>
      <c r="L3" s="54">
        <v>0.73665955631399316</v>
      </c>
      <c r="M3" s="54">
        <v>0.60530990224667447</v>
      </c>
      <c r="N3" s="54">
        <v>0.5377649026439314</v>
      </c>
      <c r="O3" s="54">
        <v>0.41717614443091328</v>
      </c>
      <c r="P3" s="54">
        <v>0.41550914683503321</v>
      </c>
      <c r="Q3" s="54">
        <v>0.3889203371610373</v>
      </c>
      <c r="R3" s="54">
        <v>0.34892616326950793</v>
      </c>
      <c r="S3" s="54">
        <v>0.30410146456822551</v>
      </c>
      <c r="T3" s="54">
        <v>0.27144744518033015</v>
      </c>
    </row>
    <row r="4" spans="1:23" x14ac:dyDescent="0.45">
      <c r="A4" s="2" t="str">
        <f>'Population Definitions'!B4</f>
        <v>Gen 15-64</v>
      </c>
      <c r="B4" t="s">
        <v>32</v>
      </c>
      <c r="C4" t="str">
        <f t="shared" si="0"/>
        <v>N.A.</v>
      </c>
      <c r="D4" s="2" t="s">
        <v>6</v>
      </c>
      <c r="G4" s="54">
        <v>0.9338980315406038</v>
      </c>
      <c r="H4" s="54">
        <v>0.92677272480372763</v>
      </c>
      <c r="I4" s="54">
        <v>0.91702288391986764</v>
      </c>
      <c r="J4" s="54">
        <v>0.90555909099908916</v>
      </c>
      <c r="K4" s="54">
        <v>0.94527317561454582</v>
      </c>
      <c r="L4" s="54">
        <v>0.88347534658555682</v>
      </c>
      <c r="M4" s="54"/>
      <c r="N4" s="54">
        <v>0.7651540353396169</v>
      </c>
      <c r="O4" s="54">
        <v>0.72749887742824693</v>
      </c>
      <c r="P4" s="54">
        <v>0.70516130541107092</v>
      </c>
      <c r="Q4" s="54">
        <v>0.69559801698863599</v>
      </c>
      <c r="R4" s="54">
        <v>0.62707415727369598</v>
      </c>
      <c r="S4" s="54">
        <v>0.53773733004249391</v>
      </c>
      <c r="T4" s="54">
        <v>0.515607238645027</v>
      </c>
    </row>
    <row r="5" spans="1:23" x14ac:dyDescent="0.45">
      <c r="A5" s="2" t="str">
        <f>'Population Definitions'!B5</f>
        <v>Gen 65+</v>
      </c>
      <c r="B5" t="s">
        <v>32</v>
      </c>
      <c r="C5" t="str">
        <f t="shared" si="0"/>
        <v>N.A.</v>
      </c>
      <c r="D5" s="2" t="s">
        <v>6</v>
      </c>
      <c r="G5" s="54">
        <v>0.88926672540425789</v>
      </c>
      <c r="H5" s="54">
        <v>0.87738544779796024</v>
      </c>
      <c r="I5" s="54">
        <v>0.80006032349129241</v>
      </c>
      <c r="J5" s="54">
        <v>0.80409398672108912</v>
      </c>
      <c r="K5" s="54">
        <v>0.79756867313971369</v>
      </c>
      <c r="L5" s="54">
        <v>0.745839559877707</v>
      </c>
      <c r="M5" s="54">
        <v>0.71849135883722659</v>
      </c>
      <c r="N5" s="54">
        <v>0.61470860838264163</v>
      </c>
      <c r="O5" s="54">
        <v>0.62808190930071339</v>
      </c>
      <c r="P5" s="54">
        <v>0.55299765956135027</v>
      </c>
      <c r="Q5" s="54">
        <v>0.55200818796382456</v>
      </c>
      <c r="R5" s="54">
        <v>0.47946384179243512</v>
      </c>
      <c r="S5" s="54">
        <v>0.36849975127496815</v>
      </c>
      <c r="T5" s="54">
        <v>0.41951307660078296</v>
      </c>
    </row>
    <row r="6" spans="1:23" x14ac:dyDescent="0.45">
      <c r="A6" s="2" t="str">
        <f>'Population Definitions'!B6</f>
        <v>PLHIV 15-64</v>
      </c>
      <c r="B6" t="s">
        <v>32</v>
      </c>
      <c r="C6" t="str">
        <f t="shared" si="0"/>
        <v>N.A.</v>
      </c>
      <c r="D6" s="2" t="s">
        <v>6</v>
      </c>
      <c r="G6" s="54">
        <v>0.91313696691011537</v>
      </c>
      <c r="H6" s="54">
        <v>0.90393751599377492</v>
      </c>
      <c r="I6" s="54">
        <v>0.89149895963290227</v>
      </c>
      <c r="J6" s="54">
        <v>0.87698576382075777</v>
      </c>
      <c r="K6" s="54">
        <v>0.80760981785943775</v>
      </c>
      <c r="L6" s="54">
        <v>0.81728487080211432</v>
      </c>
      <c r="M6" s="54">
        <v>0.73981498418123381</v>
      </c>
      <c r="N6" s="54">
        <v>0.69357199206504849</v>
      </c>
      <c r="O6" s="54">
        <v>0.60410340398619511</v>
      </c>
      <c r="P6" s="54">
        <v>0.58511584644587455</v>
      </c>
      <c r="Q6" s="54">
        <v>0.56712900479374162</v>
      </c>
      <c r="R6" s="54">
        <v>0.50208692561872825</v>
      </c>
      <c r="S6" s="54">
        <v>0.42973141831156103</v>
      </c>
      <c r="T6" s="54">
        <v>0.38286884875531318</v>
      </c>
    </row>
    <row r="7" spans="1:23" x14ac:dyDescent="0.45">
      <c r="A7" s="2" t="str">
        <f>'Population Definitions'!B7</f>
        <v>PLHIV 65+</v>
      </c>
      <c r="B7" t="s">
        <v>32</v>
      </c>
      <c r="C7" t="str">
        <f t="shared" si="0"/>
        <v>N.A.</v>
      </c>
      <c r="D7" s="2" t="s">
        <v>6</v>
      </c>
      <c r="G7" s="54">
        <v>0.9076570808934048</v>
      </c>
      <c r="H7" s="54">
        <v>0.89752162948319569</v>
      </c>
      <c r="I7" s="54">
        <v>0.83044103693658822</v>
      </c>
      <c r="J7" s="54">
        <v>0.83398896571663372</v>
      </c>
      <c r="K7" s="54">
        <v>0.82824671421747276</v>
      </c>
      <c r="L7" s="54">
        <v>0.66526133477150717</v>
      </c>
      <c r="M7" s="54">
        <v>0.66809994127318151</v>
      </c>
      <c r="N7" s="54">
        <v>0.49943734882386709</v>
      </c>
      <c r="O7" s="54">
        <v>0.5778728703640984</v>
      </c>
      <c r="P7" s="54">
        <v>0.46713013364610889</v>
      </c>
      <c r="Q7" s="54">
        <v>0.41905980386279468</v>
      </c>
      <c r="R7" s="54">
        <v>0.4101196827429221</v>
      </c>
      <c r="S7" s="54">
        <v>0.29179084019020718</v>
      </c>
      <c r="T7" s="54">
        <v>0.28759482953767479</v>
      </c>
    </row>
    <row r="8" spans="1:23" x14ac:dyDescent="0.45">
      <c r="A8" s="2" t="str">
        <f>'Population Definitions'!B8</f>
        <v>Prisoners</v>
      </c>
      <c r="B8" t="s">
        <v>32</v>
      </c>
      <c r="C8" t="str">
        <f t="shared" si="0"/>
        <v>N.A.</v>
      </c>
      <c r="D8" s="2" t="s">
        <v>6</v>
      </c>
      <c r="G8" s="54">
        <v>0.59337663303425792</v>
      </c>
      <c r="H8" s="54">
        <v>0.51478370567663445</v>
      </c>
      <c r="I8" s="54">
        <v>0.74110420651523445</v>
      </c>
      <c r="J8" s="54">
        <v>0.82130079468603034</v>
      </c>
      <c r="K8" s="54">
        <v>0.87550619872199453</v>
      </c>
      <c r="L8" s="54">
        <v>0</v>
      </c>
      <c r="M8" s="54">
        <v>0.86002028939221931</v>
      </c>
      <c r="N8" s="54">
        <v>0.88996834032153471</v>
      </c>
      <c r="O8" s="54">
        <v>0.82625958679364375</v>
      </c>
      <c r="P8" s="54">
        <v>0.75956555328570086</v>
      </c>
      <c r="Q8" s="54">
        <v>0.75224089437737085</v>
      </c>
      <c r="R8" s="54">
        <v>0.57444257892750406</v>
      </c>
      <c r="S8" s="54">
        <v>0.43848797623752511</v>
      </c>
      <c r="T8" s="54">
        <v>0.2383102173711531</v>
      </c>
    </row>
    <row r="9" spans="1:23" x14ac:dyDescent="0.45">
      <c r="A9" s="2" t="str">
        <f>'Population Definitions'!B9</f>
        <v>PLHIV Prisoners</v>
      </c>
      <c r="B9" t="s">
        <v>32</v>
      </c>
      <c r="C9" t="str">
        <f t="shared" si="0"/>
        <v>N.A.</v>
      </c>
      <c r="D9" s="2" t="s">
        <v>6</v>
      </c>
      <c r="G9" s="54">
        <v>0.79895282750674146</v>
      </c>
      <c r="H9" s="54">
        <v>0.74287633580985168</v>
      </c>
      <c r="I9" s="54">
        <v>0.88630442260145192</v>
      </c>
      <c r="J9" s="54">
        <v>0.92601347593701955</v>
      </c>
      <c r="K9" s="54">
        <v>0.95037522526736207</v>
      </c>
      <c r="L9" s="54">
        <v>0.97494696826591876</v>
      </c>
      <c r="M9" s="54">
        <v>0.79513782731318117</v>
      </c>
      <c r="N9" s="54">
        <v>0.71498679700530177</v>
      </c>
      <c r="O9" s="54">
        <v>0.65026818816751875</v>
      </c>
      <c r="P9" s="54">
        <v>0.62708930619907</v>
      </c>
      <c r="Q9" s="54">
        <v>0.65802614346670252</v>
      </c>
      <c r="R9" s="54">
        <v>0.56461563806280446</v>
      </c>
      <c r="S9" s="54">
        <v>0.45006377885641197</v>
      </c>
      <c r="T9" s="54">
        <v>0.31158451947012883</v>
      </c>
    </row>
    <row r="10" spans="1:23" x14ac:dyDescent="0.45">
      <c r="A10" s="2" t="str">
        <f>'Population Definitions'!B10</f>
        <v>Health Care Workers</v>
      </c>
      <c r="B10" t="s">
        <v>32</v>
      </c>
      <c r="C10" t="str">
        <f t="shared" si="0"/>
        <v>N.A.</v>
      </c>
      <c r="D10" s="2" t="s">
        <v>6</v>
      </c>
      <c r="G10" s="54"/>
      <c r="H10" s="55"/>
      <c r="I10" s="55"/>
      <c r="J10" s="55"/>
      <c r="K10" s="55">
        <v>1</v>
      </c>
      <c r="L10" s="55">
        <v>0.83136094674556216</v>
      </c>
      <c r="M10" s="55">
        <v>0.83807746150256646</v>
      </c>
      <c r="N10" s="55">
        <v>0.79525032092426184</v>
      </c>
      <c r="O10" s="55">
        <v>0.7731414868105515</v>
      </c>
      <c r="P10" s="55">
        <v>0.75533165407220826</v>
      </c>
      <c r="Q10" s="55">
        <v>0.73450494272713007</v>
      </c>
      <c r="R10" s="55">
        <v>0.66998754669987548</v>
      </c>
      <c r="S10" s="55">
        <v>0.58444318503825443</v>
      </c>
      <c r="T10" s="55">
        <v>0.56289402581807269</v>
      </c>
    </row>
    <row r="11" spans="1:23" x14ac:dyDescent="0.45">
      <c r="A11" s="2" t="str">
        <f>'Population Definitions'!B11</f>
        <v>PLHIV Health Care Workers</v>
      </c>
      <c r="B11" t="s">
        <v>32</v>
      </c>
      <c r="C11" t="str">
        <f t="shared" si="0"/>
        <v>N.A.</v>
      </c>
      <c r="D11" s="2" t="s">
        <v>6</v>
      </c>
      <c r="G11" s="54"/>
      <c r="H11" s="55">
        <v>1</v>
      </c>
      <c r="I11" s="55"/>
      <c r="J11" s="55">
        <v>1</v>
      </c>
      <c r="K11" s="55">
        <v>0.66666666666666663</v>
      </c>
      <c r="L11" s="55">
        <v>0.74448160535117058</v>
      </c>
      <c r="M11" s="55">
        <v>0.6643248392474399</v>
      </c>
      <c r="N11" s="55">
        <v>0.65026153114598195</v>
      </c>
      <c r="O11" s="55">
        <v>0.5986425085544399</v>
      </c>
      <c r="P11" s="55">
        <v>0.58567198479692406</v>
      </c>
      <c r="Q11" s="55">
        <v>0.55454943132108492</v>
      </c>
      <c r="R11" s="55">
        <v>0.49485246805772587</v>
      </c>
      <c r="S11" s="55">
        <v>0.42765349833412658</v>
      </c>
      <c r="T11" s="55">
        <v>0.38211011497746039</v>
      </c>
    </row>
    <row r="12" spans="1:23" x14ac:dyDescent="0.45">
      <c r="A12" s="2" t="str">
        <f>'Population Definitions'!B12</f>
        <v>Miners</v>
      </c>
      <c r="B12" t="s">
        <v>32</v>
      </c>
      <c r="C12" t="str">
        <f t="shared" si="0"/>
        <v>N.A.</v>
      </c>
      <c r="D12" s="2" t="s">
        <v>6</v>
      </c>
      <c r="G12" s="54"/>
      <c r="H12" s="54"/>
      <c r="I12" s="54"/>
      <c r="J12" s="54"/>
      <c r="K12" s="54"/>
      <c r="L12" s="54"/>
      <c r="M12" s="54"/>
      <c r="N12" s="54"/>
      <c r="O12" s="54"/>
      <c r="P12" s="54"/>
      <c r="Q12" s="54"/>
      <c r="R12" s="54"/>
      <c r="S12" s="54"/>
      <c r="T12" s="54">
        <v>0.515607238645027</v>
      </c>
    </row>
    <row r="13" spans="1:23" x14ac:dyDescent="0.45">
      <c r="A13" s="2" t="str">
        <f>'Population Definitions'!B13</f>
        <v>PLHIV Miners</v>
      </c>
      <c r="B13" t="s">
        <v>32</v>
      </c>
      <c r="C13" t="str">
        <f t="shared" si="0"/>
        <v>N.A.</v>
      </c>
      <c r="D13" s="2" t="s">
        <v>6</v>
      </c>
      <c r="G13" s="54"/>
      <c r="H13" s="54"/>
      <c r="I13" s="54"/>
      <c r="J13" s="54"/>
      <c r="K13" s="54"/>
      <c r="L13" s="54"/>
      <c r="M13" s="54"/>
      <c r="N13" s="54"/>
      <c r="O13" s="54"/>
      <c r="P13" s="54"/>
      <c r="Q13" s="54"/>
      <c r="R13" s="54"/>
      <c r="S13" s="54"/>
      <c r="T13" s="54">
        <v>0.38286884875531318</v>
      </c>
    </row>
    <row r="15" spans="1:23" x14ac:dyDescent="0.45">
      <c r="A15" s="1" t="s">
        <v>33</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t="s">
        <v>32</v>
      </c>
      <c r="C16" t="str">
        <f t="shared" ref="C16:C27" si="1">IF(SUMPRODUCT(--(E16:W16&lt;&gt;""))=0,1,"N.A.")</f>
        <v>N.A.</v>
      </c>
      <c r="D16" s="2" t="s">
        <v>6</v>
      </c>
      <c r="G16" s="56">
        <v>8.9999999999999969E-2</v>
      </c>
      <c r="H16" s="56">
        <v>9.7560975609756073E-2</v>
      </c>
      <c r="I16" s="56">
        <v>0.12631578947368427</v>
      </c>
      <c r="J16" s="56">
        <v>0.19277108433734946</v>
      </c>
      <c r="K16" s="56">
        <v>0.19379844961240311</v>
      </c>
      <c r="L16" s="56">
        <v>0.46263226862151863</v>
      </c>
      <c r="M16" s="56">
        <v>0.58059089146559595</v>
      </c>
      <c r="N16" s="56">
        <v>0.68973505525229661</v>
      </c>
      <c r="O16" s="56">
        <v>0.73193948190317426</v>
      </c>
      <c r="P16" s="56">
        <v>0.70196459276636358</v>
      </c>
      <c r="Q16" s="56">
        <v>0.7276252565777197</v>
      </c>
      <c r="R16" s="56">
        <v>0.80659792468837699</v>
      </c>
      <c r="S16" s="56">
        <v>0.72936180895822145</v>
      </c>
      <c r="T16" s="56">
        <v>0.67721933471933471</v>
      </c>
    </row>
    <row r="17" spans="1:23" x14ac:dyDescent="0.45">
      <c r="A17" s="2" t="str">
        <f>'Population Definitions'!B3</f>
        <v>Gen 5-14</v>
      </c>
      <c r="B17" t="s">
        <v>32</v>
      </c>
      <c r="C17" t="str">
        <f t="shared" si="1"/>
        <v>N.A.</v>
      </c>
      <c r="D17" s="2" t="s">
        <v>6</v>
      </c>
      <c r="G17" s="56">
        <v>0.11340206185567014</v>
      </c>
      <c r="H17" s="56">
        <v>8.9285714285714302E-2</v>
      </c>
      <c r="I17" s="56">
        <v>0.12888888888888894</v>
      </c>
      <c r="J17" s="56">
        <v>0.17391304347826086</v>
      </c>
      <c r="K17" s="56">
        <v>0.23837209302325579</v>
      </c>
      <c r="L17" s="56">
        <v>0.26334044368600684</v>
      </c>
      <c r="M17" s="56">
        <v>0.39469009775332553</v>
      </c>
      <c r="N17" s="56">
        <v>0.4622350973560686</v>
      </c>
      <c r="O17" s="56">
        <v>0.58282385556908678</v>
      </c>
      <c r="P17" s="56">
        <v>0.58449085316496685</v>
      </c>
      <c r="Q17" s="56">
        <v>0.61107966283896276</v>
      </c>
      <c r="R17" s="56">
        <v>0.65107383673049202</v>
      </c>
      <c r="S17" s="56">
        <v>0.69589853543177449</v>
      </c>
      <c r="T17" s="56">
        <v>0.72855255481966985</v>
      </c>
    </row>
    <row r="18" spans="1:23" x14ac:dyDescent="0.45">
      <c r="A18" s="2" t="str">
        <f>'Population Definitions'!B4</f>
        <v>Gen 15-64</v>
      </c>
      <c r="B18" t="s">
        <v>32</v>
      </c>
      <c r="C18" t="str">
        <f t="shared" si="1"/>
        <v>N.A.</v>
      </c>
      <c r="D18" s="2" t="s">
        <v>6</v>
      </c>
      <c r="G18" s="56">
        <v>6.6101968459396199E-2</v>
      </c>
      <c r="H18" s="56">
        <v>7.3227275196272368E-2</v>
      </c>
      <c r="I18" s="56">
        <v>8.2977116080132363E-2</v>
      </c>
      <c r="J18" s="56">
        <v>9.4440909000910844E-2</v>
      </c>
      <c r="K18" s="56">
        <v>5.4726824385454176E-2</v>
      </c>
      <c r="L18" s="56">
        <v>0.11652465341444318</v>
      </c>
      <c r="M18" s="56"/>
      <c r="N18" s="56">
        <v>0.2348459646603831</v>
      </c>
      <c r="O18" s="56">
        <v>0.27250112257175307</v>
      </c>
      <c r="P18" s="56">
        <v>0.29483869458892908</v>
      </c>
      <c r="Q18" s="56">
        <v>0.30440198301136401</v>
      </c>
      <c r="R18" s="56">
        <v>0.37292584272630402</v>
      </c>
      <c r="S18" s="56">
        <v>0.46226266995750609</v>
      </c>
      <c r="T18" s="56">
        <v>0.484392761354973</v>
      </c>
    </row>
    <row r="19" spans="1:23" x14ac:dyDescent="0.45">
      <c r="A19" s="2" t="str">
        <f>'Population Definitions'!B5</f>
        <v>Gen 65+</v>
      </c>
      <c r="B19" t="s">
        <v>32</v>
      </c>
      <c r="C19" t="str">
        <f t="shared" si="1"/>
        <v>N.A.</v>
      </c>
      <c r="D19" s="2" t="s">
        <v>6</v>
      </c>
      <c r="G19" s="56">
        <v>0.11073327459574211</v>
      </c>
      <c r="H19" s="56">
        <v>0.12261455220203976</v>
      </c>
      <c r="I19" s="56">
        <v>0.19993967650870759</v>
      </c>
      <c r="J19" s="56">
        <v>0.19590601327891088</v>
      </c>
      <c r="K19" s="56">
        <v>0.20243132686028631</v>
      </c>
      <c r="L19" s="56">
        <v>0.254160440122293</v>
      </c>
      <c r="M19" s="56">
        <v>0.28150864116277341</v>
      </c>
      <c r="N19" s="56">
        <v>0.38529139161735837</v>
      </c>
      <c r="O19" s="56">
        <v>0.37191809069928661</v>
      </c>
      <c r="P19" s="56">
        <v>0.44700234043864973</v>
      </c>
      <c r="Q19" s="56">
        <v>0.44799181203617544</v>
      </c>
      <c r="R19" s="56">
        <v>0.52053615820756494</v>
      </c>
      <c r="S19" s="56">
        <v>0.63150024872503185</v>
      </c>
      <c r="T19" s="56">
        <v>0.58048692339921704</v>
      </c>
    </row>
    <row r="20" spans="1:23" x14ac:dyDescent="0.45">
      <c r="A20" s="2" t="str">
        <f>'Population Definitions'!B6</f>
        <v>PLHIV 15-64</v>
      </c>
      <c r="B20" t="s">
        <v>32</v>
      </c>
      <c r="C20" t="str">
        <f t="shared" si="1"/>
        <v>N.A.</v>
      </c>
      <c r="D20" s="2" t="s">
        <v>6</v>
      </c>
      <c r="G20" s="56">
        <v>8.6863033089884634E-2</v>
      </c>
      <c r="H20" s="56">
        <v>9.606248400622508E-2</v>
      </c>
      <c r="I20" s="56">
        <v>0.10850104036709773</v>
      </c>
      <c r="J20" s="56">
        <v>0.12301423617924223</v>
      </c>
      <c r="K20" s="56">
        <v>0.19239018214056225</v>
      </c>
      <c r="L20" s="56">
        <v>0.18271512919788568</v>
      </c>
      <c r="M20" s="56">
        <v>0.26018501581876619</v>
      </c>
      <c r="N20" s="56">
        <v>0.30642800793495151</v>
      </c>
      <c r="O20" s="56">
        <v>0.39589659601380489</v>
      </c>
      <c r="P20" s="56">
        <v>0.41488415355412545</v>
      </c>
      <c r="Q20" s="56">
        <v>0.43287099520625838</v>
      </c>
      <c r="R20" s="56">
        <v>0.49791307438127175</v>
      </c>
      <c r="S20" s="56">
        <v>0.57026858168843897</v>
      </c>
      <c r="T20" s="56">
        <v>0.61713115124468687</v>
      </c>
    </row>
    <row r="21" spans="1:23" x14ac:dyDescent="0.45">
      <c r="A21" s="2" t="str">
        <f>'Population Definitions'!B7</f>
        <v>PLHIV 65+</v>
      </c>
      <c r="B21" t="s">
        <v>32</v>
      </c>
      <c r="C21" t="str">
        <f t="shared" si="1"/>
        <v>N.A.</v>
      </c>
      <c r="D21" s="2" t="s">
        <v>6</v>
      </c>
      <c r="G21" s="56">
        <v>9.23429191065952E-2</v>
      </c>
      <c r="H21" s="56">
        <v>0.10247837051680431</v>
      </c>
      <c r="I21" s="56">
        <v>0.16955896306341178</v>
      </c>
      <c r="J21" s="56">
        <v>0.16601103428336628</v>
      </c>
      <c r="K21" s="56">
        <v>0.17175328578252724</v>
      </c>
      <c r="L21" s="56">
        <v>0.33473866522849283</v>
      </c>
      <c r="M21" s="56">
        <v>0.33190005872681849</v>
      </c>
      <c r="N21" s="56">
        <v>0.50056265117613297</v>
      </c>
      <c r="O21" s="56">
        <v>0.4221271296359016</v>
      </c>
      <c r="P21" s="56">
        <v>0.53286986635389111</v>
      </c>
      <c r="Q21" s="56">
        <v>0.58094019613720538</v>
      </c>
      <c r="R21" s="56">
        <v>0.5898803172570779</v>
      </c>
      <c r="S21" s="56">
        <v>0.70820915980979282</v>
      </c>
      <c r="T21" s="56">
        <v>0.71240517046232521</v>
      </c>
    </row>
    <row r="22" spans="1:23" x14ac:dyDescent="0.45">
      <c r="A22" s="2" t="str">
        <f>'Population Definitions'!B8</f>
        <v>Prisoners</v>
      </c>
      <c r="B22" t="s">
        <v>32</v>
      </c>
      <c r="C22" t="str">
        <f t="shared" si="1"/>
        <v>N.A.</v>
      </c>
      <c r="D22" s="2" t="s">
        <v>6</v>
      </c>
      <c r="G22" s="56">
        <v>0.40662336696574208</v>
      </c>
      <c r="H22" s="56">
        <v>0.48521629432336555</v>
      </c>
      <c r="I22" s="56">
        <v>0.25889579348476555</v>
      </c>
      <c r="J22" s="56">
        <v>0.17869920531396966</v>
      </c>
      <c r="K22" s="56">
        <v>0.12449380127800547</v>
      </c>
      <c r="L22" s="56">
        <v>1</v>
      </c>
      <c r="M22" s="56">
        <v>0.13997971060778069</v>
      </c>
      <c r="N22" s="56">
        <v>0.11003165967846529</v>
      </c>
      <c r="O22" s="56">
        <v>0.17374041320635625</v>
      </c>
      <c r="P22" s="56">
        <v>0.24043444671429914</v>
      </c>
      <c r="Q22" s="56">
        <v>0.24775910562262915</v>
      </c>
      <c r="R22" s="56">
        <v>0.42555742107249594</v>
      </c>
      <c r="S22" s="56">
        <v>0.56151202376247489</v>
      </c>
      <c r="T22" s="56">
        <v>0.7616897826288469</v>
      </c>
    </row>
    <row r="23" spans="1:23" x14ac:dyDescent="0.45">
      <c r="A23" s="2" t="str">
        <f>'Population Definitions'!B9</f>
        <v>PLHIV Prisoners</v>
      </c>
      <c r="B23" t="s">
        <v>32</v>
      </c>
      <c r="C23" t="str">
        <f t="shared" si="1"/>
        <v>N.A.</v>
      </c>
      <c r="D23" s="2" t="s">
        <v>6</v>
      </c>
      <c r="G23" s="56">
        <v>0.20104717249325854</v>
      </c>
      <c r="H23" s="56">
        <v>0.25712366419014832</v>
      </c>
      <c r="I23" s="56">
        <v>0.11369557739854808</v>
      </c>
      <c r="J23" s="56">
        <v>7.3986524062980452E-2</v>
      </c>
      <c r="K23" s="56">
        <v>4.9624774732637933E-2</v>
      </c>
      <c r="L23" s="56">
        <v>2.5053031734081244E-2</v>
      </c>
      <c r="M23" s="56">
        <v>0.20486217268681883</v>
      </c>
      <c r="N23" s="56">
        <v>0.28501320299469823</v>
      </c>
      <c r="O23" s="56">
        <v>0.34973181183248125</v>
      </c>
      <c r="P23" s="56">
        <v>0.37291069380093</v>
      </c>
      <c r="Q23" s="56">
        <v>0.34197385653329748</v>
      </c>
      <c r="R23" s="56">
        <v>0.43538436193719554</v>
      </c>
      <c r="S23" s="56">
        <v>0.54993622114358809</v>
      </c>
      <c r="T23" s="56">
        <v>0.68841548052987123</v>
      </c>
    </row>
    <row r="24" spans="1:23" x14ac:dyDescent="0.45">
      <c r="A24" s="2" t="str">
        <f>'Population Definitions'!B10</f>
        <v>Health Care Workers</v>
      </c>
      <c r="B24" t="s">
        <v>32</v>
      </c>
      <c r="C24" t="str">
        <f t="shared" si="1"/>
        <v>N.A.</v>
      </c>
      <c r="D24" s="2" t="s">
        <v>6</v>
      </c>
      <c r="G24" s="56"/>
      <c r="H24" s="58"/>
      <c r="I24" s="58"/>
      <c r="J24" s="58"/>
      <c r="K24" s="58">
        <v>0</v>
      </c>
      <c r="L24" s="58">
        <v>0.16863905325443784</v>
      </c>
      <c r="M24" s="58">
        <v>0.16192253849743354</v>
      </c>
      <c r="N24" s="58">
        <v>0.20474967907573816</v>
      </c>
      <c r="O24" s="58">
        <v>0.2268585131894485</v>
      </c>
      <c r="P24" s="58">
        <v>0.24466834592779174</v>
      </c>
      <c r="Q24" s="58">
        <v>0.26549505727286993</v>
      </c>
      <c r="R24" s="58">
        <v>0.33001245330012452</v>
      </c>
      <c r="S24" s="58">
        <v>0.41555681496174557</v>
      </c>
      <c r="T24" s="58">
        <v>0.43710597418192731</v>
      </c>
    </row>
    <row r="25" spans="1:23" x14ac:dyDescent="0.45">
      <c r="A25" s="2" t="str">
        <f>'Population Definitions'!B11</f>
        <v>PLHIV Health Care Workers</v>
      </c>
      <c r="B25" t="s">
        <v>32</v>
      </c>
      <c r="C25" t="str">
        <f t="shared" si="1"/>
        <v>N.A.</v>
      </c>
      <c r="D25" s="2" t="s">
        <v>6</v>
      </c>
      <c r="G25" s="56"/>
      <c r="H25" s="58">
        <v>0</v>
      </c>
      <c r="I25" s="58"/>
      <c r="J25" s="58">
        <v>0</v>
      </c>
      <c r="K25" s="58">
        <v>0.33333333333333337</v>
      </c>
      <c r="L25" s="58">
        <v>0.25551839464882942</v>
      </c>
      <c r="M25" s="58">
        <v>0.3356751607525601</v>
      </c>
      <c r="N25" s="58">
        <v>0.34973846885401805</v>
      </c>
      <c r="O25" s="58">
        <v>0.4013574914455601</v>
      </c>
      <c r="P25" s="58">
        <v>0.41432801520307594</v>
      </c>
      <c r="Q25" s="58">
        <v>0.44545056867891508</v>
      </c>
      <c r="R25" s="58">
        <v>0.50514753194227413</v>
      </c>
      <c r="S25" s="58">
        <v>0.57234650166587342</v>
      </c>
      <c r="T25" s="58">
        <v>0.61788988502253961</v>
      </c>
    </row>
    <row r="26" spans="1:23" x14ac:dyDescent="0.45">
      <c r="A26" s="2" t="str">
        <f>'Population Definitions'!B12</f>
        <v>Miners</v>
      </c>
      <c r="B26" t="s">
        <v>32</v>
      </c>
      <c r="C26" t="str">
        <f t="shared" si="1"/>
        <v>N.A.</v>
      </c>
      <c r="D26" s="2" t="s">
        <v>6</v>
      </c>
      <c r="G26" s="56"/>
      <c r="H26" s="56"/>
      <c r="I26" s="56"/>
      <c r="J26" s="56"/>
      <c r="K26" s="56"/>
      <c r="L26" s="56"/>
      <c r="M26" s="56"/>
      <c r="N26" s="56"/>
      <c r="O26" s="56"/>
      <c r="P26" s="56"/>
      <c r="Q26" s="56"/>
      <c r="R26" s="56"/>
      <c r="S26" s="56"/>
      <c r="T26" s="57">
        <v>0.48399999999999999</v>
      </c>
    </row>
    <row r="27" spans="1:23" x14ac:dyDescent="0.45">
      <c r="A27" s="2" t="str">
        <f>'Population Definitions'!B13</f>
        <v>PLHIV Miners</v>
      </c>
      <c r="B27" t="s">
        <v>32</v>
      </c>
      <c r="C27" t="str">
        <f t="shared" si="1"/>
        <v>N.A.</v>
      </c>
      <c r="D27" s="2" t="s">
        <v>6</v>
      </c>
      <c r="G27" s="56"/>
      <c r="H27" s="56"/>
      <c r="I27" s="56"/>
      <c r="J27" s="56"/>
      <c r="K27" s="56"/>
      <c r="L27" s="56"/>
      <c r="M27" s="56"/>
      <c r="N27" s="56"/>
      <c r="O27" s="56"/>
      <c r="P27" s="56"/>
      <c r="Q27" s="56"/>
      <c r="R27" s="56"/>
      <c r="S27" s="56"/>
      <c r="T27" s="57">
        <v>0.61699999999999999</v>
      </c>
    </row>
    <row r="29" spans="1:23" x14ac:dyDescent="0.45">
      <c r="A29" s="1" t="s">
        <v>34</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t="s">
        <v>32</v>
      </c>
      <c r="C30" t="str">
        <f t="shared" ref="C30:C41" si="2">IF(SUMPRODUCT(--(E30:W30&lt;&gt;""))=0,1,"N.A.")</f>
        <v>N.A.</v>
      </c>
      <c r="D30" s="2" t="s">
        <v>6</v>
      </c>
      <c r="E30" s="59"/>
      <c r="F30" s="59"/>
      <c r="G30" s="60"/>
      <c r="H30" s="60"/>
      <c r="I30" s="60"/>
      <c r="J30" s="60"/>
      <c r="K30" s="60"/>
      <c r="L30" s="60">
        <v>0.99947077238734572</v>
      </c>
      <c r="M30" s="60">
        <v>0.9987921444654867</v>
      </c>
      <c r="N30" s="60"/>
      <c r="O30" s="60">
        <v>0.99658105085574678</v>
      </c>
      <c r="P30" s="60">
        <v>0.9975878461299742</v>
      </c>
      <c r="Q30" s="60">
        <v>0.99606071635016802</v>
      </c>
      <c r="R30" s="60">
        <v>0.99648353209664964</v>
      </c>
      <c r="S30" s="60">
        <v>0.99704118352658933</v>
      </c>
      <c r="T30" s="60">
        <v>0.99686005506980335</v>
      </c>
    </row>
    <row r="31" spans="1:23" x14ac:dyDescent="0.45">
      <c r="A31" s="2" t="str">
        <f>'Population Definitions'!B3</f>
        <v>Gen 5-14</v>
      </c>
      <c r="B31" t="s">
        <v>32</v>
      </c>
      <c r="C31" t="str">
        <f t="shared" si="2"/>
        <v>N.A.</v>
      </c>
      <c r="D31" s="2" t="s">
        <v>6</v>
      </c>
      <c r="E31" s="59"/>
      <c r="F31" s="59"/>
      <c r="G31" s="60"/>
      <c r="H31" s="60"/>
      <c r="I31" s="60"/>
      <c r="J31" s="60"/>
      <c r="K31" s="60"/>
      <c r="L31" s="60">
        <v>0.99754899595059898</v>
      </c>
      <c r="M31" s="60">
        <v>0.99071409832180968</v>
      </c>
      <c r="N31" s="60">
        <v>0.99098868773517101</v>
      </c>
      <c r="O31" s="60">
        <v>0.99347558793696744</v>
      </c>
      <c r="P31" s="60">
        <v>0.99742850463648403</v>
      </c>
      <c r="Q31" s="60">
        <v>0.985547980960365</v>
      </c>
      <c r="R31" s="60">
        <v>0.9846583627596508</v>
      </c>
      <c r="S31" s="60">
        <v>0.97651159900528983</v>
      </c>
      <c r="T31" s="60">
        <v>0.96401820422869067</v>
      </c>
    </row>
    <row r="32" spans="1:23" x14ac:dyDescent="0.45">
      <c r="A32" s="2" t="str">
        <f>'Population Definitions'!B4</f>
        <v>Gen 15-64</v>
      </c>
      <c r="B32" t="s">
        <v>32</v>
      </c>
      <c r="C32" t="str">
        <f t="shared" si="2"/>
        <v>N.A.</v>
      </c>
      <c r="D32" s="2" t="s">
        <v>6</v>
      </c>
      <c r="E32" s="59"/>
      <c r="F32" s="59"/>
      <c r="G32" s="60"/>
      <c r="H32" s="60"/>
      <c r="I32" s="60"/>
      <c r="J32" s="60"/>
      <c r="K32" s="60"/>
      <c r="L32" s="60">
        <v>0.96126863564171106</v>
      </c>
      <c r="M32" s="60">
        <v>0.91082079156184814</v>
      </c>
      <c r="N32" s="60">
        <v>0.98930470707586993</v>
      </c>
      <c r="O32" s="60">
        <v>0.9983427166321126</v>
      </c>
      <c r="P32" s="60">
        <v>0.98758165742721316</v>
      </c>
      <c r="Q32" s="60">
        <v>0.98820914253509295</v>
      </c>
      <c r="R32" s="60">
        <v>0.98013842106523685</v>
      </c>
      <c r="S32" s="60">
        <v>0.9757197944225614</v>
      </c>
      <c r="T32" s="60">
        <v>0.9636867943047438</v>
      </c>
    </row>
    <row r="33" spans="1:23" x14ac:dyDescent="0.45">
      <c r="A33" s="2" t="str">
        <f>'Population Definitions'!B5</f>
        <v>Gen 65+</v>
      </c>
      <c r="B33" t="s">
        <v>32</v>
      </c>
      <c r="C33" t="str">
        <f t="shared" si="2"/>
        <v>N.A.</v>
      </c>
      <c r="D33" s="2" t="s">
        <v>6</v>
      </c>
      <c r="E33" s="59"/>
      <c r="F33" s="59"/>
      <c r="G33" s="60"/>
      <c r="H33" s="60"/>
      <c r="I33" s="60"/>
      <c r="J33" s="60"/>
      <c r="K33" s="60"/>
      <c r="L33" s="60"/>
      <c r="M33" s="60">
        <v>0.99569093532598985</v>
      </c>
      <c r="N33" s="60">
        <v>0.99074409354779513</v>
      </c>
      <c r="O33" s="60">
        <v>0.79848786913190151</v>
      </c>
      <c r="P33" s="60">
        <v>0.99793445178297191</v>
      </c>
      <c r="Q33" s="60">
        <v>0.99893015653424944</v>
      </c>
      <c r="R33" s="60">
        <v>0.97557054416748479</v>
      </c>
      <c r="S33" s="60">
        <v>0.97584326420986922</v>
      </c>
      <c r="T33" s="60">
        <v>0.9718425055041956</v>
      </c>
    </row>
    <row r="34" spans="1:23" x14ac:dyDescent="0.45">
      <c r="A34" s="2" t="str">
        <f>'Population Definitions'!B6</f>
        <v>PLHIV 15-64</v>
      </c>
      <c r="B34" t="s">
        <v>32</v>
      </c>
      <c r="C34" t="str">
        <f t="shared" si="2"/>
        <v>N.A.</v>
      </c>
      <c r="D34" s="2" t="s">
        <v>6</v>
      </c>
      <c r="E34" s="59"/>
      <c r="F34" s="59"/>
      <c r="G34" s="60"/>
      <c r="H34" s="60"/>
      <c r="I34" s="60"/>
      <c r="J34" s="60"/>
      <c r="K34" s="60"/>
      <c r="L34" s="60"/>
      <c r="M34" s="60">
        <v>0.99782406347036379</v>
      </c>
      <c r="N34" s="60">
        <v>0.98969401272113711</v>
      </c>
      <c r="O34" s="60">
        <v>0.9990427178938891</v>
      </c>
      <c r="P34" s="60">
        <v>0.98898954595292399</v>
      </c>
      <c r="Q34" s="60">
        <v>0.98663371350033047</v>
      </c>
      <c r="R34" s="60">
        <v>0.97031526908539956</v>
      </c>
      <c r="S34" s="60">
        <v>0.95442974168903294</v>
      </c>
      <c r="T34" s="60">
        <v>0.93306289353512106</v>
      </c>
    </row>
    <row r="35" spans="1:23" x14ac:dyDescent="0.45">
      <c r="A35" s="2" t="str">
        <f>'Population Definitions'!B7</f>
        <v>PLHIV 65+</v>
      </c>
      <c r="B35" t="s">
        <v>32</v>
      </c>
      <c r="C35" t="str">
        <f t="shared" si="2"/>
        <v>N.A.</v>
      </c>
      <c r="D35" s="2" t="s">
        <v>6</v>
      </c>
      <c r="E35" s="59"/>
      <c r="F35" s="59"/>
      <c r="G35" s="60"/>
      <c r="H35" s="60"/>
      <c r="I35" s="60"/>
      <c r="J35" s="60"/>
      <c r="K35" s="60"/>
      <c r="L35" s="60"/>
      <c r="M35" s="60">
        <v>0.99664293962509776</v>
      </c>
      <c r="N35" s="60"/>
      <c r="O35" s="60"/>
      <c r="P35" s="60">
        <v>0.9916557476018264</v>
      </c>
      <c r="Q35" s="60">
        <v>0.9917907624737109</v>
      </c>
      <c r="R35" s="60">
        <v>0.97875278869648363</v>
      </c>
      <c r="S35" s="60"/>
      <c r="T35" s="60">
        <v>0.97036668283150596</v>
      </c>
    </row>
    <row r="36" spans="1:23" x14ac:dyDescent="0.45">
      <c r="A36" s="2" t="str">
        <f>'Population Definitions'!B8</f>
        <v>Prisoners</v>
      </c>
      <c r="B36" t="s">
        <v>32</v>
      </c>
      <c r="C36" t="str">
        <f t="shared" si="2"/>
        <v>N.A.</v>
      </c>
      <c r="D36" s="2" t="s">
        <v>6</v>
      </c>
      <c r="E36" s="59"/>
      <c r="F36" s="59"/>
      <c r="G36" s="60"/>
      <c r="H36" s="60"/>
      <c r="I36" s="60"/>
      <c r="J36" s="60"/>
      <c r="K36" s="60"/>
      <c r="L36" s="60">
        <v>1</v>
      </c>
      <c r="M36" s="60">
        <v>1</v>
      </c>
      <c r="N36" s="60">
        <v>1</v>
      </c>
      <c r="O36" s="60">
        <v>1</v>
      </c>
      <c r="P36" s="60">
        <v>1</v>
      </c>
      <c r="Q36" s="60">
        <v>1</v>
      </c>
      <c r="R36" s="60">
        <v>1</v>
      </c>
      <c r="S36" s="60">
        <v>1</v>
      </c>
      <c r="T36" s="60">
        <v>1</v>
      </c>
    </row>
    <row r="37" spans="1:23" x14ac:dyDescent="0.45">
      <c r="A37" s="2" t="str">
        <f>'Population Definitions'!B9</f>
        <v>PLHIV Prisoners</v>
      </c>
      <c r="B37" t="s">
        <v>32</v>
      </c>
      <c r="C37" t="str">
        <f t="shared" si="2"/>
        <v>N.A.</v>
      </c>
      <c r="D37" s="2" t="s">
        <v>6</v>
      </c>
      <c r="E37" s="59"/>
      <c r="F37" s="59"/>
      <c r="G37" s="60"/>
      <c r="H37" s="60"/>
      <c r="I37" s="60"/>
      <c r="J37" s="60"/>
      <c r="K37" s="60"/>
      <c r="L37" s="60">
        <v>1</v>
      </c>
      <c r="M37" s="60">
        <v>1</v>
      </c>
      <c r="N37" s="60">
        <v>1</v>
      </c>
      <c r="O37" s="60">
        <v>1</v>
      </c>
      <c r="P37" s="60">
        <v>1</v>
      </c>
      <c r="Q37" s="60">
        <v>1</v>
      </c>
      <c r="R37" s="60">
        <v>1</v>
      </c>
      <c r="S37" s="60">
        <v>1</v>
      </c>
      <c r="T37" s="60">
        <v>1</v>
      </c>
    </row>
    <row r="38" spans="1:23" x14ac:dyDescent="0.45">
      <c r="A38" s="2" t="str">
        <f>'Population Definitions'!B10</f>
        <v>Health Care Workers</v>
      </c>
      <c r="B38" t="s">
        <v>32</v>
      </c>
      <c r="C38" t="str">
        <f t="shared" si="2"/>
        <v>N.A.</v>
      </c>
      <c r="D38" s="2" t="s">
        <v>6</v>
      </c>
      <c r="E38" s="59">
        <v>1</v>
      </c>
      <c r="F38" s="59"/>
      <c r="G38" s="60"/>
      <c r="H38" s="60"/>
      <c r="I38" s="60"/>
      <c r="J38" s="60"/>
      <c r="K38" s="60"/>
      <c r="L38" s="60"/>
      <c r="M38" s="60"/>
      <c r="N38" s="60"/>
      <c r="O38" s="60"/>
      <c r="P38" s="60"/>
      <c r="Q38" s="60"/>
      <c r="R38" s="60"/>
      <c r="S38" s="60"/>
      <c r="T38" s="60"/>
    </row>
    <row r="39" spans="1:23" x14ac:dyDescent="0.45">
      <c r="A39" s="2" t="str">
        <f>'Population Definitions'!B11</f>
        <v>PLHIV Health Care Workers</v>
      </c>
      <c r="B39" t="s">
        <v>32</v>
      </c>
      <c r="C39" t="str">
        <f t="shared" si="2"/>
        <v>N.A.</v>
      </c>
      <c r="D39" s="2" t="s">
        <v>6</v>
      </c>
      <c r="E39" s="59">
        <v>1</v>
      </c>
      <c r="F39" s="59"/>
      <c r="G39" s="60"/>
      <c r="H39" s="60"/>
      <c r="I39" s="60"/>
      <c r="J39" s="60"/>
      <c r="K39" s="60"/>
      <c r="L39" s="60"/>
      <c r="M39" s="60"/>
      <c r="N39" s="60"/>
      <c r="O39" s="60"/>
      <c r="P39" s="60"/>
      <c r="Q39" s="60"/>
      <c r="R39" s="60"/>
      <c r="S39" s="60"/>
      <c r="T39" s="60"/>
    </row>
    <row r="40" spans="1:23" x14ac:dyDescent="0.45">
      <c r="A40" s="2" t="str">
        <f>'Population Definitions'!B12</f>
        <v>Miners</v>
      </c>
      <c r="B40" t="s">
        <v>32</v>
      </c>
      <c r="C40" t="str">
        <f t="shared" si="2"/>
        <v>N.A.</v>
      </c>
      <c r="D40" s="2" t="s">
        <v>6</v>
      </c>
      <c r="E40" s="59"/>
      <c r="F40" s="59"/>
      <c r="G40" s="60"/>
      <c r="H40" s="60"/>
      <c r="I40" s="60"/>
      <c r="J40" s="60"/>
      <c r="K40" s="60"/>
      <c r="L40" s="60"/>
      <c r="M40" s="60"/>
      <c r="N40" s="60"/>
      <c r="O40" s="60"/>
      <c r="P40" s="60"/>
      <c r="Q40" s="60"/>
      <c r="R40" s="60"/>
      <c r="S40" s="60"/>
      <c r="T40" s="60">
        <v>0.96883310662908184</v>
      </c>
    </row>
    <row r="41" spans="1:23" x14ac:dyDescent="0.45">
      <c r="A41" s="2" t="str">
        <f>'Population Definitions'!B13</f>
        <v>PLHIV Miners</v>
      </c>
      <c r="B41" t="s">
        <v>32</v>
      </c>
      <c r="C41" t="str">
        <f t="shared" si="2"/>
        <v>N.A.</v>
      </c>
      <c r="D41" s="2" t="s">
        <v>6</v>
      </c>
      <c r="E41" s="59"/>
      <c r="F41" s="59"/>
      <c r="G41" s="60"/>
      <c r="H41" s="60"/>
      <c r="I41" s="60"/>
      <c r="J41" s="60"/>
      <c r="K41" s="60"/>
      <c r="L41" s="60"/>
      <c r="M41" s="60"/>
      <c r="N41" s="60"/>
      <c r="O41" s="60"/>
      <c r="P41" s="60"/>
      <c r="Q41" s="60"/>
      <c r="R41" s="60"/>
      <c r="S41" s="60"/>
      <c r="T41" s="60">
        <v>0.97666954459615196</v>
      </c>
    </row>
    <row r="43" spans="1:23" x14ac:dyDescent="0.45">
      <c r="A43" s="1" t="s">
        <v>35</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t="s">
        <v>32</v>
      </c>
      <c r="C44" t="str">
        <f t="shared" ref="C44:C55" si="3">IF(SUMPRODUCT(--(E44:W44&lt;&gt;""))=0,1,"N.A.")</f>
        <v>N.A.</v>
      </c>
      <c r="D44" s="2" t="s">
        <v>6</v>
      </c>
      <c r="L44" s="61">
        <v>5.2922761265423936E-4</v>
      </c>
      <c r="M44" s="61">
        <v>6.0392776725667679E-4</v>
      </c>
      <c r="N44" s="61"/>
      <c r="O44" s="61">
        <v>3.4189491442531811E-3</v>
      </c>
      <c r="P44" s="61">
        <v>2.4121538700258142E-3</v>
      </c>
      <c r="Q44" s="61">
        <v>3.9392836498319383E-3</v>
      </c>
      <c r="R44" s="61">
        <v>3.5164679033504124E-3</v>
      </c>
      <c r="S44" s="61">
        <v>2.9588164734106353E-3</v>
      </c>
      <c r="T44" s="61">
        <v>3.1399449301966085E-3</v>
      </c>
    </row>
    <row r="45" spans="1:23" x14ac:dyDescent="0.45">
      <c r="A45" s="2" t="str">
        <f>'Population Definitions'!B3</f>
        <v>Gen 5-14</v>
      </c>
      <c r="B45" t="s">
        <v>32</v>
      </c>
      <c r="C45" t="str">
        <f t="shared" si="3"/>
        <v>N.A.</v>
      </c>
      <c r="D45" s="2" t="s">
        <v>6</v>
      </c>
      <c r="L45" s="61">
        <v>2.4510040494010194E-3</v>
      </c>
      <c r="M45" s="61">
        <v>9.2859016781902965E-3</v>
      </c>
      <c r="N45" s="61">
        <v>9.011312264829114E-3</v>
      </c>
      <c r="O45" s="61">
        <v>6.5244120630325465E-3</v>
      </c>
      <c r="P45" s="61">
        <v>2.5714953635159353E-3</v>
      </c>
      <c r="Q45" s="61">
        <v>1.445201903963505E-2</v>
      </c>
      <c r="R45" s="61">
        <v>1.5341637240349242E-2</v>
      </c>
      <c r="S45" s="61">
        <v>2.3488400994710223E-2</v>
      </c>
      <c r="T45" s="61">
        <v>3.5981795771309374E-2</v>
      </c>
    </row>
    <row r="46" spans="1:23" x14ac:dyDescent="0.45">
      <c r="A46" s="2" t="str">
        <f>'Population Definitions'!B4</f>
        <v>Gen 15-64</v>
      </c>
      <c r="B46" t="s">
        <v>32</v>
      </c>
      <c r="C46" t="str">
        <f t="shared" si="3"/>
        <v>N.A.</v>
      </c>
      <c r="D46" s="2" t="s">
        <v>6</v>
      </c>
      <c r="L46" s="61">
        <v>3.8233030129930339E-2</v>
      </c>
      <c r="M46" s="61">
        <v>8.6671758993048936E-2</v>
      </c>
      <c r="N46" s="61">
        <v>1.0695292924130136E-2</v>
      </c>
      <c r="O46" s="61"/>
      <c r="P46" s="61">
        <v>1.1798776496836952E-2</v>
      </c>
      <c r="Q46" s="61">
        <v>1.1304565492728184E-2</v>
      </c>
      <c r="R46" s="61">
        <v>1.8324743703583245E-2</v>
      </c>
      <c r="S46" s="61">
        <v>2.3668413192626601E-2</v>
      </c>
      <c r="T46" s="61">
        <v>3.5383741281257208E-2</v>
      </c>
    </row>
    <row r="47" spans="1:23" x14ac:dyDescent="0.45">
      <c r="A47" s="2" t="str">
        <f>'Population Definitions'!B5</f>
        <v>Gen 65+</v>
      </c>
      <c r="B47" t="s">
        <v>32</v>
      </c>
      <c r="C47" t="str">
        <f t="shared" si="3"/>
        <v>N.A.</v>
      </c>
      <c r="D47" s="2" t="s">
        <v>6</v>
      </c>
      <c r="L47" s="62"/>
      <c r="M47" s="61">
        <v>4.3090646740101147E-3</v>
      </c>
      <c r="N47" s="61">
        <v>9.2559064522048651E-3</v>
      </c>
      <c r="O47" s="61">
        <v>0.20151213086809847</v>
      </c>
      <c r="P47" s="61">
        <v>2.0655482170280595E-3</v>
      </c>
      <c r="Q47" s="61">
        <v>1.0698434657505419E-3</v>
      </c>
      <c r="R47" s="61">
        <v>2.4429455832515139E-2</v>
      </c>
      <c r="S47" s="61">
        <v>2.4156735790130814E-2</v>
      </c>
      <c r="T47" s="61">
        <v>2.8157494495804423E-2</v>
      </c>
    </row>
    <row r="48" spans="1:23" x14ac:dyDescent="0.45">
      <c r="A48" s="2" t="str">
        <f>'Population Definitions'!B6</f>
        <v>PLHIV 15-64</v>
      </c>
      <c r="B48" t="s">
        <v>32</v>
      </c>
      <c r="C48" t="str">
        <f t="shared" si="3"/>
        <v>N.A.</v>
      </c>
      <c r="D48" s="2" t="s">
        <v>6</v>
      </c>
      <c r="L48" s="62">
        <v>5.7339932213939805E-5</v>
      </c>
      <c r="M48" s="61">
        <v>1.7056033512808076E-3</v>
      </c>
      <c r="N48" s="61">
        <v>9.3721080583095782E-3</v>
      </c>
      <c r="O48" s="61">
        <v>2.0618383823927083E-4</v>
      </c>
      <c r="P48" s="61">
        <v>1.0294816974218177E-2</v>
      </c>
      <c r="Q48" s="61">
        <v>1.271141527938744E-2</v>
      </c>
      <c r="R48" s="61">
        <v>2.936073962412112E-2</v>
      </c>
      <c r="S48" s="61">
        <v>4.4676274627293462E-2</v>
      </c>
      <c r="T48" s="61">
        <v>6.4016430652093032E-2</v>
      </c>
    </row>
    <row r="49" spans="1:23" x14ac:dyDescent="0.45">
      <c r="A49" s="2" t="str">
        <f>'Population Definitions'!B7</f>
        <v>PLHIV 65+</v>
      </c>
      <c r="B49" t="s">
        <v>32</v>
      </c>
      <c r="C49" t="str">
        <f t="shared" si="3"/>
        <v>N.A.</v>
      </c>
      <c r="D49" s="2" t="s">
        <v>6</v>
      </c>
      <c r="L49" s="61"/>
      <c r="M49" s="61">
        <v>3.3570603749021781E-3</v>
      </c>
      <c r="N49" s="61"/>
      <c r="O49" s="61">
        <v>0.57722328932167566</v>
      </c>
      <c r="P49" s="61">
        <v>8.3442523981736173E-3</v>
      </c>
      <c r="Q49" s="61">
        <v>8.2092375262891055E-3</v>
      </c>
      <c r="R49" s="61">
        <v>2.1247211303516415E-2</v>
      </c>
      <c r="S49" s="61"/>
      <c r="T49" s="61">
        <v>2.9633317168494083E-2</v>
      </c>
    </row>
    <row r="50" spans="1:23" x14ac:dyDescent="0.45">
      <c r="A50" s="2" t="str">
        <f>'Population Definitions'!B8</f>
        <v>Prisoners</v>
      </c>
      <c r="B50" t="s">
        <v>32</v>
      </c>
      <c r="C50">
        <f t="shared" si="3"/>
        <v>1</v>
      </c>
      <c r="D50" s="2" t="s">
        <v>6</v>
      </c>
      <c r="L50" s="61"/>
      <c r="M50" s="61"/>
      <c r="N50" s="61"/>
      <c r="O50" s="61"/>
      <c r="P50" s="61"/>
      <c r="Q50" s="61"/>
      <c r="R50" s="61"/>
      <c r="S50" s="61"/>
      <c r="T50" s="61"/>
    </row>
    <row r="51" spans="1:23" x14ac:dyDescent="0.45">
      <c r="A51" s="2" t="str">
        <f>'Population Definitions'!B9</f>
        <v>PLHIV Prisoners</v>
      </c>
      <c r="B51" t="s">
        <v>32</v>
      </c>
      <c r="C51">
        <f t="shared" si="3"/>
        <v>1</v>
      </c>
      <c r="D51" s="2" t="s">
        <v>6</v>
      </c>
      <c r="L51" s="61"/>
      <c r="M51" s="61"/>
      <c r="N51" s="61"/>
      <c r="O51" s="61"/>
      <c r="P51" s="61"/>
      <c r="Q51" s="61"/>
      <c r="R51" s="61"/>
      <c r="S51" s="61"/>
      <c r="T51" s="61"/>
    </row>
    <row r="52" spans="1:23" x14ac:dyDescent="0.45">
      <c r="A52" s="2" t="str">
        <f>'Population Definitions'!B10</f>
        <v>Health Care Workers</v>
      </c>
      <c r="B52" t="s">
        <v>32</v>
      </c>
      <c r="C52">
        <f t="shared" si="3"/>
        <v>1</v>
      </c>
      <c r="D52" s="2" t="s">
        <v>6</v>
      </c>
      <c r="L52" s="61"/>
      <c r="M52" s="61"/>
      <c r="N52" s="61"/>
      <c r="O52" s="61"/>
      <c r="P52" s="61"/>
      <c r="Q52" s="61"/>
      <c r="R52" s="61"/>
      <c r="S52" s="61"/>
      <c r="T52" s="61"/>
    </row>
    <row r="53" spans="1:23" x14ac:dyDescent="0.45">
      <c r="A53" s="2" t="str">
        <f>'Population Definitions'!B11</f>
        <v>PLHIV Health Care Workers</v>
      </c>
      <c r="B53" t="s">
        <v>32</v>
      </c>
      <c r="C53">
        <f t="shared" si="3"/>
        <v>1</v>
      </c>
      <c r="D53" s="2" t="s">
        <v>6</v>
      </c>
      <c r="L53" s="61"/>
      <c r="M53" s="61"/>
      <c r="N53" s="61"/>
      <c r="O53" s="61"/>
      <c r="P53" s="61"/>
      <c r="Q53" s="61"/>
      <c r="R53" s="61"/>
      <c r="S53" s="61"/>
      <c r="T53" s="61"/>
    </row>
    <row r="54" spans="1:23" x14ac:dyDescent="0.45">
      <c r="A54" s="2" t="str">
        <f>'Population Definitions'!B12</f>
        <v>Miners</v>
      </c>
      <c r="B54" t="s">
        <v>32</v>
      </c>
      <c r="C54" t="str">
        <f t="shared" si="3"/>
        <v>N.A.</v>
      </c>
      <c r="D54" s="2" t="s">
        <v>6</v>
      </c>
      <c r="L54" s="61"/>
      <c r="M54" s="61"/>
      <c r="N54" s="61"/>
      <c r="O54" s="61"/>
      <c r="P54" s="61"/>
      <c r="Q54" s="61"/>
      <c r="R54" s="61"/>
      <c r="S54" s="61"/>
      <c r="T54" s="61">
        <v>2.8622657177373792E-2</v>
      </c>
    </row>
    <row r="55" spans="1:23" x14ac:dyDescent="0.45">
      <c r="A55" s="2" t="str">
        <f>'Population Definitions'!B13</f>
        <v>PLHIV Miners</v>
      </c>
      <c r="B55" t="s">
        <v>32</v>
      </c>
      <c r="C55" t="str">
        <f t="shared" si="3"/>
        <v>N.A.</v>
      </c>
      <c r="D55" s="2" t="s">
        <v>6</v>
      </c>
      <c r="L55" s="61"/>
      <c r="M55" s="61"/>
      <c r="N55" s="61"/>
      <c r="O55" s="61"/>
      <c r="P55" s="61"/>
      <c r="Q55" s="61"/>
      <c r="R55" s="61"/>
      <c r="S55" s="61"/>
      <c r="T55" s="61">
        <v>2.1425928432105449E-2</v>
      </c>
    </row>
    <row r="57" spans="1:23" x14ac:dyDescent="0.45">
      <c r="A57" s="1" t="s">
        <v>36</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2" t="str">
        <f>'Population Definitions'!B2</f>
        <v>Gen 0-4</v>
      </c>
      <c r="B58" t="s">
        <v>32</v>
      </c>
      <c r="C58" t="str">
        <f t="shared" ref="C58:C69" si="4">IF(SUMPRODUCT(--(E58:W58&lt;&gt;""))=0,1,"N.A.")</f>
        <v>N.A.</v>
      </c>
      <c r="D58" s="2" t="s">
        <v>6</v>
      </c>
      <c r="L58" s="63"/>
      <c r="M58" s="63">
        <v>6.0392776725667679E-4</v>
      </c>
      <c r="N58" s="63"/>
      <c r="O58" s="63"/>
      <c r="P58" s="63"/>
      <c r="Q58" s="63"/>
      <c r="R58" s="63"/>
      <c r="S58" s="63"/>
      <c r="T58" s="63"/>
    </row>
    <row r="59" spans="1:23" x14ac:dyDescent="0.45">
      <c r="A59" s="2" t="str">
        <f>'Population Definitions'!B3</f>
        <v>Gen 5-14</v>
      </c>
      <c r="B59" t="s">
        <v>32</v>
      </c>
      <c r="C59">
        <f t="shared" si="4"/>
        <v>1</v>
      </c>
      <c r="D59" s="2" t="s">
        <v>6</v>
      </c>
      <c r="L59" s="63"/>
      <c r="M59" s="63"/>
      <c r="N59" s="63"/>
      <c r="O59" s="63"/>
      <c r="P59" s="63"/>
      <c r="Q59" s="63"/>
      <c r="R59" s="63"/>
      <c r="S59" s="63"/>
      <c r="T59" s="63"/>
    </row>
    <row r="60" spans="1:23" x14ac:dyDescent="0.45">
      <c r="A60" s="2" t="str">
        <f>'Population Definitions'!B4</f>
        <v>Gen 15-64</v>
      </c>
      <c r="B60" t="s">
        <v>32</v>
      </c>
      <c r="C60" t="str">
        <f t="shared" si="4"/>
        <v>N.A.</v>
      </c>
      <c r="D60" s="2" t="s">
        <v>6</v>
      </c>
      <c r="L60" s="64">
        <v>4.9833422835870078E-4</v>
      </c>
      <c r="M60" s="63">
        <v>2.507449445102769E-3</v>
      </c>
      <c r="N60" s="63">
        <v>0</v>
      </c>
      <c r="O60" s="63">
        <v>1.6572833678873467E-3</v>
      </c>
      <c r="P60" s="63">
        <v>6.1956607594982672E-4</v>
      </c>
      <c r="Q60" s="63">
        <v>4.8629197217890896E-4</v>
      </c>
      <c r="R60" s="63">
        <v>1.5368352311799637E-3</v>
      </c>
      <c r="S60" s="63">
        <v>6.1179238481197113E-4</v>
      </c>
      <c r="T60" s="63">
        <v>9.2946441399893633E-4</v>
      </c>
    </row>
    <row r="61" spans="1:23" x14ac:dyDescent="0.45">
      <c r="A61" s="2" t="str">
        <f>'Population Definitions'!B5</f>
        <v>Gen 65+</v>
      </c>
      <c r="B61" t="s">
        <v>32</v>
      </c>
      <c r="C61">
        <f t="shared" si="4"/>
        <v>1</v>
      </c>
      <c r="D61" s="2" t="s">
        <v>6</v>
      </c>
      <c r="L61" s="63"/>
      <c r="M61" s="63"/>
      <c r="N61" s="63"/>
      <c r="O61" s="63"/>
      <c r="P61" s="63"/>
      <c r="Q61" s="63"/>
      <c r="R61" s="63"/>
      <c r="S61" s="63"/>
      <c r="T61" s="63"/>
    </row>
    <row r="62" spans="1:23" x14ac:dyDescent="0.45">
      <c r="A62" s="2" t="str">
        <f>'Population Definitions'!B6</f>
        <v>PLHIV 15-64</v>
      </c>
      <c r="B62" t="s">
        <v>32</v>
      </c>
      <c r="C62" t="str">
        <f t="shared" si="4"/>
        <v>N.A.</v>
      </c>
      <c r="D62" s="2" t="s">
        <v>6</v>
      </c>
      <c r="L62" s="64">
        <v>3.4673320173710174E-4</v>
      </c>
      <c r="M62" s="63">
        <v>4.7033317835537916E-4</v>
      </c>
      <c r="N62" s="63">
        <v>9.3387922055332645E-4</v>
      </c>
      <c r="O62" s="63">
        <v>7.5109826787162957E-4</v>
      </c>
      <c r="P62" s="63">
        <v>7.1563707285781004E-4</v>
      </c>
      <c r="Q62" s="63">
        <v>6.5487122028202386E-4</v>
      </c>
      <c r="R62" s="63">
        <v>3.239912904793915E-4</v>
      </c>
      <c r="S62" s="63">
        <v>8.939836836736098E-4</v>
      </c>
      <c r="T62" s="63">
        <v>2.9206758127859811E-3</v>
      </c>
    </row>
    <row r="63" spans="1:23" x14ac:dyDescent="0.45">
      <c r="A63" s="2" t="str">
        <f>'Population Definitions'!B7</f>
        <v>PLHIV 65+</v>
      </c>
      <c r="B63" t="s">
        <v>32</v>
      </c>
      <c r="C63">
        <f t="shared" si="4"/>
        <v>1</v>
      </c>
      <c r="D63" s="2" t="s">
        <v>6</v>
      </c>
      <c r="L63" s="63"/>
      <c r="M63" s="63"/>
      <c r="N63" s="63"/>
      <c r="O63" s="63"/>
      <c r="P63" s="63"/>
      <c r="Q63" s="63"/>
      <c r="R63" s="63"/>
      <c r="S63" s="63"/>
      <c r="T63" s="63"/>
    </row>
    <row r="64" spans="1:23" x14ac:dyDescent="0.45">
      <c r="A64" s="2" t="str">
        <f>'Population Definitions'!B8</f>
        <v>Prisoners</v>
      </c>
      <c r="B64" t="s">
        <v>32</v>
      </c>
      <c r="C64">
        <f t="shared" si="4"/>
        <v>1</v>
      </c>
      <c r="D64" s="2" t="s">
        <v>6</v>
      </c>
      <c r="L64" s="63"/>
      <c r="M64" s="63"/>
      <c r="N64" s="63"/>
      <c r="O64" s="63"/>
      <c r="P64" s="63"/>
      <c r="Q64" s="63"/>
      <c r="R64" s="63"/>
      <c r="S64" s="63"/>
      <c r="T64" s="63"/>
    </row>
    <row r="65" spans="1:23" x14ac:dyDescent="0.45">
      <c r="A65" s="2" t="str">
        <f>'Population Definitions'!B9</f>
        <v>PLHIV Prisoners</v>
      </c>
      <c r="B65" t="s">
        <v>32</v>
      </c>
      <c r="C65">
        <f t="shared" si="4"/>
        <v>1</v>
      </c>
      <c r="D65" s="2" t="s">
        <v>6</v>
      </c>
      <c r="L65" s="63"/>
      <c r="M65" s="63"/>
      <c r="N65" s="63"/>
      <c r="O65" s="63"/>
      <c r="P65" s="63"/>
      <c r="Q65" s="63"/>
      <c r="R65" s="63"/>
      <c r="S65" s="63"/>
      <c r="T65" s="63"/>
    </row>
    <row r="66" spans="1:23" x14ac:dyDescent="0.45">
      <c r="A66" s="2" t="str">
        <f>'Population Definitions'!B10</f>
        <v>Health Care Workers</v>
      </c>
      <c r="B66" t="s">
        <v>32</v>
      </c>
      <c r="C66">
        <f t="shared" si="4"/>
        <v>1</v>
      </c>
      <c r="D66" s="2" t="s">
        <v>6</v>
      </c>
      <c r="L66" s="63"/>
      <c r="M66" s="63"/>
      <c r="N66" s="63"/>
      <c r="O66" s="63"/>
      <c r="P66" s="63"/>
      <c r="Q66" s="63"/>
      <c r="R66" s="63"/>
      <c r="S66" s="63"/>
      <c r="T66" s="63"/>
    </row>
    <row r="67" spans="1:23" x14ac:dyDescent="0.45">
      <c r="A67" s="2" t="str">
        <f>'Population Definitions'!B11</f>
        <v>PLHIV Health Care Workers</v>
      </c>
      <c r="B67" t="s">
        <v>32</v>
      </c>
      <c r="C67">
        <f t="shared" si="4"/>
        <v>1</v>
      </c>
      <c r="D67" s="2" t="s">
        <v>6</v>
      </c>
      <c r="L67" s="63"/>
      <c r="M67" s="63"/>
      <c r="N67" s="63"/>
      <c r="O67" s="63"/>
      <c r="P67" s="63"/>
      <c r="Q67" s="63"/>
      <c r="R67" s="63"/>
      <c r="S67" s="63"/>
      <c r="T67" s="63"/>
    </row>
    <row r="68" spans="1:23" x14ac:dyDescent="0.45">
      <c r="A68" s="2" t="str">
        <f>'Population Definitions'!B12</f>
        <v>Miners</v>
      </c>
      <c r="B68" t="s">
        <v>32</v>
      </c>
      <c r="C68" t="str">
        <f t="shared" si="4"/>
        <v>N.A.</v>
      </c>
      <c r="D68" s="2" t="s">
        <v>6</v>
      </c>
      <c r="L68" s="63"/>
      <c r="M68" s="63"/>
      <c r="N68" s="63"/>
      <c r="O68" s="63"/>
      <c r="P68" s="63"/>
      <c r="Q68" s="63"/>
      <c r="R68" s="63"/>
      <c r="S68" s="63"/>
      <c r="T68" s="63">
        <v>2.5442361935443373E-3</v>
      </c>
    </row>
    <row r="69" spans="1:23" x14ac:dyDescent="0.45">
      <c r="A69" s="2" t="str">
        <f>'Population Definitions'!B13</f>
        <v>PLHIV Miners</v>
      </c>
      <c r="B69" t="s">
        <v>32</v>
      </c>
      <c r="C69" t="str">
        <f t="shared" si="4"/>
        <v>N.A.</v>
      </c>
      <c r="D69" s="2" t="s">
        <v>6</v>
      </c>
      <c r="L69" s="63"/>
      <c r="M69" s="63"/>
      <c r="N69" s="63"/>
      <c r="O69" s="63"/>
      <c r="P69" s="63"/>
      <c r="Q69" s="63"/>
      <c r="R69" s="63"/>
      <c r="S69" s="63"/>
      <c r="T69" s="63">
        <v>1.9045269717427066E-3</v>
      </c>
    </row>
    <row r="71" spans="1:23" x14ac:dyDescent="0.45">
      <c r="A71" s="1" t="s">
        <v>37</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45">
      <c r="A72" s="2" t="str">
        <f>'Population Definitions'!B2</f>
        <v>Gen 0-4</v>
      </c>
      <c r="B72" t="s">
        <v>32</v>
      </c>
      <c r="C72" t="str">
        <f t="shared" ref="C72:C83" si="5">IF(SUMPRODUCT(--(E72:W72&lt;&gt;""))=0,1,"N.A.")</f>
        <v>N.A.</v>
      </c>
      <c r="D72" s="2" t="s">
        <v>6</v>
      </c>
      <c r="E72" s="65"/>
      <c r="F72" s="65"/>
      <c r="G72" s="67"/>
      <c r="H72" s="67"/>
      <c r="I72" s="67"/>
      <c r="J72" s="67"/>
      <c r="K72" s="67"/>
      <c r="L72" s="66">
        <v>0.99508223077577806</v>
      </c>
      <c r="M72" s="66">
        <v>0.99738239634612691</v>
      </c>
      <c r="N72" s="66"/>
      <c r="O72" s="66">
        <v>0.99833048988044359</v>
      </c>
      <c r="P72" s="66">
        <v>0.99658621309217221</v>
      </c>
      <c r="Q72" s="66">
        <v>0.99926269644731891</v>
      </c>
      <c r="R72" s="66">
        <v>0.99789209663991685</v>
      </c>
      <c r="S72" s="66">
        <v>0.9989020966985751</v>
      </c>
      <c r="T72" s="66">
        <v>0.99551025733516507</v>
      </c>
    </row>
    <row r="73" spans="1:23" x14ac:dyDescent="0.45">
      <c r="A73" s="2" t="str">
        <f>'Population Definitions'!B3</f>
        <v>Gen 5-14</v>
      </c>
      <c r="B73" t="s">
        <v>32</v>
      </c>
      <c r="C73" t="str">
        <f t="shared" si="5"/>
        <v>N.A.</v>
      </c>
      <c r="D73" s="2" t="s">
        <v>6</v>
      </c>
      <c r="E73" s="65"/>
      <c r="F73" s="65"/>
      <c r="G73" s="67"/>
      <c r="H73" s="67"/>
      <c r="I73" s="67"/>
      <c r="J73" s="67"/>
      <c r="K73" s="67"/>
      <c r="L73" s="66">
        <v>0.97732128746109659</v>
      </c>
      <c r="M73" s="66">
        <v>0.99611604492019556</v>
      </c>
      <c r="N73" s="66">
        <v>0.99251159128685162</v>
      </c>
      <c r="O73" s="66">
        <v>0.99626394281136377</v>
      </c>
      <c r="P73" s="66">
        <v>0.99268779082650127</v>
      </c>
      <c r="Q73" s="66">
        <v>0.99724061306928136</v>
      </c>
      <c r="R73" s="66">
        <v>0.99588902339600271</v>
      </c>
      <c r="S73" s="66">
        <v>0.98744119874621927</v>
      </c>
      <c r="T73" s="66">
        <v>0.98957290722183622</v>
      </c>
    </row>
    <row r="74" spans="1:23" x14ac:dyDescent="0.45">
      <c r="A74" s="2" t="str">
        <f>'Population Definitions'!B4</f>
        <v>Gen 15-64</v>
      </c>
      <c r="B74" t="s">
        <v>32</v>
      </c>
      <c r="C74" t="str">
        <f t="shared" si="5"/>
        <v>N.A.</v>
      </c>
      <c r="D74" s="2" t="s">
        <v>6</v>
      </c>
      <c r="E74" s="65"/>
      <c r="F74" s="65"/>
      <c r="G74" s="67"/>
      <c r="H74" s="67"/>
      <c r="I74" s="67"/>
      <c r="J74" s="67"/>
      <c r="K74" s="67"/>
      <c r="L74" s="66">
        <v>0.94210030442039283</v>
      </c>
      <c r="M74" s="66">
        <v>0.99247192227860381</v>
      </c>
      <c r="N74" s="66">
        <v>0.91657817931275676</v>
      </c>
      <c r="O74" s="66">
        <v>0.9952667488994843</v>
      </c>
      <c r="P74" s="66">
        <v>0.98677653353977746</v>
      </c>
      <c r="Q74" s="66">
        <v>0.98692880324734911</v>
      </c>
      <c r="R74" s="66">
        <v>0.9864616846168196</v>
      </c>
      <c r="S74" s="66">
        <v>0.98189222587549796</v>
      </c>
      <c r="T74" s="66">
        <v>0.974909342873439</v>
      </c>
    </row>
    <row r="75" spans="1:23" x14ac:dyDescent="0.45">
      <c r="A75" s="2" t="str">
        <f>'Population Definitions'!B5</f>
        <v>Gen 65+</v>
      </c>
      <c r="B75" t="s">
        <v>32</v>
      </c>
      <c r="C75" t="str">
        <f t="shared" si="5"/>
        <v>N.A.</v>
      </c>
      <c r="D75" s="2" t="s">
        <v>6</v>
      </c>
      <c r="E75" s="65"/>
      <c r="F75" s="65"/>
      <c r="G75" s="67"/>
      <c r="H75" s="67"/>
      <c r="I75" s="67"/>
      <c r="J75" s="67"/>
      <c r="K75" s="67"/>
      <c r="L75" s="66"/>
      <c r="M75" s="66">
        <v>0.97429754403504387</v>
      </c>
      <c r="N75" s="66">
        <v>0.99586090387304627</v>
      </c>
      <c r="O75" s="66">
        <v>0.88329026359380713</v>
      </c>
      <c r="P75" s="66">
        <v>0.99313708463942052</v>
      </c>
      <c r="Q75" s="66">
        <v>0.99813084858298307</v>
      </c>
      <c r="R75" s="66">
        <v>0.9820903425813684</v>
      </c>
      <c r="S75" s="66">
        <v>0.99194503099269171</v>
      </c>
      <c r="T75" s="66">
        <v>0.98616255261742924</v>
      </c>
    </row>
    <row r="76" spans="1:23" x14ac:dyDescent="0.45">
      <c r="A76" s="2" t="str">
        <f>'Population Definitions'!B6</f>
        <v>PLHIV 15-64</v>
      </c>
      <c r="B76" t="s">
        <v>32</v>
      </c>
      <c r="C76" t="str">
        <f t="shared" si="5"/>
        <v>N.A.</v>
      </c>
      <c r="D76" s="2" t="s">
        <v>6</v>
      </c>
      <c r="E76" s="65"/>
      <c r="F76" s="65"/>
      <c r="G76" s="67"/>
      <c r="H76" s="67"/>
      <c r="I76" s="67"/>
      <c r="J76" s="67"/>
      <c r="K76" s="67"/>
      <c r="L76" s="66">
        <v>0.98140785759070248</v>
      </c>
      <c r="M76" s="66">
        <v>0.98827793532284569</v>
      </c>
      <c r="N76" s="66">
        <v>0.99938998402686385</v>
      </c>
      <c r="O76" s="66">
        <v>0.99896979260715302</v>
      </c>
      <c r="P76" s="66">
        <v>0.98747996683261841</v>
      </c>
      <c r="Q76" s="66">
        <v>0.99160877098659128</v>
      </c>
      <c r="R76" s="66">
        <v>0.98135258084056876</v>
      </c>
      <c r="S76" s="66">
        <v>0.97689352112854067</v>
      </c>
      <c r="T76" s="66">
        <v>0.96806809001841299</v>
      </c>
    </row>
    <row r="77" spans="1:23" x14ac:dyDescent="0.45">
      <c r="A77" s="2" t="str">
        <f>'Population Definitions'!B7</f>
        <v>PLHIV 65+</v>
      </c>
      <c r="B77" t="s">
        <v>32</v>
      </c>
      <c r="C77" t="str">
        <f t="shared" si="5"/>
        <v>N.A.</v>
      </c>
      <c r="D77" s="2" t="s">
        <v>6</v>
      </c>
      <c r="E77" s="65"/>
      <c r="F77" s="65"/>
      <c r="G77" s="67"/>
      <c r="H77" s="67"/>
      <c r="I77" s="67"/>
      <c r="J77" s="67"/>
      <c r="K77" s="67"/>
      <c r="L77" s="66"/>
      <c r="M77" s="66"/>
      <c r="N77" s="66">
        <v>0.98836672599015929</v>
      </c>
      <c r="O77" s="66">
        <v>0.51710816825631123</v>
      </c>
      <c r="P77" s="66"/>
      <c r="Q77" s="66">
        <v>0.99407828638730089</v>
      </c>
      <c r="R77" s="66"/>
      <c r="S77" s="66">
        <v>0.98411853893829937</v>
      </c>
      <c r="T77" s="66">
        <v>0.98684087641644147</v>
      </c>
    </row>
    <row r="78" spans="1:23" x14ac:dyDescent="0.45">
      <c r="A78" s="2" t="str">
        <f>'Population Definitions'!B8</f>
        <v>Prisoners</v>
      </c>
      <c r="B78" t="s">
        <v>32</v>
      </c>
      <c r="C78" t="str">
        <f t="shared" si="5"/>
        <v>N.A.</v>
      </c>
      <c r="D78" s="2" t="s">
        <v>6</v>
      </c>
      <c r="E78" s="65"/>
      <c r="F78" s="65"/>
      <c r="G78" s="67"/>
      <c r="H78" s="67"/>
      <c r="I78" s="67"/>
      <c r="J78" s="67"/>
      <c r="K78" s="67"/>
      <c r="L78" s="66">
        <v>1</v>
      </c>
      <c r="M78" s="66">
        <v>1</v>
      </c>
      <c r="N78" s="66">
        <v>1</v>
      </c>
      <c r="O78" s="66">
        <v>1</v>
      </c>
      <c r="P78" s="66">
        <v>1</v>
      </c>
      <c r="Q78" s="66">
        <v>1</v>
      </c>
      <c r="R78" s="66">
        <v>1</v>
      </c>
      <c r="S78" s="66">
        <v>1</v>
      </c>
      <c r="T78" s="66">
        <v>1</v>
      </c>
    </row>
    <row r="79" spans="1:23" x14ac:dyDescent="0.45">
      <c r="A79" s="2" t="str">
        <f>'Population Definitions'!B9</f>
        <v>PLHIV Prisoners</v>
      </c>
      <c r="B79" t="s">
        <v>32</v>
      </c>
      <c r="C79" t="str">
        <f t="shared" si="5"/>
        <v>N.A.</v>
      </c>
      <c r="D79" s="2" t="s">
        <v>6</v>
      </c>
      <c r="E79" s="65"/>
      <c r="F79" s="65"/>
      <c r="G79" s="67"/>
      <c r="H79" s="67"/>
      <c r="I79" s="67"/>
      <c r="J79" s="67"/>
      <c r="K79" s="67"/>
      <c r="L79" s="66">
        <v>1</v>
      </c>
      <c r="M79" s="66">
        <v>1</v>
      </c>
      <c r="N79" s="66">
        <v>1</v>
      </c>
      <c r="O79" s="66">
        <v>1</v>
      </c>
      <c r="P79" s="66">
        <v>1</v>
      </c>
      <c r="Q79" s="66">
        <v>1</v>
      </c>
      <c r="R79" s="66">
        <v>1</v>
      </c>
      <c r="S79" s="66">
        <v>1</v>
      </c>
      <c r="T79" s="66">
        <v>1</v>
      </c>
    </row>
    <row r="80" spans="1:23" x14ac:dyDescent="0.45">
      <c r="A80" s="2" t="str">
        <f>'Population Definitions'!B10</f>
        <v>Health Care Workers</v>
      </c>
      <c r="B80" t="s">
        <v>32</v>
      </c>
      <c r="C80" t="str">
        <f t="shared" si="5"/>
        <v>N.A.</v>
      </c>
      <c r="D80" s="2" t="s">
        <v>6</v>
      </c>
      <c r="E80" s="65">
        <v>1</v>
      </c>
      <c r="F80" s="65"/>
      <c r="G80" s="66"/>
      <c r="H80" s="66"/>
      <c r="I80" s="66"/>
      <c r="J80" s="66"/>
      <c r="K80" s="66"/>
      <c r="L80" s="66"/>
      <c r="M80" s="66"/>
      <c r="N80" s="66"/>
      <c r="O80" s="66"/>
      <c r="P80" s="66"/>
      <c r="Q80" s="66"/>
      <c r="R80" s="66"/>
      <c r="S80" s="66"/>
      <c r="T80" s="66"/>
    </row>
    <row r="81" spans="1:23" x14ac:dyDescent="0.45">
      <c r="A81" s="2" t="str">
        <f>'Population Definitions'!B11</f>
        <v>PLHIV Health Care Workers</v>
      </c>
      <c r="B81" t="s">
        <v>32</v>
      </c>
      <c r="C81" t="str">
        <f t="shared" si="5"/>
        <v>N.A.</v>
      </c>
      <c r="D81" s="2" t="s">
        <v>6</v>
      </c>
      <c r="E81" s="65">
        <v>1</v>
      </c>
      <c r="F81" s="65"/>
      <c r="G81" s="66"/>
      <c r="H81" s="66"/>
      <c r="I81" s="66"/>
      <c r="J81" s="66"/>
      <c r="K81" s="66"/>
      <c r="L81" s="66"/>
      <c r="M81" s="66"/>
      <c r="N81" s="66"/>
      <c r="O81" s="66"/>
      <c r="P81" s="66"/>
      <c r="Q81" s="66"/>
      <c r="R81" s="66"/>
      <c r="S81" s="66"/>
      <c r="T81" s="66"/>
    </row>
    <row r="82" spans="1:23" x14ac:dyDescent="0.45">
      <c r="A82" s="2" t="str">
        <f>'Population Definitions'!B12</f>
        <v>Miners</v>
      </c>
      <c r="B82" t="s">
        <v>32</v>
      </c>
      <c r="C82" t="str">
        <f t="shared" si="5"/>
        <v>N.A.</v>
      </c>
      <c r="D82" s="2" t="s">
        <v>6</v>
      </c>
      <c r="E82" s="65"/>
      <c r="F82" s="65"/>
      <c r="G82" s="66"/>
      <c r="H82" s="66"/>
      <c r="I82" s="66"/>
      <c r="J82" s="66"/>
      <c r="K82" s="66"/>
      <c r="L82" s="66"/>
      <c r="M82" s="66"/>
      <c r="N82" s="66"/>
      <c r="O82" s="66"/>
      <c r="P82" s="66"/>
      <c r="Q82" s="66"/>
      <c r="R82" s="66"/>
      <c r="S82" s="66"/>
      <c r="T82" s="66">
        <v>0.96883310662908195</v>
      </c>
    </row>
    <row r="83" spans="1:23" x14ac:dyDescent="0.45">
      <c r="A83" s="2" t="str">
        <f>'Population Definitions'!B13</f>
        <v>PLHIV Miners</v>
      </c>
      <c r="B83" t="s">
        <v>32</v>
      </c>
      <c r="C83" t="str">
        <f t="shared" si="5"/>
        <v>N.A.</v>
      </c>
      <c r="D83" s="2" t="s">
        <v>6</v>
      </c>
      <c r="E83" s="65"/>
      <c r="F83" s="65"/>
      <c r="G83" s="66"/>
      <c r="H83" s="66"/>
      <c r="I83" s="66"/>
      <c r="J83" s="66"/>
      <c r="K83" s="66"/>
      <c r="L83" s="66"/>
      <c r="M83" s="66"/>
      <c r="N83" s="66"/>
      <c r="O83" s="66"/>
      <c r="P83" s="66"/>
      <c r="Q83" s="66"/>
      <c r="R83" s="66"/>
      <c r="S83" s="66"/>
      <c r="T83" s="66">
        <v>0.97666954459615196</v>
      </c>
    </row>
    <row r="85" spans="1:23" x14ac:dyDescent="0.45">
      <c r="A85" s="1" t="s">
        <v>38</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45">
      <c r="A86" s="2" t="str">
        <f>'Population Definitions'!B2</f>
        <v>Gen 0-4</v>
      </c>
      <c r="B86" t="s">
        <v>32</v>
      </c>
      <c r="C86" t="str">
        <f t="shared" ref="C86:C97" si="6">IF(SUMPRODUCT(--(E86:W86&lt;&gt;""))=0,1,"N.A.")</f>
        <v>N.A.</v>
      </c>
      <c r="D86" s="2" t="s">
        <v>6</v>
      </c>
      <c r="L86" s="68">
        <v>4.9177692242219047E-3</v>
      </c>
      <c r="M86" s="68">
        <v>2.6176036538730842E-3</v>
      </c>
      <c r="N86" s="68">
        <v>3.7318714691991919E-4</v>
      </c>
      <c r="O86" s="68">
        <v>1.6695101195564786E-3</v>
      </c>
      <c r="P86" s="68">
        <v>3.4137869078277538E-3</v>
      </c>
      <c r="Q86" s="68">
        <v>3.6865177634057012E-4</v>
      </c>
      <c r="R86" s="68">
        <v>2.1079033600831239E-3</v>
      </c>
      <c r="S86" s="68">
        <v>1.0979033014249006E-3</v>
      </c>
      <c r="T86" s="68">
        <v>4.4897426648349533E-3</v>
      </c>
    </row>
    <row r="87" spans="1:23" x14ac:dyDescent="0.45">
      <c r="A87" s="2" t="str">
        <f>'Population Definitions'!B3</f>
        <v>Gen 5-14</v>
      </c>
      <c r="B87" t="s">
        <v>32</v>
      </c>
      <c r="C87" t="str">
        <f t="shared" si="6"/>
        <v>N.A.</v>
      </c>
      <c r="D87" s="2" t="s">
        <v>6</v>
      </c>
      <c r="L87" s="68">
        <v>2.0569064860865859E-2</v>
      </c>
      <c r="M87" s="68">
        <v>3.8839550798044071E-3</v>
      </c>
      <c r="N87" s="68">
        <v>7.4884087131484572E-3</v>
      </c>
      <c r="O87" s="68">
        <v>3.7360571886362231E-3</v>
      </c>
      <c r="P87" s="68">
        <v>7.3122091734987814E-3</v>
      </c>
      <c r="Q87" s="68">
        <v>2.7593869307186263E-3</v>
      </c>
      <c r="R87" s="68">
        <v>4.110976603997331E-3</v>
      </c>
      <c r="S87" s="68">
        <v>1.2558801253780803E-2</v>
      </c>
      <c r="T87" s="68">
        <v>1.0427092778163748E-2</v>
      </c>
    </row>
    <row r="88" spans="1:23" x14ac:dyDescent="0.45">
      <c r="A88" s="2" t="str">
        <f>'Population Definitions'!B4</f>
        <v>Gen 15-64</v>
      </c>
      <c r="B88" t="s">
        <v>32</v>
      </c>
      <c r="C88" t="str">
        <f t="shared" si="6"/>
        <v>N.A.</v>
      </c>
      <c r="D88" s="2" t="s">
        <v>6</v>
      </c>
      <c r="L88" s="68">
        <v>5.2950333335216197E-2</v>
      </c>
      <c r="M88" s="68">
        <v>6.7325801125529055E-3</v>
      </c>
      <c r="N88" s="68">
        <v>8.1448713956253166E-2</v>
      </c>
      <c r="O88" s="68"/>
      <c r="P88" s="68">
        <v>1.197720051920058E-2</v>
      </c>
      <c r="Q88" s="68">
        <v>1.1645978576902994E-2</v>
      </c>
      <c r="R88" s="68">
        <v>1.2781278109280859E-2</v>
      </c>
      <c r="S88" s="68">
        <v>1.7478650241238399E-2</v>
      </c>
      <c r="T88" s="68">
        <v>2.4538291749103221E-2</v>
      </c>
    </row>
    <row r="89" spans="1:23" x14ac:dyDescent="0.45">
      <c r="A89" s="2" t="str">
        <f>'Population Definitions'!B5</f>
        <v>Gen 65+</v>
      </c>
      <c r="B89" t="s">
        <v>32</v>
      </c>
      <c r="C89" t="str">
        <f t="shared" si="6"/>
        <v>N.A.</v>
      </c>
      <c r="D89" s="2" t="s">
        <v>6</v>
      </c>
      <c r="L89" s="68"/>
      <c r="M89" s="68">
        <v>2.5702455964956128E-2</v>
      </c>
      <c r="N89" s="68">
        <v>4.1390961269537375E-3</v>
      </c>
      <c r="O89" s="68">
        <v>0.11332816318290066</v>
      </c>
      <c r="P89" s="68">
        <v>3.4314576802897171E-3</v>
      </c>
      <c r="Q89" s="68">
        <v>1.8691514170169371E-3</v>
      </c>
      <c r="R89" s="68">
        <v>1.7909657418631576E-2</v>
      </c>
      <c r="S89" s="68">
        <v>8.0549690073083019E-3</v>
      </c>
      <c r="T89" s="68">
        <v>1.3837447382570809E-2</v>
      </c>
    </row>
    <row r="90" spans="1:23" x14ac:dyDescent="0.45">
      <c r="A90" s="2" t="str">
        <f>'Population Definitions'!B6</f>
        <v>PLHIV 15-64</v>
      </c>
      <c r="B90" t="s">
        <v>32</v>
      </c>
      <c r="C90" t="str">
        <f t="shared" si="6"/>
        <v>N.A.</v>
      </c>
      <c r="D90" s="2" t="s">
        <v>6</v>
      </c>
      <c r="L90" s="68">
        <v>1.7023791067824229E-2</v>
      </c>
      <c r="M90" s="68">
        <v>1.1340661450063842E-2</v>
      </c>
      <c r="N90" s="68"/>
      <c r="O90" s="69">
        <v>2.5217315492708685E-4</v>
      </c>
      <c r="P90" s="68">
        <v>1.1862264358152672E-2</v>
      </c>
      <c r="Q90" s="68">
        <v>7.9225285695808424E-3</v>
      </c>
      <c r="R90" s="68">
        <v>1.8280955614933883E-2</v>
      </c>
      <c r="S90" s="68">
        <v>2.2990114770393436E-2</v>
      </c>
      <c r="T90" s="68">
        <v>3.1123971516729347E-2</v>
      </c>
    </row>
    <row r="91" spans="1:23" x14ac:dyDescent="0.45">
      <c r="A91" s="2" t="str">
        <f>'Population Definitions'!B7</f>
        <v>PLHIV 65+</v>
      </c>
      <c r="B91" t="s">
        <v>32</v>
      </c>
      <c r="C91" t="str">
        <f t="shared" si="6"/>
        <v>N.A.</v>
      </c>
      <c r="D91" s="2" t="s">
        <v>6</v>
      </c>
      <c r="L91" s="68"/>
      <c r="M91" s="68"/>
      <c r="N91" s="68">
        <v>1.1633274009840783E-2</v>
      </c>
      <c r="O91" s="68"/>
      <c r="P91" s="68"/>
      <c r="Q91" s="68">
        <v>5.9217136126991539E-3</v>
      </c>
      <c r="R91" s="68"/>
      <c r="S91" s="68">
        <v>1.5881461061700686E-2</v>
      </c>
      <c r="T91" s="68">
        <v>1.3159123583558505E-2</v>
      </c>
    </row>
    <row r="92" spans="1:23" x14ac:dyDescent="0.45">
      <c r="A92" s="2" t="str">
        <f>'Population Definitions'!B8</f>
        <v>Prisoners</v>
      </c>
      <c r="B92" t="s">
        <v>32</v>
      </c>
      <c r="C92">
        <f t="shared" si="6"/>
        <v>1</v>
      </c>
      <c r="D92" s="2" t="s">
        <v>6</v>
      </c>
      <c r="L92" s="68"/>
      <c r="M92" s="68"/>
      <c r="N92" s="68"/>
      <c r="O92" s="68"/>
      <c r="P92" s="68"/>
      <c r="Q92" s="68"/>
      <c r="R92" s="68"/>
      <c r="S92" s="68"/>
      <c r="T92" s="68"/>
    </row>
    <row r="93" spans="1:23" x14ac:dyDescent="0.45">
      <c r="A93" s="2" t="str">
        <f>'Population Definitions'!B9</f>
        <v>PLHIV Prisoners</v>
      </c>
      <c r="B93" t="s">
        <v>32</v>
      </c>
      <c r="C93">
        <f t="shared" si="6"/>
        <v>1</v>
      </c>
      <c r="D93" s="2" t="s">
        <v>6</v>
      </c>
      <c r="L93" s="68"/>
      <c r="M93" s="68"/>
      <c r="N93" s="68"/>
      <c r="O93" s="68"/>
      <c r="P93" s="68"/>
      <c r="Q93" s="68"/>
      <c r="R93" s="68"/>
      <c r="S93" s="68"/>
      <c r="T93" s="68"/>
    </row>
    <row r="94" spans="1:23" x14ac:dyDescent="0.45">
      <c r="A94" s="2" t="str">
        <f>'Population Definitions'!B10</f>
        <v>Health Care Workers</v>
      </c>
      <c r="B94" t="s">
        <v>32</v>
      </c>
      <c r="C94">
        <f t="shared" si="6"/>
        <v>1</v>
      </c>
      <c r="D94" s="2" t="s">
        <v>6</v>
      </c>
      <c r="L94" s="68"/>
      <c r="M94" s="68"/>
      <c r="N94" s="68"/>
      <c r="O94" s="68"/>
      <c r="P94" s="68"/>
      <c r="Q94" s="68"/>
      <c r="R94" s="68"/>
      <c r="S94" s="68"/>
      <c r="T94" s="68"/>
    </row>
    <row r="95" spans="1:23" x14ac:dyDescent="0.45">
      <c r="A95" s="2" t="str">
        <f>'Population Definitions'!B11</f>
        <v>PLHIV Health Care Workers</v>
      </c>
      <c r="B95" t="s">
        <v>32</v>
      </c>
      <c r="C95">
        <f t="shared" si="6"/>
        <v>1</v>
      </c>
      <c r="D95" s="2" t="s">
        <v>6</v>
      </c>
      <c r="L95" s="68"/>
      <c r="M95" s="68"/>
      <c r="N95" s="68"/>
      <c r="O95" s="68"/>
      <c r="P95" s="68"/>
      <c r="Q95" s="68"/>
      <c r="R95" s="68"/>
      <c r="S95" s="68"/>
      <c r="T95" s="68"/>
    </row>
    <row r="96" spans="1:23" x14ac:dyDescent="0.45">
      <c r="A96" s="2" t="str">
        <f>'Population Definitions'!B12</f>
        <v>Miners</v>
      </c>
      <c r="B96" t="s">
        <v>32</v>
      </c>
      <c r="C96" t="str">
        <f t="shared" si="6"/>
        <v>N.A.</v>
      </c>
      <c r="D96" s="2" t="s">
        <v>6</v>
      </c>
      <c r="L96" s="68"/>
      <c r="M96" s="68"/>
      <c r="N96" s="68"/>
      <c r="O96" s="68"/>
      <c r="P96" s="68"/>
      <c r="Q96" s="68"/>
      <c r="R96" s="68"/>
      <c r="S96" s="68"/>
      <c r="T96" s="68">
        <v>2.8622657177373789E-2</v>
      </c>
    </row>
    <row r="97" spans="1:23" x14ac:dyDescent="0.45">
      <c r="A97" s="2" t="str">
        <f>'Population Definitions'!B13</f>
        <v>PLHIV Miners</v>
      </c>
      <c r="B97" t="s">
        <v>32</v>
      </c>
      <c r="C97" t="str">
        <f t="shared" si="6"/>
        <v>N.A.</v>
      </c>
      <c r="D97" s="2" t="s">
        <v>6</v>
      </c>
      <c r="L97" s="68"/>
      <c r="M97" s="68"/>
      <c r="N97" s="68"/>
      <c r="O97" s="68"/>
      <c r="P97" s="68"/>
      <c r="Q97" s="68"/>
      <c r="R97" s="68"/>
      <c r="S97" s="68"/>
      <c r="T97" s="68">
        <v>2.1425928432105446E-2</v>
      </c>
    </row>
    <row r="99" spans="1:23" x14ac:dyDescent="0.45">
      <c r="A99" s="1" t="s">
        <v>39</v>
      </c>
      <c r="B99" s="1" t="s">
        <v>3</v>
      </c>
      <c r="C99" s="1" t="s">
        <v>4</v>
      </c>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c r="W99" s="1">
        <v>2018</v>
      </c>
    </row>
    <row r="100" spans="1:23" x14ac:dyDescent="0.45">
      <c r="A100" s="2" t="str">
        <f>'Population Definitions'!B2</f>
        <v>Gen 0-4</v>
      </c>
      <c r="B100" t="s">
        <v>32</v>
      </c>
      <c r="C100" t="str">
        <f t="shared" ref="C100:C111" si="7">IF(SUMPRODUCT(--(E100:W100&lt;&gt;""))=0,1,"N.A.")</f>
        <v>N.A.</v>
      </c>
      <c r="D100" s="2" t="s">
        <v>6</v>
      </c>
      <c r="L100" s="70"/>
      <c r="M100" s="70"/>
      <c r="N100" s="70"/>
      <c r="O100" s="70"/>
      <c r="P100" s="70"/>
      <c r="Q100" s="70">
        <v>3.6865177634057012E-4</v>
      </c>
      <c r="R100" s="70"/>
      <c r="S100" s="70"/>
      <c r="T100" s="70"/>
    </row>
    <row r="101" spans="1:23" x14ac:dyDescent="0.45">
      <c r="A101" s="2" t="str">
        <f>'Population Definitions'!B3</f>
        <v>Gen 5-14</v>
      </c>
      <c r="B101" t="s">
        <v>32</v>
      </c>
      <c r="C101" t="str">
        <f t="shared" si="7"/>
        <v>N.A.</v>
      </c>
      <c r="D101" s="2" t="s">
        <v>6</v>
      </c>
      <c r="L101" s="70">
        <v>2.1096476780375238E-3</v>
      </c>
      <c r="M101" s="70"/>
      <c r="N101" s="70"/>
      <c r="O101" s="70"/>
      <c r="P101" s="70"/>
      <c r="Q101" s="70"/>
      <c r="R101" s="70"/>
      <c r="S101" s="70"/>
      <c r="T101" s="70"/>
    </row>
    <row r="102" spans="1:23" x14ac:dyDescent="0.45">
      <c r="A102" s="2" t="str">
        <f>'Population Definitions'!B4</f>
        <v>Gen 15-64</v>
      </c>
      <c r="B102" t="s">
        <v>32</v>
      </c>
      <c r="C102" t="str">
        <f t="shared" si="7"/>
        <v>N.A.</v>
      </c>
      <c r="D102" s="2" t="s">
        <v>6</v>
      </c>
      <c r="L102" s="70">
        <v>4.9493622443909282E-3</v>
      </c>
      <c r="M102" s="70">
        <v>7.9549760884337995E-4</v>
      </c>
      <c r="N102" s="70">
        <v>1.9731067309900598E-3</v>
      </c>
      <c r="O102" s="70">
        <v>4.7332511005157016E-3</v>
      </c>
      <c r="P102" s="70">
        <v>1.24626594102191E-3</v>
      </c>
      <c r="Q102" s="70">
        <v>1.4252181757478341E-3</v>
      </c>
      <c r="R102" s="70">
        <v>7.5703727389945911E-4</v>
      </c>
      <c r="S102" s="70">
        <v>6.2912388326368603E-4</v>
      </c>
      <c r="T102" s="70">
        <v>5.5236537745792383E-4</v>
      </c>
    </row>
    <row r="103" spans="1:23" x14ac:dyDescent="0.45">
      <c r="A103" s="2" t="str">
        <f>'Population Definitions'!B5</f>
        <v>Gen 65+</v>
      </c>
      <c r="B103" t="s">
        <v>32</v>
      </c>
      <c r="C103" t="str">
        <f t="shared" si="7"/>
        <v>N.A.</v>
      </c>
      <c r="D103" s="2" t="s">
        <v>6</v>
      </c>
      <c r="L103" s="70"/>
      <c r="M103" s="70"/>
      <c r="N103" s="70"/>
      <c r="O103" s="70">
        <v>3.3815732232921076E-3</v>
      </c>
      <c r="P103" s="70">
        <v>3.4314576802897171E-3</v>
      </c>
      <c r="Q103" s="70"/>
      <c r="R103" s="70"/>
      <c r="S103" s="70"/>
      <c r="T103" s="70"/>
    </row>
    <row r="104" spans="1:23" x14ac:dyDescent="0.45">
      <c r="A104" s="2" t="str">
        <f>'Population Definitions'!B6</f>
        <v>PLHIV 15-64</v>
      </c>
      <c r="B104" t="s">
        <v>32</v>
      </c>
      <c r="C104" t="str">
        <f t="shared" si="7"/>
        <v>N.A.</v>
      </c>
      <c r="D104" s="2" t="s">
        <v>6</v>
      </c>
      <c r="L104" s="70">
        <v>1.5683513414732528E-3</v>
      </c>
      <c r="M104" s="70">
        <v>3.8140322709057822E-4</v>
      </c>
      <c r="N104" s="70">
        <v>6.1001597313619239E-4</v>
      </c>
      <c r="O104" s="70">
        <v>7.780342379198811E-4</v>
      </c>
      <c r="P104" s="70">
        <v>6.5776880922886012E-4</v>
      </c>
      <c r="Q104" s="70">
        <v>4.6870044382786314E-4</v>
      </c>
      <c r="R104" s="70">
        <v>3.6646354449732703E-4</v>
      </c>
      <c r="S104" s="70">
        <v>1.1636410106594085E-4</v>
      </c>
      <c r="T104" s="70">
        <v>8.0793846485765531E-4</v>
      </c>
    </row>
    <row r="105" spans="1:23" x14ac:dyDescent="0.45">
      <c r="A105" s="2" t="str">
        <f>'Population Definitions'!B7</f>
        <v>PLHIV 65+</v>
      </c>
      <c r="B105" t="s">
        <v>32</v>
      </c>
      <c r="C105">
        <f t="shared" si="7"/>
        <v>1</v>
      </c>
      <c r="D105" s="2" t="s">
        <v>6</v>
      </c>
      <c r="L105" s="70"/>
      <c r="M105" s="70"/>
      <c r="N105" s="70"/>
      <c r="O105" s="70"/>
      <c r="P105" s="70"/>
      <c r="Q105" s="70"/>
      <c r="R105" s="70"/>
      <c r="S105" s="70"/>
      <c r="T105" s="70"/>
    </row>
    <row r="106" spans="1:23" x14ac:dyDescent="0.45">
      <c r="A106" s="2" t="str">
        <f>'Population Definitions'!B8</f>
        <v>Prisoners</v>
      </c>
      <c r="B106" t="s">
        <v>32</v>
      </c>
      <c r="C106">
        <f t="shared" si="7"/>
        <v>1</v>
      </c>
      <c r="D106" s="2" t="s">
        <v>6</v>
      </c>
      <c r="L106" s="70"/>
      <c r="M106" s="70"/>
      <c r="N106" s="70"/>
      <c r="O106" s="70"/>
      <c r="P106" s="70"/>
      <c r="Q106" s="70"/>
      <c r="R106" s="70"/>
      <c r="S106" s="70"/>
      <c r="T106" s="70"/>
    </row>
    <row r="107" spans="1:23" x14ac:dyDescent="0.45">
      <c r="A107" s="2" t="str">
        <f>'Population Definitions'!B9</f>
        <v>PLHIV Prisoners</v>
      </c>
      <c r="B107" t="s">
        <v>32</v>
      </c>
      <c r="C107">
        <f t="shared" si="7"/>
        <v>1</v>
      </c>
      <c r="D107" s="2" t="s">
        <v>6</v>
      </c>
      <c r="L107" s="70"/>
      <c r="M107" s="70"/>
      <c r="N107" s="70"/>
      <c r="O107" s="70"/>
      <c r="P107" s="70"/>
      <c r="Q107" s="70"/>
      <c r="R107" s="70"/>
      <c r="S107" s="70"/>
      <c r="T107" s="70"/>
    </row>
    <row r="108" spans="1:23" x14ac:dyDescent="0.45">
      <c r="A108" s="2" t="str">
        <f>'Population Definitions'!B10</f>
        <v>Health Care Workers</v>
      </c>
      <c r="B108" t="s">
        <v>32</v>
      </c>
      <c r="C108">
        <f t="shared" si="7"/>
        <v>1</v>
      </c>
      <c r="D108" s="2" t="s">
        <v>6</v>
      </c>
      <c r="L108" s="70"/>
      <c r="M108" s="70"/>
      <c r="N108" s="70"/>
      <c r="O108" s="70"/>
      <c r="P108" s="70"/>
      <c r="Q108" s="70"/>
      <c r="R108" s="70"/>
      <c r="S108" s="70"/>
      <c r="T108" s="70"/>
    </row>
    <row r="109" spans="1:23" x14ac:dyDescent="0.45">
      <c r="A109" s="2" t="str">
        <f>'Population Definitions'!B11</f>
        <v>PLHIV Health Care Workers</v>
      </c>
      <c r="B109" t="s">
        <v>32</v>
      </c>
      <c r="C109">
        <f t="shared" si="7"/>
        <v>1</v>
      </c>
      <c r="D109" s="2" t="s">
        <v>6</v>
      </c>
      <c r="L109" s="70"/>
      <c r="M109" s="70"/>
      <c r="N109" s="70"/>
      <c r="O109" s="70"/>
      <c r="P109" s="70"/>
      <c r="Q109" s="70"/>
      <c r="R109" s="70"/>
      <c r="S109" s="70"/>
      <c r="T109" s="70"/>
    </row>
    <row r="110" spans="1:23" x14ac:dyDescent="0.45">
      <c r="A110" s="2" t="str">
        <f>'Population Definitions'!B12</f>
        <v>Miners</v>
      </c>
      <c r="B110" t="s">
        <v>32</v>
      </c>
      <c r="C110" t="str">
        <f t="shared" si="7"/>
        <v>N.A.</v>
      </c>
      <c r="D110" s="2" t="s">
        <v>6</v>
      </c>
      <c r="L110" s="70"/>
      <c r="M110" s="70"/>
      <c r="N110" s="70"/>
      <c r="O110" s="70"/>
      <c r="P110" s="70"/>
      <c r="Q110" s="70"/>
      <c r="R110" s="70"/>
      <c r="S110" s="70"/>
      <c r="T110" s="70">
        <v>2.5442361935443373E-3</v>
      </c>
    </row>
    <row r="111" spans="1:23" x14ac:dyDescent="0.45">
      <c r="A111" s="2" t="str">
        <f>'Population Definitions'!B13</f>
        <v>PLHIV Miners</v>
      </c>
      <c r="B111" t="s">
        <v>32</v>
      </c>
      <c r="C111" t="str">
        <f t="shared" si="7"/>
        <v>N.A.</v>
      </c>
      <c r="D111" s="2" t="s">
        <v>6</v>
      </c>
      <c r="L111" s="70"/>
      <c r="M111" s="70"/>
      <c r="N111" s="70"/>
      <c r="O111" s="70"/>
      <c r="P111" s="70"/>
      <c r="Q111" s="70"/>
      <c r="R111" s="70"/>
      <c r="S111" s="70"/>
      <c r="T111" s="70">
        <v>1.9045269717427064E-3</v>
      </c>
    </row>
  </sheetData>
  <dataValidations count="96">
    <dataValidation type="list" allowBlank="1" showInputMessage="1" showErrorMessage="1" sqref="B2" xr:uid="{00000000-0002-0000-0500-000000000000}">
      <formula1>"Proportion"</formula1>
    </dataValidation>
    <dataValidation type="list" allowBlank="1" showInputMessage="1" showErrorMessage="1" sqref="B3" xr:uid="{00000000-0002-0000-0500-000001000000}">
      <formula1>"Proportion"</formula1>
    </dataValidation>
    <dataValidation type="list" allowBlank="1" showInputMessage="1" showErrorMessage="1" sqref="B4" xr:uid="{00000000-0002-0000-0500-000002000000}">
      <formula1>"Proportion"</formula1>
    </dataValidation>
    <dataValidation type="list" allowBlank="1" showInputMessage="1" showErrorMessage="1" sqref="B5" xr:uid="{00000000-0002-0000-0500-000003000000}">
      <formula1>"Proportion"</formula1>
    </dataValidation>
    <dataValidation type="list" allowBlank="1" showInputMessage="1" showErrorMessage="1" sqref="B6" xr:uid="{00000000-0002-0000-0500-000004000000}">
      <formula1>"Proportion"</formula1>
    </dataValidation>
    <dataValidation type="list" allowBlank="1" showInputMessage="1" showErrorMessage="1" sqref="B7" xr:uid="{00000000-0002-0000-0500-000005000000}">
      <formula1>"Proportion"</formula1>
    </dataValidation>
    <dataValidation type="list" allowBlank="1" showInputMessage="1" showErrorMessage="1" sqref="B8" xr:uid="{00000000-0002-0000-0500-000006000000}">
      <formula1>"Proportion"</formula1>
    </dataValidation>
    <dataValidation type="list" allowBlank="1" showInputMessage="1" showErrorMessage="1" sqref="B9" xr:uid="{00000000-0002-0000-0500-000007000000}">
      <formula1>"Proportion"</formula1>
    </dataValidation>
    <dataValidation type="list" allowBlank="1" showInputMessage="1" showErrorMessage="1" sqref="B10" xr:uid="{00000000-0002-0000-0500-000008000000}">
      <formula1>"Proportion"</formula1>
    </dataValidation>
    <dataValidation type="list" allowBlank="1" showInputMessage="1" showErrorMessage="1" sqref="B11" xr:uid="{00000000-0002-0000-0500-000009000000}">
      <formula1>"Proportion"</formula1>
    </dataValidation>
    <dataValidation type="list" allowBlank="1" showInputMessage="1" showErrorMessage="1" sqref="B12" xr:uid="{00000000-0002-0000-0500-00000A000000}">
      <formula1>"Proportion"</formula1>
    </dataValidation>
    <dataValidation type="list" allowBlank="1" showInputMessage="1" showErrorMessage="1" sqref="B13" xr:uid="{00000000-0002-0000-0500-00000B000000}">
      <formula1>"Proportion"</formula1>
    </dataValidation>
    <dataValidation type="list" allowBlank="1" showInputMessage="1" showErrorMessage="1" sqref="B16" xr:uid="{00000000-0002-0000-0500-00000C000000}">
      <formula1>"Proportion"</formula1>
    </dataValidation>
    <dataValidation type="list" allowBlank="1" showInputMessage="1" showErrorMessage="1" sqref="B17" xr:uid="{00000000-0002-0000-0500-00000D000000}">
      <formula1>"Proportion"</formula1>
    </dataValidation>
    <dataValidation type="list" allowBlank="1" showInputMessage="1" showErrorMessage="1" sqref="B18" xr:uid="{00000000-0002-0000-0500-00000E000000}">
      <formula1>"Proportion"</formula1>
    </dataValidation>
    <dataValidation type="list" allowBlank="1" showInputMessage="1" showErrorMessage="1" sqref="B19" xr:uid="{00000000-0002-0000-0500-00000F000000}">
      <formula1>"Proportion"</formula1>
    </dataValidation>
    <dataValidation type="list" allowBlank="1" showInputMessage="1" showErrorMessage="1" sqref="B20" xr:uid="{00000000-0002-0000-0500-000010000000}">
      <formula1>"Proportion"</formula1>
    </dataValidation>
    <dataValidation type="list" allowBlank="1" showInputMessage="1" showErrorMessage="1" sqref="B21" xr:uid="{00000000-0002-0000-0500-000011000000}">
      <formula1>"Proportion"</formula1>
    </dataValidation>
    <dataValidation type="list" allowBlank="1" showInputMessage="1" showErrorMessage="1" sqref="B22" xr:uid="{00000000-0002-0000-0500-000012000000}">
      <formula1>"Proportion"</formula1>
    </dataValidation>
    <dataValidation type="list" allowBlank="1" showInputMessage="1" showErrorMessage="1" sqref="B23" xr:uid="{00000000-0002-0000-0500-000013000000}">
      <formula1>"Proportion"</formula1>
    </dataValidation>
    <dataValidation type="list" allowBlank="1" showInputMessage="1" showErrorMessage="1" sqref="B24" xr:uid="{00000000-0002-0000-0500-000014000000}">
      <formula1>"Proportion"</formula1>
    </dataValidation>
    <dataValidation type="list" allowBlank="1" showInputMessage="1" showErrorMessage="1" sqref="B25" xr:uid="{00000000-0002-0000-0500-000015000000}">
      <formula1>"Proportion"</formula1>
    </dataValidation>
    <dataValidation type="list" allowBlank="1" showInputMessage="1" showErrorMessage="1" sqref="B26" xr:uid="{00000000-0002-0000-0500-000016000000}">
      <formula1>"Proportion"</formula1>
    </dataValidation>
    <dataValidation type="list" allowBlank="1" showInputMessage="1" showErrorMessage="1" sqref="B27" xr:uid="{00000000-0002-0000-0500-000017000000}">
      <formula1>"Proportion"</formula1>
    </dataValidation>
    <dataValidation type="list" allowBlank="1" showInputMessage="1" showErrorMessage="1" sqref="B30" xr:uid="{00000000-0002-0000-0500-000018000000}">
      <formula1>"Proportion"</formula1>
    </dataValidation>
    <dataValidation type="list" allowBlank="1" showInputMessage="1" showErrorMessage="1" sqref="B31" xr:uid="{00000000-0002-0000-0500-000019000000}">
      <formula1>"Proportion"</formula1>
    </dataValidation>
    <dataValidation type="list" allowBlank="1" showInputMessage="1" showErrorMessage="1" sqref="B32" xr:uid="{00000000-0002-0000-0500-00001A000000}">
      <formula1>"Proportion"</formula1>
    </dataValidation>
    <dataValidation type="list" allowBlank="1" showInputMessage="1" showErrorMessage="1" sqref="B33" xr:uid="{00000000-0002-0000-0500-00001B000000}">
      <formula1>"Proportion"</formula1>
    </dataValidation>
    <dataValidation type="list" allowBlank="1" showInputMessage="1" showErrorMessage="1" sqref="B34" xr:uid="{00000000-0002-0000-0500-00001C000000}">
      <formula1>"Proportion"</formula1>
    </dataValidation>
    <dataValidation type="list" allowBlank="1" showInputMessage="1" showErrorMessage="1" sqref="B35" xr:uid="{00000000-0002-0000-0500-00001D000000}">
      <formula1>"Proportion"</formula1>
    </dataValidation>
    <dataValidation type="list" allowBlank="1" showInputMessage="1" showErrorMessage="1" sqref="B36" xr:uid="{00000000-0002-0000-0500-00001E000000}">
      <formula1>"Proportion"</formula1>
    </dataValidation>
    <dataValidation type="list" allowBlank="1" showInputMessage="1" showErrorMessage="1" sqref="B37" xr:uid="{00000000-0002-0000-0500-00001F000000}">
      <formula1>"Proportion"</formula1>
    </dataValidation>
    <dataValidation type="list" allowBlank="1" showInputMessage="1" showErrorMessage="1" sqref="B38" xr:uid="{00000000-0002-0000-0500-000020000000}">
      <formula1>"Proportion"</formula1>
    </dataValidation>
    <dataValidation type="list" allowBlank="1" showInputMessage="1" showErrorMessage="1" sqref="B39" xr:uid="{00000000-0002-0000-0500-000021000000}">
      <formula1>"Proportion"</formula1>
    </dataValidation>
    <dataValidation type="list" allowBlank="1" showInputMessage="1" showErrorMessage="1" sqref="B40" xr:uid="{00000000-0002-0000-0500-000022000000}">
      <formula1>"Proportion"</formula1>
    </dataValidation>
    <dataValidation type="list" allowBlank="1" showInputMessage="1" showErrorMessage="1" sqref="B41" xr:uid="{00000000-0002-0000-0500-000023000000}">
      <formula1>"Proportion"</formula1>
    </dataValidation>
    <dataValidation type="list" allowBlank="1" showInputMessage="1" showErrorMessage="1" sqref="B44" xr:uid="{00000000-0002-0000-0500-000024000000}">
      <formula1>"Proportion"</formula1>
    </dataValidation>
    <dataValidation type="list" allowBlank="1" showInputMessage="1" showErrorMessage="1" sqref="B45" xr:uid="{00000000-0002-0000-0500-000025000000}">
      <formula1>"Proportion"</formula1>
    </dataValidation>
    <dataValidation type="list" allowBlank="1" showInputMessage="1" showErrorMessage="1" sqref="B46" xr:uid="{00000000-0002-0000-0500-000026000000}">
      <formula1>"Proportion"</formula1>
    </dataValidation>
    <dataValidation type="list" allowBlank="1" showInputMessage="1" showErrorMessage="1" sqref="B47" xr:uid="{00000000-0002-0000-0500-000027000000}">
      <formula1>"Proportion"</formula1>
    </dataValidation>
    <dataValidation type="list" allowBlank="1" showInputMessage="1" showErrorMessage="1" sqref="B48" xr:uid="{00000000-0002-0000-0500-000028000000}">
      <formula1>"Proportion"</formula1>
    </dataValidation>
    <dataValidation type="list" allowBlank="1" showInputMessage="1" showErrorMessage="1" sqref="B49" xr:uid="{00000000-0002-0000-0500-000029000000}">
      <formula1>"Proportion"</formula1>
    </dataValidation>
    <dataValidation type="list" allowBlank="1" showInputMessage="1" showErrorMessage="1" sqref="B50" xr:uid="{00000000-0002-0000-0500-00002A000000}">
      <formula1>"Proportion"</formula1>
    </dataValidation>
    <dataValidation type="list" allowBlank="1" showInputMessage="1" showErrorMessage="1" sqref="B51" xr:uid="{00000000-0002-0000-0500-00002B000000}">
      <formula1>"Proportion"</formula1>
    </dataValidation>
    <dataValidation type="list" allowBlank="1" showInputMessage="1" showErrorMessage="1" sqref="B52" xr:uid="{00000000-0002-0000-0500-00002C000000}">
      <formula1>"Proportion"</formula1>
    </dataValidation>
    <dataValidation type="list" allowBlank="1" showInputMessage="1" showErrorMessage="1" sqref="B53" xr:uid="{00000000-0002-0000-0500-00002D000000}">
      <formula1>"Proportion"</formula1>
    </dataValidation>
    <dataValidation type="list" allowBlank="1" showInputMessage="1" showErrorMessage="1" sqref="B54" xr:uid="{00000000-0002-0000-0500-00002E000000}">
      <formula1>"Proportion"</formula1>
    </dataValidation>
    <dataValidation type="list" allowBlank="1" showInputMessage="1" showErrorMessage="1" sqref="B55" xr:uid="{00000000-0002-0000-0500-00002F000000}">
      <formula1>"Proportion"</formula1>
    </dataValidation>
    <dataValidation type="list" allowBlank="1" showInputMessage="1" showErrorMessage="1" sqref="B58" xr:uid="{00000000-0002-0000-0500-000030000000}">
      <formula1>"Proportion"</formula1>
    </dataValidation>
    <dataValidation type="list" allowBlank="1" showInputMessage="1" showErrorMessage="1" sqref="B59" xr:uid="{00000000-0002-0000-0500-000031000000}">
      <formula1>"Proportion"</formula1>
    </dataValidation>
    <dataValidation type="list" allowBlank="1" showInputMessage="1" showErrorMessage="1" sqref="B60" xr:uid="{00000000-0002-0000-0500-000032000000}">
      <formula1>"Proportion"</formula1>
    </dataValidation>
    <dataValidation type="list" allowBlank="1" showInputMessage="1" showErrorMessage="1" sqref="B61" xr:uid="{00000000-0002-0000-0500-000033000000}">
      <formula1>"Proportion"</formula1>
    </dataValidation>
    <dataValidation type="list" allowBlank="1" showInputMessage="1" showErrorMessage="1" sqref="B62" xr:uid="{00000000-0002-0000-0500-000034000000}">
      <formula1>"Proportion"</formula1>
    </dataValidation>
    <dataValidation type="list" allowBlank="1" showInputMessage="1" showErrorMessage="1" sqref="B63" xr:uid="{00000000-0002-0000-0500-000035000000}">
      <formula1>"Proportion"</formula1>
    </dataValidation>
    <dataValidation type="list" allowBlank="1" showInputMessage="1" showErrorMessage="1" sqref="B64" xr:uid="{00000000-0002-0000-0500-000036000000}">
      <formula1>"Proportion"</formula1>
    </dataValidation>
    <dataValidation type="list" allowBlank="1" showInputMessage="1" showErrorMessage="1" sqref="B65" xr:uid="{00000000-0002-0000-0500-000037000000}">
      <formula1>"Proportion"</formula1>
    </dataValidation>
    <dataValidation type="list" allowBlank="1" showInputMessage="1" showErrorMessage="1" sqref="B66" xr:uid="{00000000-0002-0000-0500-000038000000}">
      <formula1>"Proportion"</formula1>
    </dataValidation>
    <dataValidation type="list" allowBlank="1" showInputMessage="1" showErrorMessage="1" sqref="B67" xr:uid="{00000000-0002-0000-0500-000039000000}">
      <formula1>"Proportion"</formula1>
    </dataValidation>
    <dataValidation type="list" allowBlank="1" showInputMessage="1" showErrorMessage="1" sqref="B68" xr:uid="{00000000-0002-0000-0500-00003A000000}">
      <formula1>"Proportion"</formula1>
    </dataValidation>
    <dataValidation type="list" allowBlank="1" showInputMessage="1" showErrorMessage="1" sqref="B69" xr:uid="{00000000-0002-0000-0500-00003B000000}">
      <formula1>"Proportion"</formula1>
    </dataValidation>
    <dataValidation type="list" allowBlank="1" showInputMessage="1" showErrorMessage="1" sqref="B72" xr:uid="{00000000-0002-0000-0500-00003C000000}">
      <formula1>"Proportion"</formula1>
    </dataValidation>
    <dataValidation type="list" allowBlank="1" showInputMessage="1" showErrorMessage="1" sqref="B73" xr:uid="{00000000-0002-0000-0500-00003D000000}">
      <formula1>"Proportion"</formula1>
    </dataValidation>
    <dataValidation type="list" allowBlank="1" showInputMessage="1" showErrorMessage="1" sqref="B74" xr:uid="{00000000-0002-0000-0500-00003E000000}">
      <formula1>"Proportion"</formula1>
    </dataValidation>
    <dataValidation type="list" allowBlank="1" showInputMessage="1" showErrorMessage="1" sqref="B75" xr:uid="{00000000-0002-0000-0500-00003F000000}">
      <formula1>"Proportion"</formula1>
    </dataValidation>
    <dataValidation type="list" allowBlank="1" showInputMessage="1" showErrorMessage="1" sqref="B76" xr:uid="{00000000-0002-0000-0500-000040000000}">
      <formula1>"Proportion"</formula1>
    </dataValidation>
    <dataValidation type="list" allowBlank="1" showInputMessage="1" showErrorMessage="1" sqref="B77" xr:uid="{00000000-0002-0000-0500-000041000000}">
      <formula1>"Proportion"</formula1>
    </dataValidation>
    <dataValidation type="list" allowBlank="1" showInputMessage="1" showErrorMessage="1" sqref="B78" xr:uid="{00000000-0002-0000-0500-000042000000}">
      <formula1>"Proportion"</formula1>
    </dataValidation>
    <dataValidation type="list" allowBlank="1" showInputMessage="1" showErrorMessage="1" sqref="B79" xr:uid="{00000000-0002-0000-0500-000043000000}">
      <formula1>"Proportion"</formula1>
    </dataValidation>
    <dataValidation type="list" allowBlank="1" showInputMessage="1" showErrorMessage="1" sqref="B80" xr:uid="{00000000-0002-0000-0500-000044000000}">
      <formula1>"Proportion"</formula1>
    </dataValidation>
    <dataValidation type="list" allowBlank="1" showInputMessage="1" showErrorMessage="1" sqref="B81" xr:uid="{00000000-0002-0000-0500-000045000000}">
      <formula1>"Proportion"</formula1>
    </dataValidation>
    <dataValidation type="list" allowBlank="1" showInputMessage="1" showErrorMessage="1" sqref="B82" xr:uid="{00000000-0002-0000-0500-000046000000}">
      <formula1>"Proportion"</formula1>
    </dataValidation>
    <dataValidation type="list" allowBlank="1" showInputMessage="1" showErrorMessage="1" sqref="B83" xr:uid="{00000000-0002-0000-0500-000047000000}">
      <formula1>"Proportion"</formula1>
    </dataValidation>
    <dataValidation type="list" allowBlank="1" showInputMessage="1" showErrorMessage="1" sqref="B86" xr:uid="{00000000-0002-0000-0500-000048000000}">
      <formula1>"Proportion"</formula1>
    </dataValidation>
    <dataValidation type="list" allowBlank="1" showInputMessage="1" showErrorMessage="1" sqref="B87" xr:uid="{00000000-0002-0000-0500-000049000000}">
      <formula1>"Proportion"</formula1>
    </dataValidation>
    <dataValidation type="list" allowBlank="1" showInputMessage="1" showErrorMessage="1" sqref="B88" xr:uid="{00000000-0002-0000-0500-00004A000000}">
      <formula1>"Proportion"</formula1>
    </dataValidation>
    <dataValidation type="list" allowBlank="1" showInputMessage="1" showErrorMessage="1" sqref="B89" xr:uid="{00000000-0002-0000-0500-00004B000000}">
      <formula1>"Proportion"</formula1>
    </dataValidation>
    <dataValidation type="list" allowBlank="1" showInputMessage="1" showErrorMessage="1" sqref="B90" xr:uid="{00000000-0002-0000-0500-00004C000000}">
      <formula1>"Proportion"</formula1>
    </dataValidation>
    <dataValidation type="list" allowBlank="1" showInputMessage="1" showErrorMessage="1" sqref="B91" xr:uid="{00000000-0002-0000-0500-00004D000000}">
      <formula1>"Proportion"</formula1>
    </dataValidation>
    <dataValidation type="list" allowBlank="1" showInputMessage="1" showErrorMessage="1" sqref="B92" xr:uid="{00000000-0002-0000-0500-00004E000000}">
      <formula1>"Proportion"</formula1>
    </dataValidation>
    <dataValidation type="list" allowBlank="1" showInputMessage="1" showErrorMessage="1" sqref="B93" xr:uid="{00000000-0002-0000-0500-00004F000000}">
      <formula1>"Proportion"</formula1>
    </dataValidation>
    <dataValidation type="list" allowBlank="1" showInputMessage="1" showErrorMessage="1" sqref="B94" xr:uid="{00000000-0002-0000-0500-000050000000}">
      <formula1>"Proportion"</formula1>
    </dataValidation>
    <dataValidation type="list" allowBlank="1" showInputMessage="1" showErrorMessage="1" sqref="B95" xr:uid="{00000000-0002-0000-0500-000051000000}">
      <formula1>"Proportion"</formula1>
    </dataValidation>
    <dataValidation type="list" allowBlank="1" showInputMessage="1" showErrorMessage="1" sqref="B96" xr:uid="{00000000-0002-0000-0500-000052000000}">
      <formula1>"Proportion"</formula1>
    </dataValidation>
    <dataValidation type="list" allowBlank="1" showInputMessage="1" showErrorMessage="1" sqref="B97" xr:uid="{00000000-0002-0000-0500-000053000000}">
      <formula1>"Proportion"</formula1>
    </dataValidation>
    <dataValidation type="list" allowBlank="1" showInputMessage="1" showErrorMessage="1" sqref="B100" xr:uid="{00000000-0002-0000-0500-000054000000}">
      <formula1>"Proportion"</formula1>
    </dataValidation>
    <dataValidation type="list" allowBlank="1" showInputMessage="1" showErrorMessage="1" sqref="B101" xr:uid="{00000000-0002-0000-0500-000055000000}">
      <formula1>"Proportion"</formula1>
    </dataValidation>
    <dataValidation type="list" allowBlank="1" showInputMessage="1" showErrorMessage="1" sqref="B102" xr:uid="{00000000-0002-0000-0500-000056000000}">
      <formula1>"Proportion"</formula1>
    </dataValidation>
    <dataValidation type="list" allowBlank="1" showInputMessage="1" showErrorMessage="1" sqref="B103" xr:uid="{00000000-0002-0000-0500-000057000000}">
      <formula1>"Proportion"</formula1>
    </dataValidation>
    <dataValidation type="list" allowBlank="1" showInputMessage="1" showErrorMessage="1" sqref="B104" xr:uid="{00000000-0002-0000-0500-000058000000}">
      <formula1>"Proportion"</formula1>
    </dataValidation>
    <dataValidation type="list" allowBlank="1" showInputMessage="1" showErrorMessage="1" sqref="B105" xr:uid="{00000000-0002-0000-0500-000059000000}">
      <formula1>"Proportion"</formula1>
    </dataValidation>
    <dataValidation type="list" allowBlank="1" showInputMessage="1" showErrorMessage="1" sqref="B106" xr:uid="{00000000-0002-0000-0500-00005A000000}">
      <formula1>"Proportion"</formula1>
    </dataValidation>
    <dataValidation type="list" allowBlank="1" showInputMessage="1" showErrorMessage="1" sqref="B107" xr:uid="{00000000-0002-0000-0500-00005B000000}">
      <formula1>"Proportion"</formula1>
    </dataValidation>
    <dataValidation type="list" allowBlank="1" showInputMessage="1" showErrorMessage="1" sqref="B108" xr:uid="{00000000-0002-0000-0500-00005C000000}">
      <formula1>"Proportion"</formula1>
    </dataValidation>
    <dataValidation type="list" allowBlank="1" showInputMessage="1" showErrorMessage="1" sqref="B109" xr:uid="{00000000-0002-0000-0500-00005D000000}">
      <formula1>"Proportion"</formula1>
    </dataValidation>
    <dataValidation type="list" allowBlank="1" showInputMessage="1" showErrorMessage="1" sqref="B110" xr:uid="{00000000-0002-0000-0500-00005E000000}">
      <formula1>"Proportion"</formula1>
    </dataValidation>
    <dataValidation type="list" allowBlank="1" showInputMessage="1" showErrorMessage="1" sqref="B111" xr:uid="{00000000-0002-0000-0500-00005F000000}">
      <formula1>"Proportion"</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97"/>
  <sheetViews>
    <sheetView topLeftCell="A19" workbookViewId="0">
      <selection activeCell="C72" sqref="C72:C83"/>
    </sheetView>
  </sheetViews>
  <sheetFormatPr defaultRowHeight="14.25" x14ac:dyDescent="0.45"/>
  <cols>
    <col min="1" max="1" width="50.73046875" customWidth="1"/>
    <col min="2" max="2" width="15.73046875" customWidth="1"/>
    <col min="3" max="3" width="10.73046875" customWidth="1"/>
  </cols>
  <sheetData>
    <row r="1" spans="1:23" x14ac:dyDescent="0.45">
      <c r="A1" s="1" t="s">
        <v>40</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t="s">
        <v>41</v>
      </c>
      <c r="C2" s="71">
        <v>0.5</v>
      </c>
      <c r="D2" s="2" t="s">
        <v>6</v>
      </c>
    </row>
    <row r="3" spans="1:23" x14ac:dyDescent="0.45">
      <c r="A3" s="2" t="str">
        <f>'Population Definitions'!B3</f>
        <v>Gen 5-14</v>
      </c>
      <c r="B3" t="s">
        <v>41</v>
      </c>
      <c r="C3" s="71">
        <v>0.5</v>
      </c>
      <c r="D3" s="2" t="s">
        <v>6</v>
      </c>
    </row>
    <row r="4" spans="1:23" x14ac:dyDescent="0.45">
      <c r="A4" s="2" t="str">
        <f>'Population Definitions'!B4</f>
        <v>Gen 15-64</v>
      </c>
      <c r="B4" t="s">
        <v>41</v>
      </c>
      <c r="C4" s="71">
        <v>0.5</v>
      </c>
      <c r="D4" s="2" t="s">
        <v>6</v>
      </c>
    </row>
    <row r="5" spans="1:23" x14ac:dyDescent="0.45">
      <c r="A5" s="2" t="str">
        <f>'Population Definitions'!B5</f>
        <v>Gen 65+</v>
      </c>
      <c r="B5" t="s">
        <v>41</v>
      </c>
      <c r="C5" s="71">
        <v>0.5</v>
      </c>
      <c r="D5" s="2" t="s">
        <v>6</v>
      </c>
    </row>
    <row r="6" spans="1:23" x14ac:dyDescent="0.45">
      <c r="A6" s="2" t="str">
        <f>'Population Definitions'!B6</f>
        <v>PLHIV 15-64</v>
      </c>
      <c r="B6" t="s">
        <v>41</v>
      </c>
      <c r="C6" s="71">
        <v>0.5</v>
      </c>
      <c r="D6" s="2" t="s">
        <v>6</v>
      </c>
    </row>
    <row r="7" spans="1:23" x14ac:dyDescent="0.45">
      <c r="A7" s="2" t="str">
        <f>'Population Definitions'!B7</f>
        <v>PLHIV 65+</v>
      </c>
      <c r="B7" t="s">
        <v>41</v>
      </c>
      <c r="C7" s="71">
        <v>0.5</v>
      </c>
      <c r="D7" s="2" t="s">
        <v>6</v>
      </c>
    </row>
    <row r="8" spans="1:23" x14ac:dyDescent="0.45">
      <c r="A8" s="2" t="str">
        <f>'Population Definitions'!B8</f>
        <v>Prisoners</v>
      </c>
      <c r="B8" t="s">
        <v>41</v>
      </c>
      <c r="C8" s="71">
        <v>0.5</v>
      </c>
      <c r="D8" s="2" t="s">
        <v>6</v>
      </c>
    </row>
    <row r="9" spans="1:23" x14ac:dyDescent="0.45">
      <c r="A9" s="2" t="str">
        <f>'Population Definitions'!B9</f>
        <v>PLHIV Prisoners</v>
      </c>
      <c r="B9" t="s">
        <v>41</v>
      </c>
      <c r="C9" s="71">
        <v>0.5</v>
      </c>
      <c r="D9" s="2" t="s">
        <v>6</v>
      </c>
    </row>
    <row r="10" spans="1:23" x14ac:dyDescent="0.45">
      <c r="A10" s="2" t="str">
        <f>'Population Definitions'!B10</f>
        <v>Health Care Workers</v>
      </c>
      <c r="B10" t="s">
        <v>41</v>
      </c>
      <c r="C10" s="71">
        <v>0.5</v>
      </c>
      <c r="D10" s="2" t="s">
        <v>6</v>
      </c>
    </row>
    <row r="11" spans="1:23" x14ac:dyDescent="0.45">
      <c r="A11" s="2" t="str">
        <f>'Population Definitions'!B11</f>
        <v>PLHIV Health Care Workers</v>
      </c>
      <c r="B11" t="s">
        <v>41</v>
      </c>
      <c r="C11" s="71">
        <v>0.5</v>
      </c>
      <c r="D11" s="2" t="s">
        <v>6</v>
      </c>
    </row>
    <row r="12" spans="1:23" x14ac:dyDescent="0.45">
      <c r="A12" s="2" t="str">
        <f>'Population Definitions'!B12</f>
        <v>Miners</v>
      </c>
      <c r="B12" t="s">
        <v>41</v>
      </c>
      <c r="C12" s="71">
        <v>0.5</v>
      </c>
      <c r="D12" s="2" t="s">
        <v>6</v>
      </c>
    </row>
    <row r="13" spans="1:23" x14ac:dyDescent="0.45">
      <c r="A13" s="2" t="str">
        <f>'Population Definitions'!B13</f>
        <v>PLHIV Miners</v>
      </c>
      <c r="B13" t="s">
        <v>41</v>
      </c>
      <c r="C13" s="71">
        <v>0.5</v>
      </c>
      <c r="D13" s="2" t="s">
        <v>6</v>
      </c>
    </row>
    <row r="15" spans="1:23" x14ac:dyDescent="0.45">
      <c r="A15" s="1" t="s">
        <v>42</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t="s">
        <v>41</v>
      </c>
      <c r="C16" s="73">
        <v>0.5</v>
      </c>
      <c r="D16" s="2" t="s">
        <v>6</v>
      </c>
    </row>
    <row r="17" spans="1:23" x14ac:dyDescent="0.45">
      <c r="A17" s="2" t="str">
        <f>'Population Definitions'!B3</f>
        <v>Gen 5-14</v>
      </c>
      <c r="B17" t="s">
        <v>41</v>
      </c>
      <c r="C17" s="73">
        <v>0.5</v>
      </c>
      <c r="D17" s="2" t="s">
        <v>6</v>
      </c>
    </row>
    <row r="18" spans="1:23" x14ac:dyDescent="0.45">
      <c r="A18" s="2" t="str">
        <f>'Population Definitions'!B4</f>
        <v>Gen 15-64</v>
      </c>
      <c r="B18" t="s">
        <v>41</v>
      </c>
      <c r="C18" s="73">
        <v>0.5</v>
      </c>
      <c r="D18" s="2" t="s">
        <v>6</v>
      </c>
    </row>
    <row r="19" spans="1:23" x14ac:dyDescent="0.45">
      <c r="A19" s="2" t="str">
        <f>'Population Definitions'!B5</f>
        <v>Gen 65+</v>
      </c>
      <c r="B19" t="s">
        <v>41</v>
      </c>
      <c r="C19" s="73">
        <v>0.5</v>
      </c>
      <c r="D19" s="2" t="s">
        <v>6</v>
      </c>
    </row>
    <row r="20" spans="1:23" x14ac:dyDescent="0.45">
      <c r="A20" s="2" t="str">
        <f>'Population Definitions'!B6</f>
        <v>PLHIV 15-64</v>
      </c>
      <c r="B20" t="s">
        <v>41</v>
      </c>
      <c r="C20" s="73">
        <v>0.5</v>
      </c>
      <c r="D20" s="2" t="s">
        <v>6</v>
      </c>
    </row>
    <row r="21" spans="1:23" x14ac:dyDescent="0.45">
      <c r="A21" s="2" t="str">
        <f>'Population Definitions'!B7</f>
        <v>PLHIV 65+</v>
      </c>
      <c r="B21" t="s">
        <v>41</v>
      </c>
      <c r="C21" s="73">
        <v>0.5</v>
      </c>
      <c r="D21" s="2" t="s">
        <v>6</v>
      </c>
    </row>
    <row r="22" spans="1:23" x14ac:dyDescent="0.45">
      <c r="A22" s="2" t="str">
        <f>'Population Definitions'!B8</f>
        <v>Prisoners</v>
      </c>
      <c r="B22" t="s">
        <v>41</v>
      </c>
      <c r="C22" s="73">
        <v>0.5</v>
      </c>
      <c r="D22" s="2" t="s">
        <v>6</v>
      </c>
    </row>
    <row r="23" spans="1:23" x14ac:dyDescent="0.45">
      <c r="A23" s="2" t="str">
        <f>'Population Definitions'!B9</f>
        <v>PLHIV Prisoners</v>
      </c>
      <c r="B23" t="s">
        <v>41</v>
      </c>
      <c r="C23" s="73">
        <v>0.5</v>
      </c>
      <c r="D23" s="2" t="s">
        <v>6</v>
      </c>
    </row>
    <row r="24" spans="1:23" x14ac:dyDescent="0.45">
      <c r="A24" s="2" t="str">
        <f>'Population Definitions'!B10</f>
        <v>Health Care Workers</v>
      </c>
      <c r="B24" t="s">
        <v>41</v>
      </c>
      <c r="C24" s="73">
        <v>0.5</v>
      </c>
      <c r="D24" s="2" t="s">
        <v>6</v>
      </c>
    </row>
    <row r="25" spans="1:23" x14ac:dyDescent="0.45">
      <c r="A25" s="2" t="str">
        <f>'Population Definitions'!B11</f>
        <v>PLHIV Health Care Workers</v>
      </c>
      <c r="B25" t="s">
        <v>41</v>
      </c>
      <c r="C25" s="73">
        <v>0.5</v>
      </c>
      <c r="D25" s="2" t="s">
        <v>6</v>
      </c>
    </row>
    <row r="26" spans="1:23" x14ac:dyDescent="0.45">
      <c r="A26" s="2" t="str">
        <f>'Population Definitions'!B12</f>
        <v>Miners</v>
      </c>
      <c r="B26" t="s">
        <v>41</v>
      </c>
      <c r="C26" s="73">
        <v>0.5</v>
      </c>
      <c r="D26" s="2" t="s">
        <v>6</v>
      </c>
    </row>
    <row r="27" spans="1:23" x14ac:dyDescent="0.45">
      <c r="A27" s="2" t="str">
        <f>'Population Definitions'!B13</f>
        <v>PLHIV Miners</v>
      </c>
      <c r="B27" t="s">
        <v>41</v>
      </c>
      <c r="C27" s="73">
        <v>0.5</v>
      </c>
      <c r="D27" s="2" t="s">
        <v>6</v>
      </c>
    </row>
    <row r="29" spans="1:23" x14ac:dyDescent="0.45">
      <c r="A29" s="1" t="s">
        <v>43</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t="s">
        <v>41</v>
      </c>
      <c r="C30">
        <v>1</v>
      </c>
      <c r="D30" s="2" t="s">
        <v>6</v>
      </c>
    </row>
    <row r="31" spans="1:23" x14ac:dyDescent="0.45">
      <c r="A31" s="2" t="str">
        <f>'Population Definitions'!B3</f>
        <v>Gen 5-14</v>
      </c>
      <c r="B31" t="s">
        <v>41</v>
      </c>
      <c r="C31" s="72">
        <v>1</v>
      </c>
      <c r="D31" s="2" t="s">
        <v>6</v>
      </c>
    </row>
    <row r="32" spans="1:23" x14ac:dyDescent="0.45">
      <c r="A32" s="2" t="str">
        <f>'Population Definitions'!B4</f>
        <v>Gen 15-64</v>
      </c>
      <c r="B32" t="s">
        <v>41</v>
      </c>
      <c r="C32" s="72">
        <v>1</v>
      </c>
      <c r="D32" s="2" t="s">
        <v>6</v>
      </c>
    </row>
    <row r="33" spans="1:23" x14ac:dyDescent="0.45">
      <c r="A33" s="2" t="str">
        <f>'Population Definitions'!B5</f>
        <v>Gen 65+</v>
      </c>
      <c r="B33" t="s">
        <v>41</v>
      </c>
      <c r="C33" s="72">
        <v>1</v>
      </c>
      <c r="D33" s="2" t="s">
        <v>6</v>
      </c>
    </row>
    <row r="34" spans="1:23" x14ac:dyDescent="0.45">
      <c r="A34" s="2" t="str">
        <f>'Population Definitions'!B6</f>
        <v>PLHIV 15-64</v>
      </c>
      <c r="B34" t="s">
        <v>41</v>
      </c>
      <c r="C34" s="72">
        <v>1</v>
      </c>
      <c r="D34" s="2" t="s">
        <v>6</v>
      </c>
    </row>
    <row r="35" spans="1:23" x14ac:dyDescent="0.45">
      <c r="A35" s="2" t="str">
        <f>'Population Definitions'!B7</f>
        <v>PLHIV 65+</v>
      </c>
      <c r="B35" t="s">
        <v>41</v>
      </c>
      <c r="C35" s="72">
        <v>1</v>
      </c>
      <c r="D35" s="2" t="s">
        <v>6</v>
      </c>
    </row>
    <row r="36" spans="1:23" x14ac:dyDescent="0.45">
      <c r="A36" s="2" t="str">
        <f>'Population Definitions'!B8</f>
        <v>Prisoners</v>
      </c>
      <c r="B36" t="s">
        <v>41</v>
      </c>
      <c r="C36" s="72">
        <v>1</v>
      </c>
      <c r="D36" s="2" t="s">
        <v>6</v>
      </c>
    </row>
    <row r="37" spans="1:23" x14ac:dyDescent="0.45">
      <c r="A37" s="2" t="str">
        <f>'Population Definitions'!B9</f>
        <v>PLHIV Prisoners</v>
      </c>
      <c r="B37" t="s">
        <v>41</v>
      </c>
      <c r="C37" s="72">
        <v>1</v>
      </c>
      <c r="D37" s="2" t="s">
        <v>6</v>
      </c>
    </row>
    <row r="38" spans="1:23" x14ac:dyDescent="0.45">
      <c r="A38" s="2" t="str">
        <f>'Population Definitions'!B10</f>
        <v>Health Care Workers</v>
      </c>
      <c r="B38" t="s">
        <v>41</v>
      </c>
      <c r="C38" s="72">
        <v>1</v>
      </c>
      <c r="D38" s="2" t="s">
        <v>6</v>
      </c>
    </row>
    <row r="39" spans="1:23" x14ac:dyDescent="0.45">
      <c r="A39" s="2" t="str">
        <f>'Population Definitions'!B11</f>
        <v>PLHIV Health Care Workers</v>
      </c>
      <c r="B39" t="s">
        <v>41</v>
      </c>
      <c r="C39" s="72">
        <v>1</v>
      </c>
      <c r="D39" s="2" t="s">
        <v>6</v>
      </c>
    </row>
    <row r="40" spans="1:23" x14ac:dyDescent="0.45">
      <c r="A40" s="2" t="str">
        <f>'Population Definitions'!B12</f>
        <v>Miners</v>
      </c>
      <c r="B40" t="s">
        <v>41</v>
      </c>
      <c r="C40" s="72">
        <v>1</v>
      </c>
      <c r="D40" s="2" t="s">
        <v>6</v>
      </c>
    </row>
    <row r="41" spans="1:23" x14ac:dyDescent="0.45">
      <c r="A41" s="2" t="str">
        <f>'Population Definitions'!B13</f>
        <v>PLHIV Miners</v>
      </c>
      <c r="B41" t="s">
        <v>41</v>
      </c>
      <c r="C41" s="72">
        <v>1</v>
      </c>
      <c r="D41" s="2" t="s">
        <v>6</v>
      </c>
    </row>
    <row r="43" spans="1:23" x14ac:dyDescent="0.45">
      <c r="A43" s="1" t="s">
        <v>44</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t="s">
        <v>41</v>
      </c>
      <c r="C44" s="74">
        <v>0.22</v>
      </c>
      <c r="D44" s="2" t="s">
        <v>6</v>
      </c>
    </row>
    <row r="45" spans="1:23" x14ac:dyDescent="0.45">
      <c r="A45" s="2" t="str">
        <f>'Population Definitions'!B3</f>
        <v>Gen 5-14</v>
      </c>
      <c r="B45" t="s">
        <v>41</v>
      </c>
      <c r="C45" s="74">
        <v>0.22</v>
      </c>
      <c r="D45" s="2" t="s">
        <v>6</v>
      </c>
    </row>
    <row r="46" spans="1:23" x14ac:dyDescent="0.45">
      <c r="A46" s="2" t="str">
        <f>'Population Definitions'!B4</f>
        <v>Gen 15-64</v>
      </c>
      <c r="B46" t="s">
        <v>41</v>
      </c>
      <c r="C46" s="74">
        <v>0.22</v>
      </c>
      <c r="D46" s="2" t="s">
        <v>6</v>
      </c>
    </row>
    <row r="47" spans="1:23" x14ac:dyDescent="0.45">
      <c r="A47" s="2" t="str">
        <f>'Population Definitions'!B5</f>
        <v>Gen 65+</v>
      </c>
      <c r="B47" t="s">
        <v>41</v>
      </c>
      <c r="C47" s="74">
        <v>0.22</v>
      </c>
      <c r="D47" s="2" t="s">
        <v>6</v>
      </c>
    </row>
    <row r="48" spans="1:23" x14ac:dyDescent="0.45">
      <c r="A48" s="2" t="str">
        <f>'Population Definitions'!B6</f>
        <v>PLHIV 15-64</v>
      </c>
      <c r="B48" t="s">
        <v>41</v>
      </c>
      <c r="C48" s="74">
        <v>0.22</v>
      </c>
      <c r="D48" s="2" t="s">
        <v>6</v>
      </c>
    </row>
    <row r="49" spans="1:23" x14ac:dyDescent="0.45">
      <c r="A49" s="2" t="str">
        <f>'Population Definitions'!B7</f>
        <v>PLHIV 65+</v>
      </c>
      <c r="B49" t="s">
        <v>41</v>
      </c>
      <c r="C49" s="74">
        <v>0.22</v>
      </c>
      <c r="D49" s="2" t="s">
        <v>6</v>
      </c>
    </row>
    <row r="50" spans="1:23" x14ac:dyDescent="0.45">
      <c r="A50" s="2" t="str">
        <f>'Population Definitions'!B8</f>
        <v>Prisoners</v>
      </c>
      <c r="B50" t="s">
        <v>41</v>
      </c>
      <c r="C50" s="74">
        <v>0.22</v>
      </c>
      <c r="D50" s="2" t="s">
        <v>6</v>
      </c>
    </row>
    <row r="51" spans="1:23" x14ac:dyDescent="0.45">
      <c r="A51" s="2" t="str">
        <f>'Population Definitions'!B9</f>
        <v>PLHIV Prisoners</v>
      </c>
      <c r="B51" t="s">
        <v>41</v>
      </c>
      <c r="C51" s="74">
        <v>0.22</v>
      </c>
      <c r="D51" s="2" t="s">
        <v>6</v>
      </c>
    </row>
    <row r="52" spans="1:23" x14ac:dyDescent="0.45">
      <c r="A52" s="2" t="str">
        <f>'Population Definitions'!B10</f>
        <v>Health Care Workers</v>
      </c>
      <c r="B52" t="s">
        <v>41</v>
      </c>
      <c r="C52" s="74">
        <v>0.22</v>
      </c>
      <c r="D52" s="2" t="s">
        <v>6</v>
      </c>
    </row>
    <row r="53" spans="1:23" x14ac:dyDescent="0.45">
      <c r="A53" s="2" t="str">
        <f>'Population Definitions'!B11</f>
        <v>PLHIV Health Care Workers</v>
      </c>
      <c r="B53" t="s">
        <v>41</v>
      </c>
      <c r="C53" s="74">
        <v>0.22</v>
      </c>
      <c r="D53" s="2" t="s">
        <v>6</v>
      </c>
    </row>
    <row r="54" spans="1:23" x14ac:dyDescent="0.45">
      <c r="A54" s="2" t="str">
        <f>'Population Definitions'!B12</f>
        <v>Miners</v>
      </c>
      <c r="B54" t="s">
        <v>41</v>
      </c>
      <c r="C54" s="74">
        <v>0.22</v>
      </c>
      <c r="D54" s="2" t="s">
        <v>6</v>
      </c>
    </row>
    <row r="55" spans="1:23" x14ac:dyDescent="0.45">
      <c r="A55" s="2" t="str">
        <f>'Population Definitions'!B13</f>
        <v>PLHIV Miners</v>
      </c>
      <c r="B55" t="s">
        <v>41</v>
      </c>
      <c r="C55" s="74">
        <v>0.22</v>
      </c>
      <c r="D55" s="2" t="s">
        <v>6</v>
      </c>
    </row>
    <row r="57" spans="1:23" x14ac:dyDescent="0.45">
      <c r="A57" s="1" t="s">
        <v>45</v>
      </c>
      <c r="B57" s="1" t="s">
        <v>3</v>
      </c>
      <c r="C57" s="1" t="s">
        <v>4</v>
      </c>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c r="W57" s="1">
        <v>2018</v>
      </c>
    </row>
    <row r="58" spans="1:23" x14ac:dyDescent="0.45">
      <c r="A58" s="2" t="str">
        <f>'Population Definitions'!B2</f>
        <v>Gen 0-4</v>
      </c>
      <c r="B58" t="s">
        <v>41</v>
      </c>
      <c r="C58" s="76">
        <v>1</v>
      </c>
      <c r="D58" s="2" t="s">
        <v>6</v>
      </c>
    </row>
    <row r="59" spans="1:23" x14ac:dyDescent="0.45">
      <c r="A59" s="2" t="str">
        <f>'Population Definitions'!B3</f>
        <v>Gen 5-14</v>
      </c>
      <c r="B59" t="s">
        <v>41</v>
      </c>
      <c r="C59" s="76">
        <v>1</v>
      </c>
      <c r="D59" s="2" t="s">
        <v>6</v>
      </c>
    </row>
    <row r="60" spans="1:23" x14ac:dyDescent="0.45">
      <c r="A60" s="2" t="str">
        <f>'Population Definitions'!B4</f>
        <v>Gen 15-64</v>
      </c>
      <c r="B60" t="s">
        <v>41</v>
      </c>
      <c r="C60" s="76">
        <v>1</v>
      </c>
      <c r="D60" s="2" t="s">
        <v>6</v>
      </c>
    </row>
    <row r="61" spans="1:23" x14ac:dyDescent="0.45">
      <c r="A61" s="2" t="str">
        <f>'Population Definitions'!B5</f>
        <v>Gen 65+</v>
      </c>
      <c r="B61" t="s">
        <v>41</v>
      </c>
      <c r="C61" s="76">
        <v>1</v>
      </c>
      <c r="D61" s="2" t="s">
        <v>6</v>
      </c>
    </row>
    <row r="62" spans="1:23" x14ac:dyDescent="0.45">
      <c r="A62" s="2" t="str">
        <f>'Population Definitions'!B6</f>
        <v>PLHIV 15-64</v>
      </c>
      <c r="B62" t="s">
        <v>41</v>
      </c>
      <c r="C62" s="76">
        <v>1</v>
      </c>
      <c r="D62" s="2" t="s">
        <v>6</v>
      </c>
    </row>
    <row r="63" spans="1:23" x14ac:dyDescent="0.45">
      <c r="A63" s="2" t="str">
        <f>'Population Definitions'!B7</f>
        <v>PLHIV 65+</v>
      </c>
      <c r="B63" t="s">
        <v>41</v>
      </c>
      <c r="C63" s="76">
        <v>1</v>
      </c>
      <c r="D63" s="2" t="s">
        <v>6</v>
      </c>
    </row>
    <row r="64" spans="1:23" x14ac:dyDescent="0.45">
      <c r="A64" s="2" t="str">
        <f>'Population Definitions'!B8</f>
        <v>Prisoners</v>
      </c>
      <c r="B64" t="s">
        <v>41</v>
      </c>
      <c r="C64" s="76">
        <v>1</v>
      </c>
      <c r="D64" s="2" t="s">
        <v>6</v>
      </c>
    </row>
    <row r="65" spans="1:23" x14ac:dyDescent="0.45">
      <c r="A65" s="2" t="str">
        <f>'Population Definitions'!B9</f>
        <v>PLHIV Prisoners</v>
      </c>
      <c r="B65" t="s">
        <v>41</v>
      </c>
      <c r="C65" s="76">
        <v>1</v>
      </c>
      <c r="D65" s="2" t="s">
        <v>6</v>
      </c>
    </row>
    <row r="66" spans="1:23" x14ac:dyDescent="0.45">
      <c r="A66" s="2" t="str">
        <f>'Population Definitions'!B10</f>
        <v>Health Care Workers</v>
      </c>
      <c r="B66" t="s">
        <v>41</v>
      </c>
      <c r="C66" s="76">
        <v>1</v>
      </c>
      <c r="D66" s="2" t="s">
        <v>6</v>
      </c>
    </row>
    <row r="67" spans="1:23" x14ac:dyDescent="0.45">
      <c r="A67" s="2" t="str">
        <f>'Population Definitions'!B11</f>
        <v>PLHIV Health Care Workers</v>
      </c>
      <c r="B67" t="s">
        <v>41</v>
      </c>
      <c r="C67" s="76">
        <v>1</v>
      </c>
      <c r="D67" s="2" t="s">
        <v>6</v>
      </c>
    </row>
    <row r="68" spans="1:23" x14ac:dyDescent="0.45">
      <c r="A68" s="2" t="str">
        <f>'Population Definitions'!B12</f>
        <v>Miners</v>
      </c>
      <c r="B68" t="s">
        <v>41</v>
      </c>
      <c r="C68" s="76">
        <v>1</v>
      </c>
      <c r="D68" s="2" t="s">
        <v>6</v>
      </c>
    </row>
    <row r="69" spans="1:23" x14ac:dyDescent="0.45">
      <c r="A69" s="2" t="str">
        <f>'Population Definitions'!B13</f>
        <v>PLHIV Miners</v>
      </c>
      <c r="B69" t="s">
        <v>41</v>
      </c>
      <c r="C69" s="76">
        <v>1</v>
      </c>
      <c r="D69" s="2" t="s">
        <v>6</v>
      </c>
    </row>
    <row r="71" spans="1:23" x14ac:dyDescent="0.45">
      <c r="A71" s="1" t="s">
        <v>46</v>
      </c>
      <c r="B71" s="1" t="s">
        <v>3</v>
      </c>
      <c r="C71" s="1" t="s">
        <v>4</v>
      </c>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c r="W71" s="1">
        <v>2018</v>
      </c>
    </row>
    <row r="72" spans="1:23" x14ac:dyDescent="0.45">
      <c r="A72" s="2" t="str">
        <f>'Population Definitions'!B2</f>
        <v>Gen 0-4</v>
      </c>
      <c r="B72" t="s">
        <v>41</v>
      </c>
      <c r="C72" s="77">
        <v>1</v>
      </c>
      <c r="D72" s="2" t="s">
        <v>6</v>
      </c>
    </row>
    <row r="73" spans="1:23" x14ac:dyDescent="0.45">
      <c r="A73" s="2" t="str">
        <f>'Population Definitions'!B3</f>
        <v>Gen 5-14</v>
      </c>
      <c r="B73" t="s">
        <v>41</v>
      </c>
      <c r="C73" s="77">
        <v>1</v>
      </c>
      <c r="D73" s="2" t="s">
        <v>6</v>
      </c>
    </row>
    <row r="74" spans="1:23" x14ac:dyDescent="0.45">
      <c r="A74" s="2" t="str">
        <f>'Population Definitions'!B4</f>
        <v>Gen 15-64</v>
      </c>
      <c r="B74" t="s">
        <v>41</v>
      </c>
      <c r="C74" s="77">
        <v>1</v>
      </c>
      <c r="D74" s="2" t="s">
        <v>6</v>
      </c>
    </row>
    <row r="75" spans="1:23" x14ac:dyDescent="0.45">
      <c r="A75" s="2" t="str">
        <f>'Population Definitions'!B5</f>
        <v>Gen 65+</v>
      </c>
      <c r="B75" t="s">
        <v>41</v>
      </c>
      <c r="C75" s="77">
        <v>1</v>
      </c>
      <c r="D75" s="2" t="s">
        <v>6</v>
      </c>
    </row>
    <row r="76" spans="1:23" x14ac:dyDescent="0.45">
      <c r="A76" s="2" t="str">
        <f>'Population Definitions'!B6</f>
        <v>PLHIV 15-64</v>
      </c>
      <c r="B76" t="s">
        <v>41</v>
      </c>
      <c r="C76" s="77">
        <v>1</v>
      </c>
      <c r="D76" s="2" t="s">
        <v>6</v>
      </c>
    </row>
    <row r="77" spans="1:23" x14ac:dyDescent="0.45">
      <c r="A77" s="2" t="str">
        <f>'Population Definitions'!B7</f>
        <v>PLHIV 65+</v>
      </c>
      <c r="B77" t="s">
        <v>41</v>
      </c>
      <c r="C77" s="77">
        <v>1</v>
      </c>
      <c r="D77" s="2" t="s">
        <v>6</v>
      </c>
    </row>
    <row r="78" spans="1:23" x14ac:dyDescent="0.45">
      <c r="A78" s="2" t="str">
        <f>'Population Definitions'!B8</f>
        <v>Prisoners</v>
      </c>
      <c r="B78" t="s">
        <v>41</v>
      </c>
      <c r="C78" s="77">
        <v>1</v>
      </c>
      <c r="D78" s="2" t="s">
        <v>6</v>
      </c>
    </row>
    <row r="79" spans="1:23" x14ac:dyDescent="0.45">
      <c r="A79" s="2" t="str">
        <f>'Population Definitions'!B9</f>
        <v>PLHIV Prisoners</v>
      </c>
      <c r="B79" t="s">
        <v>41</v>
      </c>
      <c r="C79" s="77">
        <v>1</v>
      </c>
      <c r="D79" s="2" t="s">
        <v>6</v>
      </c>
    </row>
    <row r="80" spans="1:23" x14ac:dyDescent="0.45">
      <c r="A80" s="2" t="str">
        <f>'Population Definitions'!B10</f>
        <v>Health Care Workers</v>
      </c>
      <c r="B80" t="s">
        <v>41</v>
      </c>
      <c r="C80" s="77">
        <v>1</v>
      </c>
      <c r="D80" s="2" t="s">
        <v>6</v>
      </c>
    </row>
    <row r="81" spans="1:23" x14ac:dyDescent="0.45">
      <c r="A81" s="2" t="str">
        <f>'Population Definitions'!B11</f>
        <v>PLHIV Health Care Workers</v>
      </c>
      <c r="B81" t="s">
        <v>41</v>
      </c>
      <c r="C81" s="77">
        <v>1</v>
      </c>
      <c r="D81" s="2" t="s">
        <v>6</v>
      </c>
    </row>
    <row r="82" spans="1:23" x14ac:dyDescent="0.45">
      <c r="A82" s="2" t="str">
        <f>'Population Definitions'!B12</f>
        <v>Miners</v>
      </c>
      <c r="B82" t="s">
        <v>41</v>
      </c>
      <c r="C82" s="77">
        <v>1</v>
      </c>
      <c r="D82" s="2" t="s">
        <v>6</v>
      </c>
    </row>
    <row r="83" spans="1:23" x14ac:dyDescent="0.45">
      <c r="A83" s="2" t="str">
        <f>'Population Definitions'!B13</f>
        <v>PLHIV Miners</v>
      </c>
      <c r="B83" t="s">
        <v>41</v>
      </c>
      <c r="C83" s="77">
        <v>1</v>
      </c>
      <c r="D83" s="2" t="s">
        <v>6</v>
      </c>
    </row>
    <row r="85" spans="1:23" x14ac:dyDescent="0.45">
      <c r="A85" s="1" t="s">
        <v>47</v>
      </c>
      <c r="B85" s="1" t="s">
        <v>3</v>
      </c>
      <c r="C85" s="1" t="s">
        <v>4</v>
      </c>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c r="W85" s="1">
        <v>2018</v>
      </c>
    </row>
    <row r="86" spans="1:23" x14ac:dyDescent="0.45">
      <c r="A86" s="2" t="str">
        <f>'Population Definitions'!B2</f>
        <v>Gen 0-4</v>
      </c>
      <c r="B86" t="s">
        <v>48</v>
      </c>
      <c r="C86" s="75">
        <v>0.02</v>
      </c>
      <c r="D86" s="2" t="s">
        <v>6</v>
      </c>
    </row>
    <row r="87" spans="1:23" x14ac:dyDescent="0.45">
      <c r="A87" s="2" t="str">
        <f>'Population Definitions'!B3</f>
        <v>Gen 5-14</v>
      </c>
      <c r="B87" t="s">
        <v>48</v>
      </c>
      <c r="C87" s="75">
        <v>0.02</v>
      </c>
      <c r="D87" s="2" t="s">
        <v>6</v>
      </c>
    </row>
    <row r="88" spans="1:23" x14ac:dyDescent="0.45">
      <c r="A88" s="2" t="str">
        <f>'Population Definitions'!B4</f>
        <v>Gen 15-64</v>
      </c>
      <c r="B88" t="s">
        <v>48</v>
      </c>
      <c r="C88" s="75">
        <v>0.02</v>
      </c>
      <c r="D88" s="2" t="s">
        <v>6</v>
      </c>
    </row>
    <row r="89" spans="1:23" x14ac:dyDescent="0.45">
      <c r="A89" s="2" t="str">
        <f>'Population Definitions'!B5</f>
        <v>Gen 65+</v>
      </c>
      <c r="B89" t="s">
        <v>48</v>
      </c>
      <c r="C89" s="75">
        <v>0.02</v>
      </c>
      <c r="D89" s="2" t="s">
        <v>6</v>
      </c>
    </row>
    <row r="90" spans="1:23" x14ac:dyDescent="0.45">
      <c r="A90" s="2" t="str">
        <f>'Population Definitions'!B6</f>
        <v>PLHIV 15-64</v>
      </c>
      <c r="B90" t="s">
        <v>48</v>
      </c>
      <c r="C90" s="75">
        <v>0.02</v>
      </c>
      <c r="D90" s="2" t="s">
        <v>6</v>
      </c>
    </row>
    <row r="91" spans="1:23" x14ac:dyDescent="0.45">
      <c r="A91" s="2" t="str">
        <f>'Population Definitions'!B7</f>
        <v>PLHIV 65+</v>
      </c>
      <c r="B91" t="s">
        <v>48</v>
      </c>
      <c r="C91" s="75">
        <v>0.02</v>
      </c>
      <c r="D91" s="2" t="s">
        <v>6</v>
      </c>
    </row>
    <row r="92" spans="1:23" x14ac:dyDescent="0.45">
      <c r="A92" s="2" t="str">
        <f>'Population Definitions'!B8</f>
        <v>Prisoners</v>
      </c>
      <c r="B92" t="s">
        <v>48</v>
      </c>
      <c r="C92" s="75">
        <v>0.02</v>
      </c>
      <c r="D92" s="2" t="s">
        <v>6</v>
      </c>
    </row>
    <row r="93" spans="1:23" x14ac:dyDescent="0.45">
      <c r="A93" s="2" t="str">
        <f>'Population Definitions'!B9</f>
        <v>PLHIV Prisoners</v>
      </c>
      <c r="B93" t="s">
        <v>48</v>
      </c>
      <c r="C93" s="75">
        <v>0.02</v>
      </c>
      <c r="D93" s="2" t="s">
        <v>6</v>
      </c>
    </row>
    <row r="94" spans="1:23" x14ac:dyDescent="0.45">
      <c r="A94" s="2" t="str">
        <f>'Population Definitions'!B10</f>
        <v>Health Care Workers</v>
      </c>
      <c r="B94" t="s">
        <v>48</v>
      </c>
      <c r="C94" s="75">
        <v>0.02</v>
      </c>
      <c r="D94" s="2" t="s">
        <v>6</v>
      </c>
    </row>
    <row r="95" spans="1:23" x14ac:dyDescent="0.45">
      <c r="A95" s="2" t="str">
        <f>'Population Definitions'!B11</f>
        <v>PLHIV Health Care Workers</v>
      </c>
      <c r="B95" t="s">
        <v>48</v>
      </c>
      <c r="C95" s="75">
        <v>0.02</v>
      </c>
      <c r="D95" s="2" t="s">
        <v>6</v>
      </c>
    </row>
    <row r="96" spans="1:23" x14ac:dyDescent="0.45">
      <c r="A96" s="2" t="str">
        <f>'Population Definitions'!B12</f>
        <v>Miners</v>
      </c>
      <c r="B96" t="s">
        <v>48</v>
      </c>
      <c r="C96" s="75">
        <v>0.02</v>
      </c>
      <c r="D96" s="2" t="s">
        <v>6</v>
      </c>
    </row>
    <row r="97" spans="1:4" x14ac:dyDescent="0.45">
      <c r="A97" s="2" t="str">
        <f>'Population Definitions'!B13</f>
        <v>PLHIV Miners</v>
      </c>
      <c r="B97" t="s">
        <v>48</v>
      </c>
      <c r="C97" s="75">
        <v>0.02</v>
      </c>
      <c r="D97" s="2" t="s">
        <v>6</v>
      </c>
    </row>
  </sheetData>
  <dataValidations count="84">
    <dataValidation type="list" allowBlank="1" showInputMessage="1" showErrorMessage="1" sqref="B2" xr:uid="{00000000-0002-0000-0600-000000000000}">
      <formula1>"N.A."</formula1>
    </dataValidation>
    <dataValidation type="list" allowBlank="1" showInputMessage="1" showErrorMessage="1" sqref="B3" xr:uid="{00000000-0002-0000-0600-000001000000}">
      <formula1>"N.A."</formula1>
    </dataValidation>
    <dataValidation type="list" allowBlank="1" showInputMessage="1" showErrorMessage="1" sqref="B4" xr:uid="{00000000-0002-0000-0600-000002000000}">
      <formula1>"N.A."</formula1>
    </dataValidation>
    <dataValidation type="list" allowBlank="1" showInputMessage="1" showErrorMessage="1" sqref="B5" xr:uid="{00000000-0002-0000-0600-000003000000}">
      <formula1>"N.A."</formula1>
    </dataValidation>
    <dataValidation type="list" allowBlank="1" showInputMessage="1" showErrorMessage="1" sqref="B6" xr:uid="{00000000-0002-0000-0600-000004000000}">
      <formula1>"N.A."</formula1>
    </dataValidation>
    <dataValidation type="list" allowBlank="1" showInputMessage="1" showErrorMessage="1" sqref="B7" xr:uid="{00000000-0002-0000-0600-000005000000}">
      <formula1>"N.A."</formula1>
    </dataValidation>
    <dataValidation type="list" allowBlank="1" showInputMessage="1" showErrorMessage="1" sqref="B8" xr:uid="{00000000-0002-0000-0600-000006000000}">
      <formula1>"N.A."</formula1>
    </dataValidation>
    <dataValidation type="list" allowBlank="1" showInputMessage="1" showErrorMessage="1" sqref="B9" xr:uid="{00000000-0002-0000-0600-000007000000}">
      <formula1>"N.A."</formula1>
    </dataValidation>
    <dataValidation type="list" allowBlank="1" showInputMessage="1" showErrorMessage="1" sqref="B10" xr:uid="{00000000-0002-0000-0600-000008000000}">
      <formula1>"N.A."</formula1>
    </dataValidation>
    <dataValidation type="list" allowBlank="1" showInputMessage="1" showErrorMessage="1" sqref="B11" xr:uid="{00000000-0002-0000-0600-000009000000}">
      <formula1>"N.A."</formula1>
    </dataValidation>
    <dataValidation type="list" allowBlank="1" showInputMessage="1" showErrorMessage="1" sqref="B12" xr:uid="{00000000-0002-0000-0600-00000A000000}">
      <formula1>"N.A."</formula1>
    </dataValidation>
    <dataValidation type="list" allowBlank="1" showInputMessage="1" showErrorMessage="1" sqref="B13" xr:uid="{00000000-0002-0000-0600-00000B000000}">
      <formula1>"N.A."</formula1>
    </dataValidation>
    <dataValidation type="list" allowBlank="1" showInputMessage="1" showErrorMessage="1" sqref="B16" xr:uid="{00000000-0002-0000-0600-00000C000000}">
      <formula1>"N.A."</formula1>
    </dataValidation>
    <dataValidation type="list" allowBlank="1" showInputMessage="1" showErrorMessage="1" sqref="B17" xr:uid="{00000000-0002-0000-0600-00000D000000}">
      <formula1>"N.A."</formula1>
    </dataValidation>
    <dataValidation type="list" allowBlank="1" showInputMessage="1" showErrorMessage="1" sqref="B18" xr:uid="{00000000-0002-0000-0600-00000E000000}">
      <formula1>"N.A."</formula1>
    </dataValidation>
    <dataValidation type="list" allowBlank="1" showInputMessage="1" showErrorMessage="1" sqref="B19" xr:uid="{00000000-0002-0000-0600-00000F000000}">
      <formula1>"N.A."</formula1>
    </dataValidation>
    <dataValidation type="list" allowBlank="1" showInputMessage="1" showErrorMessage="1" sqref="B20" xr:uid="{00000000-0002-0000-0600-000010000000}">
      <formula1>"N.A."</formula1>
    </dataValidation>
    <dataValidation type="list" allowBlank="1" showInputMessage="1" showErrorMessage="1" sqref="B21" xr:uid="{00000000-0002-0000-0600-000011000000}">
      <formula1>"N.A."</formula1>
    </dataValidation>
    <dataValidation type="list" allowBlank="1" showInputMessage="1" showErrorMessage="1" sqref="B22" xr:uid="{00000000-0002-0000-0600-000012000000}">
      <formula1>"N.A."</formula1>
    </dataValidation>
    <dataValidation type="list" allowBlank="1" showInputMessage="1" showErrorMessage="1" sqref="B23" xr:uid="{00000000-0002-0000-0600-000013000000}">
      <formula1>"N.A."</formula1>
    </dataValidation>
    <dataValidation type="list" allowBlank="1" showInputMessage="1" showErrorMessage="1" sqref="B24" xr:uid="{00000000-0002-0000-0600-000014000000}">
      <formula1>"N.A."</formula1>
    </dataValidation>
    <dataValidation type="list" allowBlank="1" showInputMessage="1" showErrorMessage="1" sqref="B25" xr:uid="{00000000-0002-0000-0600-000015000000}">
      <formula1>"N.A."</formula1>
    </dataValidation>
    <dataValidation type="list" allowBlank="1" showInputMessage="1" showErrorMessage="1" sqref="B26" xr:uid="{00000000-0002-0000-0600-000016000000}">
      <formula1>"N.A."</formula1>
    </dataValidation>
    <dataValidation type="list" allowBlank="1" showInputMessage="1" showErrorMessage="1" sqref="B27" xr:uid="{00000000-0002-0000-0600-000017000000}">
      <formula1>"N.A."</formula1>
    </dataValidation>
    <dataValidation type="list" allowBlank="1" showInputMessage="1" showErrorMessage="1" sqref="B30" xr:uid="{00000000-0002-0000-0600-000018000000}">
      <formula1>"N.A."</formula1>
    </dataValidation>
    <dataValidation type="list" allowBlank="1" showInputMessage="1" showErrorMessage="1" sqref="B31" xr:uid="{00000000-0002-0000-0600-000019000000}">
      <formula1>"N.A."</formula1>
    </dataValidation>
    <dataValidation type="list" allowBlank="1" showInputMessage="1" showErrorMessage="1" sqref="B32" xr:uid="{00000000-0002-0000-0600-00001A000000}">
      <formula1>"N.A."</formula1>
    </dataValidation>
    <dataValidation type="list" allowBlank="1" showInputMessage="1" showErrorMessage="1" sqref="B33" xr:uid="{00000000-0002-0000-0600-00001B000000}">
      <formula1>"N.A."</formula1>
    </dataValidation>
    <dataValidation type="list" allowBlank="1" showInputMessage="1" showErrorMessage="1" sqref="B34" xr:uid="{00000000-0002-0000-0600-00001C000000}">
      <formula1>"N.A."</formula1>
    </dataValidation>
    <dataValidation type="list" allowBlank="1" showInputMessage="1" showErrorMessage="1" sqref="B35" xr:uid="{00000000-0002-0000-0600-00001D000000}">
      <formula1>"N.A."</formula1>
    </dataValidation>
    <dataValidation type="list" allowBlank="1" showInputMessage="1" showErrorMessage="1" sqref="B36" xr:uid="{00000000-0002-0000-0600-00001E000000}">
      <formula1>"N.A."</formula1>
    </dataValidation>
    <dataValidation type="list" allowBlank="1" showInputMessage="1" showErrorMessage="1" sqref="B37" xr:uid="{00000000-0002-0000-0600-00001F000000}">
      <formula1>"N.A."</formula1>
    </dataValidation>
    <dataValidation type="list" allowBlank="1" showInputMessage="1" showErrorMessage="1" sqref="B38" xr:uid="{00000000-0002-0000-0600-000020000000}">
      <formula1>"N.A."</formula1>
    </dataValidation>
    <dataValidation type="list" allowBlank="1" showInputMessage="1" showErrorMessage="1" sqref="B39" xr:uid="{00000000-0002-0000-0600-000021000000}">
      <formula1>"N.A."</formula1>
    </dataValidation>
    <dataValidation type="list" allowBlank="1" showInputMessage="1" showErrorMessage="1" sqref="B40" xr:uid="{00000000-0002-0000-0600-000022000000}">
      <formula1>"N.A."</formula1>
    </dataValidation>
    <dataValidation type="list" allowBlank="1" showInputMessage="1" showErrorMessage="1" sqref="B41" xr:uid="{00000000-0002-0000-0600-000023000000}">
      <formula1>"N.A."</formula1>
    </dataValidation>
    <dataValidation type="list" allowBlank="1" showInputMessage="1" showErrorMessage="1" sqref="B44" xr:uid="{00000000-0002-0000-0600-000024000000}">
      <formula1>"N.A."</formula1>
    </dataValidation>
    <dataValidation type="list" allowBlank="1" showInputMessage="1" showErrorMessage="1" sqref="B45" xr:uid="{00000000-0002-0000-0600-000025000000}">
      <formula1>"N.A."</formula1>
    </dataValidation>
    <dataValidation type="list" allowBlank="1" showInputMessage="1" showErrorMessage="1" sqref="B46" xr:uid="{00000000-0002-0000-0600-000026000000}">
      <formula1>"N.A."</formula1>
    </dataValidation>
    <dataValidation type="list" allowBlank="1" showInputMessage="1" showErrorMessage="1" sqref="B47" xr:uid="{00000000-0002-0000-0600-000027000000}">
      <formula1>"N.A."</formula1>
    </dataValidation>
    <dataValidation type="list" allowBlank="1" showInputMessage="1" showErrorMessage="1" sqref="B48" xr:uid="{00000000-0002-0000-0600-000028000000}">
      <formula1>"N.A."</formula1>
    </dataValidation>
    <dataValidation type="list" allowBlank="1" showInputMessage="1" showErrorMessage="1" sqref="B49" xr:uid="{00000000-0002-0000-0600-000029000000}">
      <formula1>"N.A."</formula1>
    </dataValidation>
    <dataValidation type="list" allowBlank="1" showInputMessage="1" showErrorMessage="1" sqref="B50" xr:uid="{00000000-0002-0000-0600-00002A000000}">
      <formula1>"N.A."</formula1>
    </dataValidation>
    <dataValidation type="list" allowBlank="1" showInputMessage="1" showErrorMessage="1" sqref="B51" xr:uid="{00000000-0002-0000-0600-00002B000000}">
      <formula1>"N.A."</formula1>
    </dataValidation>
    <dataValidation type="list" allowBlank="1" showInputMessage="1" showErrorMessage="1" sqref="B52" xr:uid="{00000000-0002-0000-0600-00002C000000}">
      <formula1>"N.A."</formula1>
    </dataValidation>
    <dataValidation type="list" allowBlank="1" showInputMessage="1" showErrorMessage="1" sqref="B53" xr:uid="{00000000-0002-0000-0600-00002D000000}">
      <formula1>"N.A."</formula1>
    </dataValidation>
    <dataValidation type="list" allowBlank="1" showInputMessage="1" showErrorMessage="1" sqref="B54" xr:uid="{00000000-0002-0000-0600-00002E000000}">
      <formula1>"N.A."</formula1>
    </dataValidation>
    <dataValidation type="list" allowBlank="1" showInputMessage="1" showErrorMessage="1" sqref="B55" xr:uid="{00000000-0002-0000-0600-00002F000000}">
      <formula1>"N.A."</formula1>
    </dataValidation>
    <dataValidation type="list" allowBlank="1" showInputMessage="1" showErrorMessage="1" sqref="B58" xr:uid="{00000000-0002-0000-0600-000030000000}">
      <formula1>"N.A."</formula1>
    </dataValidation>
    <dataValidation type="list" allowBlank="1" showInputMessage="1" showErrorMessage="1" sqref="B59" xr:uid="{00000000-0002-0000-0600-000031000000}">
      <formula1>"N.A."</formula1>
    </dataValidation>
    <dataValidation type="list" allowBlank="1" showInputMessage="1" showErrorMessage="1" sqref="B60" xr:uid="{00000000-0002-0000-0600-000032000000}">
      <formula1>"N.A."</formula1>
    </dataValidation>
    <dataValidation type="list" allowBlank="1" showInputMessage="1" showErrorMessage="1" sqref="B61" xr:uid="{00000000-0002-0000-0600-000033000000}">
      <formula1>"N.A."</formula1>
    </dataValidation>
    <dataValidation type="list" allowBlank="1" showInputMessage="1" showErrorMessage="1" sqref="B62" xr:uid="{00000000-0002-0000-0600-000034000000}">
      <formula1>"N.A."</formula1>
    </dataValidation>
    <dataValidation type="list" allowBlank="1" showInputMessage="1" showErrorMessage="1" sqref="B63" xr:uid="{00000000-0002-0000-0600-000035000000}">
      <formula1>"N.A."</formula1>
    </dataValidation>
    <dataValidation type="list" allowBlank="1" showInputMessage="1" showErrorMessage="1" sqref="B64" xr:uid="{00000000-0002-0000-0600-000036000000}">
      <formula1>"N.A."</formula1>
    </dataValidation>
    <dataValidation type="list" allowBlank="1" showInputMessage="1" showErrorMessage="1" sqref="B65" xr:uid="{00000000-0002-0000-0600-000037000000}">
      <formula1>"N.A."</formula1>
    </dataValidation>
    <dataValidation type="list" allowBlank="1" showInputMessage="1" showErrorMessage="1" sqref="B66" xr:uid="{00000000-0002-0000-0600-000038000000}">
      <formula1>"N.A."</formula1>
    </dataValidation>
    <dataValidation type="list" allowBlank="1" showInputMessage="1" showErrorMessage="1" sqref="B67" xr:uid="{00000000-0002-0000-0600-000039000000}">
      <formula1>"N.A."</formula1>
    </dataValidation>
    <dataValidation type="list" allowBlank="1" showInputMessage="1" showErrorMessage="1" sqref="B68" xr:uid="{00000000-0002-0000-0600-00003A000000}">
      <formula1>"N.A."</formula1>
    </dataValidation>
    <dataValidation type="list" allowBlank="1" showInputMessage="1" showErrorMessage="1" sqref="B69" xr:uid="{00000000-0002-0000-0600-00003B000000}">
      <formula1>"N.A."</formula1>
    </dataValidation>
    <dataValidation type="list" allowBlank="1" showInputMessage="1" showErrorMessage="1" sqref="B72" xr:uid="{00000000-0002-0000-0600-00003C000000}">
      <formula1>"N.A."</formula1>
    </dataValidation>
    <dataValidation type="list" allowBlank="1" showInputMessage="1" showErrorMessage="1" sqref="B73" xr:uid="{00000000-0002-0000-0600-00003D000000}">
      <formula1>"N.A."</formula1>
    </dataValidation>
    <dataValidation type="list" allowBlank="1" showInputMessage="1" showErrorMessage="1" sqref="B74" xr:uid="{00000000-0002-0000-0600-00003E000000}">
      <formula1>"N.A."</formula1>
    </dataValidation>
    <dataValidation type="list" allowBlank="1" showInputMessage="1" showErrorMessage="1" sqref="B75" xr:uid="{00000000-0002-0000-0600-00003F000000}">
      <formula1>"N.A."</formula1>
    </dataValidation>
    <dataValidation type="list" allowBlank="1" showInputMessage="1" showErrorMessage="1" sqref="B76" xr:uid="{00000000-0002-0000-0600-000040000000}">
      <formula1>"N.A."</formula1>
    </dataValidation>
    <dataValidation type="list" allowBlank="1" showInputMessage="1" showErrorMessage="1" sqref="B77" xr:uid="{00000000-0002-0000-0600-000041000000}">
      <formula1>"N.A."</formula1>
    </dataValidation>
    <dataValidation type="list" allowBlank="1" showInputMessage="1" showErrorMessage="1" sqref="B78" xr:uid="{00000000-0002-0000-0600-000042000000}">
      <formula1>"N.A."</formula1>
    </dataValidation>
    <dataValidation type="list" allowBlank="1" showInputMessage="1" showErrorMessage="1" sqref="B79" xr:uid="{00000000-0002-0000-0600-000043000000}">
      <formula1>"N.A."</formula1>
    </dataValidation>
    <dataValidation type="list" allowBlank="1" showInputMessage="1" showErrorMessage="1" sqref="B80" xr:uid="{00000000-0002-0000-0600-000044000000}">
      <formula1>"N.A."</formula1>
    </dataValidation>
    <dataValidation type="list" allowBlank="1" showInputMessage="1" showErrorMessage="1" sqref="B81" xr:uid="{00000000-0002-0000-0600-000045000000}">
      <formula1>"N.A."</formula1>
    </dataValidation>
    <dataValidation type="list" allowBlank="1" showInputMessage="1" showErrorMessage="1" sqref="B82" xr:uid="{00000000-0002-0000-0600-000046000000}">
      <formula1>"N.A."</formula1>
    </dataValidation>
    <dataValidation type="list" allowBlank="1" showInputMessage="1" showErrorMessage="1" sqref="B83" xr:uid="{00000000-0002-0000-0600-000047000000}">
      <formula1>"N.A."</formula1>
    </dataValidation>
    <dataValidation type="list" allowBlank="1" showInputMessage="1" showErrorMessage="1" sqref="B86" xr:uid="{00000000-0002-0000-0600-000048000000}">
      <formula1>"Probability"</formula1>
    </dataValidation>
    <dataValidation type="list" allowBlank="1" showInputMessage="1" showErrorMessage="1" sqref="B87" xr:uid="{00000000-0002-0000-0600-000049000000}">
      <formula1>"Probability"</formula1>
    </dataValidation>
    <dataValidation type="list" allowBlank="1" showInputMessage="1" showErrorMessage="1" sqref="B88" xr:uid="{00000000-0002-0000-0600-00004A000000}">
      <formula1>"Probability"</formula1>
    </dataValidation>
    <dataValidation type="list" allowBlank="1" showInputMessage="1" showErrorMessage="1" sqref="B89" xr:uid="{00000000-0002-0000-0600-00004B000000}">
      <formula1>"Probability"</formula1>
    </dataValidation>
    <dataValidation type="list" allowBlank="1" showInputMessage="1" showErrorMessage="1" sqref="B90" xr:uid="{00000000-0002-0000-0600-00004C000000}">
      <formula1>"Probability"</formula1>
    </dataValidation>
    <dataValidation type="list" allowBlank="1" showInputMessage="1" showErrorMessage="1" sqref="B91" xr:uid="{00000000-0002-0000-0600-00004D000000}">
      <formula1>"Probability"</formula1>
    </dataValidation>
    <dataValidation type="list" allowBlank="1" showInputMessage="1" showErrorMessage="1" sqref="B92" xr:uid="{00000000-0002-0000-0600-00004E000000}">
      <formula1>"Probability"</formula1>
    </dataValidation>
    <dataValidation type="list" allowBlank="1" showInputMessage="1" showErrorMessage="1" sqref="B93" xr:uid="{00000000-0002-0000-0600-00004F000000}">
      <formula1>"Probability"</formula1>
    </dataValidation>
    <dataValidation type="list" allowBlank="1" showInputMessage="1" showErrorMessage="1" sqref="B94" xr:uid="{00000000-0002-0000-0600-000050000000}">
      <formula1>"Probability"</formula1>
    </dataValidation>
    <dataValidation type="list" allowBlank="1" showInputMessage="1" showErrorMessage="1" sqref="B95" xr:uid="{00000000-0002-0000-0600-000051000000}">
      <formula1>"Probability"</formula1>
    </dataValidation>
    <dataValidation type="list" allowBlank="1" showInputMessage="1" showErrorMessage="1" sqref="B96" xr:uid="{00000000-0002-0000-0600-000052000000}">
      <formula1>"Probability"</formula1>
    </dataValidation>
    <dataValidation type="list" allowBlank="1" showInputMessage="1" showErrorMessage="1" sqref="B97" xr:uid="{00000000-0002-0000-0600-000053000000}">
      <formula1>"Probability"</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55"/>
  <sheetViews>
    <sheetView workbookViewId="0">
      <selection activeCell="H6" sqref="H6"/>
    </sheetView>
  </sheetViews>
  <sheetFormatPr defaultRowHeight="14.25" x14ac:dyDescent="0.45"/>
  <cols>
    <col min="1" max="1" width="50.73046875" customWidth="1"/>
    <col min="2" max="2" width="15.73046875" customWidth="1"/>
    <col min="3" max="3" width="10.73046875" customWidth="1"/>
  </cols>
  <sheetData>
    <row r="1" spans="1:23" x14ac:dyDescent="0.45">
      <c r="A1" s="1" t="s">
        <v>52</v>
      </c>
      <c r="B1" s="1" t="s">
        <v>3</v>
      </c>
      <c r="C1" s="1" t="s">
        <v>4</v>
      </c>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c r="W1" s="1">
        <v>2018</v>
      </c>
    </row>
    <row r="2" spans="1:23" x14ac:dyDescent="0.45">
      <c r="A2" s="2" t="str">
        <f>'Population Definitions'!B2</f>
        <v>Gen 0-4</v>
      </c>
      <c r="B2" t="s">
        <v>5</v>
      </c>
      <c r="C2" t="str">
        <f t="shared" ref="C2:C13" si="0">IF(SUMPRODUCT(--(E2:W2&lt;&gt;""))=0,0,"N.A.")</f>
        <v>N.A.</v>
      </c>
      <c r="D2" s="2" t="s">
        <v>6</v>
      </c>
      <c r="E2" s="78">
        <v>0.44500000000000001</v>
      </c>
      <c r="F2" s="78"/>
      <c r="G2" s="78"/>
      <c r="H2" s="78"/>
      <c r="I2" s="78"/>
      <c r="J2" s="78"/>
      <c r="K2" s="78">
        <v>0.49289064565483448</v>
      </c>
      <c r="L2" s="78">
        <v>0.4995</v>
      </c>
      <c r="M2" s="78">
        <v>0.5</v>
      </c>
      <c r="N2" s="78">
        <v>0.5</v>
      </c>
    </row>
    <row r="3" spans="1:23" x14ac:dyDescent="0.45">
      <c r="A3" s="2" t="str">
        <f>'Population Definitions'!B3</f>
        <v>Gen 5-14</v>
      </c>
      <c r="B3" t="s">
        <v>5</v>
      </c>
      <c r="C3">
        <f t="shared" si="0"/>
        <v>0</v>
      </c>
      <c r="D3" s="2" t="s">
        <v>6</v>
      </c>
    </row>
    <row r="4" spans="1:23" x14ac:dyDescent="0.45">
      <c r="A4" s="2" t="str">
        <f>'Population Definitions'!B4</f>
        <v>Gen 15-64</v>
      </c>
      <c r="B4" t="s">
        <v>5</v>
      </c>
      <c r="C4">
        <f t="shared" si="0"/>
        <v>0</v>
      </c>
      <c r="D4" s="2" t="s">
        <v>6</v>
      </c>
    </row>
    <row r="5" spans="1:23" x14ac:dyDescent="0.45">
      <c r="A5" s="2" t="str">
        <f>'Population Definitions'!B5</f>
        <v>Gen 65+</v>
      </c>
      <c r="B5" t="s">
        <v>5</v>
      </c>
      <c r="C5">
        <f t="shared" si="0"/>
        <v>0</v>
      </c>
      <c r="D5" s="2" t="s">
        <v>6</v>
      </c>
    </row>
    <row r="6" spans="1:23" x14ac:dyDescent="0.45">
      <c r="A6" s="2" t="str">
        <f>'Population Definitions'!B6</f>
        <v>PLHIV 15-64</v>
      </c>
      <c r="B6" t="s">
        <v>5</v>
      </c>
      <c r="C6">
        <f t="shared" si="0"/>
        <v>0</v>
      </c>
      <c r="D6" s="2" t="s">
        <v>6</v>
      </c>
    </row>
    <row r="7" spans="1:23" x14ac:dyDescent="0.45">
      <c r="A7" s="2" t="str">
        <f>'Population Definitions'!B7</f>
        <v>PLHIV 65+</v>
      </c>
      <c r="B7" t="s">
        <v>5</v>
      </c>
      <c r="C7">
        <f t="shared" si="0"/>
        <v>0</v>
      </c>
      <c r="D7" s="2" t="s">
        <v>6</v>
      </c>
    </row>
    <row r="8" spans="1:23" x14ac:dyDescent="0.45">
      <c r="A8" s="2" t="str">
        <f>'Population Definitions'!B8</f>
        <v>Prisoners</v>
      </c>
      <c r="B8" t="s">
        <v>5</v>
      </c>
      <c r="C8">
        <f t="shared" si="0"/>
        <v>0</v>
      </c>
      <c r="D8" s="2" t="s">
        <v>6</v>
      </c>
    </row>
    <row r="9" spans="1:23" x14ac:dyDescent="0.45">
      <c r="A9" s="2" t="str">
        <f>'Population Definitions'!B9</f>
        <v>PLHIV Prisoners</v>
      </c>
      <c r="B9" t="s">
        <v>5</v>
      </c>
      <c r="C9">
        <f t="shared" si="0"/>
        <v>0</v>
      </c>
      <c r="D9" s="2" t="s">
        <v>6</v>
      </c>
    </row>
    <row r="10" spans="1:23" x14ac:dyDescent="0.45">
      <c r="A10" s="2" t="str">
        <f>'Population Definitions'!B10</f>
        <v>Health Care Workers</v>
      </c>
      <c r="B10" t="s">
        <v>5</v>
      </c>
      <c r="C10">
        <f t="shared" si="0"/>
        <v>0</v>
      </c>
      <c r="D10" s="2" t="s">
        <v>6</v>
      </c>
    </row>
    <row r="11" spans="1:23" x14ac:dyDescent="0.45">
      <c r="A11" s="2" t="str">
        <f>'Population Definitions'!B11</f>
        <v>PLHIV Health Care Workers</v>
      </c>
      <c r="B11" t="s">
        <v>5</v>
      </c>
      <c r="C11">
        <f t="shared" si="0"/>
        <v>0</v>
      </c>
      <c r="D11" s="2" t="s">
        <v>6</v>
      </c>
    </row>
    <row r="12" spans="1:23" x14ac:dyDescent="0.45">
      <c r="A12" s="2" t="str">
        <f>'Population Definitions'!B12</f>
        <v>Miners</v>
      </c>
      <c r="B12" t="s">
        <v>5</v>
      </c>
      <c r="C12">
        <f t="shared" si="0"/>
        <v>0</v>
      </c>
      <c r="D12" s="2" t="s">
        <v>6</v>
      </c>
    </row>
    <row r="13" spans="1:23" x14ac:dyDescent="0.45">
      <c r="A13" s="2" t="str">
        <f>'Population Definitions'!B13</f>
        <v>PLHIV Miners</v>
      </c>
      <c r="B13" t="s">
        <v>5</v>
      </c>
      <c r="C13">
        <f t="shared" si="0"/>
        <v>0</v>
      </c>
      <c r="D13" s="2" t="s">
        <v>6</v>
      </c>
    </row>
    <row r="15" spans="1:23" x14ac:dyDescent="0.45">
      <c r="A15" s="1" t="s">
        <v>53</v>
      </c>
      <c r="B15" s="1" t="s">
        <v>3</v>
      </c>
      <c r="C15" s="1" t="s">
        <v>4</v>
      </c>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c r="W15" s="1">
        <v>2018</v>
      </c>
    </row>
    <row r="16" spans="1:23" x14ac:dyDescent="0.45">
      <c r="A16" s="2" t="str">
        <f>'Population Definitions'!B2</f>
        <v>Gen 0-4</v>
      </c>
      <c r="B16" t="s">
        <v>41</v>
      </c>
      <c r="C16">
        <f t="shared" ref="C16:C27" si="1">IF(SUMPRODUCT(--(E16:W16&lt;&gt;""))=0,0,"N.A.")</f>
        <v>0</v>
      </c>
      <c r="D16" s="2" t="s">
        <v>6</v>
      </c>
    </row>
    <row r="17" spans="1:23" x14ac:dyDescent="0.45">
      <c r="A17" s="2" t="str">
        <f>'Population Definitions'!B3</f>
        <v>Gen 5-14</v>
      </c>
      <c r="B17" t="s">
        <v>41</v>
      </c>
      <c r="C17">
        <f t="shared" si="1"/>
        <v>0</v>
      </c>
      <c r="D17" s="2" t="s">
        <v>6</v>
      </c>
    </row>
    <row r="18" spans="1:23" x14ac:dyDescent="0.45">
      <c r="A18" s="2" t="str">
        <f>'Population Definitions'!B4</f>
        <v>Gen 15-64</v>
      </c>
      <c r="B18" t="s">
        <v>41</v>
      </c>
      <c r="C18">
        <f t="shared" si="1"/>
        <v>0</v>
      </c>
      <c r="D18" s="2" t="s">
        <v>6</v>
      </c>
    </row>
    <row r="19" spans="1:23" x14ac:dyDescent="0.45">
      <c r="A19" s="2" t="str">
        <f>'Population Definitions'!B5</f>
        <v>Gen 65+</v>
      </c>
      <c r="B19" t="s">
        <v>41</v>
      </c>
      <c r="C19">
        <f t="shared" si="1"/>
        <v>0</v>
      </c>
      <c r="D19" s="2" t="s">
        <v>6</v>
      </c>
    </row>
    <row r="20" spans="1:23" x14ac:dyDescent="0.45">
      <c r="A20" s="2" t="str">
        <f>'Population Definitions'!B6</f>
        <v>PLHIV 15-64</v>
      </c>
      <c r="B20" t="s">
        <v>41</v>
      </c>
      <c r="C20">
        <f t="shared" si="1"/>
        <v>0</v>
      </c>
      <c r="D20" s="2" t="s">
        <v>6</v>
      </c>
    </row>
    <row r="21" spans="1:23" x14ac:dyDescent="0.45">
      <c r="A21" s="2" t="str">
        <f>'Population Definitions'!B7</f>
        <v>PLHIV 65+</v>
      </c>
      <c r="B21" t="s">
        <v>41</v>
      </c>
      <c r="C21">
        <f t="shared" si="1"/>
        <v>0</v>
      </c>
      <c r="D21" s="2" t="s">
        <v>6</v>
      </c>
    </row>
    <row r="22" spans="1:23" x14ac:dyDescent="0.45">
      <c r="A22" s="2" t="str">
        <f>'Population Definitions'!B8</f>
        <v>Prisoners</v>
      </c>
      <c r="B22" t="s">
        <v>41</v>
      </c>
      <c r="C22">
        <f t="shared" si="1"/>
        <v>0</v>
      </c>
      <c r="D22" s="2" t="s">
        <v>6</v>
      </c>
    </row>
    <row r="23" spans="1:23" x14ac:dyDescent="0.45">
      <c r="A23" s="2" t="str">
        <f>'Population Definitions'!B9</f>
        <v>PLHIV Prisoners</v>
      </c>
      <c r="B23" t="s">
        <v>41</v>
      </c>
      <c r="C23">
        <f t="shared" si="1"/>
        <v>0</v>
      </c>
      <c r="D23" s="2" t="s">
        <v>6</v>
      </c>
    </row>
    <row r="24" spans="1:23" x14ac:dyDescent="0.45">
      <c r="A24" s="2" t="str">
        <f>'Population Definitions'!B10</f>
        <v>Health Care Workers</v>
      </c>
      <c r="B24" t="s">
        <v>41</v>
      </c>
      <c r="C24">
        <f t="shared" si="1"/>
        <v>0</v>
      </c>
      <c r="D24" s="2" t="s">
        <v>6</v>
      </c>
    </row>
    <row r="25" spans="1:23" x14ac:dyDescent="0.45">
      <c r="A25" s="2" t="str">
        <f>'Population Definitions'!B11</f>
        <v>PLHIV Health Care Workers</v>
      </c>
      <c r="B25" t="s">
        <v>41</v>
      </c>
      <c r="C25">
        <f t="shared" si="1"/>
        <v>0</v>
      </c>
      <c r="D25" s="2" t="s">
        <v>6</v>
      </c>
    </row>
    <row r="26" spans="1:23" x14ac:dyDescent="0.45">
      <c r="A26" s="2" t="str">
        <f>'Population Definitions'!B12</f>
        <v>Miners</v>
      </c>
      <c r="B26" t="s">
        <v>41</v>
      </c>
      <c r="C26">
        <f t="shared" si="1"/>
        <v>0</v>
      </c>
      <c r="D26" s="2" t="s">
        <v>6</v>
      </c>
    </row>
    <row r="27" spans="1:23" x14ac:dyDescent="0.45">
      <c r="A27" s="2" t="str">
        <f>'Population Definitions'!B13</f>
        <v>PLHIV Miners</v>
      </c>
      <c r="B27" t="s">
        <v>41</v>
      </c>
      <c r="C27">
        <f t="shared" si="1"/>
        <v>0</v>
      </c>
      <c r="D27" s="2" t="s">
        <v>6</v>
      </c>
    </row>
    <row r="29" spans="1:23" x14ac:dyDescent="0.45">
      <c r="A29" s="1" t="s">
        <v>54</v>
      </c>
      <c r="B29" s="1" t="s">
        <v>3</v>
      </c>
      <c r="C29" s="1" t="s">
        <v>4</v>
      </c>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c r="W29" s="1">
        <v>2018</v>
      </c>
    </row>
    <row r="30" spans="1:23" x14ac:dyDescent="0.45">
      <c r="A30" s="2" t="str">
        <f>'Population Definitions'!B2</f>
        <v>Gen 0-4</v>
      </c>
      <c r="B30" t="s">
        <v>41</v>
      </c>
      <c r="C30">
        <f t="shared" ref="C30:C41" si="2">IF(SUMPRODUCT(--(E30:W30&lt;&gt;""))=0,0,"N.A.")</f>
        <v>0</v>
      </c>
      <c r="D30" s="2" t="s">
        <v>6</v>
      </c>
    </row>
    <row r="31" spans="1:23" x14ac:dyDescent="0.45">
      <c r="A31" s="2" t="str">
        <f>'Population Definitions'!B3</f>
        <v>Gen 5-14</v>
      </c>
      <c r="B31" t="s">
        <v>41</v>
      </c>
      <c r="C31">
        <f t="shared" si="2"/>
        <v>0</v>
      </c>
      <c r="D31" s="2" t="s">
        <v>6</v>
      </c>
    </row>
    <row r="32" spans="1:23" x14ac:dyDescent="0.45">
      <c r="A32" s="2" t="str">
        <f>'Population Definitions'!B4</f>
        <v>Gen 15-64</v>
      </c>
      <c r="B32" t="s">
        <v>41</v>
      </c>
      <c r="C32">
        <f t="shared" si="2"/>
        <v>0</v>
      </c>
      <c r="D32" s="2" t="s">
        <v>6</v>
      </c>
    </row>
    <row r="33" spans="1:23" x14ac:dyDescent="0.45">
      <c r="A33" s="2" t="str">
        <f>'Population Definitions'!B5</f>
        <v>Gen 65+</v>
      </c>
      <c r="B33" t="s">
        <v>41</v>
      </c>
      <c r="C33">
        <f t="shared" si="2"/>
        <v>0</v>
      </c>
      <c r="D33" s="2" t="s">
        <v>6</v>
      </c>
    </row>
    <row r="34" spans="1:23" x14ac:dyDescent="0.45">
      <c r="A34" s="2" t="str">
        <f>'Population Definitions'!B6</f>
        <v>PLHIV 15-64</v>
      </c>
      <c r="B34" t="s">
        <v>41</v>
      </c>
      <c r="C34">
        <f t="shared" si="2"/>
        <v>0</v>
      </c>
      <c r="D34" s="2" t="s">
        <v>6</v>
      </c>
    </row>
    <row r="35" spans="1:23" x14ac:dyDescent="0.45">
      <c r="A35" s="2" t="str">
        <f>'Population Definitions'!B7</f>
        <v>PLHIV 65+</v>
      </c>
      <c r="B35" t="s">
        <v>41</v>
      </c>
      <c r="C35">
        <f t="shared" si="2"/>
        <v>0</v>
      </c>
      <c r="D35" s="2" t="s">
        <v>6</v>
      </c>
    </row>
    <row r="36" spans="1:23" x14ac:dyDescent="0.45">
      <c r="A36" s="2" t="str">
        <f>'Population Definitions'!B8</f>
        <v>Prisoners</v>
      </c>
      <c r="B36" t="s">
        <v>41</v>
      </c>
      <c r="C36">
        <f t="shared" si="2"/>
        <v>0</v>
      </c>
      <c r="D36" s="2" t="s">
        <v>6</v>
      </c>
    </row>
    <row r="37" spans="1:23" x14ac:dyDescent="0.45">
      <c r="A37" s="2" t="str">
        <f>'Population Definitions'!B9</f>
        <v>PLHIV Prisoners</v>
      </c>
      <c r="B37" t="s">
        <v>41</v>
      </c>
      <c r="C37">
        <f t="shared" si="2"/>
        <v>0</v>
      </c>
      <c r="D37" s="2" t="s">
        <v>6</v>
      </c>
    </row>
    <row r="38" spans="1:23" x14ac:dyDescent="0.45">
      <c r="A38" s="2" t="str">
        <f>'Population Definitions'!B10</f>
        <v>Health Care Workers</v>
      </c>
      <c r="B38" t="s">
        <v>41</v>
      </c>
      <c r="C38">
        <f t="shared" si="2"/>
        <v>0</v>
      </c>
      <c r="D38" s="2" t="s">
        <v>6</v>
      </c>
    </row>
    <row r="39" spans="1:23" x14ac:dyDescent="0.45">
      <c r="A39" s="2" t="str">
        <f>'Population Definitions'!B11</f>
        <v>PLHIV Health Care Workers</v>
      </c>
      <c r="B39" t="s">
        <v>41</v>
      </c>
      <c r="C39">
        <f t="shared" si="2"/>
        <v>0</v>
      </c>
      <c r="D39" s="2" t="s">
        <v>6</v>
      </c>
    </row>
    <row r="40" spans="1:23" x14ac:dyDescent="0.45">
      <c r="A40" s="2" t="str">
        <f>'Population Definitions'!B12</f>
        <v>Miners</v>
      </c>
      <c r="B40" t="s">
        <v>41</v>
      </c>
      <c r="C40">
        <f t="shared" si="2"/>
        <v>0</v>
      </c>
      <c r="D40" s="2" t="s">
        <v>6</v>
      </c>
    </row>
    <row r="41" spans="1:23" x14ac:dyDescent="0.45">
      <c r="A41" s="2" t="str">
        <f>'Population Definitions'!B13</f>
        <v>PLHIV Miners</v>
      </c>
      <c r="B41" t="s">
        <v>41</v>
      </c>
      <c r="C41">
        <f t="shared" si="2"/>
        <v>0</v>
      </c>
      <c r="D41" s="2" t="s">
        <v>6</v>
      </c>
    </row>
    <row r="43" spans="1:23" x14ac:dyDescent="0.45">
      <c r="A43" s="1" t="s">
        <v>55</v>
      </c>
      <c r="B43" s="1" t="s">
        <v>3</v>
      </c>
      <c r="C43" s="1" t="s">
        <v>4</v>
      </c>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c r="W43" s="1">
        <v>2018</v>
      </c>
    </row>
    <row r="44" spans="1:23" x14ac:dyDescent="0.45">
      <c r="A44" s="2" t="str">
        <f>'Population Definitions'!B2</f>
        <v>Gen 0-4</v>
      </c>
      <c r="B44" t="s">
        <v>41</v>
      </c>
      <c r="C44">
        <f t="shared" ref="C44:C55" si="3">IF(SUMPRODUCT(--(E44:W44&lt;&gt;""))=0,0,"N.A.")</f>
        <v>0</v>
      </c>
      <c r="D44" s="2" t="s">
        <v>6</v>
      </c>
    </row>
    <row r="45" spans="1:23" x14ac:dyDescent="0.45">
      <c r="A45" s="2" t="str">
        <f>'Population Definitions'!B3</f>
        <v>Gen 5-14</v>
      </c>
      <c r="B45" t="s">
        <v>41</v>
      </c>
      <c r="C45">
        <f t="shared" si="3"/>
        <v>0</v>
      </c>
      <c r="D45" s="2" t="s">
        <v>6</v>
      </c>
    </row>
    <row r="46" spans="1:23" x14ac:dyDescent="0.45">
      <c r="A46" s="2" t="str">
        <f>'Population Definitions'!B4</f>
        <v>Gen 15-64</v>
      </c>
      <c r="B46" t="s">
        <v>41</v>
      </c>
      <c r="C46">
        <f t="shared" si="3"/>
        <v>0</v>
      </c>
      <c r="D46" s="2" t="s">
        <v>6</v>
      </c>
    </row>
    <row r="47" spans="1:23" x14ac:dyDescent="0.45">
      <c r="A47" s="2" t="str">
        <f>'Population Definitions'!B5</f>
        <v>Gen 65+</v>
      </c>
      <c r="B47" t="s">
        <v>41</v>
      </c>
      <c r="C47">
        <f t="shared" si="3"/>
        <v>0</v>
      </c>
      <c r="D47" s="2" t="s">
        <v>6</v>
      </c>
    </row>
    <row r="48" spans="1:23" x14ac:dyDescent="0.45">
      <c r="A48" s="2" t="str">
        <f>'Population Definitions'!B6</f>
        <v>PLHIV 15-64</v>
      </c>
      <c r="B48" t="s">
        <v>41</v>
      </c>
      <c r="C48">
        <f t="shared" si="3"/>
        <v>0</v>
      </c>
      <c r="D48" s="2" t="s">
        <v>6</v>
      </c>
    </row>
    <row r="49" spans="1:4" x14ac:dyDescent="0.45">
      <c r="A49" s="2" t="str">
        <f>'Population Definitions'!B7</f>
        <v>PLHIV 65+</v>
      </c>
      <c r="B49" t="s">
        <v>41</v>
      </c>
      <c r="C49">
        <f t="shared" si="3"/>
        <v>0</v>
      </c>
      <c r="D49" s="2" t="s">
        <v>6</v>
      </c>
    </row>
    <row r="50" spans="1:4" x14ac:dyDescent="0.45">
      <c r="A50" s="2" t="str">
        <f>'Population Definitions'!B8</f>
        <v>Prisoners</v>
      </c>
      <c r="B50" t="s">
        <v>41</v>
      </c>
      <c r="C50">
        <f t="shared" si="3"/>
        <v>0</v>
      </c>
      <c r="D50" s="2" t="s">
        <v>6</v>
      </c>
    </row>
    <row r="51" spans="1:4" x14ac:dyDescent="0.45">
      <c r="A51" s="2" t="str">
        <f>'Population Definitions'!B9</f>
        <v>PLHIV Prisoners</v>
      </c>
      <c r="B51" t="s">
        <v>41</v>
      </c>
      <c r="C51">
        <f t="shared" si="3"/>
        <v>0</v>
      </c>
      <c r="D51" s="2" t="s">
        <v>6</v>
      </c>
    </row>
    <row r="52" spans="1:4" x14ac:dyDescent="0.45">
      <c r="A52" s="2" t="str">
        <f>'Population Definitions'!B10</f>
        <v>Health Care Workers</v>
      </c>
      <c r="B52" t="s">
        <v>41</v>
      </c>
      <c r="C52">
        <f t="shared" si="3"/>
        <v>0</v>
      </c>
      <c r="D52" s="2" t="s">
        <v>6</v>
      </c>
    </row>
    <row r="53" spans="1:4" x14ac:dyDescent="0.45">
      <c r="A53" s="2" t="str">
        <f>'Population Definitions'!B11</f>
        <v>PLHIV Health Care Workers</v>
      </c>
      <c r="B53" t="s">
        <v>41</v>
      </c>
      <c r="C53">
        <f t="shared" si="3"/>
        <v>0</v>
      </c>
      <c r="D53" s="2" t="s">
        <v>6</v>
      </c>
    </row>
    <row r="54" spans="1:4" x14ac:dyDescent="0.45">
      <c r="A54" s="2" t="str">
        <f>'Population Definitions'!B12</f>
        <v>Miners</v>
      </c>
      <c r="B54" t="s">
        <v>41</v>
      </c>
      <c r="C54">
        <f t="shared" si="3"/>
        <v>0</v>
      </c>
      <c r="D54" s="2" t="s">
        <v>6</v>
      </c>
    </row>
    <row r="55" spans="1:4" x14ac:dyDescent="0.45">
      <c r="A55" s="2" t="str">
        <f>'Population Definitions'!B13</f>
        <v>PLHIV Miners</v>
      </c>
      <c r="B55" t="s">
        <v>41</v>
      </c>
      <c r="C55">
        <f t="shared" si="3"/>
        <v>0</v>
      </c>
      <c r="D55" s="2" t="s">
        <v>6</v>
      </c>
    </row>
  </sheetData>
  <dataValidations count="2">
    <dataValidation type="list" allowBlank="1" showInputMessage="1" showErrorMessage="1" sqref="B2:B13" xr:uid="{00000000-0002-0000-0700-000024000000}">
      <formula1>"Number,Probability"</formula1>
    </dataValidation>
    <dataValidation type="list" allowBlank="1" showInputMessage="1" showErrorMessage="1" sqref="B44:B55 B30:B41 B16:B27" xr:uid="{00000000-0002-0000-0700-000030000000}">
      <formula1>"N.A."</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Population Definitions</vt:lpstr>
      <vt:lpstr>Transfer Definitions</vt:lpstr>
      <vt:lpstr>Transfer Details</vt:lpstr>
      <vt:lpstr>General Demographics</vt:lpstr>
      <vt:lpstr>Active TB Prevalence</vt:lpstr>
      <vt:lpstr>Latent TB Prevalence</vt:lpstr>
      <vt:lpstr>Notified Cases</vt:lpstr>
      <vt:lpstr>Infection Susceptibility</vt:lpstr>
      <vt:lpstr>Latent Testing and Treatment</vt:lpstr>
      <vt:lpstr>Latent Progression Rates</vt:lpstr>
      <vt:lpstr>Active TB Testing and Treatment</vt:lpstr>
      <vt:lpstr>Active TB Progression Rates</vt:lpstr>
      <vt:lpstr>Active TB Death Rates</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David J. Kedziora</cp:lastModifiedBy>
  <dcterms:created xsi:type="dcterms:W3CDTF">2018-05-02T06:14:23Z</dcterms:created>
  <dcterms:modified xsi:type="dcterms:W3CDTF">2018-06-13T08:31:46Z</dcterms:modified>
</cp:coreProperties>
</file>