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atomica\atomica\atomica\library\"/>
    </mc:Choice>
  </mc:AlternateContent>
  <xr:revisionPtr revIDLastSave="0" documentId="13_ncr:1_{679CA555-6B9C-4B94-A471-B877ABF3BC3C}" xr6:coauthVersionLast="38" xr6:coauthVersionMax="38" xr10:uidLastSave="{00000000-0000-0000-0000-000000000000}"/>
  <bookViews>
    <workbookView xWindow="240" yWindow="465" windowWidth="16095" windowHeight="9660" activeTab="1" xr2:uid="{00000000-000D-0000-FFFF-FFFF00000000}"/>
  </bookViews>
  <sheets>
    <sheet name="Population Definitions" sheetId="1" r:id="rId1"/>
    <sheet name="Data" sheetId="2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5" i="2" l="1"/>
  <c r="A32" i="2"/>
  <c r="A29" i="2"/>
  <c r="F26" i="2"/>
  <c r="E26" i="2"/>
  <c r="A26" i="2"/>
  <c r="F23" i="2"/>
  <c r="E23" i="2"/>
  <c r="A23" i="2"/>
  <c r="A20" i="2"/>
  <c r="F17" i="2"/>
  <c r="E17" i="2"/>
  <c r="A17" i="2"/>
  <c r="A14" i="2"/>
  <c r="A11" i="2"/>
  <c r="F8" i="2"/>
  <c r="F11" i="2" s="1"/>
  <c r="F14" i="2" s="1"/>
  <c r="A8" i="2"/>
  <c r="F5" i="2"/>
  <c r="E5" i="2"/>
  <c r="E8" i="2" s="1"/>
  <c r="E11" i="2" s="1"/>
  <c r="E14" i="2" s="1"/>
  <c r="A5" i="2"/>
  <c r="E2" i="2"/>
  <c r="A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5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Microsoft Office User:
Assuming prevalence of 0.5%, taken from a study in Nigeria - https://www.ncbi.nlm.nih.gov/pubmed/29479954</t>
        </r>
      </text>
    </comment>
    <comment ref="F5" authorId="0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>Microsoft Office User:
Assuming prevalence of 0.5%, taken from a study in Nigeria - https://www.ncbi.nlm.nih.gov/pubmed/29479954</t>
        </r>
      </text>
    </comment>
    <comment ref="E8" authorId="0" shapeId="0" xr:uid="{00000000-0006-0000-0100-000003000000}">
      <text>
        <r>
          <rPr>
            <sz val="11"/>
            <color theme="1"/>
            <rFont val="Calibri"/>
            <family val="2"/>
            <scheme val="minor"/>
          </rPr>
          <t>Microsoft Office User:
9.3% (All women aged 15-49 ever screened, DHS 2010 Armenia)</t>
        </r>
      </text>
    </comment>
    <comment ref="F8" authorId="0" shapeId="0" xr:uid="{00000000-0006-0000-0100-000004000000}">
      <text>
        <r>
          <rPr>
            <sz val="11"/>
            <color theme="1"/>
            <rFont val="Calibri"/>
            <family val="2"/>
            <scheme val="minor"/>
          </rPr>
          <t>Microsoft Office User:
9.3% (All women aged 15-49 ever screened, DHS 2010 Armenia)</t>
        </r>
      </text>
    </comment>
    <comment ref="E11" authorId="0" shapeId="0" xr:uid="{00000000-0006-0000-0100-000005000000}">
      <text>
        <r>
          <rPr>
            <sz val="11"/>
            <color theme="1"/>
            <rFont val="Calibri"/>
            <family val="2"/>
            <scheme val="minor"/>
          </rPr>
          <t>Microsoft Office User:
Assume that 80% of those with cervical cancer who received a screening were diagnosed with cervical cancer</t>
        </r>
      </text>
    </comment>
    <comment ref="F11" authorId="0" shapeId="0" xr:uid="{00000000-0006-0000-0100-000006000000}">
      <text>
        <r>
          <rPr>
            <sz val="11"/>
            <color theme="1"/>
            <rFont val="Calibri"/>
            <family val="2"/>
            <scheme val="minor"/>
          </rPr>
          <t>Microsoft Office User:
Assume that 80% of those with cervical cancer who received a screening were diagnosed with cervical cancer</t>
        </r>
      </text>
    </comment>
    <comment ref="E14" authorId="0" shapeId="0" xr:uid="{00000000-0006-0000-0100-000007000000}">
      <text>
        <r>
          <rPr>
            <sz val="11"/>
            <color theme="1"/>
            <rFont val="Calibri"/>
            <family val="2"/>
            <scheme val="minor"/>
          </rPr>
          <t>Microsoft Office User:
Assume 50% are treated</t>
        </r>
      </text>
    </comment>
    <comment ref="F14" authorId="0" shapeId="0" xr:uid="{00000000-0006-0000-0100-000008000000}">
      <text>
        <r>
          <rPr>
            <sz val="11"/>
            <color theme="1"/>
            <rFont val="Calibri"/>
            <family val="2"/>
            <scheme val="minor"/>
          </rPr>
          <t>Microsoft Office User:
Assume 50% are treated</t>
        </r>
      </text>
    </comment>
    <comment ref="E20" authorId="0" shapeId="0" xr:uid="{00000000-0006-0000-0100-000009000000}">
      <text>
        <r>
          <rPr>
            <sz val="11"/>
            <color theme="1"/>
            <rFont val="Calibri"/>
            <family val="2"/>
            <scheme val="minor"/>
          </rPr>
          <t>Microsoft Office User:
From http://www.hpvcentre.net/statistics/reports/ARM.pdf</t>
        </r>
      </text>
    </comment>
    <comment ref="F20" authorId="0" shapeId="0" xr:uid="{00000000-0006-0000-0100-00000A000000}">
      <text>
        <r>
          <rPr>
            <sz val="11"/>
            <color theme="1"/>
            <rFont val="Calibri"/>
            <family val="2"/>
            <scheme val="minor"/>
          </rPr>
          <t>Microsoft Office User:
From http://www.hpvcentre.net/statistics/reports/ARM.pdf</t>
        </r>
      </text>
    </comment>
  </commentList>
</comments>
</file>

<file path=xl/sharedStrings.xml><?xml version="1.0" encoding="utf-8"?>
<sst xmlns="http://schemas.openxmlformats.org/spreadsheetml/2006/main" count="64" uniqueCount="21">
  <si>
    <t>Abbreviation</t>
  </si>
  <si>
    <t>Full Name</t>
  </si>
  <si>
    <t>women</t>
  </si>
  <si>
    <t>Women 30-64</t>
  </si>
  <si>
    <t>Population size</t>
  </si>
  <si>
    <t>Units</t>
  </si>
  <si>
    <t>Constant</t>
  </si>
  <si>
    <t>Number</t>
  </si>
  <si>
    <t>OR</t>
  </si>
  <si>
    <t>Estimated number of women with cervical cancer</t>
  </si>
  <si>
    <t>Estimated number of women with cervical cancer who have ever been screened</t>
  </si>
  <si>
    <t>Estimated number of women with cervical cancer who have ever been diagnosed</t>
  </si>
  <si>
    <t>Estimated number of women being treated for cervical cancer</t>
  </si>
  <si>
    <t>Annual number of births</t>
  </si>
  <si>
    <t>Estimated number of new cervical cancer cases annually</t>
  </si>
  <si>
    <t>Annual number screened</t>
  </si>
  <si>
    <t>Annual number of new diagnoses</t>
  </si>
  <si>
    <t>Annual number newly initiated onto treatment</t>
  </si>
  <si>
    <t>Mortality rate</t>
  </si>
  <si>
    <t>Probability</t>
  </si>
  <si>
    <t>Mortality rate for those with untreated cervical cancer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</si>
</sst>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0" borderId="0" xfId="0" applyAlignment="1">
      <alignment horizontal="center"/>
    </xf>
    <xf numFmtId="0" fontId="0" fillId="3" borderId="2" xfId="0" applyFill="1" applyBorder="1"/>
  </cellXfs>
  <cellStyles count="1">
    <cellStyle name="Normal" xfId="0" builtinId="0"/>
  </cellStyles>
  <dxfs count="24"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B2"/>
  <sheetViews>
    <sheetView workbookViewId="0">
      <selection activeCell="B3" sqref="B3"/>
    </sheetView>
  </sheetViews>
  <sheetFormatPr defaultColWidth="8.85546875" defaultRowHeight="15" x14ac:dyDescent="0.25"/>
  <cols>
    <col min="1" max="2" width="14.855468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2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H35"/>
  <sheetViews>
    <sheetView tabSelected="1" topLeftCell="A20" workbookViewId="0">
      <selection activeCell="A35" sqref="A35"/>
    </sheetView>
  </sheetViews>
  <sheetFormatPr defaultColWidth="8.85546875" defaultRowHeight="15" x14ac:dyDescent="0.25"/>
  <cols>
    <col min="1" max="1" width="53.42578125" customWidth="1"/>
    <col min="2" max="2" width="13.85546875" customWidth="1"/>
    <col min="3" max="3" width="10.42578125" customWidth="1"/>
    <col min="4" max="4" width="3.85546875" customWidth="1"/>
  </cols>
  <sheetData>
    <row r="1" spans="1:8" x14ac:dyDescent="0.25">
      <c r="A1" s="1" t="s">
        <v>4</v>
      </c>
      <c r="B1" s="1" t="s">
        <v>5</v>
      </c>
      <c r="C1" s="1" t="s">
        <v>6</v>
      </c>
      <c r="D1" s="1"/>
      <c r="E1" s="1">
        <v>2016</v>
      </c>
      <c r="F1" s="1">
        <v>2017</v>
      </c>
      <c r="G1" s="1">
        <v>2018</v>
      </c>
      <c r="H1" s="1">
        <v>2019</v>
      </c>
    </row>
    <row r="2" spans="1:8" x14ac:dyDescent="0.25">
      <c r="A2" s="1" t="str">
        <f>'Population Definitions'!$A$2</f>
        <v>women</v>
      </c>
      <c r="B2" t="s">
        <v>7</v>
      </c>
      <c r="C2" s="2"/>
      <c r="D2" s="3" t="s">
        <v>8</v>
      </c>
      <c r="E2" s="2">
        <f>F2/1.01</f>
        <v>636340.59405940596</v>
      </c>
      <c r="F2" s="2">
        <v>642704</v>
      </c>
      <c r="G2" s="2"/>
      <c r="H2" s="2"/>
    </row>
    <row r="4" spans="1:8" x14ac:dyDescent="0.25">
      <c r="A4" s="1" t="s">
        <v>9</v>
      </c>
      <c r="B4" s="1" t="s">
        <v>5</v>
      </c>
      <c r="C4" s="1" t="s">
        <v>6</v>
      </c>
      <c r="D4" s="1"/>
      <c r="E4" s="1">
        <v>2016</v>
      </c>
      <c r="F4" s="1">
        <v>2017</v>
      </c>
      <c r="G4" s="1">
        <v>2018</v>
      </c>
      <c r="H4" s="1">
        <v>2019</v>
      </c>
    </row>
    <row r="5" spans="1:8" x14ac:dyDescent="0.25">
      <c r="A5" s="1" t="str">
        <f>'Population Definitions'!$A$2</f>
        <v>women</v>
      </c>
      <c r="B5" t="s">
        <v>7</v>
      </c>
      <c r="C5" s="2"/>
      <c r="D5" s="3" t="s">
        <v>8</v>
      </c>
      <c r="E5" s="2">
        <f>5/1000*E2</f>
        <v>3181.7029702970299</v>
      </c>
      <c r="F5" s="2">
        <f>5/1000*F2</f>
        <v>3213.52</v>
      </c>
      <c r="G5" s="2"/>
      <c r="H5" s="2"/>
    </row>
    <row r="7" spans="1:8" x14ac:dyDescent="0.25">
      <c r="A7" s="1" t="s">
        <v>10</v>
      </c>
      <c r="B7" s="1" t="s">
        <v>5</v>
      </c>
      <c r="C7" s="1" t="s">
        <v>6</v>
      </c>
      <c r="D7" s="1"/>
      <c r="E7" s="1">
        <v>2016</v>
      </c>
      <c r="F7" s="1">
        <v>2017</v>
      </c>
      <c r="G7" s="1">
        <v>2018</v>
      </c>
      <c r="H7" s="1">
        <v>2019</v>
      </c>
    </row>
    <row r="8" spans="1:8" x14ac:dyDescent="0.25">
      <c r="A8" s="1" t="str">
        <f>'Population Definitions'!$A$2</f>
        <v>women</v>
      </c>
      <c r="B8" t="s">
        <v>7</v>
      </c>
      <c r="C8" s="2"/>
      <c r="D8" s="3" t="s">
        <v>8</v>
      </c>
      <c r="E8" s="2">
        <f>E5*0.093</f>
        <v>295.89837623762378</v>
      </c>
      <c r="F8" s="2">
        <f>F5*0.093</f>
        <v>298.85735999999997</v>
      </c>
      <c r="G8" s="2"/>
      <c r="H8" s="2"/>
    </row>
    <row r="10" spans="1:8" x14ac:dyDescent="0.25">
      <c r="A10" s="1" t="s">
        <v>11</v>
      </c>
      <c r="B10" s="1" t="s">
        <v>5</v>
      </c>
      <c r="C10" s="1" t="s">
        <v>6</v>
      </c>
      <c r="D10" s="1"/>
      <c r="E10" s="1">
        <v>2016</v>
      </c>
      <c r="F10" s="1">
        <v>2017</v>
      </c>
      <c r="G10" s="1">
        <v>2018</v>
      </c>
      <c r="H10" s="1">
        <v>2019</v>
      </c>
    </row>
    <row r="11" spans="1:8" x14ac:dyDescent="0.25">
      <c r="A11" s="1" t="str">
        <f>'Population Definitions'!$A$2</f>
        <v>women</v>
      </c>
      <c r="B11" t="s">
        <v>7</v>
      </c>
      <c r="C11" s="2"/>
      <c r="D11" s="3" t="s">
        <v>8</v>
      </c>
      <c r="E11" s="2">
        <f>E8*0.9</f>
        <v>266.3085386138614</v>
      </c>
      <c r="F11" s="2">
        <f>F8*0.9</f>
        <v>268.97162399999996</v>
      </c>
      <c r="G11" s="2"/>
      <c r="H11" s="2"/>
    </row>
    <row r="13" spans="1:8" x14ac:dyDescent="0.25">
      <c r="A13" s="1" t="s">
        <v>12</v>
      </c>
      <c r="B13" s="1" t="s">
        <v>5</v>
      </c>
      <c r="C13" s="1" t="s">
        <v>6</v>
      </c>
      <c r="D13" s="1"/>
      <c r="E13" s="1">
        <v>2016</v>
      </c>
      <c r="F13" s="1">
        <v>2017</v>
      </c>
      <c r="G13" s="1">
        <v>2018</v>
      </c>
      <c r="H13" s="1">
        <v>2019</v>
      </c>
    </row>
    <row r="14" spans="1:8" x14ac:dyDescent="0.25">
      <c r="A14" s="1" t="str">
        <f>'Population Definitions'!$A$2</f>
        <v>women</v>
      </c>
      <c r="B14" t="s">
        <v>7</v>
      </c>
      <c r="C14" s="2"/>
      <c r="D14" s="3" t="s">
        <v>8</v>
      </c>
      <c r="E14" s="2">
        <f>E11*0.5</f>
        <v>133.1542693069307</v>
      </c>
      <c r="F14" s="2">
        <f>F11*0.5</f>
        <v>134.48581199999998</v>
      </c>
      <c r="G14" s="2"/>
      <c r="H14" s="2"/>
    </row>
    <row r="16" spans="1:8" x14ac:dyDescent="0.25">
      <c r="A16" s="1" t="s">
        <v>13</v>
      </c>
      <c r="B16" s="1" t="s">
        <v>5</v>
      </c>
      <c r="C16" s="1" t="s">
        <v>6</v>
      </c>
      <c r="D16" s="1"/>
      <c r="E16" s="1">
        <v>2016</v>
      </c>
      <c r="F16" s="1">
        <v>2017</v>
      </c>
      <c r="G16" s="1">
        <v>2018</v>
      </c>
      <c r="H16" s="1">
        <v>2019</v>
      </c>
    </row>
    <row r="17" spans="1:8" x14ac:dyDescent="0.25">
      <c r="A17" s="1" t="str">
        <f>'Population Definitions'!$A$2</f>
        <v>women</v>
      </c>
      <c r="B17" t="s">
        <v>7</v>
      </c>
      <c r="C17" s="2"/>
      <c r="D17" s="3" t="s">
        <v>8</v>
      </c>
      <c r="E17" s="2">
        <f>13/1000*E2</f>
        <v>8272.4277227722778</v>
      </c>
      <c r="F17" s="2">
        <f>13/1000*F2</f>
        <v>8355.152</v>
      </c>
      <c r="G17" s="2"/>
      <c r="H17" s="2"/>
    </row>
    <row r="19" spans="1:8" x14ac:dyDescent="0.25">
      <c r="A19" s="1" t="s">
        <v>14</v>
      </c>
      <c r="B19" s="1" t="s">
        <v>5</v>
      </c>
      <c r="C19" s="1" t="s">
        <v>6</v>
      </c>
      <c r="D19" s="1"/>
      <c r="E19" s="1">
        <v>2016</v>
      </c>
      <c r="F19" s="1">
        <v>2017</v>
      </c>
      <c r="G19" s="1">
        <v>2018</v>
      </c>
      <c r="H19" s="1">
        <v>2019</v>
      </c>
    </row>
    <row r="20" spans="1:8" x14ac:dyDescent="0.25">
      <c r="A20" s="1" t="str">
        <f>'Population Definitions'!$A$2</f>
        <v>women</v>
      </c>
      <c r="B20" t="s">
        <v>7</v>
      </c>
      <c r="C20" s="2"/>
      <c r="D20" s="3" t="s">
        <v>8</v>
      </c>
      <c r="E20" s="2">
        <v>272</v>
      </c>
      <c r="F20" s="2">
        <v>272</v>
      </c>
      <c r="G20" s="2"/>
      <c r="H20" s="2"/>
    </row>
    <row r="22" spans="1:8" x14ac:dyDescent="0.25">
      <c r="A22" s="1" t="s">
        <v>15</v>
      </c>
      <c r="B22" s="1" t="s">
        <v>5</v>
      </c>
      <c r="C22" s="1" t="s">
        <v>6</v>
      </c>
      <c r="D22" s="1"/>
      <c r="E22" s="1">
        <v>2016</v>
      </c>
      <c r="F22" s="1">
        <v>2017</v>
      </c>
      <c r="G22" s="1">
        <v>2018</v>
      </c>
      <c r="H22" s="1">
        <v>2019</v>
      </c>
    </row>
    <row r="23" spans="1:8" x14ac:dyDescent="0.25">
      <c r="A23" s="1" t="str">
        <f>'Population Definitions'!$A$2</f>
        <v>women</v>
      </c>
      <c r="B23" t="s">
        <v>7</v>
      </c>
      <c r="C23" s="2"/>
      <c r="D23" s="3" t="s">
        <v>8</v>
      </c>
      <c r="E23" s="2">
        <f>0.093*E2</f>
        <v>59179.675247524756</v>
      </c>
      <c r="F23" s="2">
        <f>0.093*F2</f>
        <v>59771.472000000002</v>
      </c>
      <c r="G23" s="2"/>
      <c r="H23" s="2"/>
    </row>
    <row r="25" spans="1:8" x14ac:dyDescent="0.25">
      <c r="A25" s="1" t="s">
        <v>16</v>
      </c>
      <c r="B25" s="1" t="s">
        <v>5</v>
      </c>
      <c r="C25" s="1" t="s">
        <v>6</v>
      </c>
      <c r="D25" s="1"/>
      <c r="E25" s="1">
        <v>2016</v>
      </c>
      <c r="F25" s="1">
        <v>2017</v>
      </c>
      <c r="G25" s="1">
        <v>2018</v>
      </c>
      <c r="H25" s="1">
        <v>2019</v>
      </c>
    </row>
    <row r="26" spans="1:8" x14ac:dyDescent="0.25">
      <c r="A26" s="1" t="str">
        <f>'Population Definitions'!$A$2</f>
        <v>women</v>
      </c>
      <c r="B26" t="s">
        <v>7</v>
      </c>
      <c r="C26" s="2"/>
      <c r="D26" s="3" t="s">
        <v>8</v>
      </c>
      <c r="E26" s="2">
        <f>200</f>
        <v>200</v>
      </c>
      <c r="F26" s="2">
        <f>200</f>
        <v>200</v>
      </c>
      <c r="G26" s="2"/>
      <c r="H26" s="2"/>
    </row>
    <row r="28" spans="1:8" x14ac:dyDescent="0.25">
      <c r="A28" s="1" t="s">
        <v>17</v>
      </c>
      <c r="B28" s="1" t="s">
        <v>5</v>
      </c>
      <c r="C28" s="1" t="s">
        <v>6</v>
      </c>
      <c r="D28" s="1"/>
      <c r="E28" s="1">
        <v>2016</v>
      </c>
      <c r="F28" s="1">
        <v>2017</v>
      </c>
      <c r="G28" s="1">
        <v>2018</v>
      </c>
      <c r="H28" s="1">
        <v>2019</v>
      </c>
    </row>
    <row r="29" spans="1:8" x14ac:dyDescent="0.25">
      <c r="A29" s="1" t="str">
        <f>'Population Definitions'!$A$2</f>
        <v>women</v>
      </c>
      <c r="B29" t="s">
        <v>7</v>
      </c>
      <c r="C29" s="2"/>
      <c r="D29" s="3" t="s">
        <v>8</v>
      </c>
      <c r="E29" s="2">
        <v>80</v>
      </c>
      <c r="F29" s="2">
        <v>80</v>
      </c>
      <c r="G29" s="2"/>
      <c r="H29" s="2"/>
    </row>
    <row r="31" spans="1:8" x14ac:dyDescent="0.25">
      <c r="A31" s="1" t="s">
        <v>18</v>
      </c>
      <c r="B31" s="1" t="s">
        <v>5</v>
      </c>
      <c r="C31" s="1" t="s">
        <v>6</v>
      </c>
      <c r="D31" s="1"/>
      <c r="E31" s="1">
        <v>2016</v>
      </c>
      <c r="F31" s="1">
        <v>2017</v>
      </c>
      <c r="G31" s="1">
        <v>2018</v>
      </c>
      <c r="H31" s="1">
        <v>2019</v>
      </c>
    </row>
    <row r="32" spans="1:8" x14ac:dyDescent="0.25">
      <c r="A32" s="1" t="str">
        <f>'Population Definitions'!$A$2</f>
        <v>women</v>
      </c>
      <c r="B32" t="s">
        <v>19</v>
      </c>
      <c r="C32" s="4">
        <v>1.4999999999999999E-2</v>
      </c>
      <c r="D32" s="3" t="s">
        <v>8</v>
      </c>
      <c r="E32" s="4"/>
      <c r="F32" s="4"/>
      <c r="G32" s="4"/>
      <c r="H32" s="4"/>
    </row>
    <row r="34" spans="1:8" x14ac:dyDescent="0.25">
      <c r="A34" s="1" t="s">
        <v>20</v>
      </c>
      <c r="B34" s="1" t="s">
        <v>5</v>
      </c>
      <c r="C34" s="1" t="s">
        <v>6</v>
      </c>
      <c r="D34" s="1"/>
      <c r="E34" s="1">
        <v>2016</v>
      </c>
      <c r="F34" s="1">
        <v>2017</v>
      </c>
      <c r="G34" s="1">
        <v>2018</v>
      </c>
      <c r="H34" s="1">
        <v>2019</v>
      </c>
    </row>
    <row r="35" spans="1:8" x14ac:dyDescent="0.25">
      <c r="A35" s="1" t="str">
        <f>'Population Definitions'!$A$2</f>
        <v>women</v>
      </c>
      <c r="B35" t="s">
        <v>19</v>
      </c>
      <c r="C35" s="4">
        <v>0.05</v>
      </c>
      <c r="D35" s="3" t="s">
        <v>8</v>
      </c>
      <c r="E35" s="4"/>
      <c r="F35" s="4"/>
      <c r="G35" s="4"/>
      <c r="H35" s="4"/>
    </row>
  </sheetData>
  <conditionalFormatting sqref="C11">
    <cfRule type="expression" dxfId="23" priority="9">
      <formula>COUNTIF(E11:H11,"&lt;&gt;" &amp; "")&gt;0</formula>
    </cfRule>
    <cfRule type="expression" dxfId="22" priority="10">
      <formula>AND(COUNTIF(E11:H11,"&lt;&gt;" &amp; "")&gt;0,NOT(ISBLANK(C11)))</formula>
    </cfRule>
  </conditionalFormatting>
  <conditionalFormatting sqref="C14">
    <cfRule type="expression" dxfId="21" priority="11">
      <formula>COUNTIF(E14:H14,"&lt;&gt;" &amp; "")&gt;0</formula>
    </cfRule>
    <cfRule type="expression" dxfId="20" priority="12">
      <formula>AND(COUNTIF(E14:H14,"&lt;&gt;" &amp; "")&gt;0,NOT(ISBLANK(C14)))</formula>
    </cfRule>
  </conditionalFormatting>
  <conditionalFormatting sqref="C17">
    <cfRule type="expression" dxfId="19" priority="13">
      <formula>COUNTIF(E17:H17,"&lt;&gt;" &amp; "")&gt;0</formula>
    </cfRule>
    <cfRule type="expression" dxfId="18" priority="14">
      <formula>AND(COUNTIF(E17:H17,"&lt;&gt;" &amp; "")&gt;0,NOT(ISBLANK(C17)))</formula>
    </cfRule>
  </conditionalFormatting>
  <conditionalFormatting sqref="C2">
    <cfRule type="expression" dxfId="17" priority="3">
      <formula>COUNTIF(E2:H2,"&lt;&gt;" &amp; "")&gt;0</formula>
    </cfRule>
    <cfRule type="expression" dxfId="16" priority="4">
      <formula>AND(COUNTIF(E2:H2,"&lt;&gt;" &amp; "")&gt;0,NOT(ISBLANK(C2)))</formula>
    </cfRule>
  </conditionalFormatting>
  <conditionalFormatting sqref="C20">
    <cfRule type="expression" dxfId="15" priority="15">
      <formula>COUNTIF(E20:H20,"&lt;&gt;" &amp; "")&gt;0</formula>
    </cfRule>
    <cfRule type="expression" dxfId="14" priority="16">
      <formula>AND(COUNTIF(E20:H20,"&lt;&gt;" &amp; "")&gt;0,NOT(ISBLANK(C20)))</formula>
    </cfRule>
  </conditionalFormatting>
  <conditionalFormatting sqref="C23">
    <cfRule type="expression" dxfId="13" priority="17">
      <formula>COUNTIF(E23:H23,"&lt;&gt;" &amp; "")&gt;0</formula>
    </cfRule>
    <cfRule type="expression" dxfId="12" priority="18">
      <formula>AND(COUNTIF(E23:H23,"&lt;&gt;" &amp; "")&gt;0,NOT(ISBLANK(C23)))</formula>
    </cfRule>
  </conditionalFormatting>
  <conditionalFormatting sqref="C26">
    <cfRule type="expression" dxfId="11" priority="19">
      <formula>COUNTIF(E26:H26,"&lt;&gt;" &amp; "")&gt;0</formula>
    </cfRule>
    <cfRule type="expression" dxfId="10" priority="20">
      <formula>AND(COUNTIF(E26:H26,"&lt;&gt;" &amp; "")&gt;0,NOT(ISBLANK(C26)))</formula>
    </cfRule>
  </conditionalFormatting>
  <conditionalFormatting sqref="C29">
    <cfRule type="expression" dxfId="9" priority="21">
      <formula>COUNTIF(E29:H29,"&lt;&gt;" &amp; "")&gt;0</formula>
    </cfRule>
    <cfRule type="expression" dxfId="8" priority="22">
      <formula>AND(COUNTIF(E29:H29,"&lt;&gt;" &amp; "")&gt;0,NOT(ISBLANK(C29)))</formula>
    </cfRule>
  </conditionalFormatting>
  <conditionalFormatting sqref="C32">
    <cfRule type="expression" dxfId="7" priority="25">
      <formula>COUNTIF(E32:H32,"&lt;&gt;" &amp; "")&gt;0</formula>
    </cfRule>
    <cfRule type="expression" dxfId="6" priority="26">
      <formula>AND(COUNTIF(E32:H32,"&lt;&gt;" &amp; "")&gt;0,NOT(ISBLANK(C32)))</formula>
    </cfRule>
  </conditionalFormatting>
  <conditionalFormatting sqref="C5">
    <cfRule type="expression" dxfId="5" priority="5">
      <formula>COUNTIF(E5:H5,"&lt;&gt;" &amp; "")&gt;0</formula>
    </cfRule>
    <cfRule type="expression" dxfId="4" priority="6">
      <formula>AND(COUNTIF(E5:H5,"&lt;&gt;" &amp; "")&gt;0,NOT(ISBLANK(C5)))</formula>
    </cfRule>
  </conditionalFormatting>
  <conditionalFormatting sqref="C8">
    <cfRule type="expression" dxfId="3" priority="7">
      <formula>COUNTIF(E8:H8,"&lt;&gt;" &amp; "")&gt;0</formula>
    </cfRule>
    <cfRule type="expression" dxfId="2" priority="8">
      <formula>AND(COUNTIF(E8:H8,"&lt;&gt;" &amp; "")&gt;0,NOT(ISBLANK(C8)))</formula>
    </cfRule>
  </conditionalFormatting>
  <conditionalFormatting sqref="C35">
    <cfRule type="expression" dxfId="1" priority="1">
      <formula>COUNTIF(E35:H35,"&lt;&gt;" &amp; "")&gt;0</formula>
    </cfRule>
    <cfRule type="expression" dxfId="0" priority="2">
      <formula>AND(COUNTIF(E35:H35,"&lt;&gt;" &amp; "")&gt;0,NOT(ISBLANK(C35)))</formula>
    </cfRule>
  </conditionalFormatting>
  <dataValidations count="2">
    <dataValidation type="list" showInputMessage="1" showErrorMessage="1" sqref="B2 B29 B26 B23 B20 B17 B14 B11 B8 B5" xr:uid="{00000000-0002-0000-0100-000000000000}">
      <formula1>"Number"</formula1>
    </dataValidation>
    <dataValidation type="list" showInputMessage="1" showErrorMessage="1" sqref="B32 B35" xr:uid="{00000000-0002-0000-0100-000001000000}">
      <formula1>"Probability"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Population Definitions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Romesh</cp:lastModifiedBy>
  <dcterms:created xsi:type="dcterms:W3CDTF">2018-09-18T13:55:24Z</dcterms:created>
  <dcterms:modified xsi:type="dcterms:W3CDTF">2018-11-12T05:52:15Z</dcterms:modified>
  <cp:category>atomica:databook</cp:category>
</cp:coreProperties>
</file>