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CC40E715-1A60-44DF-BF83-81469F17A636}" xr6:coauthVersionLast="38" xr6:coauthVersionMax="38" xr10:uidLastSave="{00000000-0000-0000-0000-000000000000}"/>
  <bookViews>
    <workbookView xWindow="240" yWindow="465" windowWidth="20280" windowHeight="14985" activeTab="1" xr2:uid="{00000000-000D-0000-FFFF-FFFF00000000}"/>
  </bookViews>
  <sheets>
    <sheet name="Population Definitions" sheetId="1" r:id="rId1"/>
    <sheet name="Stocks" sheetId="2" r:id="rId2"/>
    <sheet name="Flow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7" i="3" l="1"/>
  <c r="A46" i="3"/>
  <c r="A43" i="3"/>
  <c r="A42" i="3"/>
  <c r="A39" i="3"/>
  <c r="A38" i="3"/>
  <c r="A35" i="3"/>
  <c r="A34" i="3"/>
  <c r="A31" i="3"/>
  <c r="A30" i="3"/>
  <c r="A27" i="3"/>
  <c r="A26" i="3"/>
  <c r="A23" i="3"/>
  <c r="A22" i="3"/>
  <c r="A19" i="3"/>
  <c r="A18" i="3"/>
  <c r="A15" i="3"/>
  <c r="A14" i="3"/>
  <c r="E11" i="3"/>
  <c r="A11" i="3"/>
  <c r="E10" i="3"/>
  <c r="A10" i="3"/>
  <c r="A7" i="3"/>
  <c r="A6" i="3"/>
  <c r="A3" i="3"/>
  <c r="A2" i="3"/>
  <c r="A27" i="2"/>
  <c r="A26" i="2"/>
  <c r="A23" i="2"/>
  <c r="A22" i="2"/>
  <c r="A19" i="2"/>
  <c r="A18" i="2"/>
  <c r="A15" i="2"/>
  <c r="A14" i="2"/>
  <c r="A11" i="2"/>
  <c r="A10" i="2"/>
  <c r="A7" i="2"/>
  <c r="A6" i="2"/>
  <c r="E3" i="2"/>
  <c r="E3" i="3" s="1"/>
  <c r="A3" i="2"/>
  <c r="E2" i="2"/>
  <c r="E2" i="3" s="1"/>
  <c r="A2" i="2"/>
</calcChain>
</file>

<file path=xl/sharedStrings.xml><?xml version="1.0" encoding="utf-8"?>
<sst xmlns="http://schemas.openxmlformats.org/spreadsheetml/2006/main" count="139" uniqueCount="31">
  <si>
    <t>Abbreviation</t>
  </si>
  <si>
    <t>Full Name</t>
  </si>
  <si>
    <t>females</t>
  </si>
  <si>
    <t>Females</t>
  </si>
  <si>
    <t>males</t>
  </si>
  <si>
    <t>Males</t>
  </si>
  <si>
    <t>Population size</t>
  </si>
  <si>
    <t>Units</t>
  </si>
  <si>
    <t>Constant</t>
  </si>
  <si>
    <t>Number</t>
  </si>
  <si>
    <t>OR</t>
  </si>
  <si>
    <t>All PLHIV</t>
  </si>
  <si>
    <t>Aware of their status</t>
  </si>
  <si>
    <t>Ever in care</t>
  </si>
  <si>
    <t>Currently in care</t>
  </si>
  <si>
    <t>Currently treated</t>
  </si>
  <si>
    <t>Virally suppressed</t>
  </si>
  <si>
    <t>Annual number of births</t>
  </si>
  <si>
    <t>Estimated number of new HIV infections annually</t>
  </si>
  <si>
    <t>Annual number of tests done</t>
  </si>
  <si>
    <t>Average time taken to be linked to care (years)</t>
  </si>
  <si>
    <t>Duration</t>
  </si>
  <si>
    <t>Annual number newly initiated onto treatment</t>
  </si>
  <si>
    <t>Loss-to-follow-up rate</t>
  </si>
  <si>
    <t>Probability</t>
  </si>
  <si>
    <t>Time after initiating ART to achieve viral suppression (years)</t>
  </si>
  <si>
    <t>Treatment failure rate</t>
  </si>
  <si>
    <t>Death rate for those with untreated HIV</t>
  </si>
  <si>
    <t>Death rate for those with on unsuppressive ART</t>
  </si>
  <si>
    <t>Death rate for those with on suppressive ART</t>
  </si>
  <si>
    <t>Background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</si>
</sst>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7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3"/>
  <sheetViews>
    <sheetView workbookViewId="0">
      <selection activeCell="A2" sqref="A2:B3"/>
    </sheetView>
  </sheetViews>
  <sheetFormatPr defaultColWidth="8.85546875"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H27"/>
  <sheetViews>
    <sheetView tabSelected="1" topLeftCell="A12" workbookViewId="0">
      <selection activeCell="E29" sqref="E29"/>
    </sheetView>
  </sheetViews>
  <sheetFormatPr defaultColWidth="8.85546875" defaultRowHeight="15" x14ac:dyDescent="0.25"/>
  <cols>
    <col min="1" max="1" width="69.85546875" customWidth="1"/>
    <col min="2" max="2" width="13.85546875" customWidth="1"/>
    <col min="3" max="3" width="10.42578125" customWidth="1"/>
    <col min="4" max="4" width="3.85546875" customWidth="1"/>
    <col min="5" max="5" width="9.140625" bestFit="1" customWidth="1"/>
  </cols>
  <sheetData>
    <row r="1" spans="1:8" x14ac:dyDescent="0.25">
      <c r="A1" s="1" t="s">
        <v>6</v>
      </c>
      <c r="B1" s="1" t="s">
        <v>7</v>
      </c>
      <c r="C1" s="1" t="s">
        <v>8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8" x14ac:dyDescent="0.25">
      <c r="A2" s="1" t="str">
        <f>'Population Definitions'!$A$2</f>
        <v>females</v>
      </c>
      <c r="B2" t="s">
        <v>9</v>
      </c>
      <c r="C2" s="2"/>
      <c r="D2" s="3" t="s">
        <v>10</v>
      </c>
      <c r="E2" s="2">
        <f>55910000*0.51</f>
        <v>28514100</v>
      </c>
      <c r="F2" s="2"/>
      <c r="G2" s="2"/>
      <c r="H2" s="2"/>
    </row>
    <row r="3" spans="1:8" x14ac:dyDescent="0.25">
      <c r="A3" s="1" t="str">
        <f>'Population Definitions'!$A$3</f>
        <v>males</v>
      </c>
      <c r="B3" t="s">
        <v>9</v>
      </c>
      <c r="C3" s="2"/>
      <c r="D3" s="3" t="s">
        <v>10</v>
      </c>
      <c r="E3" s="2">
        <f>55910000*0.49</f>
        <v>27395900</v>
      </c>
      <c r="F3" s="2"/>
      <c r="G3" s="2"/>
      <c r="H3" s="2"/>
    </row>
    <row r="5" spans="1:8" x14ac:dyDescent="0.25">
      <c r="A5" s="1" t="s">
        <v>11</v>
      </c>
      <c r="B5" s="1" t="s">
        <v>7</v>
      </c>
      <c r="C5" s="1" t="s">
        <v>8</v>
      </c>
      <c r="D5" s="1"/>
      <c r="E5" s="1">
        <v>2016</v>
      </c>
      <c r="F5" s="1">
        <v>2017</v>
      </c>
      <c r="G5" s="1">
        <v>2018</v>
      </c>
      <c r="H5" s="1">
        <v>2019</v>
      </c>
    </row>
    <row r="6" spans="1:8" x14ac:dyDescent="0.25">
      <c r="A6" s="1" t="str">
        <f>'Population Definitions'!$A$2</f>
        <v>females</v>
      </c>
      <c r="B6" t="s">
        <v>9</v>
      </c>
      <c r="C6" s="2"/>
      <c r="D6" s="3" t="s">
        <v>10</v>
      </c>
      <c r="E6" s="2">
        <v>3390000</v>
      </c>
      <c r="F6" s="2"/>
      <c r="G6" s="2"/>
      <c r="H6" s="2"/>
    </row>
    <row r="7" spans="1:8" x14ac:dyDescent="0.25">
      <c r="A7" s="1" t="str">
        <f>'Population Definitions'!$A$3</f>
        <v>males</v>
      </c>
      <c r="B7" t="s">
        <v>9</v>
      </c>
      <c r="C7" s="2"/>
      <c r="D7" s="3" t="s">
        <v>10</v>
      </c>
      <c r="E7" s="2">
        <v>2540000</v>
      </c>
      <c r="F7" s="2"/>
      <c r="G7" s="2"/>
      <c r="H7" s="2"/>
    </row>
    <row r="9" spans="1:8" x14ac:dyDescent="0.25">
      <c r="A9" s="1" t="s">
        <v>12</v>
      </c>
      <c r="B9" s="1" t="s">
        <v>7</v>
      </c>
      <c r="C9" s="1" t="s">
        <v>8</v>
      </c>
      <c r="D9" s="1"/>
      <c r="E9" s="1">
        <v>2016</v>
      </c>
      <c r="F9" s="1">
        <v>2017</v>
      </c>
      <c r="G9" s="1">
        <v>2018</v>
      </c>
      <c r="H9" s="1">
        <v>2019</v>
      </c>
    </row>
    <row r="10" spans="1:8" x14ac:dyDescent="0.25">
      <c r="A10" s="1" t="str">
        <f>'Population Definitions'!$A$2</f>
        <v>females</v>
      </c>
      <c r="B10" t="s">
        <v>9</v>
      </c>
      <c r="C10" s="2"/>
      <c r="D10" s="3" t="s">
        <v>10</v>
      </c>
      <c r="E10" s="2">
        <v>2440800</v>
      </c>
      <c r="F10" s="2"/>
      <c r="G10" s="2"/>
      <c r="H10" s="2"/>
    </row>
    <row r="11" spans="1:8" x14ac:dyDescent="0.25">
      <c r="A11" s="1" t="str">
        <f>'Population Definitions'!$A$3</f>
        <v>males</v>
      </c>
      <c r="B11" t="s">
        <v>9</v>
      </c>
      <c r="C11" s="2"/>
      <c r="D11" s="3" t="s">
        <v>10</v>
      </c>
      <c r="E11" s="2">
        <v>1676400</v>
      </c>
      <c r="F11" s="2"/>
      <c r="G11" s="2"/>
      <c r="H11" s="2"/>
    </row>
    <row r="13" spans="1:8" x14ac:dyDescent="0.25">
      <c r="A13" s="1" t="s">
        <v>13</v>
      </c>
      <c r="B13" s="1" t="s">
        <v>7</v>
      </c>
      <c r="C13" s="1" t="s">
        <v>8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8" x14ac:dyDescent="0.25">
      <c r="A14" s="1" t="str">
        <f>'Population Definitions'!$A$2</f>
        <v>females</v>
      </c>
      <c r="B14" t="s">
        <v>9</v>
      </c>
      <c r="C14" s="2"/>
      <c r="D14" s="3" t="s">
        <v>10</v>
      </c>
      <c r="E14" s="2">
        <v>2237400</v>
      </c>
      <c r="F14" s="2"/>
      <c r="G14" s="2"/>
      <c r="H14" s="2"/>
    </row>
    <row r="15" spans="1:8" x14ac:dyDescent="0.25">
      <c r="A15" s="1" t="str">
        <f>'Population Definitions'!$A$3</f>
        <v>males</v>
      </c>
      <c r="B15" t="s">
        <v>9</v>
      </c>
      <c r="C15" s="2"/>
      <c r="D15" s="3" t="s">
        <v>10</v>
      </c>
      <c r="E15" s="2">
        <v>1384300</v>
      </c>
      <c r="F15" s="2"/>
      <c r="G15" s="2"/>
      <c r="H15" s="2"/>
    </row>
    <row r="17" spans="1:8" x14ac:dyDescent="0.25">
      <c r="A17" s="1" t="s">
        <v>14</v>
      </c>
      <c r="B17" s="1" t="s">
        <v>7</v>
      </c>
      <c r="C17" s="1" t="s">
        <v>8</v>
      </c>
      <c r="D17" s="1"/>
      <c r="E17" s="1">
        <v>2016</v>
      </c>
      <c r="F17" s="1">
        <v>2017</v>
      </c>
      <c r="G17" s="1">
        <v>2018</v>
      </c>
      <c r="H17" s="1">
        <v>2019</v>
      </c>
    </row>
    <row r="18" spans="1:8" x14ac:dyDescent="0.25">
      <c r="A18" s="1" t="str">
        <f>'Population Definitions'!$A$2</f>
        <v>females</v>
      </c>
      <c r="B18" t="s">
        <v>9</v>
      </c>
      <c r="C18" s="2"/>
      <c r="D18" s="3" t="s">
        <v>10</v>
      </c>
      <c r="E18" s="2">
        <v>2034000</v>
      </c>
      <c r="F18" s="2"/>
      <c r="G18" s="2"/>
      <c r="H18" s="2"/>
    </row>
    <row r="19" spans="1:8" x14ac:dyDescent="0.25">
      <c r="A19" s="1" t="str">
        <f>'Population Definitions'!$A$3</f>
        <v>males</v>
      </c>
      <c r="B19" t="s">
        <v>9</v>
      </c>
      <c r="C19" s="2"/>
      <c r="D19" s="3" t="s">
        <v>10</v>
      </c>
      <c r="E19" s="2">
        <v>1092200</v>
      </c>
      <c r="F19" s="2"/>
      <c r="G19" s="2"/>
      <c r="H19" s="2"/>
    </row>
    <row r="21" spans="1:8" x14ac:dyDescent="0.25">
      <c r="A21" s="1" t="s">
        <v>15</v>
      </c>
      <c r="B21" s="1" t="s">
        <v>7</v>
      </c>
      <c r="C21" s="1" t="s">
        <v>8</v>
      </c>
      <c r="D21" s="1"/>
      <c r="E21" s="1">
        <v>2016</v>
      </c>
      <c r="F21" s="1">
        <v>2017</v>
      </c>
      <c r="G21" s="1">
        <v>2018</v>
      </c>
      <c r="H21" s="1">
        <v>2019</v>
      </c>
    </row>
    <row r="22" spans="1:8" x14ac:dyDescent="0.25">
      <c r="A22" s="1" t="str">
        <f>'Population Definitions'!$A$2</f>
        <v>females</v>
      </c>
      <c r="B22" t="s">
        <v>9</v>
      </c>
      <c r="C22" s="2"/>
      <c r="D22" s="3" t="s">
        <v>10</v>
      </c>
      <c r="E22" s="2">
        <v>1728900</v>
      </c>
      <c r="F22" s="2"/>
      <c r="G22" s="2"/>
      <c r="H22" s="2"/>
    </row>
    <row r="23" spans="1:8" x14ac:dyDescent="0.25">
      <c r="A23" s="1" t="str">
        <f>'Population Definitions'!$A$3</f>
        <v>males</v>
      </c>
      <c r="B23" t="s">
        <v>9</v>
      </c>
      <c r="C23" s="2"/>
      <c r="D23" s="3" t="s">
        <v>10</v>
      </c>
      <c r="E23" s="2">
        <v>939800</v>
      </c>
      <c r="F23" s="2"/>
      <c r="G23" s="2"/>
      <c r="H23" s="2"/>
    </row>
    <row r="25" spans="1:8" x14ac:dyDescent="0.25">
      <c r="A25" s="1" t="s">
        <v>16</v>
      </c>
      <c r="B25" s="1" t="s">
        <v>7</v>
      </c>
      <c r="C25" s="1" t="s">
        <v>8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8" x14ac:dyDescent="0.25">
      <c r="A26" s="1" t="str">
        <f>'Population Definitions'!$A$2</f>
        <v>females</v>
      </c>
      <c r="B26" t="s">
        <v>9</v>
      </c>
      <c r="C26" s="2"/>
      <c r="D26" s="3" t="s">
        <v>10</v>
      </c>
      <c r="E26" s="2">
        <v>1017000</v>
      </c>
      <c r="F26" s="2"/>
      <c r="G26" s="2"/>
      <c r="H26" s="2"/>
    </row>
    <row r="27" spans="1:8" x14ac:dyDescent="0.25">
      <c r="A27" s="1" t="str">
        <f>'Population Definitions'!$A$3</f>
        <v>males</v>
      </c>
      <c r="B27" t="s">
        <v>9</v>
      </c>
      <c r="C27" s="2"/>
      <c r="D27" s="3" t="s">
        <v>10</v>
      </c>
      <c r="E27" s="2">
        <v>508000</v>
      </c>
      <c r="F27" s="2"/>
      <c r="G27" s="2"/>
      <c r="H27" s="2"/>
    </row>
  </sheetData>
  <conditionalFormatting sqref="C10">
    <cfRule type="expression" dxfId="75" priority="9">
      <formula>COUNTIF(E10:H10,"&lt;&gt;" &amp; "")&gt;0</formula>
    </cfRule>
    <cfRule type="expression" dxfId="74" priority="10">
      <formula>AND(COUNTIF(E10:H10,"&lt;&gt;" &amp; "")&gt;0,NOT(ISBLANK(C10)))</formula>
    </cfRule>
  </conditionalFormatting>
  <conditionalFormatting sqref="C11">
    <cfRule type="expression" dxfId="73" priority="11">
      <formula>COUNTIF(E11:H11,"&lt;&gt;" &amp; "")&gt;0</formula>
    </cfRule>
    <cfRule type="expression" dxfId="72" priority="12">
      <formula>AND(COUNTIF(E11:H11,"&lt;&gt;" &amp; "")&gt;0,NOT(ISBLANK(C11)))</formula>
    </cfRule>
  </conditionalFormatting>
  <conditionalFormatting sqref="C14">
    <cfRule type="expression" dxfId="71" priority="13">
      <formula>COUNTIF(E14:H14,"&lt;&gt;" &amp; "")&gt;0</formula>
    </cfRule>
    <cfRule type="expression" dxfId="70" priority="14">
      <formula>AND(COUNTIF(E14:H14,"&lt;&gt;" &amp; "")&gt;0,NOT(ISBLANK(C14)))</formula>
    </cfRule>
  </conditionalFormatting>
  <conditionalFormatting sqref="C15">
    <cfRule type="expression" dxfId="69" priority="15">
      <formula>COUNTIF(E15:H15,"&lt;&gt;" &amp; "")&gt;0</formula>
    </cfRule>
    <cfRule type="expression" dxfId="68" priority="16">
      <formula>AND(COUNTIF(E15:H15,"&lt;&gt;" &amp; "")&gt;0,NOT(ISBLANK(C15)))</formula>
    </cfRule>
  </conditionalFormatting>
  <conditionalFormatting sqref="C18">
    <cfRule type="expression" dxfId="67" priority="17">
      <formula>COUNTIF(E18:H18,"&lt;&gt;" &amp; "")&gt;0</formula>
    </cfRule>
    <cfRule type="expression" dxfId="66" priority="18">
      <formula>AND(COUNTIF(E18:H18,"&lt;&gt;" &amp; "")&gt;0,NOT(ISBLANK(C18)))</formula>
    </cfRule>
  </conditionalFormatting>
  <conditionalFormatting sqref="C19">
    <cfRule type="expression" dxfId="65" priority="19">
      <formula>COUNTIF(E19:H19,"&lt;&gt;" &amp; "")&gt;0</formula>
    </cfRule>
    <cfRule type="expression" dxfId="64" priority="20">
      <formula>AND(COUNTIF(E19:H19,"&lt;&gt;" &amp; "")&gt;0,NOT(ISBLANK(C19)))</formula>
    </cfRule>
  </conditionalFormatting>
  <conditionalFormatting sqref="C2">
    <cfRule type="expression" dxfId="63" priority="1">
      <formula>COUNTIF(E2:H2,"&lt;&gt;" &amp; "")&gt;0</formula>
    </cfRule>
    <cfRule type="expression" dxfId="62" priority="2">
      <formula>AND(COUNTIF(E2:H2,"&lt;&gt;" &amp; "")&gt;0,NOT(ISBLANK(C2)))</formula>
    </cfRule>
  </conditionalFormatting>
  <conditionalFormatting sqref="C22">
    <cfRule type="expression" dxfId="61" priority="21">
      <formula>COUNTIF(E22:H22,"&lt;&gt;" &amp; "")&gt;0</formula>
    </cfRule>
    <cfRule type="expression" dxfId="60" priority="22">
      <formula>AND(COUNTIF(E22:H22,"&lt;&gt;" &amp; "")&gt;0,NOT(ISBLANK(C22)))</formula>
    </cfRule>
  </conditionalFormatting>
  <conditionalFormatting sqref="C23">
    <cfRule type="expression" dxfId="59" priority="23">
      <formula>COUNTIF(E23:H23,"&lt;&gt;" &amp; "")&gt;0</formula>
    </cfRule>
    <cfRule type="expression" dxfId="58" priority="24">
      <formula>AND(COUNTIF(E23:H23,"&lt;&gt;" &amp; "")&gt;0,NOT(ISBLANK(C23)))</formula>
    </cfRule>
  </conditionalFormatting>
  <conditionalFormatting sqref="C26">
    <cfRule type="expression" dxfId="57" priority="25">
      <formula>COUNTIF(E26:H26,"&lt;&gt;" &amp; "")&gt;0</formula>
    </cfRule>
    <cfRule type="expression" dxfId="56" priority="26">
      <formula>AND(COUNTIF(E26:H26,"&lt;&gt;" &amp; "")&gt;0,NOT(ISBLANK(C26)))</formula>
    </cfRule>
  </conditionalFormatting>
  <conditionalFormatting sqref="C27">
    <cfRule type="expression" dxfId="55" priority="27">
      <formula>COUNTIF(E27:H27,"&lt;&gt;" &amp; "")&gt;0</formula>
    </cfRule>
    <cfRule type="expression" dxfId="54" priority="28">
      <formula>AND(COUNTIF(E27:H27,"&lt;&gt;" &amp; "")&gt;0,NOT(ISBLANK(C27)))</formula>
    </cfRule>
  </conditionalFormatting>
  <conditionalFormatting sqref="C3">
    <cfRule type="expression" dxfId="53" priority="3">
      <formula>COUNTIF(E3:H3,"&lt;&gt;" &amp; "")&gt;0</formula>
    </cfRule>
    <cfRule type="expression" dxfId="52" priority="4">
      <formula>AND(COUNTIF(E3:H3,"&lt;&gt;" &amp; "")&gt;0,NOT(ISBLANK(C3)))</formula>
    </cfRule>
  </conditionalFormatting>
  <conditionalFormatting sqref="C6">
    <cfRule type="expression" dxfId="51" priority="5">
      <formula>COUNTIF(E6:H6,"&lt;&gt;" &amp; "")&gt;0</formula>
    </cfRule>
    <cfRule type="expression" dxfId="50" priority="6">
      <formula>AND(COUNTIF(E6:H6,"&lt;&gt;" &amp; "")&gt;0,NOT(ISBLANK(C6)))</formula>
    </cfRule>
  </conditionalFormatting>
  <conditionalFormatting sqref="C7">
    <cfRule type="expression" dxfId="49" priority="7">
      <formula>COUNTIF(E7:H7,"&lt;&gt;" &amp; "")&gt;0</formula>
    </cfRule>
    <cfRule type="expression" dxfId="48" priority="8">
      <formula>AND(COUNTIF(E7:H7,"&lt;&gt;" &amp; "")&gt;0,NOT(ISBLANK(C7)))</formula>
    </cfRule>
  </conditionalFormatting>
  <dataValidations count="1">
    <dataValidation type="list" showInputMessage="1" showErrorMessage="1" sqref="B26:B27 B22:B23 B18:B19 B14:B15 B10:B11 B6:B7 B2:B3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47"/>
  <sheetViews>
    <sheetView workbookViewId="0">
      <selection activeCell="E14" sqref="E14:E23"/>
    </sheetView>
  </sheetViews>
  <sheetFormatPr defaultColWidth="8.85546875" defaultRowHeight="15" x14ac:dyDescent="0.25"/>
  <cols>
    <col min="1" max="1" width="69.85546875" customWidth="1"/>
    <col min="2" max="2" width="13.85546875" customWidth="1"/>
    <col min="3" max="3" width="10.42578125" customWidth="1"/>
    <col min="4" max="4" width="3.85546875" customWidth="1"/>
  </cols>
  <sheetData>
    <row r="1" spans="1:8" x14ac:dyDescent="0.25">
      <c r="A1" s="1" t="s">
        <v>17</v>
      </c>
      <c r="B1" s="1" t="s">
        <v>7</v>
      </c>
      <c r="C1" s="1" t="s">
        <v>8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8" x14ac:dyDescent="0.25">
      <c r="A2" s="1" t="str">
        <f>'Population Definitions'!$A$2</f>
        <v>females</v>
      </c>
      <c r="B2" t="s">
        <v>9</v>
      </c>
      <c r="C2" s="2"/>
      <c r="D2" s="3" t="s">
        <v>10</v>
      </c>
      <c r="E2" s="2">
        <f>20.2/1000*Stocks!E2*0.5</f>
        <v>287992.40999999997</v>
      </c>
      <c r="F2" s="2"/>
      <c r="G2" s="2"/>
      <c r="H2" s="2"/>
    </row>
    <row r="3" spans="1:8" x14ac:dyDescent="0.25">
      <c r="A3" s="1" t="str">
        <f>'Population Definitions'!$A$3</f>
        <v>males</v>
      </c>
      <c r="B3" t="s">
        <v>9</v>
      </c>
      <c r="C3" s="2"/>
      <c r="D3" s="3" t="s">
        <v>10</v>
      </c>
      <c r="E3" s="2">
        <f>20.2/1000*Stocks!E3*0.5</f>
        <v>276698.58999999997</v>
      </c>
      <c r="F3" s="2"/>
      <c r="G3" s="2"/>
      <c r="H3" s="2"/>
    </row>
    <row r="5" spans="1:8" x14ac:dyDescent="0.25">
      <c r="A5" s="1" t="s">
        <v>18</v>
      </c>
      <c r="B5" s="1" t="s">
        <v>7</v>
      </c>
      <c r="C5" s="1" t="s">
        <v>8</v>
      </c>
      <c r="D5" s="1"/>
      <c r="E5" s="1">
        <v>2016</v>
      </c>
      <c r="F5" s="1">
        <v>2017</v>
      </c>
      <c r="G5" s="1">
        <v>2018</v>
      </c>
      <c r="H5" s="1">
        <v>2019</v>
      </c>
    </row>
    <row r="6" spans="1:8" x14ac:dyDescent="0.25">
      <c r="A6" s="1" t="str">
        <f>'Population Definitions'!$A$2</f>
        <v>females</v>
      </c>
      <c r="B6" t="s">
        <v>9</v>
      </c>
      <c r="C6" s="2"/>
      <c r="D6" s="3" t="s">
        <v>10</v>
      </c>
      <c r="E6" s="2">
        <v>150000</v>
      </c>
      <c r="F6" s="2"/>
      <c r="G6" s="2"/>
      <c r="H6" s="2"/>
    </row>
    <row r="7" spans="1:8" x14ac:dyDescent="0.25">
      <c r="A7" s="1" t="str">
        <f>'Population Definitions'!$A$3</f>
        <v>males</v>
      </c>
      <c r="B7" t="s">
        <v>9</v>
      </c>
      <c r="C7" s="2"/>
      <c r="D7" s="3" t="s">
        <v>10</v>
      </c>
      <c r="E7" s="2">
        <v>110000</v>
      </c>
      <c r="F7" s="2"/>
      <c r="G7" s="2"/>
      <c r="H7" s="2"/>
    </row>
    <row r="9" spans="1:8" x14ac:dyDescent="0.25">
      <c r="A9" s="1" t="s">
        <v>19</v>
      </c>
      <c r="B9" s="1" t="s">
        <v>7</v>
      </c>
      <c r="C9" s="1" t="s">
        <v>8</v>
      </c>
      <c r="D9" s="1"/>
      <c r="E9" s="1">
        <v>2016</v>
      </c>
      <c r="F9" s="1">
        <v>2017</v>
      </c>
      <c r="G9" s="1">
        <v>2018</v>
      </c>
      <c r="H9" s="1">
        <v>2019</v>
      </c>
    </row>
    <row r="10" spans="1:8" x14ac:dyDescent="0.25">
      <c r="A10" s="1" t="str">
        <f>'Population Definitions'!$A$2</f>
        <v>females</v>
      </c>
      <c r="B10" t="s">
        <v>9</v>
      </c>
      <c r="C10" s="2"/>
      <c r="D10" s="3" t="s">
        <v>10</v>
      </c>
      <c r="E10" s="2">
        <f>10000000*0.64</f>
        <v>6400000</v>
      </c>
      <c r="F10" s="2"/>
      <c r="G10" s="2"/>
      <c r="H10" s="2"/>
    </row>
    <row r="11" spans="1:8" x14ac:dyDescent="0.25">
      <c r="A11" s="1" t="str">
        <f>'Population Definitions'!$A$3</f>
        <v>males</v>
      </c>
      <c r="B11" t="s">
        <v>9</v>
      </c>
      <c r="C11" s="2"/>
      <c r="D11" s="3" t="s">
        <v>10</v>
      </c>
      <c r="E11" s="2">
        <f>10000000*0.36</f>
        <v>3600000</v>
      </c>
      <c r="F11" s="2"/>
      <c r="G11" s="2"/>
      <c r="H11" s="2"/>
    </row>
    <row r="13" spans="1:8" x14ac:dyDescent="0.25">
      <c r="A13" s="1" t="s">
        <v>20</v>
      </c>
      <c r="B13" s="1" t="s">
        <v>7</v>
      </c>
      <c r="C13" s="1" t="s">
        <v>8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8" x14ac:dyDescent="0.25">
      <c r="A14" s="1" t="str">
        <f>'Population Definitions'!$A$2</f>
        <v>females</v>
      </c>
      <c r="B14" t="s">
        <v>21</v>
      </c>
      <c r="C14" s="2"/>
      <c r="D14" s="3" t="s">
        <v>10</v>
      </c>
      <c r="E14" s="2">
        <v>0.7</v>
      </c>
      <c r="F14" s="2"/>
      <c r="G14" s="2"/>
      <c r="H14" s="2"/>
    </row>
    <row r="15" spans="1:8" x14ac:dyDescent="0.25">
      <c r="A15" s="1" t="str">
        <f>'Population Definitions'!$A$3</f>
        <v>males</v>
      </c>
      <c r="B15" t="s">
        <v>21</v>
      </c>
      <c r="C15" s="2"/>
      <c r="D15" s="3" t="s">
        <v>10</v>
      </c>
      <c r="E15" s="2">
        <v>1.2</v>
      </c>
      <c r="F15" s="2"/>
      <c r="G15" s="2"/>
      <c r="H15" s="2"/>
    </row>
    <row r="17" spans="1:8" x14ac:dyDescent="0.25">
      <c r="A17" s="1" t="s">
        <v>22</v>
      </c>
      <c r="B17" s="1" t="s">
        <v>7</v>
      </c>
      <c r="C17" s="1" t="s">
        <v>8</v>
      </c>
      <c r="D17" s="1"/>
      <c r="E17" s="1">
        <v>2016</v>
      </c>
      <c r="F17" s="1">
        <v>2017</v>
      </c>
      <c r="G17" s="1">
        <v>2018</v>
      </c>
      <c r="H17" s="1">
        <v>2019</v>
      </c>
    </row>
    <row r="18" spans="1:8" x14ac:dyDescent="0.25">
      <c r="A18" s="1" t="str">
        <f>'Population Definitions'!$A$2</f>
        <v>females</v>
      </c>
      <c r="B18" t="s">
        <v>9</v>
      </c>
      <c r="C18" s="2"/>
      <c r="D18" s="3" t="s">
        <v>10</v>
      </c>
      <c r="E18" s="2">
        <v>269448</v>
      </c>
      <c r="F18" s="2"/>
      <c r="G18" s="2"/>
      <c r="H18" s="2"/>
    </row>
    <row r="19" spans="1:8" x14ac:dyDescent="0.25">
      <c r="A19" s="1" t="str">
        <f>'Population Definitions'!$A$3</f>
        <v>males</v>
      </c>
      <c r="B19" t="s">
        <v>9</v>
      </c>
      <c r="C19" s="2"/>
      <c r="D19" s="3" t="s">
        <v>10</v>
      </c>
      <c r="E19" s="2">
        <v>179632</v>
      </c>
      <c r="F19" s="2"/>
      <c r="G19" s="2"/>
      <c r="H19" s="2"/>
    </row>
    <row r="21" spans="1:8" x14ac:dyDescent="0.25">
      <c r="A21" s="1" t="s">
        <v>23</v>
      </c>
      <c r="B21" s="1" t="s">
        <v>7</v>
      </c>
      <c r="C21" s="1" t="s">
        <v>8</v>
      </c>
      <c r="D21" s="1"/>
      <c r="E21" s="1">
        <v>2016</v>
      </c>
      <c r="F21" s="1">
        <v>2017</v>
      </c>
      <c r="G21" s="1">
        <v>2018</v>
      </c>
      <c r="H21" s="1">
        <v>2019</v>
      </c>
    </row>
    <row r="22" spans="1:8" x14ac:dyDescent="0.25">
      <c r="A22" s="1" t="str">
        <f>'Population Definitions'!$A$2</f>
        <v>females</v>
      </c>
      <c r="B22" t="s">
        <v>24</v>
      </c>
      <c r="C22" s="2"/>
      <c r="D22" s="3" t="s">
        <v>10</v>
      </c>
      <c r="E22" s="2">
        <v>0.2</v>
      </c>
      <c r="F22" s="2"/>
      <c r="G22" s="2"/>
      <c r="H22" s="2"/>
    </row>
    <row r="23" spans="1:8" x14ac:dyDescent="0.25">
      <c r="A23" s="1" t="str">
        <f>'Population Definitions'!$A$3</f>
        <v>males</v>
      </c>
      <c r="B23" t="s">
        <v>24</v>
      </c>
      <c r="C23" s="2"/>
      <c r="D23" s="3" t="s">
        <v>10</v>
      </c>
      <c r="E23" s="2">
        <v>0.3</v>
      </c>
      <c r="F23" s="2"/>
      <c r="G23" s="2"/>
      <c r="H23" s="2"/>
    </row>
    <row r="25" spans="1:8" x14ac:dyDescent="0.25">
      <c r="A25" s="1" t="s">
        <v>25</v>
      </c>
      <c r="B25" s="1" t="s">
        <v>7</v>
      </c>
      <c r="C25" s="1" t="s">
        <v>8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8" x14ac:dyDescent="0.25">
      <c r="A26" s="1" t="str">
        <f>'Population Definitions'!$A$2</f>
        <v>females</v>
      </c>
      <c r="B26" t="s">
        <v>21</v>
      </c>
      <c r="C26" s="4">
        <v>0.2</v>
      </c>
      <c r="D26" s="3" t="s">
        <v>10</v>
      </c>
      <c r="E26" s="4"/>
      <c r="F26" s="4"/>
      <c r="G26" s="4"/>
      <c r="H26" s="4"/>
    </row>
    <row r="27" spans="1:8" x14ac:dyDescent="0.25">
      <c r="A27" s="1" t="str">
        <f>'Population Definitions'!$A$3</f>
        <v>males</v>
      </c>
      <c r="B27" t="s">
        <v>21</v>
      </c>
      <c r="C27" s="4">
        <v>0.2</v>
      </c>
      <c r="D27" s="3" t="s">
        <v>10</v>
      </c>
      <c r="E27" s="4"/>
      <c r="F27" s="4"/>
      <c r="G27" s="4"/>
      <c r="H27" s="4"/>
    </row>
    <row r="29" spans="1:8" x14ac:dyDescent="0.25">
      <c r="A29" s="1" t="s">
        <v>26</v>
      </c>
      <c r="B29" s="1" t="s">
        <v>7</v>
      </c>
      <c r="C29" s="1" t="s">
        <v>8</v>
      </c>
      <c r="D29" s="1"/>
      <c r="E29" s="1">
        <v>2016</v>
      </c>
      <c r="F29" s="1">
        <v>2017</v>
      </c>
      <c r="G29" s="1">
        <v>2018</v>
      </c>
      <c r="H29" s="1">
        <v>2019</v>
      </c>
    </row>
    <row r="30" spans="1:8" x14ac:dyDescent="0.25">
      <c r="A30" s="1" t="str">
        <f>'Population Definitions'!$A$2</f>
        <v>females</v>
      </c>
      <c r="B30" t="s">
        <v>24</v>
      </c>
      <c r="C30" s="4">
        <v>0.16</v>
      </c>
      <c r="D30" s="3" t="s">
        <v>10</v>
      </c>
      <c r="E30" s="4"/>
      <c r="F30" s="4"/>
      <c r="G30" s="4"/>
      <c r="H30" s="4"/>
    </row>
    <row r="31" spans="1:8" x14ac:dyDescent="0.25">
      <c r="A31" s="1" t="str">
        <f>'Population Definitions'!$A$3</f>
        <v>males</v>
      </c>
      <c r="B31" t="s">
        <v>24</v>
      </c>
      <c r="C31" s="4">
        <v>0.16</v>
      </c>
      <c r="D31" s="3" t="s">
        <v>10</v>
      </c>
      <c r="E31" s="4"/>
      <c r="F31" s="4"/>
      <c r="G31" s="4"/>
      <c r="H31" s="4"/>
    </row>
    <row r="33" spans="1:8" x14ac:dyDescent="0.25">
      <c r="A33" s="1" t="s">
        <v>27</v>
      </c>
      <c r="B33" s="1" t="s">
        <v>7</v>
      </c>
      <c r="C33" s="1" t="s">
        <v>8</v>
      </c>
      <c r="D33" s="1"/>
      <c r="E33" s="1">
        <v>2016</v>
      </c>
      <c r="F33" s="1">
        <v>2017</v>
      </c>
      <c r="G33" s="1">
        <v>2018</v>
      </c>
      <c r="H33" s="1">
        <v>2019</v>
      </c>
    </row>
    <row r="34" spans="1:8" x14ac:dyDescent="0.25">
      <c r="A34" s="1" t="str">
        <f>'Population Definitions'!$A$2</f>
        <v>females</v>
      </c>
      <c r="B34" t="s">
        <v>24</v>
      </c>
      <c r="C34" s="4">
        <v>5.2999999999999999E-2</v>
      </c>
      <c r="D34" s="3" t="s">
        <v>10</v>
      </c>
      <c r="E34" s="4"/>
      <c r="F34" s="4"/>
      <c r="G34" s="4"/>
      <c r="H34" s="4"/>
    </row>
    <row r="35" spans="1:8" x14ac:dyDescent="0.25">
      <c r="A35" s="1" t="str">
        <f>'Population Definitions'!$A$3</f>
        <v>males</v>
      </c>
      <c r="B35" t="s">
        <v>24</v>
      </c>
      <c r="C35" s="4">
        <v>5.2999999999999999E-2</v>
      </c>
      <c r="D35" s="3" t="s">
        <v>10</v>
      </c>
      <c r="E35" s="4"/>
      <c r="F35" s="4"/>
      <c r="G35" s="4"/>
      <c r="H35" s="4"/>
    </row>
    <row r="37" spans="1:8" x14ac:dyDescent="0.25">
      <c r="A37" s="1" t="s">
        <v>28</v>
      </c>
      <c r="B37" s="1" t="s">
        <v>7</v>
      </c>
      <c r="C37" s="1" t="s">
        <v>8</v>
      </c>
      <c r="D37" s="1"/>
      <c r="E37" s="1">
        <v>2016</v>
      </c>
      <c r="F37" s="1">
        <v>2017</v>
      </c>
      <c r="G37" s="1">
        <v>2018</v>
      </c>
      <c r="H37" s="1">
        <v>2019</v>
      </c>
    </row>
    <row r="38" spans="1:8" x14ac:dyDescent="0.25">
      <c r="A38" s="1" t="str">
        <f>'Population Definitions'!$A$2</f>
        <v>females</v>
      </c>
      <c r="B38" t="s">
        <v>24</v>
      </c>
      <c r="C38" s="4">
        <v>2.5853399999999999E-2</v>
      </c>
      <c r="D38" s="3" t="s">
        <v>10</v>
      </c>
      <c r="E38" s="4"/>
      <c r="F38" s="4"/>
      <c r="G38" s="4"/>
      <c r="H38" s="4"/>
    </row>
    <row r="39" spans="1:8" x14ac:dyDescent="0.25">
      <c r="A39" s="1" t="str">
        <f>'Population Definitions'!$A$3</f>
        <v>males</v>
      </c>
      <c r="B39" t="s">
        <v>24</v>
      </c>
      <c r="C39" s="4">
        <v>2.5853399999999999E-2</v>
      </c>
      <c r="D39" s="3" t="s">
        <v>10</v>
      </c>
      <c r="E39" s="4"/>
      <c r="F39" s="4"/>
      <c r="G39" s="4"/>
      <c r="H39" s="4"/>
    </row>
    <row r="41" spans="1:8" x14ac:dyDescent="0.25">
      <c r="A41" s="1" t="s">
        <v>29</v>
      </c>
      <c r="B41" s="1" t="s">
        <v>7</v>
      </c>
      <c r="C41" s="1" t="s">
        <v>8</v>
      </c>
      <c r="D41" s="1"/>
      <c r="E41" s="1">
        <v>2016</v>
      </c>
      <c r="F41" s="1">
        <v>2017</v>
      </c>
      <c r="G41" s="1">
        <v>2018</v>
      </c>
      <c r="H41" s="1">
        <v>2019</v>
      </c>
    </row>
    <row r="42" spans="1:8" x14ac:dyDescent="0.25">
      <c r="A42" s="1" t="str">
        <f>'Population Definitions'!$A$2</f>
        <v>females</v>
      </c>
      <c r="B42" t="s">
        <v>24</v>
      </c>
      <c r="C42" s="4">
        <v>1.2189999999999999E-2</v>
      </c>
      <c r="D42" s="3" t="s">
        <v>10</v>
      </c>
      <c r="E42" s="4"/>
      <c r="F42" s="4"/>
      <c r="G42" s="4"/>
      <c r="H42" s="4"/>
    </row>
    <row r="43" spans="1:8" x14ac:dyDescent="0.25">
      <c r="A43" s="1" t="str">
        <f>'Population Definitions'!$A$3</f>
        <v>males</v>
      </c>
      <c r="B43" t="s">
        <v>24</v>
      </c>
      <c r="C43" s="4">
        <v>1.2189999999999999E-2</v>
      </c>
      <c r="D43" s="3" t="s">
        <v>10</v>
      </c>
      <c r="E43" s="4"/>
      <c r="F43" s="4"/>
      <c r="G43" s="4"/>
      <c r="H43" s="4"/>
    </row>
    <row r="45" spans="1:8" x14ac:dyDescent="0.25">
      <c r="A45" s="1" t="s">
        <v>30</v>
      </c>
      <c r="B45" s="1" t="s">
        <v>7</v>
      </c>
      <c r="C45" s="1" t="s">
        <v>8</v>
      </c>
      <c r="D45" s="1"/>
      <c r="E45" s="1">
        <v>2016</v>
      </c>
      <c r="F45" s="1">
        <v>2017</v>
      </c>
      <c r="G45" s="1">
        <v>2018</v>
      </c>
      <c r="H45" s="1">
        <v>2019</v>
      </c>
    </row>
    <row r="46" spans="1:8" x14ac:dyDescent="0.25">
      <c r="A46" s="1" t="str">
        <f>'Population Definitions'!$A$2</f>
        <v>females</v>
      </c>
      <c r="B46" t="s">
        <v>24</v>
      </c>
      <c r="C46" s="4">
        <v>1.4999999999999999E-2</v>
      </c>
      <c r="D46" s="3" t="s">
        <v>10</v>
      </c>
      <c r="E46" s="4"/>
      <c r="F46" s="4"/>
      <c r="G46" s="4"/>
      <c r="H46" s="4"/>
    </row>
    <row r="47" spans="1:8" x14ac:dyDescent="0.25">
      <c r="A47" s="1" t="str">
        <f>'Population Definitions'!$A$3</f>
        <v>males</v>
      </c>
      <c r="B47" t="s">
        <v>24</v>
      </c>
      <c r="C47" s="4">
        <v>1.4999999999999999E-2</v>
      </c>
      <c r="D47" s="3" t="s">
        <v>10</v>
      </c>
      <c r="E47" s="4"/>
      <c r="F47" s="4"/>
      <c r="G47" s="4"/>
      <c r="H47" s="4"/>
    </row>
  </sheetData>
  <conditionalFormatting sqref="C10">
    <cfRule type="expression" dxfId="47" priority="9">
      <formula>COUNTIF(E10:H10,"&lt;&gt;" &amp; "")&gt;0</formula>
    </cfRule>
    <cfRule type="expression" dxfId="46" priority="10">
      <formula>AND(COUNTIF(E10:H10,"&lt;&gt;" &amp; "")&gt;0,NOT(ISBLANK(C10)))</formula>
    </cfRule>
  </conditionalFormatting>
  <conditionalFormatting sqref="C11">
    <cfRule type="expression" dxfId="45" priority="11">
      <formula>COUNTIF(E11:H11,"&lt;&gt;" &amp; "")&gt;0</formula>
    </cfRule>
    <cfRule type="expression" dxfId="44" priority="12">
      <formula>AND(COUNTIF(E11:H11,"&lt;&gt;" &amp; "")&gt;0,NOT(ISBLANK(C11)))</formula>
    </cfRule>
  </conditionalFormatting>
  <conditionalFormatting sqref="C14">
    <cfRule type="expression" dxfId="43" priority="13">
      <formula>COUNTIF(E14:H14,"&lt;&gt;" &amp; "")&gt;0</formula>
    </cfRule>
    <cfRule type="expression" dxfId="42" priority="14">
      <formula>AND(COUNTIF(E14:H14,"&lt;&gt;" &amp; "")&gt;0,NOT(ISBLANK(C14)))</formula>
    </cfRule>
  </conditionalFormatting>
  <conditionalFormatting sqref="C15">
    <cfRule type="expression" dxfId="41" priority="15">
      <formula>COUNTIF(E15:H15,"&lt;&gt;" &amp; "")&gt;0</formula>
    </cfRule>
    <cfRule type="expression" dxfId="40" priority="16">
      <formula>AND(COUNTIF(E15:H15,"&lt;&gt;" &amp; "")&gt;0,NOT(ISBLANK(C15)))</formula>
    </cfRule>
  </conditionalFormatting>
  <conditionalFormatting sqref="C18">
    <cfRule type="expression" dxfId="39" priority="17">
      <formula>COUNTIF(E18:H18,"&lt;&gt;" &amp; "")&gt;0</formula>
    </cfRule>
    <cfRule type="expression" dxfId="38" priority="18">
      <formula>AND(COUNTIF(E18:H18,"&lt;&gt;" &amp; "")&gt;0,NOT(ISBLANK(C18)))</formula>
    </cfRule>
  </conditionalFormatting>
  <conditionalFormatting sqref="C19">
    <cfRule type="expression" dxfId="37" priority="19">
      <formula>COUNTIF(E19:H19,"&lt;&gt;" &amp; "")&gt;0</formula>
    </cfRule>
    <cfRule type="expression" dxfId="36" priority="20">
      <formula>AND(COUNTIF(E19:H19,"&lt;&gt;" &amp; "")&gt;0,NOT(ISBLANK(C19)))</formula>
    </cfRule>
  </conditionalFormatting>
  <conditionalFormatting sqref="C2">
    <cfRule type="expression" dxfId="35" priority="1">
      <formula>COUNTIF(E2:H2,"&lt;&gt;" &amp; "")&gt;0</formula>
    </cfRule>
    <cfRule type="expression" dxfId="34" priority="2">
      <formula>AND(COUNTIF(E2:H2,"&lt;&gt;" &amp; "")&gt;0,NOT(ISBLANK(C2)))</formula>
    </cfRule>
  </conditionalFormatting>
  <conditionalFormatting sqref="C22">
    <cfRule type="expression" dxfId="33" priority="21">
      <formula>COUNTIF(E22:H22,"&lt;&gt;" &amp; "")&gt;0</formula>
    </cfRule>
    <cfRule type="expression" dxfId="32" priority="22">
      <formula>AND(COUNTIF(E22:H22,"&lt;&gt;" &amp; "")&gt;0,NOT(ISBLANK(C22)))</formula>
    </cfRule>
  </conditionalFormatting>
  <conditionalFormatting sqref="C23">
    <cfRule type="expression" dxfId="31" priority="23">
      <formula>COUNTIF(E23:H23,"&lt;&gt;" &amp; "")&gt;0</formula>
    </cfRule>
    <cfRule type="expression" dxfId="30" priority="24">
      <formula>AND(COUNTIF(E23:H23,"&lt;&gt;" &amp; "")&gt;0,NOT(ISBLANK(C23)))</formula>
    </cfRule>
  </conditionalFormatting>
  <conditionalFormatting sqref="C26">
    <cfRule type="expression" dxfId="29" priority="25">
      <formula>COUNTIF(E26:H26,"&lt;&gt;" &amp; "")&gt;0</formula>
    </cfRule>
    <cfRule type="expression" dxfId="28" priority="26">
      <formula>AND(COUNTIF(E26:H26,"&lt;&gt;" &amp; "")&gt;0,NOT(ISBLANK(C26)))</formula>
    </cfRule>
  </conditionalFormatting>
  <conditionalFormatting sqref="C27">
    <cfRule type="expression" dxfId="27" priority="27">
      <formula>COUNTIF(E27:H27,"&lt;&gt;" &amp; "")&gt;0</formula>
    </cfRule>
    <cfRule type="expression" dxfId="26" priority="28">
      <formula>AND(COUNTIF(E27:H27,"&lt;&gt;" &amp; "")&gt;0,NOT(ISBLANK(C27)))</formula>
    </cfRule>
  </conditionalFormatting>
  <conditionalFormatting sqref="C3">
    <cfRule type="expression" dxfId="25" priority="3">
      <formula>COUNTIF(E3:H3,"&lt;&gt;" &amp; "")&gt;0</formula>
    </cfRule>
    <cfRule type="expression" dxfId="24" priority="4">
      <formula>AND(COUNTIF(E3:H3,"&lt;&gt;" &amp; "")&gt;0,NOT(ISBLANK(C3)))</formula>
    </cfRule>
  </conditionalFormatting>
  <conditionalFormatting sqref="C30">
    <cfRule type="expression" dxfId="23" priority="29">
      <formula>COUNTIF(E30:H30,"&lt;&gt;" &amp; "")&gt;0</formula>
    </cfRule>
    <cfRule type="expression" dxfId="22" priority="30">
      <formula>AND(COUNTIF(E30:H30,"&lt;&gt;" &amp; "")&gt;0,NOT(ISBLANK(C30)))</formula>
    </cfRule>
  </conditionalFormatting>
  <conditionalFormatting sqref="C31">
    <cfRule type="expression" dxfId="21" priority="31">
      <formula>COUNTIF(E31:H31,"&lt;&gt;" &amp; "")&gt;0</formula>
    </cfRule>
    <cfRule type="expression" dxfId="20" priority="32">
      <formula>AND(COUNTIF(E31:H31,"&lt;&gt;" &amp; "")&gt;0,NOT(ISBLANK(C31)))</formula>
    </cfRule>
  </conditionalFormatting>
  <conditionalFormatting sqref="C34">
    <cfRule type="expression" dxfId="19" priority="33">
      <formula>COUNTIF(E34:H34,"&lt;&gt;" &amp; "")&gt;0</formula>
    </cfRule>
    <cfRule type="expression" dxfId="18" priority="34">
      <formula>AND(COUNTIF(E34:H34,"&lt;&gt;" &amp; "")&gt;0,NOT(ISBLANK(C34)))</formula>
    </cfRule>
  </conditionalFormatting>
  <conditionalFormatting sqref="C35">
    <cfRule type="expression" dxfId="17" priority="35">
      <formula>COUNTIF(E35:H35,"&lt;&gt;" &amp; "")&gt;0</formula>
    </cfRule>
    <cfRule type="expression" dxfId="16" priority="36">
      <formula>AND(COUNTIF(E35:H35,"&lt;&gt;" &amp; "")&gt;0,NOT(ISBLANK(C35)))</formula>
    </cfRule>
  </conditionalFormatting>
  <conditionalFormatting sqref="C38">
    <cfRule type="expression" dxfId="15" priority="37">
      <formula>COUNTIF(E38:H38,"&lt;&gt;" &amp; "")&gt;0</formula>
    </cfRule>
    <cfRule type="expression" dxfId="14" priority="38">
      <formula>AND(COUNTIF(E38:H38,"&lt;&gt;" &amp; "")&gt;0,NOT(ISBLANK(C38)))</formula>
    </cfRule>
  </conditionalFormatting>
  <conditionalFormatting sqref="C39">
    <cfRule type="expression" dxfId="13" priority="39">
      <formula>COUNTIF(E39:H39,"&lt;&gt;" &amp; "")&gt;0</formula>
    </cfRule>
    <cfRule type="expression" dxfId="12" priority="40">
      <formula>AND(COUNTIF(E39:H39,"&lt;&gt;" &amp; "")&gt;0,NOT(ISBLANK(C39)))</formula>
    </cfRule>
  </conditionalFormatting>
  <conditionalFormatting sqref="C42">
    <cfRule type="expression" dxfId="11" priority="41">
      <formula>COUNTIF(E42:H42,"&lt;&gt;" &amp; "")&gt;0</formula>
    </cfRule>
    <cfRule type="expression" dxfId="10" priority="42">
      <formula>AND(COUNTIF(E42:H42,"&lt;&gt;" &amp; "")&gt;0,NOT(ISBLANK(C42)))</formula>
    </cfRule>
  </conditionalFormatting>
  <conditionalFormatting sqref="C43">
    <cfRule type="expression" dxfId="9" priority="43">
      <formula>COUNTIF(E43:H43,"&lt;&gt;" &amp; "")&gt;0</formula>
    </cfRule>
    <cfRule type="expression" dxfId="8" priority="44">
      <formula>AND(COUNTIF(E43:H43,"&lt;&gt;" &amp; "")&gt;0,NOT(ISBLANK(C43)))</formula>
    </cfRule>
  </conditionalFormatting>
  <conditionalFormatting sqref="C46">
    <cfRule type="expression" dxfId="7" priority="45">
      <formula>COUNTIF(E46:H46,"&lt;&gt;" &amp; "")&gt;0</formula>
    </cfRule>
    <cfRule type="expression" dxfId="6" priority="46">
      <formula>AND(COUNTIF(E46:H46,"&lt;&gt;" &amp; "")&gt;0,NOT(ISBLANK(C46)))</formula>
    </cfRule>
  </conditionalFormatting>
  <conditionalFormatting sqref="C47">
    <cfRule type="expression" dxfId="5" priority="47">
      <formula>COUNTIF(E47:H47,"&lt;&gt;" &amp; "")&gt;0</formula>
    </cfRule>
    <cfRule type="expression" dxfId="4" priority="48">
      <formula>AND(COUNTIF(E47:H47,"&lt;&gt;" &amp; "")&gt;0,NOT(ISBLANK(C47)))</formula>
    </cfRule>
  </conditionalFormatting>
  <conditionalFormatting sqref="C6">
    <cfRule type="expression" dxfId="3" priority="5">
      <formula>COUNTIF(E6:H6,"&lt;&gt;" &amp; "")&gt;0</formula>
    </cfRule>
    <cfRule type="expression" dxfId="2" priority="6">
      <formula>AND(COUNTIF(E6:H6,"&lt;&gt;" &amp; "")&gt;0,NOT(ISBLANK(C6)))</formula>
    </cfRule>
  </conditionalFormatting>
  <conditionalFormatting sqref="C7">
    <cfRule type="expression" dxfId="1" priority="7">
      <formula>COUNTIF(E7:H7,"&lt;&gt;" &amp; "")&gt;0</formula>
    </cfRule>
    <cfRule type="expression" dxfId="0" priority="8">
      <formula>AND(COUNTIF(E7:H7,"&lt;&gt;" &amp; "")&gt;0,NOT(ISBLANK(C7)))</formula>
    </cfRule>
  </conditionalFormatting>
  <dataValidations count="3">
    <dataValidation type="list" showInputMessage="1" showErrorMessage="1" sqref="B18:B19 B10:B11 B6:B7 B2:B3" xr:uid="{00000000-0002-0000-0200-000000000000}">
      <formula1>"Number"</formula1>
    </dataValidation>
    <dataValidation type="list" showInputMessage="1" showErrorMessage="1" sqref="B26:B27 B14:B15" xr:uid="{00000000-0002-0000-0200-000001000000}">
      <formula1>"Duration"</formula1>
    </dataValidation>
    <dataValidation type="list" showInputMessage="1" showErrorMessage="1" sqref="B46:B47 B42:B43 B38:B39 B34:B35 B30:B31 B22:B23" xr:uid="{00000000-0002-0000-0200-000002000000}">
      <formula1>"Probability"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2018-09-21T08:28:15Z</dcterms:created>
  <dcterms:modified xsi:type="dcterms:W3CDTF">2018-11-12T05:51:58Z</dcterms:modified>
  <cp:category>atomica:databook</cp:category>
</cp:coreProperties>
</file>