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Споредба по 7 денa" sheetId="1" r:id="rId4"/>
    <sheet name="Учество" sheetId="2" r:id="rId5"/>
    <sheet name="Остаток" sheetId="3" r:id="rId6"/>
    <sheet name="Неделно" sheetId="4" r:id="rId7"/>
    <sheet name="Инстанти &amp; Терминали" sheetId="5" r:id="rId8"/>
    <sheet name="Топ терминали" sheetId="6" r:id="rId9"/>
    <sheet name="Продажба по градови" sheetId="7" r:id="rId10"/>
  </sheets>
</workbook>
</file>

<file path=xl/styles.xml><?xml version="1.0" encoding="utf-8"?>
<styleSheet xmlns="http://schemas.openxmlformats.org/spreadsheetml/2006/main">
  <numFmts count="49">
    <numFmt numFmtId="100" formatCode="yyyy/mm/dd"/>
    <numFmt numFmtId="101" formatCode="yyyy/mm/dd hh:mm:ss"/>
    <numFmt numFmtId="102" formatCode="#,###"/>
    <numFmt numFmtId="103" formatCode="#,###"/>
    <numFmt numFmtId="104" formatCode="#0.00%"/>
    <numFmt numFmtId="105" formatCode="#,###"/>
    <numFmt numFmtId="106" formatCode="#,###"/>
    <numFmt numFmtId="107" formatCode="#0.00%"/>
    <numFmt numFmtId="108" formatCode="#,###"/>
    <numFmt numFmtId="109" formatCode="#0.00%"/>
    <numFmt numFmtId="110" formatCode="#,###"/>
    <numFmt numFmtId="111" formatCode="#,###"/>
    <numFmt numFmtId="112" formatCode="#0.00%"/>
    <numFmt numFmtId="113" formatCode="#,###"/>
    <numFmt numFmtId="114" formatCode="#,###"/>
    <numFmt numFmtId="115" formatCode="#0.00%"/>
    <numFmt numFmtId="116" formatCode="#,###"/>
    <numFmt numFmtId="117" formatCode="#0.00%"/>
    <numFmt numFmtId="118" formatCode="#,###"/>
    <numFmt numFmtId="119" formatCode="#,###"/>
    <numFmt numFmtId="120" formatCode="#0.00%"/>
    <numFmt numFmtId="121" formatCode="#,###"/>
    <numFmt numFmtId="122" formatCode="#,###"/>
    <numFmt numFmtId="123" formatCode="#,###"/>
    <numFmt numFmtId="124" formatCode="#0.00%"/>
    <numFmt numFmtId="125" formatCode="#,###"/>
    <numFmt numFmtId="126" formatCode="#,###"/>
    <numFmt numFmtId="127" formatCode="#0.00%"/>
    <numFmt numFmtId="128" formatCode="00"/>
    <numFmt numFmtId="129" formatCode="DD.MM.YYYY"/>
    <numFmt numFmtId="130" formatCode="#,###"/>
    <numFmt numFmtId="131" formatCode="####"/>
    <numFmt numFmtId="132" formatCode="####"/>
    <numFmt numFmtId="133" formatCode="#,###"/>
    <numFmt numFmtId="134" formatCode="####"/>
    <numFmt numFmtId="135" formatCode="#,###"/>
    <numFmt numFmtId="136" formatCode="#,###"/>
    <numFmt numFmtId="137" formatCode="#0.00%"/>
    <numFmt numFmtId="138" formatCode="####"/>
    <numFmt numFmtId="139" formatCode="#,###"/>
    <numFmt numFmtId="140" formatCode="#,###"/>
    <numFmt numFmtId="141" formatCode="#0.00%"/>
    <numFmt numFmtId="142" formatCode="#,###"/>
    <numFmt numFmtId="143" formatCode="#0.00%"/>
    <numFmt numFmtId="144" formatCode="#,###"/>
    <numFmt numFmtId="145" formatCode="#,###"/>
    <numFmt numFmtId="146" formatCode="#,###"/>
    <numFmt numFmtId="147" formatCode="#,###"/>
    <numFmt numFmtId="148" formatCode="####"/>
  </numFmts>
  <fonts count="92">
    <font>
      <name val="Arial"/>
      <sz val="11"/>
      <family val="1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8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  <color rgb="FF006600"/>
    </font>
    <font>
      <name val="Droid Sans"/>
      <sz val="8"/>
      <family val="1"/>
      <color rgb="FF006600"/>
    </font>
    <font>
      <name val="Droid Sans"/>
      <sz val="8"/>
      <family val="1"/>
      <color rgb="FF006600"/>
    </font>
  </fonts>
  <fills count="2">
    <fill>
      <patternFill patternType="none"/>
    </fill>
    <fill>
      <patternFill patternType="gray125"/>
    </fill>
  </fills>
  <borders count="5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right style="dotted">
        <color rgb="FF000000"/>
      </right>
    </border>
  </borders>
  <cellStyleXfs count="1">
    <xf borderId="0" numFmtId="0" fontId="0" fillId="0"/>
  </cellStyleXfs>
  <cellXfs count="9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true" applyProtection="false">
      <alignment horizontal="center" vertical="center"/>
    </xf>
    <xf borderId="3" numFmtId="0" fontId="2" fillId="0" applyNumberFormat="false" applyFill="false" applyFont="true" applyBorder="true" applyAlignment="true" applyProtection="false">
      <alignment horizontal="left" vertical="center" wrapText="true"/>
    </xf>
    <xf borderId="4" numFmtId="0" fontId="3" fillId="0" applyNumberFormat="false" applyFill="false" applyFont="true" applyBorder="true" applyAlignment="true" applyProtection="false">
      <alignment horizontal="center" vertical="center" wrapText="true"/>
    </xf>
    <xf borderId="5" numFmtId="0" fontId="4" fillId="0" applyNumberFormat="false" applyFill="false" applyFont="true" applyBorder="true" applyAlignment="true" applyProtection="false">
      <alignment horizontal="right" vertical="center" wrapText="true"/>
    </xf>
    <xf borderId="0" numFmtId="102" fontId="5" fillId="0" applyNumberFormat="true" applyFill="false" applyFont="true" applyBorder="false" applyAlignment="true" applyProtection="false">
      <alignment horizontal="center"/>
    </xf>
    <xf borderId="0" numFmtId="0" fontId="6" fillId="0" applyNumberFormat="false" applyFill="false" applyFont="true" applyBorder="false" applyAlignment="true" applyProtection="false">
      <alignment horizontal="left"/>
    </xf>
    <xf borderId="0" numFmtId="103" fontId="7" fillId="0" applyNumberFormat="true" applyFill="false" applyFont="true" applyBorder="false" applyAlignment="true" applyProtection="false">
      <alignment horizontal="right"/>
    </xf>
    <xf borderId="0" numFmtId="104" fontId="8" fillId="0" applyNumberFormat="true" applyFill="false" applyFont="true" applyBorder="false" applyAlignment="true" applyProtection="false">
      <alignment horizontal="right"/>
    </xf>
    <xf borderId="6" numFmtId="105" fontId="9" fillId="0" applyNumberFormat="true" applyFill="false" applyFont="true" applyBorder="true" applyAlignment="true" applyProtection="false">
      <alignment horizontal="center"/>
    </xf>
    <xf borderId="7" numFmtId="0" fontId="10" fillId="0" applyNumberFormat="false" applyFill="false" applyFont="true" applyBorder="true" applyAlignment="true" applyProtection="false">
      <alignment horizontal="left"/>
    </xf>
    <xf borderId="8" numFmtId="106" fontId="11" fillId="0" applyNumberFormat="true" applyFill="false" applyFont="true" applyBorder="true" applyAlignment="true" applyProtection="false">
      <alignment horizontal="right"/>
    </xf>
    <xf borderId="9" numFmtId="107" fontId="12" fillId="0" applyNumberFormat="true" applyFill="false" applyFont="true" applyBorder="true" applyAlignment="true" applyProtection="false">
      <alignment horizontal="right"/>
    </xf>
    <xf borderId="0" numFmtId="108" fontId="13" fillId="0" applyNumberFormat="true" applyFill="false" applyFont="true" applyBorder="false" applyAlignment="true" applyProtection="false">
      <alignment horizontal="right"/>
    </xf>
    <xf borderId="0" numFmtId="109" fontId="14" fillId="0" applyNumberFormat="true" applyFill="false" applyFont="true" applyBorder="false" applyAlignment="true" applyProtection="false">
      <alignment horizontal="right"/>
    </xf>
    <xf borderId="10" numFmtId="0" fontId="15" fillId="0" applyNumberFormat="false" applyFill="false" applyFont="true" applyBorder="true" applyAlignment="true" applyProtection="false">
      <alignment horizontal="center" vertical="center"/>
    </xf>
    <xf borderId="11" numFmtId="0" fontId="16" fillId="0" applyNumberFormat="false" applyFill="false" applyFont="true" applyBorder="true" applyAlignment="true" applyProtection="false">
      <alignment horizontal="left" vertical="center" wrapText="true"/>
    </xf>
    <xf borderId="12" numFmtId="0" fontId="17" fillId="0" applyNumberFormat="false" applyFill="false" applyFont="true" applyBorder="true" applyAlignment="true" applyProtection="false">
      <alignment horizontal="center" vertical="center" wrapText="true"/>
    </xf>
    <xf borderId="13" numFmtId="0" fontId="18" fillId="0" applyNumberFormat="false" applyFill="false" applyFont="true" applyBorder="true" applyAlignment="true" applyProtection="false">
      <alignment horizontal="right" vertical="center" wrapText="true"/>
    </xf>
    <xf borderId="0" numFmtId="110" fontId="19" fillId="0" applyNumberFormat="true" applyFill="false" applyFont="true" applyBorder="false" applyAlignment="true" applyProtection="false">
      <alignment horizontal="center"/>
    </xf>
    <xf borderId="0" numFmtId="0" fontId="20" fillId="0" applyNumberFormat="false" applyFill="false" applyFont="true" applyBorder="false" applyAlignment="true" applyProtection="false">
      <alignment horizontal="left"/>
    </xf>
    <xf borderId="0" numFmtId="111" fontId="21" fillId="0" applyNumberFormat="true" applyFill="false" applyFont="true" applyBorder="false" applyAlignment="true" applyProtection="false">
      <alignment horizontal="right"/>
    </xf>
    <xf borderId="0" numFmtId="112" fontId="22" fillId="0" applyNumberFormat="true" applyFill="false" applyFont="true" applyBorder="false" applyAlignment="true" applyProtection="false">
      <alignment horizontal="right"/>
    </xf>
    <xf borderId="14" numFmtId="113" fontId="23" fillId="0" applyNumberFormat="true" applyFill="false" applyFont="true" applyBorder="true" applyAlignment="true" applyProtection="false">
      <alignment horizontal="center"/>
    </xf>
    <xf borderId="15" numFmtId="0" fontId="24" fillId="0" applyNumberFormat="false" applyFill="false" applyFont="true" applyBorder="true" applyAlignment="true" applyProtection="false">
      <alignment horizontal="left"/>
    </xf>
    <xf borderId="16" numFmtId="114" fontId="25" fillId="0" applyNumberFormat="true" applyFill="false" applyFont="true" applyBorder="true" applyAlignment="true" applyProtection="false">
      <alignment horizontal="right"/>
    </xf>
    <xf borderId="17" numFmtId="115" fontId="26" fillId="0" applyNumberFormat="true" applyFill="false" applyFont="true" applyBorder="true" applyAlignment="true" applyProtection="false">
      <alignment horizontal="right"/>
    </xf>
    <xf borderId="0" numFmtId="116" fontId="27" fillId="0" applyNumberFormat="true" applyFill="false" applyFont="true" applyBorder="false" applyAlignment="true" applyProtection="false">
      <alignment horizontal="right"/>
    </xf>
    <xf borderId="0" numFmtId="117" fontId="28" fillId="0" applyNumberFormat="true" applyFill="false" applyFont="true" applyBorder="false" applyAlignment="true" applyProtection="false">
      <alignment horizontal="right"/>
    </xf>
    <xf borderId="18" numFmtId="0" fontId="29" fillId="0" applyNumberFormat="false" applyFill="false" applyFont="true" applyBorder="true" applyAlignment="true" applyProtection="false">
      <alignment horizontal="center" vertical="center"/>
    </xf>
    <xf borderId="19" numFmtId="0" fontId="30" fillId="0" applyNumberFormat="false" applyFill="false" applyFont="true" applyBorder="true" applyAlignment="true" applyProtection="false">
      <alignment horizontal="left" vertical="center" wrapText="true"/>
    </xf>
    <xf borderId="20" numFmtId="0" fontId="31" fillId="0" applyNumberFormat="false" applyFill="false" applyFont="true" applyBorder="true" applyAlignment="true" applyProtection="false">
      <alignment horizontal="center" vertical="center" wrapText="true"/>
    </xf>
    <xf borderId="21" numFmtId="0" fontId="32" fillId="0" applyNumberFormat="false" applyFill="false" applyFont="true" applyBorder="true" applyAlignment="true" applyProtection="false">
      <alignment horizontal="right" vertical="center" wrapText="true"/>
    </xf>
    <xf borderId="0" numFmtId="118" fontId="33" fillId="0" applyNumberFormat="true" applyFill="false" applyFont="true" applyBorder="false" applyAlignment="true" applyProtection="false">
      <alignment horizontal="center"/>
    </xf>
    <xf borderId="0" numFmtId="0" fontId="34" fillId="0" applyNumberFormat="false" applyFill="false" applyFont="true" applyBorder="false" applyAlignment="true" applyProtection="false">
      <alignment horizontal="left"/>
    </xf>
    <xf borderId="0" numFmtId="119" fontId="35" fillId="0" applyNumberFormat="true" applyFill="false" applyFont="true" applyBorder="false" applyAlignment="true" applyProtection="false">
      <alignment horizontal="center"/>
    </xf>
    <xf borderId="0" numFmtId="120" fontId="36" fillId="0" applyNumberFormat="true" applyFill="false" applyFont="true" applyBorder="false" applyAlignment="true" applyProtection="false">
      <alignment horizontal="right"/>
    </xf>
    <xf borderId="0" numFmtId="121" fontId="37" fillId="0" applyNumberFormat="true" applyFill="false" applyFont="true" applyBorder="false" applyAlignment="true" applyProtection="false">
      <alignment horizontal="right"/>
    </xf>
    <xf borderId="22" numFmtId="122" fontId="38" fillId="0" applyNumberFormat="true" applyFill="false" applyFont="true" applyBorder="true" applyAlignment="true" applyProtection="false">
      <alignment horizontal="center"/>
    </xf>
    <xf borderId="23" numFmtId="0" fontId="39" fillId="0" applyNumberFormat="false" applyFill="false" applyFont="true" applyBorder="true" applyAlignment="true" applyProtection="false">
      <alignment horizontal="left"/>
    </xf>
    <xf borderId="24" numFmtId="123" fontId="40" fillId="0" applyNumberFormat="true" applyFill="false" applyFont="true" applyBorder="true" applyAlignment="true" applyProtection="false">
      <alignment horizontal="center"/>
    </xf>
    <xf borderId="25" numFmtId="124" fontId="41" fillId="0" applyNumberFormat="true" applyFill="false" applyFont="true" applyBorder="true" applyAlignment="true" applyProtection="false">
      <alignment horizontal="right"/>
    </xf>
    <xf borderId="26" numFmtId="125" fontId="42" fillId="0" applyNumberFormat="true" applyFill="false" applyFont="true" applyBorder="true" applyAlignment="true" applyProtection="false">
      <alignment horizontal="right"/>
    </xf>
    <xf borderId="0" numFmtId="126" fontId="43" fillId="0" applyNumberFormat="true" applyFill="false" applyFont="true" applyBorder="false" applyAlignment="true" applyProtection="false">
      <alignment horizontal="right"/>
    </xf>
    <xf borderId="0" numFmtId="127" fontId="44" fillId="0" applyNumberFormat="true" applyFill="false" applyFont="true" applyBorder="false" applyAlignment="true" applyProtection="false">
      <alignment horizontal="right"/>
    </xf>
    <xf borderId="27" numFmtId="0" fontId="45" fillId="0" applyNumberFormat="false" applyFill="false" applyFont="true" applyBorder="true" applyAlignment="true" applyProtection="false">
      <alignment horizontal="center" vertical="center"/>
    </xf>
    <xf borderId="28" numFmtId="0" fontId="46" fillId="0" applyNumberFormat="false" applyFill="false" applyFont="true" applyBorder="true" applyAlignment="true" applyProtection="false">
      <alignment horizontal="center" vertical="center" wrapText="true"/>
    </xf>
    <xf borderId="0" numFmtId="128" fontId="47" fillId="0" applyNumberFormat="true" applyFill="false" applyFont="true" applyBorder="false" applyAlignment="true" applyProtection="false">
      <alignment horizontal="center"/>
    </xf>
    <xf borderId="0" numFmtId="129" fontId="48" fillId="0" applyNumberFormat="true" applyFill="false" applyFont="true" applyBorder="false" applyAlignment="true" applyProtection="false">
      <alignment horizontal="right"/>
    </xf>
    <xf borderId="0" numFmtId="130" fontId="49" fillId="0" applyNumberFormat="true" applyFill="false" applyFont="true" applyBorder="false" applyAlignment="true" applyProtection="false">
      <alignment horizontal="right"/>
    </xf>
    <xf borderId="29" numFmtId="0" fontId="50" fillId="0" applyNumberFormat="false" applyFill="false" applyFont="true" applyBorder="true" applyAlignment="true" applyProtection="false">
      <alignment horizontal="center" vertical="center" wrapText="true"/>
    </xf>
    <xf borderId="30" numFmtId="0" fontId="51" fillId="0" applyNumberFormat="false" applyFill="false" applyFont="true" applyBorder="true" applyAlignment="true" applyProtection="false">
      <alignment horizontal="left" vertical="center" wrapText="true"/>
    </xf>
    <xf borderId="31" numFmtId="0" fontId="52" fillId="0" applyNumberFormat="false" applyFill="false" applyFont="true" applyBorder="true" applyAlignment="true" applyProtection="false">
      <alignment horizontal="center" vertical="center" wrapText="true"/>
    </xf>
    <xf borderId="32" numFmtId="0" fontId="53" fillId="0" applyNumberFormat="false" applyFill="false" applyFont="true" applyBorder="true" applyAlignment="true" applyProtection="false">
      <alignment horizontal="right" vertical="center" wrapText="true"/>
    </xf>
    <xf borderId="33" numFmtId="0" fontId="54" fillId="0" applyNumberFormat="false" applyFill="false" applyFont="true" applyBorder="true" applyAlignment="true" applyProtection="false">
      <alignment horizontal="center" vertical="center" wrapText="true"/>
    </xf>
    <xf borderId="0" numFmtId="131" fontId="55" fillId="0" applyNumberFormat="true" applyFill="false" applyFont="true" applyBorder="false" applyAlignment="true" applyProtection="false">
      <alignment horizontal="center"/>
    </xf>
    <xf borderId="0" numFmtId="0" fontId="56" fillId="0" applyNumberFormat="false" applyFill="false" applyFont="true" applyBorder="false" applyAlignment="true" applyProtection="false">
      <alignment horizontal="left"/>
    </xf>
    <xf borderId="0" numFmtId="0" fontId="57" fillId="0" applyNumberFormat="false" applyFill="false" applyFont="true" applyBorder="fals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34" numFmtId="132" fontId="59" fillId="0" applyNumberFormat="true" applyFill="false" applyFont="true" applyBorder="true" applyAlignment="true" applyProtection="false">
      <alignment horizontal="center"/>
    </xf>
    <xf borderId="35" numFmtId="0" fontId="60" fillId="0" applyNumberFormat="false" applyFill="false" applyFont="true" applyBorder="true" applyAlignment="true" applyProtection="false">
      <alignment horizontal="left"/>
    </xf>
    <xf borderId="36" numFmtId="0" fontId="61" fillId="0" applyNumberFormat="false" applyFill="false" applyFont="true" applyBorder="true" applyAlignment="true" applyProtection="false">
      <alignment horizontal="center"/>
    </xf>
    <xf borderId="37" numFmtId="0" fontId="62" fillId="0" applyNumberFormat="false" applyFill="false" applyFont="true" applyBorder="true" applyAlignment="true" applyProtection="false">
      <alignment horizontal="center"/>
    </xf>
    <xf borderId="0" numFmtId="133" fontId="63" fillId="0" applyNumberFormat="true" applyFill="false" applyFont="true" applyBorder="false" applyAlignment="true" applyProtection="false">
      <alignment horizontal="center" vertical="center"/>
    </xf>
    <xf borderId="0" numFmtId="0" fontId="64" fillId="0" applyNumberFormat="false" applyFill="false" applyFont="true" applyBorder="false" applyAlignment="true" applyProtection="false">
      <alignment horizontal="left" vertical="center" wrapText="true"/>
    </xf>
    <xf borderId="38" numFmtId="0" fontId="65" fillId="0" applyNumberFormat="false" applyFill="false" applyFont="true" applyBorder="true" applyAlignment="true" applyProtection="false">
      <alignment horizontal="left" vertical="center" wrapText="true"/>
    </xf>
    <xf borderId="39" numFmtId="0" fontId="66" fillId="0" applyNumberFormat="false" applyFill="false" applyFont="true" applyBorder="true" applyAlignment="true" applyProtection="false">
      <alignment horizontal="center" vertical="center" wrapText="true"/>
    </xf>
    <xf borderId="40" numFmtId="0" fontId="67" fillId="0" applyNumberFormat="false" applyFill="false" applyFont="true" applyBorder="true" applyAlignment="true" applyProtection="false">
      <alignment horizontal="right" vertical="center" wrapText="true"/>
    </xf>
    <xf borderId="41" numFmtId="134" fontId="68" fillId="0" applyNumberFormat="true" applyFill="false" applyFont="true" applyBorder="true" applyAlignment="true" applyProtection="false">
      <alignment horizontal="center"/>
    </xf>
    <xf borderId="42" numFmtId="0" fontId="69" fillId="0" applyNumberFormat="false" applyFill="false" applyFont="true" applyBorder="true" applyAlignment="true" applyProtection="false">
      <alignment horizontal="left"/>
    </xf>
    <xf borderId="43" numFmtId="135" fontId="70" fillId="0" applyNumberFormat="true" applyFill="false" applyFont="true" applyBorder="true" applyAlignment="true" applyProtection="false">
      <alignment horizontal="center"/>
    </xf>
    <xf borderId="44" numFmtId="136" fontId="71" fillId="0" applyNumberFormat="true" applyFill="false" applyFont="true" applyBorder="true" applyAlignment="true" applyProtection="false">
      <alignment horizontal="right"/>
    </xf>
    <xf borderId="45" numFmtId="137" fontId="72" fillId="0" applyNumberFormat="true" applyFill="false" applyFont="true" applyBorder="true" applyAlignment="true" applyProtection="false">
      <alignment horizontal="right"/>
    </xf>
    <xf borderId="0" numFmtId="138" fontId="73" fillId="0" applyNumberFormat="true" applyFill="false" applyFont="true" applyBorder="false" applyAlignment="true" applyProtection="false">
      <alignment horizontal="center"/>
    </xf>
    <xf borderId="0" numFmtId="0" fontId="74" fillId="0" applyNumberFormat="false" applyFill="false" applyFont="true" applyBorder="false" applyAlignment="true" applyProtection="false">
      <alignment horizontal="left"/>
    </xf>
    <xf borderId="0" numFmtId="139" fontId="75" fillId="0" applyNumberFormat="true" applyFill="false" applyFont="true" applyBorder="false" applyAlignment="true" applyProtection="false">
      <alignment horizontal="center"/>
    </xf>
    <xf borderId="0" numFmtId="140" fontId="76" fillId="0" applyNumberFormat="true" applyFill="false" applyFont="true" applyBorder="false" applyAlignment="true" applyProtection="false">
      <alignment horizontal="right"/>
    </xf>
    <xf borderId="0" numFmtId="141" fontId="77" fillId="0" applyNumberFormat="true" applyFill="false" applyFont="true" applyBorder="false" applyAlignment="true" applyProtection="false">
      <alignment horizontal="right"/>
    </xf>
    <xf borderId="0" numFmtId="0" fontId="78" fillId="0" applyNumberFormat="false" applyFill="false" applyFont="true" applyBorder="false" applyAlignment="true" applyProtection="false">
      <alignment horizontal="left" vertical="center" wrapText="true"/>
    </xf>
    <xf borderId="46" numFmtId="0" fontId="79" fillId="0" applyNumberFormat="false" applyFill="false" applyFont="true" applyBorder="true" applyAlignment="true" applyProtection="false">
      <alignment horizontal="left" vertical="center" wrapText="true"/>
    </xf>
    <xf borderId="47" numFmtId="0" fontId="80" fillId="0" applyNumberFormat="false" applyFill="false" applyFont="true" applyBorder="true" applyAlignment="true" applyProtection="false">
      <alignment horizontal="center" vertical="center" wrapText="true"/>
    </xf>
    <xf borderId="48" numFmtId="0" fontId="81" fillId="0" applyNumberFormat="false" applyFill="false" applyFont="true" applyBorder="true" applyAlignment="true" applyProtection="false">
      <alignment horizontal="right" vertical="center" wrapText="true"/>
    </xf>
    <xf borderId="49" numFmtId="0" fontId="82" fillId="0" applyNumberFormat="false" applyFill="false" applyFont="true" applyBorder="true" applyAlignment="true" applyProtection="false">
      <alignment horizontal="right" vertical="center" wrapText="true"/>
    </xf>
    <xf borderId="0" numFmtId="0" fontId="83" fillId="0" applyNumberFormat="false" applyFill="false" applyFont="true" applyBorder="false" applyAlignment="true" applyProtection="false">
      <alignment horizontal="left"/>
    </xf>
    <xf borderId="0" numFmtId="142" fontId="84" fillId="0" applyNumberFormat="true" applyFill="false" applyFont="true" applyBorder="false" applyAlignment="true" applyProtection="false">
      <alignment horizontal="right"/>
    </xf>
    <xf borderId="0" numFmtId="143" fontId="85" fillId="0" applyNumberFormat="true" applyFill="false" applyFont="true" applyBorder="false" applyAlignment="true" applyProtection="false">
      <alignment horizontal="center"/>
    </xf>
    <xf borderId="0" numFmtId="144" fontId="86" fillId="0" applyNumberFormat="true" applyFill="false" applyFont="true" applyBorder="false" applyAlignment="true" applyProtection="false">
      <alignment horizontal="center"/>
    </xf>
    <xf borderId="0" numFmtId="145" fontId="87" fillId="0" applyNumberFormat="true" applyFill="false" applyFont="true" applyBorder="false" applyAlignment="true" applyProtection="false">
      <alignment horizontal="right"/>
    </xf>
    <xf borderId="50" numFmtId="146" fontId="88" fillId="0" applyNumberFormat="true" applyFill="false" applyFont="true" applyBorder="true" applyAlignment="true" applyProtection="false">
      <alignment horizontal="right"/>
    </xf>
    <xf borderId="0" numFmtId="147" fontId="89" fillId="0" applyNumberFormat="true" applyFill="false" applyFont="true" applyBorder="false" applyAlignment="true" applyProtection="false">
      <alignment horizontal="right"/>
    </xf>
    <xf borderId="0" numFmtId="148" fontId="90" fillId="0" applyNumberFormat="true" applyFill="false" applyFont="true" applyBorder="false" applyAlignment="true" applyProtection="false">
      <alignment horizontal="center"/>
    </xf>
    <xf borderId="0" numFmtId="0" fontId="91" fillId="0" applyNumberFormat="false" applyFill="false" applyFont="true" applyBorder="false" applyAlignment="true" applyProtection="false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styles.xml" Type="http://schemas.openxmlformats.org/officeDocument/2006/relationships/styles" Id="rId11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Споредба по 7 денa</a:t>
            </a:r>
          </a:p>
        </c:rich>
      </c:tx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true"/>
        <c:ser>
          <c:idx val="0"/>
          <c:order val="0"/>
          <c:tx>
            <c:strRef>
              <c:f>'Споредба по 7 денa'!$B$16:$B$16</c:f>
              <c:strCache>
                <c:ptCount val="1"/>
                <c:pt idx="0">
                  <c:v>лото</c:v>
                </c:pt>
              </c:strCache>
            </c:strRef>
          </c:tx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1f77b4"/>
              </a:solidFill>
            </c:spPr>
          </c:dPt>
          <c:dPt>
            <c:idx val="2"/>
            <c:spPr>
              <a:solidFill>
                <a:srgbClr val="1f77b4"/>
              </a:solidFill>
            </c:spPr>
          </c:dPt>
          <c:cat>
            <c:strRef>
              <c:f>'Споредба по 7 денa'!$C$15:$E$15</c:f>
              <c:strCache>
                <c:ptCount val="3"/>
                <c:pt idx="0">
                  <c:v>А</c:v>
                </c:pt>
                <c:pt idx="1">
                  <c:v>Б</c:v>
                </c:pt>
                <c:pt idx="2">
                  <c:v>В</c:v>
                </c:pt>
              </c:strCache>
            </c:strRef>
          </c:cat>
          <c:val>
            <c:numRef>
              <c:f>'Споредба по 7 денa'!$C$16:$E$16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</c:numCache>
            </c:numRef>
          </c:val>
          <c:shape val="box"/>
        </c:ser>
        <c:ser>
          <c:idx val="1"/>
          <c:order val="1"/>
          <c:tx>
            <c:strRef>
              <c:f>'Споредба по 7 денa'!$B$17:$B$17</c:f>
              <c:strCache>
                <c:ptCount val="1"/>
                <c:pt idx="0">
                  <c:v>инстанти</c:v>
                </c:pt>
              </c:strCache>
            </c:strRef>
          </c:tx>
          <c:dPt>
            <c:idx val="0"/>
            <c:spPr>
              <a:solidFill>
                <a:srgbClr val="ff7f0e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ff7f0e"/>
              </a:solidFill>
            </c:spPr>
          </c:dPt>
          <c:cat>
            <c:strRef>
              <c:f>'Споредба по 7 денa'!$C$15:$E$15</c:f>
              <c:strCache>
                <c:ptCount val="3"/>
                <c:pt idx="0">
                  <c:v>А</c:v>
                </c:pt>
                <c:pt idx="1">
                  <c:v>Б</c:v>
                </c:pt>
                <c:pt idx="2">
                  <c:v>В</c:v>
                </c:pt>
              </c:strCache>
            </c:strRef>
          </c:cat>
          <c:val>
            <c:numRef>
              <c:f>'Споредба по 7 денa'!$C$17:$E$17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</c:numCache>
            </c:numRef>
          </c:val>
          <c:shape val="box"/>
        </c:ser>
        <c:axId val="6059318"/>
        <c:axId val="612549"/>
      </c:bar3DChart>
      <c:catAx>
        <c:axId val="6059318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12549"/>
        <c:crosses val="autoZero"/>
        <c:auto val="1"/>
        <c:lblAlgn val="ctr"/>
        <c:lblOffset val="100"/>
        <c:tickLblSkip val="1"/>
        <c:tickMarkSkip val="1"/>
      </c:catAx>
      <c:valAx>
        <c:axId val="612549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#,###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05931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Учество во вкупен промет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2ca02c"/>
              </a:solidFill>
            </c:spPr>
          </c:dPt>
          <c:dPt>
            <c:idx val="3"/>
            <c:spPr>
              <a:solidFill>
                <a:srgbClr val="d62728"/>
              </a:solidFill>
            </c:spPr>
          </c:dPt>
          <c:dPt>
            <c:idx val="4"/>
            <c:spPr>
              <a:solidFill>
                <a:srgbClr val="9467bd"/>
              </a:solidFill>
            </c:spPr>
          </c:dPt>
          <c:dPt>
            <c:idx val="5"/>
            <c:spPr>
              <a:solidFill>
                <a:srgbClr val="8c564b"/>
              </a:solidFill>
            </c:spPr>
          </c:dPt>
          <c:dPt>
            <c:idx val="6"/>
            <c:spPr>
              <a:solidFill>
                <a:srgbClr val="e377c2"/>
              </a:solidFill>
            </c:spPr>
          </c:dPt>
          <c:dPt>
            <c:idx val="7"/>
            <c:spPr>
              <a:solidFill>
                <a:srgbClr val="7f7f7f"/>
              </a:solidFill>
            </c:spPr>
          </c:dPt>
          <c:dPt>
            <c:idx val="8"/>
            <c:spPr>
              <a:solidFill>
                <a:srgbClr val="bcbd22"/>
              </a:solidFill>
            </c:spPr>
          </c:dPt>
          <c:dPt>
            <c:idx val="9"/>
            <c:spPr>
              <a:solidFill>
                <a:srgbClr val="17becf"/>
              </a:solidFill>
            </c:spPr>
          </c:dPt>
          <c:cat>
            <c:strRef>
              <c:f>'Учество'!$B$13:$B$16</c:f>
              <c:strCache>
                <c:ptCount val="4"/>
                <c:pt idx="0">
                  <c:v>индиректна лото</c:v>
                </c:pt>
                <c:pt idx="1">
                  <c:v>индиректна инстанти</c:v>
                </c:pt>
                <c:pt idx="2">
                  <c:v>директна лото</c:v>
                </c:pt>
                <c:pt idx="3">
                  <c:v>директна инстанти</c:v>
                </c:pt>
              </c:strCache>
            </c:strRef>
          </c:cat>
          <c:val>
            <c:numRef>
              <c:f>'Учество'!$C$13:$C$16</c:f>
              <c:numCache>
                <c:formatCode>General</c:formatCode>
                <c:ptCount val="4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</c:numCache>
            </c:numRef>
          </c:val>
        </c:ser>
        <c:dLbls>
          <c:dLblPos val="outEnd"/>
          <c:showLegendKey val="false"/>
          <c:showVal val="false"/>
          <c:showCatName val="false"/>
          <c:showSerName val="false"/>
          <c:showPercent val="true"/>
          <c:showBubbleSize val="false"/>
          <c:showLeaderLines val="false"/>
        </c:dLbls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Структура на индиректна продажба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2ca02c"/>
              </a:solidFill>
            </c:spPr>
          </c:dPt>
          <c:dPt>
            <c:idx val="3"/>
            <c:spPr>
              <a:solidFill>
                <a:srgbClr val="d62728"/>
              </a:solidFill>
            </c:spPr>
          </c:dPt>
          <c:dPt>
            <c:idx val="4"/>
            <c:spPr>
              <a:solidFill>
                <a:srgbClr val="9467bd"/>
              </a:solidFill>
            </c:spPr>
          </c:dPt>
          <c:dPt>
            <c:idx val="5"/>
            <c:spPr>
              <a:solidFill>
                <a:srgbClr val="8c564b"/>
              </a:solidFill>
            </c:spPr>
          </c:dPt>
          <c:dPt>
            <c:idx val="6"/>
            <c:spPr>
              <a:solidFill>
                <a:srgbClr val="e377c2"/>
              </a:solidFill>
            </c:spPr>
          </c:dPt>
          <c:dPt>
            <c:idx val="7"/>
            <c:spPr>
              <a:solidFill>
                <a:srgbClr val="7f7f7f"/>
              </a:solidFill>
            </c:spPr>
          </c:dPt>
          <c:dPt>
            <c:idx val="8"/>
            <c:spPr>
              <a:solidFill>
                <a:srgbClr val="bcbd22"/>
              </a:solidFill>
            </c:spPr>
          </c:dPt>
          <c:dPt>
            <c:idx val="9"/>
            <c:spPr>
              <a:solidFill>
                <a:srgbClr val="17becf"/>
              </a:solidFill>
            </c:spPr>
          </c:dPt>
          <c:cat>
            <c:strRef>
              <c:f>'Остаток'!$B$12:$B$16</c:f>
              <c:strCache>
                <c:ptCount val="5"/>
                <c:pt idx="0">
                  <c:v>фонд</c:v>
                </c:pt>
                <c:pt idx="1">
                  <c:v>провизија</c:v>
                </c:pt>
                <c:pt idx="2">
                  <c:v>МПМ</c:v>
                </c:pt>
                <c:pt idx="3">
                  <c:v>РМ</c:v>
                </c:pt>
                <c:pt idx="4">
                  <c:v>остаток</c:v>
                </c:pt>
              </c:strCache>
            </c:strRef>
          </c:cat>
          <c:val>
            <c:numRef>
              <c:f>'Остаток'!$C$12:$C$16</c:f>
              <c:numCache>
                <c:formatCode>General</c:formatCode>
                <c:ptCount val="5"/>
                <c:pt idx="0" formatCode="General">
                  <c:v>5587046.9</c:v>
                </c:pt>
                <c:pt idx="1" formatCode="General">
                  <c:v>684169.8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</c:numCache>
            </c:numRef>
          </c:val>
        </c:ser>
        <c:dLbls>
          <c:dLblPos val="outEnd"/>
          <c:showLegendKey val="false"/>
          <c:showVal val="false"/>
          <c:showCatName val="false"/>
          <c:showSerName val="false"/>
          <c:showPercent val="true"/>
          <c:showBubbleSize val="false"/>
          <c:showLeaderLines val="true"/>
        </c:dLbls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Структура на директна продажба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2ca02c"/>
              </a:solidFill>
            </c:spPr>
          </c:dPt>
          <c:dPt>
            <c:idx val="3"/>
            <c:spPr>
              <a:solidFill>
                <a:srgbClr val="d62728"/>
              </a:solidFill>
            </c:spPr>
          </c:dPt>
          <c:dPt>
            <c:idx val="4"/>
            <c:spPr>
              <a:solidFill>
                <a:srgbClr val="9467bd"/>
              </a:solidFill>
            </c:spPr>
          </c:dPt>
          <c:dPt>
            <c:idx val="5"/>
            <c:spPr>
              <a:solidFill>
                <a:srgbClr val="8c564b"/>
              </a:solidFill>
            </c:spPr>
          </c:dPt>
          <c:dPt>
            <c:idx val="6"/>
            <c:spPr>
              <a:solidFill>
                <a:srgbClr val="e377c2"/>
              </a:solidFill>
            </c:spPr>
          </c:dPt>
          <c:dPt>
            <c:idx val="7"/>
            <c:spPr>
              <a:solidFill>
                <a:srgbClr val="7f7f7f"/>
              </a:solidFill>
            </c:spPr>
          </c:dPt>
          <c:dPt>
            <c:idx val="8"/>
            <c:spPr>
              <a:solidFill>
                <a:srgbClr val="bcbd22"/>
              </a:solidFill>
            </c:spPr>
          </c:dPt>
          <c:dPt>
            <c:idx val="9"/>
            <c:spPr>
              <a:solidFill>
                <a:srgbClr val="17becf"/>
              </a:solidFill>
            </c:spPr>
          </c:dPt>
          <c:cat>
            <c:strRef>
              <c:f>'Остаток'!$M$12:$M$14</c:f>
              <c:strCache>
                <c:ptCount val="3"/>
                <c:pt idx="0">
                  <c:v>фонд</c:v>
                </c:pt>
                <c:pt idx="1">
                  <c:v>РМ</c:v>
                </c:pt>
                <c:pt idx="2">
                  <c:v>остаток</c:v>
                </c:pt>
              </c:strCache>
            </c:strRef>
          </c:cat>
          <c:val>
            <c:numRef>
              <c:f>'Остаток'!$N$12:$N$14</c:f>
              <c:numCache>
                <c:formatCode>General</c:formatCode>
                <c:ptCount val="3"/>
                <c:pt idx="0" formatCode="General">
                  <c:v>460166.635</c:v>
                </c:pt>
                <c:pt idx="1" formatCode="General">
                  <c:v>0</c:v>
                </c:pt>
                <c:pt idx="2" formatCode="General">
                  <c:v>0</c:v>
                </c:pt>
              </c:numCache>
            </c:numRef>
          </c:val>
        </c:ser>
        <c:dLbls>
          <c:dLblPos val="outEnd"/>
          <c:showLegendKey val="false"/>
          <c:showVal val="false"/>
          <c:showCatName val="false"/>
          <c:showSerName val="false"/>
          <c:showPercent val="true"/>
          <c:showBubbleSize val="false"/>
          <c:showLeaderLines val="true"/>
        </c:dLbls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Неделен промет 2016/2015</a:t>
            </a:r>
          </a:p>
        </c:rich>
      </c:tx>
      <c:layout/>
      <c:overlay val="0"/>
    </c:title>
    <c:autoTitleDeleted val="false"/>
    <c:floor>
      <c:thickness val="0"/>
    </c:floor>
    <c:sideWall>
      <c:thickness val="0"/>
    </c:sideWall>
    <c:backWall>
      <c:thickness val="0"/>
    </c:backWall>
    <c:plotArea>
      <c:layout/>
      <c:lineChart>
        <c:grouping val="standard"/>
        <c:varyColors val="false"/>
        <c:ser>
          <c:idx val="0"/>
          <c:order val="0"/>
          <c:tx>
            <c:strRef>
              <c:f>'Неделно'!$A$1:$A$1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1f77b4"/>
            </a:solidFill>
            <a:ln w="28800">
              <a:solidFill>
                <a:srgbClr val="1f77b4"/>
              </a:solidFill>
            </a:ln>
            <a:round/>
          </c:spPr>
          <c:marker>
            <c:symbol val="none"/>
          </c:marker>
          <c:cat>
            <c:strRef>
              <c:f>'Неделно'!$A$3:$A$35</c:f>
              <c:strCach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strCache>
            </c:strRef>
          </c:cat>
          <c:val>
            <c:numRef>
              <c:f>'Неделно'!$D$3:$D$35</c:f>
              <c:numCache>
                <c:formatCode>General</c:formatCode>
                <c:ptCount val="33"/>
                <c:pt idx="0" formatCode="General">
                  <c:v>9112505.0</c:v>
                </c:pt>
                <c:pt idx="1" formatCode="General">
                  <c:v>6845390.0</c:v>
                </c:pt>
                <c:pt idx="2" formatCode="General">
                  <c:v>8387250.0</c:v>
                </c:pt>
                <c:pt idx="3" formatCode="General">
                  <c:v>5531980.0</c:v>
                </c:pt>
                <c:pt idx="4" formatCode="General">
                  <c:v>5645685.0</c:v>
                </c:pt>
                <c:pt idx="5" formatCode="General">
                  <c:v>5649885.0</c:v>
                </c:pt>
                <c:pt idx="6" formatCode="General">
                  <c:v>5752810.0</c:v>
                </c:pt>
                <c:pt idx="7" formatCode="General">
                  <c:v>5804015.0</c:v>
                </c:pt>
                <c:pt idx="8" formatCode="General">
                  <c:v>5525085.0</c:v>
                </c:pt>
                <c:pt idx="9" formatCode="General">
                  <c:v>5818960.0</c:v>
                </c:pt>
                <c:pt idx="10" formatCode="General">
                  <c:v>5713680.0</c:v>
                </c:pt>
                <c:pt idx="11" formatCode="General">
                  <c:v>5846125.0</c:v>
                </c:pt>
                <c:pt idx="12" formatCode="General">
                  <c:v>5668690.0</c:v>
                </c:pt>
                <c:pt idx="13" formatCode="General">
                  <c:v>5374785.0</c:v>
                </c:pt>
                <c:pt idx="14" formatCode="General">
                  <c:v>5546110.0</c:v>
                </c:pt>
                <c:pt idx="15" formatCode="General">
                  <c:v>5150060.0</c:v>
                </c:pt>
                <c:pt idx="16" formatCode="General">
                  <c:v>5182350.0</c:v>
                </c:pt>
                <c:pt idx="17" formatCode="General">
                  <c:v>5274900.0</c:v>
                </c:pt>
                <c:pt idx="18" formatCode="General">
                  <c:v>5532370.0</c:v>
                </c:pt>
                <c:pt idx="19" formatCode="General">
                  <c:v>5791335.0</c:v>
                </c:pt>
                <c:pt idx="20" formatCode="General">
                  <c:v>5419765.0</c:v>
                </c:pt>
                <c:pt idx="21" formatCode="General">
                  <c:v>5042050.0</c:v>
                </c:pt>
                <c:pt idx="22" formatCode="General">
                  <c:v>5453955.0</c:v>
                </c:pt>
                <c:pt idx="23" formatCode="General">
                  <c:v>5490160.0</c:v>
                </c:pt>
                <c:pt idx="24" formatCode="General">
                  <c:v>4992650.0</c:v>
                </c:pt>
                <c:pt idx="25" formatCode="General">
                  <c:v>4619205.0</c:v>
                </c:pt>
                <c:pt idx="26" formatCode="General">
                  <c:v>4955635.0</c:v>
                </c:pt>
                <c:pt idx="27" formatCode="General">
                  <c:v>5152980.0</c:v>
                </c:pt>
                <c:pt idx="28" formatCode="General">
                  <c:v>5573835.0</c:v>
                </c:pt>
                <c:pt idx="29" formatCode="General">
                  <c:v>5700285.0</c:v>
                </c:pt>
                <c:pt idx="30" formatCode="General">
                  <c:v>5514905.0</c:v>
                </c:pt>
                <c:pt idx="31" formatCode="General">
                  <c:v>5586440.0</c:v>
                </c:pt>
                <c:pt idx="32" formatCode="General">
                  <c:v>5750395.0</c:v>
                </c:pt>
              </c:numCache>
            </c:numRef>
          </c:val>
        </c:ser>
        <c:ser>
          <c:idx val="1"/>
          <c:order val="1"/>
          <c:tx>
            <c:strRef>
              <c:f>'Неделно'!$F$1:$F$1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ff7f0e"/>
            </a:solidFill>
            <a:ln w="28800">
              <a:solidFill>
                <a:srgbClr val="ff7f0e"/>
              </a:solidFill>
            </a:ln>
            <a:round/>
          </c:spPr>
          <c:marker>
            <c:symbol val="none"/>
          </c:marker>
          <c:val>
            <c:numRef>
              <c:f>'Неделно'!$I$3:$I$35</c:f>
              <c:numCache>
                <c:formatCode>General</c:formatCode>
                <c:ptCount val="33"/>
                <c:pt idx="0" formatCode="General">
                  <c:v>7671935.0</c:v>
                </c:pt>
                <c:pt idx="1" formatCode="General">
                  <c:v>4571095.0</c:v>
                </c:pt>
                <c:pt idx="2" formatCode="General">
                  <c:v>6066440.0</c:v>
                </c:pt>
                <c:pt idx="3" formatCode="General">
                  <c:v>4385665.0</c:v>
                </c:pt>
                <c:pt idx="4" formatCode="General">
                  <c:v>4405855.0</c:v>
                </c:pt>
                <c:pt idx="5" formatCode="General">
                  <c:v>4684595.0</c:v>
                </c:pt>
                <c:pt idx="6" formatCode="General">
                  <c:v>4398560.0</c:v>
                </c:pt>
                <c:pt idx="7" formatCode="General">
                  <c:v>4325215.0</c:v>
                </c:pt>
                <c:pt idx="8" formatCode="General">
                  <c:v>4332925.0</c:v>
                </c:pt>
                <c:pt idx="9" formatCode="General">
                  <c:v>4521460.0</c:v>
                </c:pt>
                <c:pt idx="10" formatCode="General">
                  <c:v>4802720.0</c:v>
                </c:pt>
                <c:pt idx="11" formatCode="General">
                  <c:v>4269885.0</c:v>
                </c:pt>
                <c:pt idx="12" formatCode="General">
                  <c:v>4240835.0</c:v>
                </c:pt>
                <c:pt idx="13" formatCode="General">
                  <c:v>4481215.0</c:v>
                </c:pt>
                <c:pt idx="14" formatCode="General">
                  <c:v>4604600.0</c:v>
                </c:pt>
                <c:pt idx="15" formatCode="General">
                  <c:v>4090395.0</c:v>
                </c:pt>
                <c:pt idx="16" formatCode="General">
                  <c:v>3990260.0</c:v>
                </c:pt>
                <c:pt idx="17" formatCode="General">
                  <c:v>3745280.0</c:v>
                </c:pt>
                <c:pt idx="18" formatCode="General">
                  <c:v>3751075.0</c:v>
                </c:pt>
                <c:pt idx="19" formatCode="General">
                  <c:v>3750835.0</c:v>
                </c:pt>
                <c:pt idx="20" formatCode="General">
                  <c:v>3692750.0</c:v>
                </c:pt>
                <c:pt idx="21" formatCode="General">
                  <c:v>3619185.0</c:v>
                </c:pt>
                <c:pt idx="22" formatCode="General">
                  <c:v>3762245.0</c:v>
                </c:pt>
                <c:pt idx="23" formatCode="General">
                  <c:v>3776735.0</c:v>
                </c:pt>
                <c:pt idx="24" formatCode="General">
                  <c:v>3908485.0</c:v>
                </c:pt>
                <c:pt idx="25" formatCode="General">
                  <c:v>3662105.0</c:v>
                </c:pt>
                <c:pt idx="26" formatCode="General">
                  <c:v>3980220.0</c:v>
                </c:pt>
                <c:pt idx="27" formatCode="General">
                  <c:v>3734210.0</c:v>
                </c:pt>
                <c:pt idx="28" formatCode="General">
                  <c:v>3712015.0</c:v>
                </c:pt>
                <c:pt idx="29" formatCode="General">
                  <c:v>3564895.0</c:v>
                </c:pt>
                <c:pt idx="30" formatCode="General">
                  <c:v>3419635.0</c:v>
                </c:pt>
                <c:pt idx="31" formatCode="General">
                  <c:v>3510905.0</c:v>
                </c:pt>
                <c:pt idx="32" formatCode="General">
                  <c:v>3993420.0</c:v>
                </c:pt>
              </c:numCache>
            </c:numRef>
          </c:val>
        </c:ser>
        <c:axId val="1464852"/>
        <c:axId val="15456837"/>
      </c:lineChart>
      <c:catAx>
        <c:axId val="146485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000000"/>
            </a:solidFill>
          </a:ln>
        </c:spPr>
        <c:txPr>
          <a:bodyPr rot="0"/>
          <a:lstStyle/>
          <a:p>
            <a:pPr>
              <a:defRPr/>
            </a:pPr>
            <a:endParaRPr/>
          </a:p>
        </c:txPr>
        <c:crossAx val="15456837"/>
        <c:crosses val="min"/>
        <c:auto val="false"/>
        <c:lblAlgn val="ctr"/>
        <c:lblOffset val="100"/>
        <c:tickLblSkip val="10"/>
        <c:tickMarkSkip val="1"/>
      </c:catAx>
      <c:valAx>
        <c:axId val="15456837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#,###" sourceLinked="1"/>
        <c:majorTickMark val="none"/>
        <c:minorTickMark val="none"/>
        <c:tickLblPos val="nextTo"/>
        <c:spPr>
          <a:ln>
            <a:solidFill>
              <a:srgbClr val="000000"/>
            </a:solidFill>
          </a:ln>
        </c:spPr>
        <c:txPr>
          <a:bodyPr rot="0"/>
          <a:lstStyle/>
          <a:p>
            <a:pPr>
              <a:defRPr/>
            </a:pPr>
            <a:endParaRPr/>
          </a:p>
        </c:txPr>
        <c:crossAx val="14648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68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70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72"/><Relationship Target="../charts/chart4.xml" Type="http://schemas.openxmlformats.org/officeDocument/2006/relationships/chart" Id="rId73"/></Relationships>

</file>

<file path=xl/drawings/_rels/drawing4.xml.rels><?xml version="1.0" encoding="UTF-8"?><Relationships xmlns="http://schemas.openxmlformats.org/package/2006/relationships"><Relationship Target="../charts/chart5.xml" Type="http://schemas.openxmlformats.org/officeDocument/2006/relationships/chart" Id="rId78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6</xdr:col>
      <xdr:colOff>0</xdr:colOff>
      <xdr:row>28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6</xdr:col>
      <xdr:colOff>0</xdr:colOff>
      <xdr:row>27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8</xdr:col>
      <xdr:colOff>0</xdr:colOff>
      <xdr:row>26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19</xdr:col>
      <xdr:colOff>0</xdr:colOff>
      <xdr:row>26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19</xdr:col>
      <xdr:colOff>0</xdr:colOff>
      <xdr:row>23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0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82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84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86"/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8"/>
    <col min="2" max="2" bestFit="true" customWidth="true" width="16"/>
    <col min="3" max="3" bestFit="true" customWidth="true" width="12"/>
    <col min="4" max="4" bestFit="true" customWidth="true" width="10"/>
    <col min="5" max="5" bestFit="true" customWidth="true" width="8"/>
    <col min="6" max="6" bestFit="true" customWidth="true" width="8"/>
    <col min="7" max="7" bestFit="true" customWidth="true" width="6"/>
    <col min="8" max="8" bestFit="true" customWidth="true" width="3.8"/>
    <col min="9" max="9" bestFit="true" customWidth="true" width="16"/>
    <col min="10" max="10" bestFit="true" customWidth="true" width="12"/>
    <col min="11" max="11" bestFit="true" customWidth="true" width="10"/>
    <col min="12" max="12" bestFit="true" customWidth="true" width="6"/>
    <col min="13" max="13" bestFit="true" customWidth="true" width="3.8"/>
    <col min="14" max="14" bestFit="true" customWidth="true" width="16"/>
    <col min="15" max="15" bestFit="true" customWidth="true" width="12"/>
    <col min="16" max="16" bestFit="true" customWidth="true" width="10"/>
    <col min="17" max="17" bestFit="true" customWidth="true" width="6"/>
    <col min="18" max="18" bestFit="false" customWidth="false"/>
  </cols>
  <sheetData>
    <row r="1">
      <c r="A1" s="3" t="inlineStr">
        <is>
          <t>А: 01.08.2016 -- 14.08.2016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0"/>
      <c r="H1" s="3" t="inlineStr">
        <is>
          <t>Б: 01.07.2016 -- 14.07.2016</t>
        </is>
      </c>
      <c r="I1" s="3" t="inlineStr">
        <is>
          <t/>
        </is>
      </c>
      <c r="J1" s="3" t="inlineStr">
        <is>
          <t/>
        </is>
      </c>
      <c r="K1" s="3" t="inlineStr">
        <is>
          <t/>
        </is>
      </c>
      <c r="L1" s="0"/>
      <c r="M1" s="3" t="inlineStr">
        <is>
          <t>В: 01.08.2015 -- 14.08.2015</t>
        </is>
      </c>
      <c r="N1" s="3" t="inlineStr">
        <is>
          <t/>
        </is>
      </c>
      <c r="O1" s="3" t="inlineStr">
        <is>
          <t/>
        </is>
      </c>
      <c r="P1" s="3" t="inlineStr">
        <is>
          <t/>
        </is>
      </c>
    </row>
    <row ht="24" customHeight="true" r="2">
      <c r="A2" s="5" t="inlineStr">
        <is>
          <t>id</t>
        </is>
      </c>
      <c r="B2" s="4" t="inlineStr">
        <is>
          <t>игра</t>
        </is>
      </c>
      <c r="C2" s="6" t="inlineStr">
        <is>
          <t>пари</t>
        </is>
      </c>
      <c r="D2" s="6" t="inlineStr">
        <is>
          <t>тикети / комб.</t>
        </is>
      </c>
      <c r="E2" s="6" t="inlineStr">
        <is>
          <t>А vs Б</t>
        </is>
      </c>
      <c r="F2" s="6" t="inlineStr">
        <is>
          <t>А vs В</t>
        </is>
      </c>
      <c r="G2" s="0"/>
      <c r="H2" s="5" t="inlineStr">
        <is>
          <t>id</t>
        </is>
      </c>
      <c r="I2" s="4" t="inlineStr">
        <is>
          <t>игра</t>
        </is>
      </c>
      <c r="J2" s="6" t="inlineStr">
        <is>
          <t>пари</t>
        </is>
      </c>
      <c r="K2" s="6" t="inlineStr">
        <is>
          <t>тикети / комб.</t>
        </is>
      </c>
      <c r="L2" s="0"/>
      <c r="M2" s="5" t="inlineStr">
        <is>
          <t>id</t>
        </is>
      </c>
      <c r="N2" s="4" t="inlineStr">
        <is>
          <t>игра</t>
        </is>
      </c>
      <c r="O2" s="6" t="inlineStr">
        <is>
          <t>пари</t>
        </is>
      </c>
      <c r="P2" s="6" t="inlineStr">
        <is>
          <t>тикети / комб.</t>
        </is>
      </c>
    </row>
    <row ht="12" customHeight="true" r="3">
      <c r="A3" s="7" t="n">
        <v>2</v>
      </c>
      <c r="B3" s="8" t="inlineStr">
        <is>
          <t>НОВО ЛОТО 7/34</t>
        </is>
      </c>
      <c r="C3" s="9" t="n">
        <v>7411785.0</v>
      </c>
      <c r="D3" s="9" t="n">
        <v>494119.0</v>
      </c>
      <c r="E3" s="10" t="str">
        <f>(C3-J3)/J3</f>
      </c>
      <c r="F3" s="10" t="str">
        <f>(C3-O3)/O3</f>
      </c>
      <c r="G3" s="0"/>
      <c r="H3" s="7" t="n">
        <v>2</v>
      </c>
      <c r="I3" s="8" t="inlineStr">
        <is>
          <t>НОВО ЛОТО 7/34</t>
        </is>
      </c>
      <c r="J3" s="9" t="n">
        <v>6890100.0</v>
      </c>
      <c r="K3" s="9" t="n">
        <v>459340.0</v>
      </c>
      <c r="L3" s="0"/>
      <c r="M3" s="7" t="n">
        <v>2</v>
      </c>
      <c r="N3" s="8" t="inlineStr">
        <is>
          <t>НОВО ЛОТО 7/34</t>
        </is>
      </c>
      <c r="O3" s="9" t="n">
        <v>4305960.0</v>
      </c>
      <c r="P3" s="9" t="n">
        <v>287064.0</v>
      </c>
    </row>
    <row ht="12" customHeight="true" r="4">
      <c r="A4" s="7" t="n">
        <v>15</v>
      </c>
      <c r="B4" s="8" t="inlineStr">
        <is>
          <t>НОВО ЛОТО ЏОКЕР</t>
        </is>
      </c>
      <c r="C4" s="9" t="n">
        <v>1009380.0</v>
      </c>
      <c r="D4" s="9" t="n">
        <v>50469.0</v>
      </c>
      <c r="E4" s="10" t="str">
        <f>(C4-J4)/J4</f>
      </c>
      <c r="F4" s="10" t="str">
        <f>(C4-O4)/O4</f>
      </c>
      <c r="G4" s="0"/>
      <c r="H4" s="7" t="n">
        <v>15</v>
      </c>
      <c r="I4" s="8" t="inlineStr">
        <is>
          <t>НОВО ЛОТО ЏОКЕР</t>
        </is>
      </c>
      <c r="J4" s="9" t="n">
        <v>935240.0</v>
      </c>
      <c r="K4" s="9" t="n">
        <v>46762.0</v>
      </c>
      <c r="L4" s="0"/>
      <c r="M4" s="7" t="n">
        <v>15</v>
      </c>
      <c r="N4" s="8" t="inlineStr">
        <is>
          <t>НОВО ЛОТО ЏОКЕР</t>
        </is>
      </c>
      <c r="O4" s="9" t="n">
        <v>698720.0</v>
      </c>
      <c r="P4" s="9" t="n">
        <v>34936.0</v>
      </c>
    </row>
    <row ht="12" customHeight="true" r="5">
      <c r="A5" s="7" t="n">
        <v>9</v>
      </c>
      <c r="B5" s="8" t="inlineStr">
        <is>
          <t>ТВИНГОМАНИЈА 2</t>
        </is>
      </c>
      <c r="C5" s="9" t="n">
        <v>1051320.0</v>
      </c>
      <c r="D5" s="9" t="n">
        <v>26283.0</v>
      </c>
      <c r="E5" s="10" t="str">
        <f>(C5-J5)/J5</f>
      </c>
      <c r="F5" s="10" t="str">
        <f>(C5-O6)/O6</f>
      </c>
      <c r="G5" s="0"/>
      <c r="H5" s="7" t="n">
        <v>9</v>
      </c>
      <c r="I5" s="8" t="inlineStr">
        <is>
          <t>ТВИНГОМАНИЈА 2</t>
        </is>
      </c>
      <c r="J5" s="9" t="n">
        <v>665000.0</v>
      </c>
      <c r="K5" s="9" t="n">
        <v>16625.0</v>
      </c>
      <c r="L5" s="0"/>
      <c r="M5" s="7" t="n">
        <v>7</v>
      </c>
      <c r="N5" s="8" t="inlineStr">
        <is>
          <t>Седма брзина</t>
        </is>
      </c>
      <c r="O5" s="9" t="n">
        <v>537520.0</v>
      </c>
      <c r="P5" s="9" t="n">
        <v>13438.0</v>
      </c>
    </row>
    <row ht="12" customHeight="true" r="6">
      <c r="A6" s="7" t="n">
        <v>21</v>
      </c>
      <c r="B6" s="8" t="inlineStr">
        <is>
          <t>СРЕЌНИ КОЦКИ</t>
        </is>
      </c>
      <c r="C6" s="9" t="n">
        <v>557360.0</v>
      </c>
      <c r="D6" s="9" t="n">
        <v>13934.0</v>
      </c>
      <c r="E6" s="10" t="str">
        <f>(C6-J6)/J6</f>
      </c>
      <c r="F6" s="10" t="str">
        <f>(C6-O7)/O7</f>
      </c>
      <c r="G6" s="0"/>
      <c r="H6" s="7" t="n">
        <v>21</v>
      </c>
      <c r="I6" s="8" t="inlineStr">
        <is>
          <t>СРЕЌНИ КОЦКИ</t>
        </is>
      </c>
      <c r="J6" s="9" t="n">
        <v>523840.0</v>
      </c>
      <c r="K6" s="9" t="n">
        <v>13096.0</v>
      </c>
      <c r="L6" s="0"/>
      <c r="M6" s="7" t="n">
        <v>9</v>
      </c>
      <c r="N6" s="8" t="inlineStr">
        <is>
          <t>ТВИНГОМАНИЈА 2</t>
        </is>
      </c>
      <c r="O6" s="9" t="n">
        <v>373640.0</v>
      </c>
      <c r="P6" s="9" t="n">
        <v>9341.0</v>
      </c>
    </row>
    <row ht="12" customHeight="true" r="7">
      <c r="A7" s="7" t="n">
        <v>24</v>
      </c>
      <c r="B7" s="8" t="inlineStr">
        <is>
          <t>Хороскоп</t>
        </is>
      </c>
      <c r="C7" s="9" t="n">
        <v>354440.0</v>
      </c>
      <c r="D7" s="9" t="n">
        <v>17722.0</v>
      </c>
      <c r="E7" s="10" t="str">
        <f>(C7-J7)/J7</f>
      </c>
      <c r="F7" s="10" t="str">
        <f>(C7-O8)/O8</f>
      </c>
      <c r="G7" s="0"/>
      <c r="H7" s="7" t="n">
        <v>24</v>
      </c>
      <c r="I7" s="8" t="inlineStr">
        <is>
          <t>Хороскоп</t>
        </is>
      </c>
      <c r="J7" s="9" t="n">
        <v>327760.0</v>
      </c>
      <c r="K7" s="9" t="n">
        <v>16388.0</v>
      </c>
      <c r="L7" s="0"/>
      <c r="M7" s="7" t="n">
        <v>21</v>
      </c>
      <c r="N7" s="8" t="inlineStr">
        <is>
          <t>СРЕЌНИ КОЦКИ</t>
        </is>
      </c>
      <c r="O7" s="9" t="n">
        <v>451640.0</v>
      </c>
      <c r="P7" s="9" t="n">
        <v>11291.0</v>
      </c>
    </row>
    <row ht="12" customHeight="true" r="8">
      <c r="A8" s="11" t="n">
        <v>25</v>
      </c>
      <c r="B8" s="12" t="inlineStr">
        <is>
          <t>Среќни тркала 3</t>
        </is>
      </c>
      <c r="C8" s="13" t="n">
        <v>952550.0</v>
      </c>
      <c r="D8" s="13" t="n">
        <v>19051.0</v>
      </c>
      <c r="E8" s="14" t="str">
        <f>(C8-J8)/J8</f>
      </c>
      <c r="F8" s="14"/>
      <c r="G8" s="0"/>
      <c r="H8" s="7" t="n">
        <v>25</v>
      </c>
      <c r="I8" s="8" t="inlineStr">
        <is>
          <t>Среќни тркала 3</t>
        </is>
      </c>
      <c r="J8" s="9" t="n">
        <v>948800.0</v>
      </c>
      <c r="K8" s="9" t="n">
        <v>18976.0</v>
      </c>
      <c r="L8" s="0"/>
      <c r="M8" s="7" t="n">
        <v>24</v>
      </c>
      <c r="N8" s="8" t="inlineStr">
        <is>
          <t>Хороскоп</t>
        </is>
      </c>
      <c r="O8" s="9" t="n">
        <v>238960.0</v>
      </c>
      <c r="P8" s="9" t="n">
        <v>11948.0</v>
      </c>
    </row>
    <row ht="12" customHeight="true" r="9">
      <c r="A9" s="15"/>
      <c r="B9" s="15" t="inlineStr">
        <is>
          <t>лото</t>
        </is>
      </c>
      <c r="C9" s="15" t="str">
        <f>SUM(C3:C4)</f>
      </c>
      <c r="D9" s="15" t="str">
        <f>SUM(D3:D4)</f>
      </c>
      <c r="E9" s="16" t="str">
        <f>(C9-J10)/J10</f>
      </c>
      <c r="F9" s="16" t="str">
        <f>(C9-O11)/O11</f>
      </c>
      <c r="G9" s="0"/>
      <c r="H9" s="11" t="n">
        <v>61</v>
      </c>
      <c r="I9" s="12" t="inlineStr">
        <is>
          <t>ДЕТЕЛИНКА 2</t>
        </is>
      </c>
      <c r="J9" s="13" t="n">
        <v>12990.0</v>
      </c>
      <c r="K9" s="13" t="n">
        <v>433.0</v>
      </c>
      <c r="L9" s="0"/>
      <c r="M9" s="7" t="n">
        <v>45</v>
      </c>
      <c r="N9" s="8" t="inlineStr">
        <is>
          <t>СМАЈЛИ</t>
        </is>
      </c>
      <c r="O9" s="9" t="n">
        <v>77220.0</v>
      </c>
      <c r="P9" s="9" t="n">
        <v>2574.0</v>
      </c>
    </row>
    <row ht="12" customHeight="true" r="10">
      <c r="A10" s="15"/>
      <c r="B10" s="15" t="inlineStr">
        <is>
          <t>инстанти</t>
        </is>
      </c>
      <c r="C10" s="15" t="str">
        <f>SUM(C5:C8)</f>
      </c>
      <c r="D10" s="15" t="str">
        <f>SUM(D5:D8)</f>
      </c>
      <c r="E10" s="16" t="str">
        <f>(C10-J11)/J11</f>
      </c>
      <c r="F10" s="16" t="str">
        <f>(C10-O12)/O12</f>
      </c>
      <c r="G10" s="0"/>
      <c r="H10" s="0"/>
      <c r="I10" s="15" t="inlineStr">
        <is>
          <t>лото</t>
        </is>
      </c>
      <c r="J10" s="15" t="str">
        <f>SUM(J3:J4)</f>
      </c>
      <c r="K10" s="15" t="str">
        <f>SUM(K3:K4)</f>
      </c>
      <c r="L10" s="0"/>
      <c r="M10" s="11" t="n">
        <v>61</v>
      </c>
      <c r="N10" s="12" t="inlineStr">
        <is>
          <t>ДЕТЕЛИНКА 2</t>
        </is>
      </c>
      <c r="O10" s="13" t="n">
        <v>651690.0</v>
      </c>
      <c r="P10" s="13" t="n">
        <v>21723.0</v>
      </c>
    </row>
    <row ht="12" customHeight="true" r="11">
      <c r="A11" s="15"/>
      <c r="B11" s="15" t="inlineStr">
        <is>
          <t>вкупно</t>
        </is>
      </c>
      <c r="C11" s="15" t="str">
        <f>SUM(C3:C8)</f>
      </c>
      <c r="D11" s="15"/>
      <c r="E11" s="16" t="str">
        <f>(C11-J12)/J12</f>
      </c>
      <c r="F11" s="16" t="str">
        <f>(C11-O13)/O13</f>
      </c>
      <c r="G11" s="0"/>
      <c r="H11" s="0"/>
      <c r="I11" s="15" t="inlineStr">
        <is>
          <t>инстанти</t>
        </is>
      </c>
      <c r="J11" s="15" t="str">
        <f>SUM(J5:J9)</f>
      </c>
      <c r="K11" s="15" t="str">
        <f>SUM(K5:K9)</f>
      </c>
      <c r="L11" s="0"/>
      <c r="M11" s="0"/>
      <c r="N11" s="15" t="inlineStr">
        <is>
          <t>лото</t>
        </is>
      </c>
      <c r="O11" s="15" t="str">
        <f>SUM(O3:O4)</f>
      </c>
      <c r="P11" s="15" t="str">
        <f>SUM(P3:P4)</f>
      </c>
      <c r="Q11" s="0"/>
      <c r="R11" s="0"/>
    </row>
    <row ht="12" customHeight="true" r="12">
      <c r="A12" s="0"/>
      <c r="B12" s="0"/>
      <c r="C12" s="0"/>
      <c r="D12" s="0"/>
      <c r="E12" s="0"/>
      <c r="F12" s="0"/>
      <c r="G12" s="0"/>
      <c r="H12" s="0"/>
      <c r="I12" s="15" t="inlineStr">
        <is>
          <t>вкупно</t>
        </is>
      </c>
      <c r="J12" s="15" t="str">
        <f>SUM(J3:J9)</f>
      </c>
      <c r="K12" s="0"/>
      <c r="L12" s="0"/>
      <c r="M12" s="0"/>
      <c r="N12" s="15" t="inlineStr">
        <is>
          <t>инстанти</t>
        </is>
      </c>
      <c r="O12" s="15" t="str">
        <f>SUM(O5:O10)</f>
      </c>
      <c r="P12" s="15" t="str">
        <f>SUM(P5:P10)</f>
      </c>
      <c r="Q12" s="0"/>
      <c r="R12" s="0"/>
    </row>
    <row ht="12" customHeight="true"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15" t="inlineStr">
        <is>
          <t>вкупно</t>
        </is>
      </c>
      <c r="O13" s="15" t="str">
        <f>SUM(O3:O10)</f>
      </c>
      <c r="P13" s="0"/>
      <c r="Q13" s="0"/>
      <c r="R13" s="0"/>
    </row>
    <row r="14"/>
    <row r="15">
      <c r="A15" s="0"/>
      <c r="B15" s="0"/>
      <c r="C15" s="0" t="inlineStr">
        <is>
          <t>А</t>
        </is>
      </c>
      <c r="D15" s="0" t="inlineStr">
        <is>
          <t>Б</t>
        </is>
      </c>
      <c r="E15" s="0" t="inlineStr">
        <is>
          <t>В</t>
        </is>
      </c>
    </row>
    <row r="16">
      <c r="A16" s="9"/>
      <c r="B16" s="9" t="inlineStr">
        <is>
          <t>лото</t>
        </is>
      </c>
      <c r="C16" s="9" t="str">
        <f>C9</f>
      </c>
      <c r="D16" s="9" t="str">
        <f>J10</f>
      </c>
      <c r="E16" s="9" t="str">
        <f>O11</f>
      </c>
    </row>
    <row r="17">
      <c r="A17" s="9"/>
      <c r="B17" s="9" t="inlineStr">
        <is>
          <t>инстанти</t>
        </is>
      </c>
      <c r="C17" s="9" t="str">
        <f>C10</f>
      </c>
      <c r="D17" s="9" t="str">
        <f>J11</f>
      </c>
      <c r="E17" s="9" t="str">
        <f>O12</f>
      </c>
    </row>
  </sheetData>
  <sheetCalcPr fullCalcOnLoad="true"/>
  <mergeCells count="3">
    <mergeCell ref="A1:F1"/>
    <mergeCell ref="H1:K1"/>
    <mergeCell ref="M1:P1"/>
  </mergeCells>
  <printOptions verticalCentered="false" horizontalCentered="false" headings="false" gridLines="false"/>
  <pageMargins right="0.75" left="0.75" bottom="1.0" top="1.0" footer="0.5" header="0.5"/>
  <pageSetup/>
  <headerFooter/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8"/>
    <col min="2" max="2" bestFit="true" customWidth="true" width="16"/>
    <col min="3" max="3" bestFit="true" customWidth="true" width="12"/>
    <col min="4" max="4" bestFit="true" customWidth="true" width="10"/>
    <col min="5" max="5" bestFit="true" customWidth="true" width="8"/>
    <col min="6" max="6" bestFit="true" customWidth="true" width="8"/>
    <col min="7" max="7" bestFit="true" customWidth="true" width="6"/>
    <col min="8" max="8" bestFit="true" customWidth="true" width="3.8"/>
    <col min="9" max="9" bestFit="true" customWidth="true" width="16"/>
    <col min="10" max="10" bestFit="true" customWidth="true" width="12"/>
    <col min="11" max="11" bestFit="true" customWidth="true" width="10"/>
    <col min="12" max="12" bestFit="true" customWidth="true" width="8"/>
    <col min="13" max="13" bestFit="true" customWidth="true" width="8"/>
    <col min="14" max="14" bestFit="true" customWidth="true" width="6"/>
  </cols>
  <sheetData>
    <row r="1">
      <c r="A1" s="17" t="inlineStr">
        <is>
          <t>Индиректна продажба, август 2016</t>
        </is>
      </c>
      <c r="B1" s="17" t="inlineStr">
        <is>
          <t/>
        </is>
      </c>
      <c r="C1" s="17" t="inlineStr">
        <is>
          <t/>
        </is>
      </c>
      <c r="D1" s="17" t="inlineStr">
        <is>
          <t/>
        </is>
      </c>
      <c r="E1" s="17" t="inlineStr">
        <is>
          <t/>
        </is>
      </c>
      <c r="F1" s="17" t="inlineStr">
        <is>
          <t/>
        </is>
      </c>
      <c r="G1" s="0" t="inlineStr">
        <is>
          <t/>
        </is>
      </c>
      <c r="H1" s="17" t="inlineStr">
        <is>
          <t>Директна продажба, август 2016</t>
        </is>
      </c>
      <c r="I1" s="17" t="inlineStr">
        <is>
          <t/>
        </is>
      </c>
      <c r="J1" s="17" t="inlineStr">
        <is>
          <t/>
        </is>
      </c>
      <c r="K1" s="17" t="inlineStr">
        <is>
          <t/>
        </is>
      </c>
      <c r="L1" s="17" t="inlineStr">
        <is>
          <t/>
        </is>
      </c>
      <c r="M1" s="17" t="inlineStr">
        <is>
          <t/>
        </is>
      </c>
    </row>
    <row ht="24" customHeight="true" r="2">
      <c r="A2" s="19" t="inlineStr">
        <is>
          <t>id</t>
        </is>
      </c>
      <c r="B2" s="18" t="inlineStr">
        <is>
          <t>игра</t>
        </is>
      </c>
      <c r="C2" s="20" t="inlineStr">
        <is>
          <t>пари</t>
        </is>
      </c>
      <c r="D2" s="20" t="inlineStr">
        <is>
          <t>тикети / комб.</t>
        </is>
      </c>
      <c r="E2" s="20" t="inlineStr">
        <is>
          <t>бр. терм.</t>
        </is>
      </c>
      <c r="F2" s="20" t="inlineStr">
        <is>
          <t>удел</t>
        </is>
      </c>
      <c r="G2" s="0" t="inlineStr">
        <is>
          <t/>
        </is>
      </c>
      <c r="H2" s="19" t="inlineStr">
        <is>
          <t>id</t>
        </is>
      </c>
      <c r="I2" s="18" t="inlineStr">
        <is>
          <t>игра</t>
        </is>
      </c>
      <c r="J2" s="20" t="inlineStr">
        <is>
          <t>пари</t>
        </is>
      </c>
      <c r="K2" s="20" t="inlineStr">
        <is>
          <t>тикети / комб.</t>
        </is>
      </c>
      <c r="L2" s="20" t="inlineStr">
        <is>
          <t>бр. терм.</t>
        </is>
      </c>
      <c r="M2" s="20" t="inlineStr">
        <is>
          <t>удел</t>
        </is>
      </c>
    </row>
    <row ht="12" customHeight="true" r="3">
      <c r="A3" s="21" t="n">
        <v>2</v>
      </c>
      <c r="B3" s="22" t="inlineStr">
        <is>
          <t>НОВО ЛОТО 7/34</t>
        </is>
      </c>
      <c r="C3" s="23" t="n">
        <v>7058730.0</v>
      </c>
      <c r="D3" s="23" t="n">
        <v>470582.0</v>
      </c>
      <c r="E3" s="23" t="n">
        <v>180</v>
      </c>
      <c r="F3" s="24" t="str">
        <f>C3/(J3+C3)</f>
      </c>
      <c r="G3" s="0"/>
      <c r="H3" s="21" t="n">
        <v>2</v>
      </c>
      <c r="I3" s="22" t="inlineStr">
        <is>
          <t>НОВО ЛОТО 7/34</t>
        </is>
      </c>
      <c r="J3" s="23" t="n">
        <v>353055.0</v>
      </c>
      <c r="K3" s="23" t="n">
        <v>23537.0</v>
      </c>
      <c r="L3" s="23" t="n">
        <v>4</v>
      </c>
      <c r="M3" s="24" t="str">
        <f>J3/(J3+C3)</f>
      </c>
    </row>
    <row ht="12" customHeight="true" r="4">
      <c r="A4" s="21" t="n">
        <v>15</v>
      </c>
      <c r="B4" s="22" t="inlineStr">
        <is>
          <t>НОВО ЛОТО ЏОКЕР</t>
        </is>
      </c>
      <c r="C4" s="23" t="n">
        <v>963140.0</v>
      </c>
      <c r="D4" s="23" t="n">
        <v>48157.0</v>
      </c>
      <c r="E4" s="23" t="n">
        <v>178</v>
      </c>
      <c r="F4" s="24" t="str">
        <f>C4/(J4+C4)</f>
      </c>
      <c r="G4" s="0"/>
      <c r="H4" s="21" t="n">
        <v>15</v>
      </c>
      <c r="I4" s="22" t="inlineStr">
        <is>
          <t>НОВО ЛОТО ЏОКЕР</t>
        </is>
      </c>
      <c r="J4" s="23" t="n">
        <v>46240.0</v>
      </c>
      <c r="K4" s="23" t="n">
        <v>2312.0</v>
      </c>
      <c r="L4" s="23" t="n">
        <v>4</v>
      </c>
      <c r="M4" s="24" t="str">
        <f>J4/(J4+C4)</f>
      </c>
    </row>
    <row ht="12" customHeight="true" r="5">
      <c r="A5" s="21" t="n">
        <v>9</v>
      </c>
      <c r="B5" s="22" t="inlineStr">
        <is>
          <t>ТВИНГОМАНИЈА 2</t>
        </is>
      </c>
      <c r="C5" s="23" t="n">
        <v>946880.0</v>
      </c>
      <c r="D5" s="23" t="n">
        <v>23672.0</v>
      </c>
      <c r="E5" s="23" t="n">
        <v>165</v>
      </c>
      <c r="F5" s="24" t="str">
        <f>C5/(J5+C5)</f>
      </c>
      <c r="G5" s="0"/>
      <c r="H5" s="21" t="n">
        <v>9</v>
      </c>
      <c r="I5" s="22" t="inlineStr">
        <is>
          <t>ТВИНГОМАНИЈА 2</t>
        </is>
      </c>
      <c r="J5" s="23" t="n">
        <v>104440.0</v>
      </c>
      <c r="K5" s="23" t="n">
        <v>2611.0</v>
      </c>
      <c r="L5" s="23" t="n">
        <v>4</v>
      </c>
      <c r="M5" s="24" t="str">
        <f>J5/(J5+C5)</f>
      </c>
    </row>
    <row ht="12" customHeight="true" r="6">
      <c r="A6" s="21" t="n">
        <v>21</v>
      </c>
      <c r="B6" s="22" t="inlineStr">
        <is>
          <t>СРЕЌНИ КОЦКИ</t>
        </is>
      </c>
      <c r="C6" s="23" t="n">
        <v>471680.0</v>
      </c>
      <c r="D6" s="23" t="n">
        <v>11792.0</v>
      </c>
      <c r="E6" s="23" t="n">
        <v>163</v>
      </c>
      <c r="F6" s="24" t="str">
        <f>C6/(J6+C6)</f>
      </c>
      <c r="G6" s="0"/>
      <c r="H6" s="21" t="n">
        <v>21</v>
      </c>
      <c r="I6" s="22" t="inlineStr">
        <is>
          <t>СРЕЌНИ КОЦКИ</t>
        </is>
      </c>
      <c r="J6" s="23" t="n">
        <v>85680.0</v>
      </c>
      <c r="K6" s="23" t="n">
        <v>2142.0</v>
      </c>
      <c r="L6" s="23" t="n">
        <v>4</v>
      </c>
      <c r="M6" s="24" t="str">
        <f>J6/(J6+C6)</f>
      </c>
    </row>
    <row ht="12" customHeight="true" r="7">
      <c r="A7" s="21" t="n">
        <v>24</v>
      </c>
      <c r="B7" s="22" t="inlineStr">
        <is>
          <t>Хороскоп</t>
        </is>
      </c>
      <c r="C7" s="23" t="n">
        <v>289920.0</v>
      </c>
      <c r="D7" s="23" t="n">
        <v>14496.0</v>
      </c>
      <c r="E7" s="23" t="n">
        <v>156</v>
      </c>
      <c r="F7" s="24" t="str">
        <f>C7/(J7+C7)</f>
      </c>
      <c r="G7" s="0"/>
      <c r="H7" s="21" t="n">
        <v>24</v>
      </c>
      <c r="I7" s="22" t="inlineStr">
        <is>
          <t>Хороскоп</t>
        </is>
      </c>
      <c r="J7" s="23" t="n">
        <v>64520.0</v>
      </c>
      <c r="K7" s="23" t="n">
        <v>3226.0</v>
      </c>
      <c r="L7" s="23" t="n">
        <v>4</v>
      </c>
      <c r="M7" s="24" t="str">
        <f>J7/(J7+C7)</f>
      </c>
    </row>
    <row ht="12" customHeight="true" r="8">
      <c r="A8" s="25" t="n">
        <v>25</v>
      </c>
      <c r="B8" s="26" t="inlineStr">
        <is>
          <t>Среќни тркала 3</t>
        </is>
      </c>
      <c r="C8" s="27" t="n">
        <v>791000.0</v>
      </c>
      <c r="D8" s="27" t="n">
        <v>15820.0</v>
      </c>
      <c r="E8" s="27" t="n">
        <v>166</v>
      </c>
      <c r="F8" s="28" t="str">
        <f>C8/(J8+C8)</f>
      </c>
      <c r="G8" s="0"/>
      <c r="H8" s="25" t="n">
        <v>25</v>
      </c>
      <c r="I8" s="26" t="inlineStr">
        <is>
          <t>Среќни тркала 3</t>
        </is>
      </c>
      <c r="J8" s="27" t="n">
        <v>161550.0</v>
      </c>
      <c r="K8" s="27" t="n">
        <v>3231.0</v>
      </c>
      <c r="L8" s="27" t="n">
        <v>4</v>
      </c>
      <c r="M8" s="28" t="str">
        <f>J8/(J8+C8)</f>
      </c>
    </row>
    <row ht="12" customHeight="true" r="9">
      <c r="A9" s="29"/>
      <c r="B9" s="29" t="inlineStr">
        <is>
          <t>лото</t>
        </is>
      </c>
      <c r="C9" s="29" t="str">
        <f>SUM(C3:C4)</f>
      </c>
      <c r="D9" s="29" t="str">
        <f>SUM(D3:D4)</f>
      </c>
      <c r="E9" s="29"/>
      <c r="F9" s="30" t="str">
        <f>C9/(C9 + J9)</f>
      </c>
      <c r="G9" s="0"/>
      <c r="H9" s="0"/>
      <c r="I9" s="29" t="inlineStr">
        <is>
          <t>лото</t>
        </is>
      </c>
      <c r="J9" s="29" t="str">
        <f>SUM(J3:J4)</f>
      </c>
      <c r="K9" s="29" t="str">
        <f>SUM(K3:K4)</f>
      </c>
      <c r="L9" s="0"/>
      <c r="M9" s="30" t="str">
        <f>J9/(C9 + J9)</f>
      </c>
    </row>
    <row ht="12" customHeight="true" r="10">
      <c r="A10" s="29"/>
      <c r="B10" s="29" t="inlineStr">
        <is>
          <t>инстанти</t>
        </is>
      </c>
      <c r="C10" s="29" t="str">
        <f>SUM(C5:C8)</f>
      </c>
      <c r="D10" s="29" t="str">
        <f>SUM(D5:D8)</f>
      </c>
      <c r="E10" s="29"/>
      <c r="F10" s="30" t="str">
        <f>C10/(C10 + J10)</f>
      </c>
      <c r="G10" s="0"/>
      <c r="H10" s="0"/>
      <c r="I10" s="29" t="inlineStr">
        <is>
          <t>инстанти</t>
        </is>
      </c>
      <c r="J10" s="29" t="str">
        <f>SUM(J5:J8)</f>
      </c>
      <c r="K10" s="29" t="str">
        <f>SUM(K5:K8)</f>
      </c>
      <c r="L10" s="0"/>
      <c r="M10" s="30" t="str">
        <f>J10/(C10 + J10)</f>
      </c>
    </row>
    <row ht="12" customHeight="true" r="11">
      <c r="A11" s="29"/>
      <c r="B11" s="29" t="inlineStr">
        <is>
          <t>вкупно</t>
        </is>
      </c>
      <c r="C11" s="29" t="str">
        <f>SUM(C3:C8)</f>
      </c>
      <c r="D11" s="29"/>
      <c r="E11" s="30"/>
      <c r="F11" s="30" t="str">
        <f>C11/(C11 + J11)</f>
      </c>
      <c r="G11" s="0"/>
      <c r="H11" s="0"/>
      <c r="I11" s="29" t="inlineStr">
        <is>
          <t>вкупно</t>
        </is>
      </c>
      <c r="J11" s="29" t="str">
        <f>SUM(J3:J8)</f>
      </c>
      <c r="K11" s="0"/>
      <c r="L11" s="0"/>
      <c r="M11" s="30" t="str">
        <f>J11/(C11 + J11)</f>
      </c>
    </row>
    <row r="12"/>
    <row r="13">
      <c r="A13" s="0"/>
      <c r="B13" s="0" t="inlineStr">
        <is>
          <t>индиректна лото</t>
        </is>
      </c>
      <c r="C13" s="0" t="str">
        <f>C9</f>
      </c>
    </row>
    <row r="14">
      <c r="A14" s="0"/>
      <c r="B14" s="0" t="inlineStr">
        <is>
          <t>индиректна инстанти</t>
        </is>
      </c>
      <c r="C14" s="0" t="str">
        <f>C10</f>
      </c>
    </row>
    <row r="15">
      <c r="A15" s="0"/>
      <c r="B15" s="0" t="inlineStr">
        <is>
          <t>директна лото</t>
        </is>
      </c>
      <c r="C15" s="0" t="str">
        <f>J9</f>
      </c>
    </row>
    <row r="16">
      <c r="A16" s="0"/>
      <c r="B16" s="0" t="inlineStr">
        <is>
          <t>директна инстанти</t>
        </is>
      </c>
      <c r="C16" s="0" t="str">
        <f>J10</f>
      </c>
    </row>
  </sheetData>
  <sheetCalcPr fullCalcOnLoad="true"/>
  <mergeCells count="2">
    <mergeCell ref="A1:F1"/>
    <mergeCell ref="H1:M1"/>
  </mergeCells>
  <printOptions verticalCentered="false" horizontalCentered="false" headings="false" gridLines="false"/>
  <pageMargins right="0.75" left="0.75" bottom="1.0" top="1.0" footer="0.5" header="0.5"/>
  <pageSetup/>
  <headerFooter/>
  <drawing r:id="rId82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8"/>
    <col min="2" max="2" bestFit="true" customWidth="true" width="16"/>
    <col min="3" max="3" bestFit="true" customWidth="true" width="4.5"/>
    <col min="4" max="4" bestFit="true" customWidth="true" width="5"/>
    <col min="5" max="5" bestFit="true" customWidth="true" width="8"/>
    <col min="6" max="6" bestFit="true" customWidth="true" width="6"/>
    <col min="7" max="7" bestFit="true" customWidth="true" width="12"/>
    <col min="8" max="8" bestFit="true" customWidth="true" width="10"/>
    <col min="9" max="9" bestFit="true" customWidth="true" width="12"/>
    <col min="10" max="10" bestFit="true" customWidth="true" width="12"/>
    <col min="11" max="11" bestFit="true" customWidth="true" width="6"/>
    <col min="12" max="12" bestFit="true" customWidth="true" width="3.8"/>
    <col min="13" max="13" bestFit="true" customWidth="true" width="16"/>
    <col min="14" max="14" bestFit="true" customWidth="true" width="4.5"/>
    <col min="15" max="15" bestFit="true" customWidth="true" width="5"/>
    <col min="16" max="16" bestFit="true" customWidth="true" width="8"/>
    <col min="17" max="17" bestFit="true" customWidth="true" width="10"/>
    <col min="18" max="18" bestFit="true" customWidth="true" width="10"/>
    <col min="19" max="19" bestFit="true" customWidth="true" width="10"/>
    <col min="20" max="20" bestFit="true" customWidth="true" width="12"/>
  </cols>
  <sheetData>
    <row r="1">
      <c r="A1" s="31" t="inlineStr">
        <is>
          <t>Индиректна продажба, август 2016</t>
        </is>
      </c>
      <c r="B1" s="31" t="inlineStr">
        <is>
          <t/>
        </is>
      </c>
      <c r="C1" s="31" t="inlineStr">
        <is>
          <t/>
        </is>
      </c>
      <c r="D1" s="31" t="inlineStr">
        <is>
          <t/>
        </is>
      </c>
      <c r="E1" s="31" t="inlineStr">
        <is>
          <t/>
        </is>
      </c>
      <c r="F1" s="31" t="inlineStr">
        <is>
          <t/>
        </is>
      </c>
      <c r="G1" s="31" t="inlineStr">
        <is>
          <t/>
        </is>
      </c>
      <c r="H1" s="31" t="inlineStr">
        <is>
          <t/>
        </is>
      </c>
      <c r="I1" s="31" t="inlineStr">
        <is>
          <t/>
        </is>
      </c>
      <c r="J1" s="31" t="inlineStr">
        <is>
          <t/>
        </is>
      </c>
      <c r="K1" s="0"/>
      <c r="L1" s="31" t="inlineStr">
        <is>
          <t>Директна продажба, август 2016</t>
        </is>
      </c>
      <c r="M1" s="31" t="inlineStr">
        <is>
          <t/>
        </is>
      </c>
      <c r="N1" s="31" t="inlineStr">
        <is>
          <t/>
        </is>
      </c>
      <c r="O1" s="31" t="inlineStr">
        <is>
          <t/>
        </is>
      </c>
      <c r="P1" s="31" t="inlineStr">
        <is>
          <t/>
        </is>
      </c>
      <c r="Q1" s="31" t="inlineStr">
        <is>
          <t/>
        </is>
      </c>
      <c r="R1" s="31" t="inlineStr">
        <is>
          <t/>
        </is>
      </c>
      <c r="S1" s="31" t="inlineStr">
        <is>
          <t/>
        </is>
      </c>
      <c r="T1" s="31" t="inlineStr">
        <is>
          <t/>
        </is>
      </c>
    </row>
    <row ht="34" customHeight="true" r="2">
      <c r="A2" s="33" t="inlineStr">
        <is>
          <t>id</t>
        </is>
      </c>
      <c r="B2" s="32" t="inlineStr">
        <is>
          <t>игра</t>
        </is>
      </c>
      <c r="C2" s="33" t="inlineStr">
        <is>
          <t>цена</t>
        </is>
      </c>
      <c r="D2" s="33" t="inlineStr">
        <is>
          <t>терм.</t>
        </is>
      </c>
      <c r="E2" s="33" t="inlineStr">
        <is>
          <t>фонд за доб.</t>
        </is>
      </c>
      <c r="F2" s="33" t="inlineStr">
        <is>
          <t>пров.</t>
        </is>
      </c>
      <c r="G2" s="33" t="inlineStr">
        <is>
          <t>уплата</t>
        </is>
      </c>
      <c r="H2" s="33" t="inlineStr">
        <is>
          <t>тикети / комб.</t>
        </is>
      </c>
      <c r="I2" s="33" t="inlineStr">
        <is>
          <t>фонд + пров. + МПМ + РМ</t>
        </is>
      </c>
      <c r="J2" s="33" t="inlineStr">
        <is>
          <t>остаток</t>
        </is>
      </c>
      <c r="K2" s="0"/>
      <c r="L2" s="33" t="inlineStr">
        <is>
          <t>id</t>
        </is>
      </c>
      <c r="M2" s="32" t="inlineStr">
        <is>
          <t>игра</t>
        </is>
      </c>
      <c r="N2" s="33" t="inlineStr">
        <is>
          <t>цена</t>
        </is>
      </c>
      <c r="O2" s="33" t="inlineStr">
        <is>
          <t>терм.</t>
        </is>
      </c>
      <c r="P2" s="33" t="inlineStr">
        <is>
          <t>фонд за доб.</t>
        </is>
      </c>
      <c r="Q2" s="33" t="inlineStr">
        <is>
          <t>уплата</t>
        </is>
      </c>
      <c r="R2" s="33" t="inlineStr">
        <is>
          <t>тикети / комб.</t>
        </is>
      </c>
      <c r="S2" s="33" t="inlineStr">
        <is>
          <t>фонд + РМ</t>
        </is>
      </c>
      <c r="T2" s="33" t="inlineStr">
        <is>
          <t>остаток</t>
        </is>
      </c>
    </row>
    <row ht="12" customHeight="true" r="3">
      <c r="A3" s="35" t="n">
        <v>2</v>
      </c>
      <c r="B3" s="36" t="inlineStr">
        <is>
          <t>НОВО ЛОТО 7/34</t>
        </is>
      </c>
      <c r="C3" s="37" t="n">
        <v>15</v>
      </c>
      <c r="D3" s="37" t="n">
        <v>180</v>
      </c>
      <c r="E3" s="38" t="n">
        <v>0.5</v>
      </c>
      <c r="F3" s="38" t="n">
        <v>0.06</v>
      </c>
      <c r="G3" s="39" t="n">
        <v>7058730.0</v>
      </c>
      <c r="H3" s="39" t="n">
        <v>470582.0</v>
      </c>
      <c r="I3" s="39" t="str">
        <f>(E3 + F3 + 0.04 + 0.03)*G3</f>
      </c>
      <c r="J3" s="39" t="str">
        <f>G3 - I3</f>
      </c>
      <c r="K3" s="0"/>
      <c r="L3" s="35" t="n">
        <v>2</v>
      </c>
      <c r="M3" s="36" t="inlineStr">
        <is>
          <t>НОВО ЛОТО 7/34</t>
        </is>
      </c>
      <c r="N3" s="37" t="n">
        <v>15</v>
      </c>
      <c r="O3" s="37" t="n">
        <v>4</v>
      </c>
      <c r="P3" s="38" t="n">
        <v>0.5</v>
      </c>
      <c r="Q3" s="39" t="n">
        <v>353055.0</v>
      </c>
      <c r="R3" s="39" t="n">
        <v>23537.0</v>
      </c>
      <c r="S3" s="39" t="str">
        <f>(P3 + 0.04)*Q3</f>
      </c>
      <c r="T3" s="39" t="str">
        <f>Q3 - S3</f>
      </c>
    </row>
    <row ht="12" customHeight="true" r="4">
      <c r="A4" s="35" t="n">
        <v>15</v>
      </c>
      <c r="B4" s="36" t="inlineStr">
        <is>
          <t>НОВО ЛОТО ЏОКЕР</t>
        </is>
      </c>
      <c r="C4" s="37" t="n">
        <v>20</v>
      </c>
      <c r="D4" s="37" t="n">
        <v>178</v>
      </c>
      <c r="E4" s="38" t="n">
        <v>0.5</v>
      </c>
      <c r="F4" s="38" t="n">
        <v>0.06</v>
      </c>
      <c r="G4" s="39" t="n">
        <v>963140.0</v>
      </c>
      <c r="H4" s="39" t="n">
        <v>48157.0</v>
      </c>
      <c r="I4" s="39" t="str">
        <f>(E4 + F4 + 0.04 + 0.03)*G4</f>
      </c>
      <c r="J4" s="39" t="str">
        <f>G4 - I4</f>
      </c>
      <c r="K4" s="0"/>
      <c r="L4" s="35" t="n">
        <v>15</v>
      </c>
      <c r="M4" s="36" t="inlineStr">
        <is>
          <t>НОВО ЛОТО ЏОКЕР</t>
        </is>
      </c>
      <c r="N4" s="37" t="n">
        <v>20</v>
      </c>
      <c r="O4" s="37" t="n">
        <v>4</v>
      </c>
      <c r="P4" s="38" t="n">
        <v>0.5</v>
      </c>
      <c r="Q4" s="39" t="n">
        <v>46240.0</v>
      </c>
      <c r="R4" s="39" t="n">
        <v>2312.0</v>
      </c>
      <c r="S4" s="39" t="str">
        <f>(P4 + 0.04)*Q4</f>
      </c>
      <c r="T4" s="39" t="str">
        <f>Q4 - S4</f>
      </c>
    </row>
    <row ht="12" customHeight="true" r="5">
      <c r="A5" s="35" t="n">
        <v>9</v>
      </c>
      <c r="B5" s="36" t="inlineStr">
        <is>
          <t>ТВИНГОМАНИЈА 2</t>
        </is>
      </c>
      <c r="C5" s="37" t="n">
        <v>40</v>
      </c>
      <c r="D5" s="37" t="n">
        <v>165</v>
      </c>
      <c r="E5" s="38" t="n">
        <v>0.6525</v>
      </c>
      <c r="F5" s="38" t="n">
        <v>0.08</v>
      </c>
      <c r="G5" s="39" t="n">
        <v>946880.0</v>
      </c>
      <c r="H5" s="39" t="n">
        <v>23672.0</v>
      </c>
      <c r="I5" s="39" t="str">
        <f>(E5 + F5 + 0.04 + 0.03)*G5</f>
      </c>
      <c r="J5" s="39" t="str">
        <f>G5 - I5</f>
      </c>
      <c r="K5" s="0"/>
      <c r="L5" s="35" t="n">
        <v>9</v>
      </c>
      <c r="M5" s="36" t="inlineStr">
        <is>
          <t>ТВИНГОМАНИЈА 2</t>
        </is>
      </c>
      <c r="N5" s="37" t="n">
        <v>40</v>
      </c>
      <c r="O5" s="37" t="n">
        <v>4</v>
      </c>
      <c r="P5" s="38" t="n">
        <v>0.6525</v>
      </c>
      <c r="Q5" s="39" t="n">
        <v>104440.0</v>
      </c>
      <c r="R5" s="39" t="n">
        <v>2611.0</v>
      </c>
      <c r="S5" s="39" t="str">
        <f>(P5 + 0.04)*Q5</f>
      </c>
      <c r="T5" s="39" t="str">
        <f>Q5 - S5</f>
      </c>
    </row>
    <row ht="12" customHeight="true" r="6">
      <c r="A6" s="35" t="n">
        <v>21</v>
      </c>
      <c r="B6" s="36" t="inlineStr">
        <is>
          <t>СРЕЌНИ КОЦКИ</t>
        </is>
      </c>
      <c r="C6" s="37" t="n">
        <v>40</v>
      </c>
      <c r="D6" s="37" t="n">
        <v>163</v>
      </c>
      <c r="E6" s="38" t="n">
        <v>0.625</v>
      </c>
      <c r="F6" s="38" t="n">
        <v>0.08</v>
      </c>
      <c r="G6" s="39" t="n">
        <v>471680.0</v>
      </c>
      <c r="H6" s="39" t="n">
        <v>11792.0</v>
      </c>
      <c r="I6" s="39" t="str">
        <f>(E6 + F6 + 0.04 + 0.03)*G6</f>
      </c>
      <c r="J6" s="39" t="str">
        <f>G6 - I6</f>
      </c>
      <c r="K6" s="0"/>
      <c r="L6" s="35" t="n">
        <v>21</v>
      </c>
      <c r="M6" s="36" t="inlineStr">
        <is>
          <t>СРЕЌНИ КОЦКИ</t>
        </is>
      </c>
      <c r="N6" s="37" t="n">
        <v>40</v>
      </c>
      <c r="O6" s="37" t="n">
        <v>4</v>
      </c>
      <c r="P6" s="38" t="n">
        <v>0.625</v>
      </c>
      <c r="Q6" s="39" t="n">
        <v>85680.0</v>
      </c>
      <c r="R6" s="39" t="n">
        <v>2142.0</v>
      </c>
      <c r="S6" s="39" t="str">
        <f>(P6 + 0.04)*Q6</f>
      </c>
      <c r="T6" s="39" t="str">
        <f>Q6 - S6</f>
      </c>
    </row>
    <row ht="12" customHeight="true" r="7">
      <c r="A7" s="35" t="n">
        <v>24</v>
      </c>
      <c r="B7" s="36" t="inlineStr">
        <is>
          <t>Хороскоп</t>
        </is>
      </c>
      <c r="C7" s="37" t="n">
        <v>20</v>
      </c>
      <c r="D7" s="37" t="n">
        <v>156</v>
      </c>
      <c r="E7" s="38" t="n">
        <v>0.625</v>
      </c>
      <c r="F7" s="38" t="n">
        <v>0.09</v>
      </c>
      <c r="G7" s="39" t="n">
        <v>289920.0</v>
      </c>
      <c r="H7" s="39" t="n">
        <v>14496.0</v>
      </c>
      <c r="I7" s="39" t="str">
        <f>(E7 + F7 + 0.04 + 0.03)*G7</f>
      </c>
      <c r="J7" s="39" t="str">
        <f>G7 - I7</f>
      </c>
      <c r="K7" s="0"/>
      <c r="L7" s="35" t="n">
        <v>24</v>
      </c>
      <c r="M7" s="36" t="inlineStr">
        <is>
          <t>Хороскоп</t>
        </is>
      </c>
      <c r="N7" s="37" t="n">
        <v>20</v>
      </c>
      <c r="O7" s="37" t="n">
        <v>4</v>
      </c>
      <c r="P7" s="38" t="n">
        <v>0.625</v>
      </c>
      <c r="Q7" s="39" t="n">
        <v>64520.0</v>
      </c>
      <c r="R7" s="39" t="n">
        <v>3226.0</v>
      </c>
      <c r="S7" s="39" t="str">
        <f>(P7 + 0.04)*Q7</f>
      </c>
      <c r="T7" s="39" t="str">
        <f>Q7 - S7</f>
      </c>
    </row>
    <row ht="12" customHeight="true" r="8">
      <c r="A8" s="40" t="n">
        <v>25</v>
      </c>
      <c r="B8" s="41" t="inlineStr">
        <is>
          <t>Среќни тркала 3</t>
        </is>
      </c>
      <c r="C8" s="42" t="n">
        <v>50</v>
      </c>
      <c r="D8" s="42" t="n">
        <v>166</v>
      </c>
      <c r="E8" s="43" t="n">
        <v>0.6097</v>
      </c>
      <c r="F8" s="43" t="n">
        <v>0.08</v>
      </c>
      <c r="G8" s="44" t="n">
        <v>791000.0</v>
      </c>
      <c r="H8" s="44" t="n">
        <v>15820.0</v>
      </c>
      <c r="I8" s="44" t="str">
        <f>(E8 + F8 + 0.04 + 0.03)*G8</f>
      </c>
      <c r="J8" s="44" t="str">
        <f>G8 - I8</f>
      </c>
      <c r="K8" s="0"/>
      <c r="L8" s="40" t="n">
        <v>25</v>
      </c>
      <c r="M8" s="41" t="inlineStr">
        <is>
          <t>Среќни тркала 3</t>
        </is>
      </c>
      <c r="N8" s="42" t="n">
        <v>50</v>
      </c>
      <c r="O8" s="42" t="n">
        <v>4</v>
      </c>
      <c r="P8" s="43" t="n">
        <v>0.6097</v>
      </c>
      <c r="Q8" s="44" t="n">
        <v>161550.0</v>
      </c>
      <c r="R8" s="44" t="n">
        <v>3231.0</v>
      </c>
      <c r="S8" s="44" t="str">
        <f>(P8 + 0.04)*Q8</f>
      </c>
      <c r="T8" s="44" t="str">
        <f>Q8 - S8</f>
      </c>
    </row>
    <row ht="12" customHeight="true" r="9">
      <c r="A9" s="45"/>
      <c r="B9" s="45"/>
      <c r="C9" s="45"/>
      <c r="D9" s="45"/>
      <c r="E9" s="45"/>
      <c r="F9" s="45"/>
      <c r="G9" s="45" t="str">
        <f>SUM(G3:G8)</f>
      </c>
      <c r="H9" s="45"/>
      <c r="I9" s="45" t="str">
        <f>SUM(I3:I8)</f>
      </c>
      <c r="J9" s="45" t="str">
        <f>SUM(J3:J8)</f>
      </c>
      <c r="K9" s="0"/>
      <c r="L9" s="0"/>
      <c r="M9" s="0"/>
      <c r="N9" s="0"/>
      <c r="O9" s="0"/>
      <c r="P9" s="0"/>
      <c r="Q9" s="45" t="str">
        <f>SUM(Q3:Q8)</f>
      </c>
      <c r="R9" s="0"/>
      <c r="S9" s="45" t="str">
        <f>SUM(S3:S8)</f>
      </c>
      <c r="T9" s="45" t="str">
        <f>SUM(T3:T8)</f>
      </c>
    </row>
    <row ht="12" customHeight="true" r="10">
      <c r="A10" s="46"/>
      <c r="B10" s="46"/>
      <c r="C10" s="46"/>
      <c r="D10" s="46"/>
      <c r="E10" s="46"/>
      <c r="F10" s="46"/>
      <c r="G10" s="46"/>
      <c r="H10" s="46"/>
      <c r="I10" s="46"/>
      <c r="J10" s="46" t="str">
        <f>J9/G9</f>
      </c>
      <c r="K10" s="0"/>
      <c r="L10" s="0"/>
      <c r="M10" s="0"/>
      <c r="N10" s="0"/>
      <c r="O10" s="0"/>
      <c r="P10" s="0"/>
      <c r="Q10" s="0"/>
      <c r="R10" s="0"/>
      <c r="S10" s="0"/>
      <c r="T10" s="46" t="str">
        <f>T9/Q9</f>
      </c>
    </row>
    <row r="11"/>
    <row r="12">
      <c r="A12" s="39"/>
      <c r="B12" s="39" t="inlineStr">
        <is>
          <t>фонд</t>
        </is>
      </c>
      <c r="C12" s="39" t="n">
        <v>5587046.9</v>
      </c>
      <c r="D12" s="39"/>
      <c r="E12" s="39"/>
      <c r="F12" s="39"/>
      <c r="G12" s="39"/>
      <c r="H12" s="39"/>
      <c r="I12" s="39"/>
      <c r="J12" s="39"/>
      <c r="K12" s="39"/>
      <c r="L12" s="0"/>
      <c r="M12" s="39" t="inlineStr">
        <is>
          <t>фонд</t>
        </is>
      </c>
      <c r="N12" s="39" t="n">
        <v>460166.635</v>
      </c>
    </row>
    <row r="13">
      <c r="A13" s="39"/>
      <c r="B13" s="39" t="inlineStr">
        <is>
          <t>провизија</t>
        </is>
      </c>
      <c r="C13" s="39" t="n">
        <v>684169.8</v>
      </c>
      <c r="D13" s="39"/>
      <c r="E13" s="39"/>
      <c r="F13" s="39"/>
      <c r="G13" s="39"/>
      <c r="H13" s="39"/>
      <c r="I13" s="39"/>
      <c r="J13" s="39"/>
      <c r="K13" s="39"/>
      <c r="L13" s="0"/>
      <c r="M13" s="39" t="inlineStr">
        <is>
          <t>РМ</t>
        </is>
      </c>
      <c r="N13" s="39" t="str">
        <f>Q9 * 0.04</f>
      </c>
    </row>
    <row r="14">
      <c r="A14" s="39"/>
      <c r="B14" s="39" t="inlineStr">
        <is>
          <t>МПМ</t>
        </is>
      </c>
      <c r="C14" s="39" t="str">
        <f>G9 * 0.03</f>
      </c>
      <c r="D14" s="39"/>
      <c r="E14" s="39"/>
      <c r="F14" s="39"/>
      <c r="G14" s="39"/>
      <c r="H14" s="39"/>
      <c r="I14" s="39"/>
      <c r="J14" s="39"/>
      <c r="K14" s="39"/>
      <c r="L14" s="0"/>
      <c r="M14" s="39" t="inlineStr">
        <is>
          <t>остаток</t>
        </is>
      </c>
      <c r="N14" s="39" t="str">
        <f>T9</f>
      </c>
    </row>
    <row r="15">
      <c r="A15" s="39"/>
      <c r="B15" s="39" t="inlineStr">
        <is>
          <t>РМ</t>
        </is>
      </c>
      <c r="C15" s="39" t="str">
        <f>G9 * 0.04</f>
      </c>
      <c r="D15" s="39"/>
      <c r="E15" s="39"/>
      <c r="F15" s="39"/>
      <c r="G15" s="39"/>
      <c r="H15" s="39"/>
      <c r="I15" s="39"/>
      <c r="J15" s="39"/>
      <c r="K15" s="39"/>
    </row>
    <row r="16">
      <c r="A16" s="39"/>
      <c r="B16" s="39" t="inlineStr">
        <is>
          <t>остаток</t>
        </is>
      </c>
      <c r="C16" s="39" t="str">
        <f>J9</f>
      </c>
      <c r="D16" s="39"/>
      <c r="E16" s="39"/>
      <c r="F16" s="39"/>
      <c r="G16" s="39"/>
      <c r="H16" s="39"/>
      <c r="I16" s="39"/>
      <c r="J16" s="39"/>
      <c r="K16" s="39"/>
    </row>
  </sheetData>
  <sheetCalcPr fullCalcOnLoad="true"/>
  <mergeCells count="2">
    <mergeCell ref="A1:J1"/>
    <mergeCell ref="L1:T1"/>
  </mergeCells>
  <printOptions verticalCentered="false" horizontalCentered="false" headings="false" gridLines="false"/>
  <pageMargins right="0.75" left="0.75" bottom="1.0" top="1.0" footer="0.5" header="0.5"/>
  <pageSetup/>
  <headerFooter/>
  <drawing r:id="rId84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10.808988764044944"/>
    <col min="3" max="3" bestFit="true" customWidth="true" width="10.808988764044944"/>
    <col min="4" max="4" bestFit="true" customWidth="true" width="10.808988764044944"/>
    <col min="5" max="5" bestFit="true" customWidth="true" width="6"/>
    <col min="6" max="6" bestFit="true" customWidth="true" width="10"/>
    <col min="7" max="7" bestFit="true" customWidth="true" width="10.808988764044944"/>
    <col min="8" max="8" bestFit="true" customWidth="true" width="10.808988764044944"/>
    <col min="9" max="9" bestFit="true" customWidth="true" width="10.808988764044944"/>
    <col min="10" max="10" bestFit="true" customWidth="true" width="6"/>
  </cols>
  <sheetData>
    <row r="1">
      <c r="A1" s="47" t="n">
        <v>2016</v>
      </c>
      <c r="B1" s="47" t="inlineStr">
        <is>
          <t/>
        </is>
      </c>
      <c r="C1" s="47" t="inlineStr">
        <is>
          <t/>
        </is>
      </c>
      <c r="D1" s="47" t="inlineStr">
        <is>
          <t/>
        </is>
      </c>
      <c r="E1" s="0"/>
      <c r="F1" s="47" t="n">
        <v>2015</v>
      </c>
      <c r="G1" s="47" t="inlineStr">
        <is>
          <t/>
        </is>
      </c>
      <c r="H1" s="47" t="inlineStr">
        <is>
          <t/>
        </is>
      </c>
      <c r="I1" s="47" t="inlineStr">
        <is>
          <t/>
        </is>
      </c>
      <c r="J1" s="0" t="inlineStr">
        <is>
          <t/>
        </is>
      </c>
    </row>
    <row r="2">
      <c r="A2" s="48" t="inlineStr">
        <is>
          <t>седмица</t>
        </is>
      </c>
      <c r="B2" s="48" t="inlineStr">
        <is>
          <t>понед.</t>
        </is>
      </c>
      <c r="C2" s="48" t="inlineStr">
        <is>
          <t>недела</t>
        </is>
      </c>
      <c r="D2" s="48" t="inlineStr">
        <is>
          <t>уплата</t>
        </is>
      </c>
      <c r="E2" s="0" t="inlineStr">
        <is>
          <t/>
        </is>
      </c>
      <c r="F2" s="48" t="inlineStr">
        <is>
          <t>седмица</t>
        </is>
      </c>
      <c r="G2" s="48" t="inlineStr">
        <is>
          <t>понед.</t>
        </is>
      </c>
      <c r="H2" s="48" t="inlineStr">
        <is>
          <t>недела</t>
        </is>
      </c>
      <c r="I2" s="48" t="inlineStr">
        <is>
          <t>уплата</t>
        </is>
      </c>
    </row>
    <row ht="12" customHeight="true" r="3">
      <c r="A3" s="49" t="n">
        <v>0</v>
      </c>
      <c r="B3" s="50">
        <v>42366.0</v>
      </c>
      <c r="C3" s="50">
        <v>42372.0</v>
      </c>
      <c r="D3" s="51" t="n">
        <v>9112505.0</v>
      </c>
      <c r="E3" s="0"/>
      <c r="F3" s="49" t="n">
        <v>0</v>
      </c>
      <c r="G3" s="50">
        <v>42002.0</v>
      </c>
      <c r="H3" s="50">
        <v>42008.0</v>
      </c>
      <c r="I3" s="51" t="n">
        <v>7671935.0</v>
      </c>
      <c r="J3" s="0"/>
    </row>
    <row ht="12" customHeight="true" r="4">
      <c r="A4" s="49" t="n">
        <v>1</v>
      </c>
      <c r="B4" s="50">
        <v>42373.0</v>
      </c>
      <c r="C4" s="50">
        <v>42379.0</v>
      </c>
      <c r="D4" s="51" t="n">
        <v>6845390.0</v>
      </c>
      <c r="E4" s="0"/>
      <c r="F4" s="49" t="n">
        <v>1</v>
      </c>
      <c r="G4" s="50">
        <v>42009.0</v>
      </c>
      <c r="H4" s="50">
        <v>42015.0</v>
      </c>
      <c r="I4" s="51" t="n">
        <v>4571095.0</v>
      </c>
      <c r="J4" s="0"/>
    </row>
    <row ht="12" customHeight="true" r="5">
      <c r="A5" s="49" t="n">
        <v>2</v>
      </c>
      <c r="B5" s="50">
        <v>42380.0</v>
      </c>
      <c r="C5" s="50">
        <v>42386.0</v>
      </c>
      <c r="D5" s="51" t="n">
        <v>8387250.0</v>
      </c>
      <c r="E5" s="0"/>
      <c r="F5" s="49" t="n">
        <v>2</v>
      </c>
      <c r="G5" s="50">
        <v>42016.0</v>
      </c>
      <c r="H5" s="50">
        <v>42022.0</v>
      </c>
      <c r="I5" s="51" t="n">
        <v>6066440.0</v>
      </c>
      <c r="J5" s="0"/>
    </row>
    <row ht="12" customHeight="true" r="6">
      <c r="A6" s="49" t="n">
        <v>3</v>
      </c>
      <c r="B6" s="50">
        <v>42387.0</v>
      </c>
      <c r="C6" s="50">
        <v>42393.0</v>
      </c>
      <c r="D6" s="51" t="n">
        <v>5531980.0</v>
      </c>
      <c r="E6" s="0"/>
      <c r="F6" s="49" t="n">
        <v>3</v>
      </c>
      <c r="G6" s="50">
        <v>42023.0</v>
      </c>
      <c r="H6" s="50">
        <v>42029.0</v>
      </c>
      <c r="I6" s="51" t="n">
        <v>4385665.0</v>
      </c>
      <c r="J6" s="0"/>
    </row>
    <row ht="12" customHeight="true" r="7">
      <c r="A7" s="49" t="n">
        <v>4</v>
      </c>
      <c r="B7" s="50">
        <v>42394.0</v>
      </c>
      <c r="C7" s="50">
        <v>42400.0</v>
      </c>
      <c r="D7" s="51" t="n">
        <v>5645685.0</v>
      </c>
      <c r="E7" s="0"/>
      <c r="F7" s="49" t="n">
        <v>4</v>
      </c>
      <c r="G7" s="50">
        <v>42030.0</v>
      </c>
      <c r="H7" s="50">
        <v>42036.0</v>
      </c>
      <c r="I7" s="51" t="n">
        <v>4405855.0</v>
      </c>
      <c r="J7" s="0"/>
    </row>
    <row ht="12" customHeight="true" r="8">
      <c r="A8" s="49" t="n">
        <v>5</v>
      </c>
      <c r="B8" s="50">
        <v>42401.0</v>
      </c>
      <c r="C8" s="50">
        <v>42407.0</v>
      </c>
      <c r="D8" s="51" t="n">
        <v>5649885.0</v>
      </c>
      <c r="E8" s="0"/>
      <c r="F8" s="49" t="n">
        <v>5</v>
      </c>
      <c r="G8" s="50">
        <v>42037.0</v>
      </c>
      <c r="H8" s="50">
        <v>42043.0</v>
      </c>
      <c r="I8" s="51" t="n">
        <v>4684595.0</v>
      </c>
      <c r="J8" s="0"/>
    </row>
    <row ht="12" customHeight="true" r="9">
      <c r="A9" s="49" t="n">
        <v>6</v>
      </c>
      <c r="B9" s="50">
        <v>42408.0</v>
      </c>
      <c r="C9" s="50">
        <v>42414.0</v>
      </c>
      <c r="D9" s="51" t="n">
        <v>5752810.0</v>
      </c>
      <c r="E9" s="0"/>
      <c r="F9" s="49" t="n">
        <v>6</v>
      </c>
      <c r="G9" s="50">
        <v>42044.0</v>
      </c>
      <c r="H9" s="50">
        <v>42050.0</v>
      </c>
      <c r="I9" s="51" t="n">
        <v>4398560.0</v>
      </c>
      <c r="J9" s="0"/>
    </row>
    <row ht="12" customHeight="true" r="10">
      <c r="A10" s="49" t="n">
        <v>7</v>
      </c>
      <c r="B10" s="50">
        <v>42415.0</v>
      </c>
      <c r="C10" s="50">
        <v>42421.0</v>
      </c>
      <c r="D10" s="51" t="n">
        <v>5804015.0</v>
      </c>
      <c r="E10" s="0"/>
      <c r="F10" s="49" t="n">
        <v>7</v>
      </c>
      <c r="G10" s="50">
        <v>42051.0</v>
      </c>
      <c r="H10" s="50">
        <v>42057.0</v>
      </c>
      <c r="I10" s="51" t="n">
        <v>4325215.0</v>
      </c>
      <c r="J10" s="0"/>
    </row>
    <row ht="12" customHeight="true" r="11">
      <c r="A11" s="49" t="n">
        <v>8</v>
      </c>
      <c r="B11" s="50">
        <v>42422.0</v>
      </c>
      <c r="C11" s="50">
        <v>42428.0</v>
      </c>
      <c r="D11" s="51" t="n">
        <v>5525085.0</v>
      </c>
      <c r="E11" s="0"/>
      <c r="F11" s="49" t="n">
        <v>8</v>
      </c>
      <c r="G11" s="50">
        <v>42058.0</v>
      </c>
      <c r="H11" s="50">
        <v>42064.0</v>
      </c>
      <c r="I11" s="51" t="n">
        <v>4332925.0</v>
      </c>
      <c r="J11" s="0"/>
    </row>
    <row ht="12" customHeight="true" r="12">
      <c r="A12" s="49" t="n">
        <v>9</v>
      </c>
      <c r="B12" s="50">
        <v>42429.0</v>
      </c>
      <c r="C12" s="50">
        <v>42435.0</v>
      </c>
      <c r="D12" s="51" t="n">
        <v>5818960.0</v>
      </c>
      <c r="E12" s="0"/>
      <c r="F12" s="49" t="n">
        <v>9</v>
      </c>
      <c r="G12" s="50">
        <v>42065.0</v>
      </c>
      <c r="H12" s="50">
        <v>42071.0</v>
      </c>
      <c r="I12" s="51" t="n">
        <v>4521460.0</v>
      </c>
      <c r="J12" s="0"/>
    </row>
    <row ht="12" customHeight="true" r="13">
      <c r="A13" s="49" t="n">
        <v>10</v>
      </c>
      <c r="B13" s="50">
        <v>42436.0</v>
      </c>
      <c r="C13" s="50">
        <v>42442.0</v>
      </c>
      <c r="D13" s="51" t="n">
        <v>5713680.0</v>
      </c>
      <c r="E13" s="0"/>
      <c r="F13" s="49" t="n">
        <v>10</v>
      </c>
      <c r="G13" s="50">
        <v>42072.0</v>
      </c>
      <c r="H13" s="50">
        <v>42078.0</v>
      </c>
      <c r="I13" s="51" t="n">
        <v>4802720.0</v>
      </c>
      <c r="J13" s="0"/>
    </row>
    <row ht="12" customHeight="true" r="14">
      <c r="A14" s="49" t="n">
        <v>11</v>
      </c>
      <c r="B14" s="50">
        <v>42443.0</v>
      </c>
      <c r="C14" s="50">
        <v>42449.0</v>
      </c>
      <c r="D14" s="51" t="n">
        <v>5846125.0</v>
      </c>
      <c r="E14" s="0"/>
      <c r="F14" s="49" t="n">
        <v>11</v>
      </c>
      <c r="G14" s="50">
        <v>42079.0</v>
      </c>
      <c r="H14" s="50">
        <v>42085.0</v>
      </c>
      <c r="I14" s="51" t="n">
        <v>4269885.0</v>
      </c>
      <c r="J14" s="0"/>
    </row>
    <row ht="12" customHeight="true" r="15">
      <c r="A15" s="49" t="n">
        <v>12</v>
      </c>
      <c r="B15" s="50">
        <v>42450.0</v>
      </c>
      <c r="C15" s="50">
        <v>42456.0</v>
      </c>
      <c r="D15" s="51" t="n">
        <v>5668690.0</v>
      </c>
      <c r="E15" s="0"/>
      <c r="F15" s="49" t="n">
        <v>12</v>
      </c>
      <c r="G15" s="50">
        <v>42086.0</v>
      </c>
      <c r="H15" s="50">
        <v>42092.0</v>
      </c>
      <c r="I15" s="51" t="n">
        <v>4240835.0</v>
      </c>
      <c r="J15" s="0"/>
    </row>
    <row ht="12" customHeight="true" r="16">
      <c r="A16" s="49" t="n">
        <v>13</v>
      </c>
      <c r="B16" s="50">
        <v>42457.0</v>
      </c>
      <c r="C16" s="50">
        <v>42463.0</v>
      </c>
      <c r="D16" s="51" t="n">
        <v>5374785.0</v>
      </c>
      <c r="E16" s="0"/>
      <c r="F16" s="49" t="n">
        <v>13</v>
      </c>
      <c r="G16" s="50">
        <v>42093.0</v>
      </c>
      <c r="H16" s="50">
        <v>42099.0</v>
      </c>
      <c r="I16" s="51" t="n">
        <v>4481215.0</v>
      </c>
      <c r="J16" s="0"/>
    </row>
    <row ht="12" customHeight="true" r="17">
      <c r="A17" s="49" t="n">
        <v>14</v>
      </c>
      <c r="B17" s="50">
        <v>42464.0</v>
      </c>
      <c r="C17" s="50">
        <v>42470.0</v>
      </c>
      <c r="D17" s="51" t="n">
        <v>5546110.0</v>
      </c>
      <c r="E17" s="0"/>
      <c r="F17" s="49" t="n">
        <v>14</v>
      </c>
      <c r="G17" s="50">
        <v>42100.0</v>
      </c>
      <c r="H17" s="50">
        <v>42106.0</v>
      </c>
      <c r="I17" s="51" t="n">
        <v>4604600.0</v>
      </c>
      <c r="J17" s="0"/>
    </row>
    <row ht="12" customHeight="true" r="18">
      <c r="A18" s="49" t="n">
        <v>15</v>
      </c>
      <c r="B18" s="50">
        <v>42471.0</v>
      </c>
      <c r="C18" s="50">
        <v>42477.0</v>
      </c>
      <c r="D18" s="51" t="n">
        <v>5150060.0</v>
      </c>
      <c r="E18" s="0"/>
      <c r="F18" s="49" t="n">
        <v>15</v>
      </c>
      <c r="G18" s="50">
        <v>42107.0</v>
      </c>
      <c r="H18" s="50">
        <v>42113.0</v>
      </c>
      <c r="I18" s="51" t="n">
        <v>4090395.0</v>
      </c>
      <c r="J18" s="0"/>
    </row>
    <row ht="12" customHeight="true" r="19">
      <c r="A19" s="49" t="n">
        <v>16</v>
      </c>
      <c r="B19" s="50">
        <v>42478.0</v>
      </c>
      <c r="C19" s="50">
        <v>42484.0</v>
      </c>
      <c r="D19" s="51" t="n">
        <v>5182350.0</v>
      </c>
      <c r="E19" s="0"/>
      <c r="F19" s="49" t="n">
        <v>16</v>
      </c>
      <c r="G19" s="50">
        <v>42114.0</v>
      </c>
      <c r="H19" s="50">
        <v>42120.0</v>
      </c>
      <c r="I19" s="51" t="n">
        <v>3990260.0</v>
      </c>
      <c r="J19" s="0"/>
    </row>
    <row ht="12" customHeight="true" r="20">
      <c r="A20" s="49" t="n">
        <v>17</v>
      </c>
      <c r="B20" s="50">
        <v>42485.0</v>
      </c>
      <c r="C20" s="50">
        <v>42491.0</v>
      </c>
      <c r="D20" s="51" t="n">
        <v>5274900.0</v>
      </c>
      <c r="E20" s="0"/>
      <c r="F20" s="49" t="n">
        <v>17</v>
      </c>
      <c r="G20" s="50">
        <v>42121.0</v>
      </c>
      <c r="H20" s="50">
        <v>42127.0</v>
      </c>
      <c r="I20" s="51" t="n">
        <v>3745280.0</v>
      </c>
      <c r="J20" s="0"/>
    </row>
    <row ht="12" customHeight="true" r="21">
      <c r="A21" s="49" t="n">
        <v>18</v>
      </c>
      <c r="B21" s="50">
        <v>42492.0</v>
      </c>
      <c r="C21" s="50">
        <v>42498.0</v>
      </c>
      <c r="D21" s="51" t="n">
        <v>5532370.0</v>
      </c>
      <c r="E21" s="0"/>
      <c r="F21" s="49" t="n">
        <v>18</v>
      </c>
      <c r="G21" s="50">
        <v>42128.0</v>
      </c>
      <c r="H21" s="50">
        <v>42134.0</v>
      </c>
      <c r="I21" s="51" t="n">
        <v>3751075.0</v>
      </c>
      <c r="J21" s="0"/>
    </row>
    <row ht="12" customHeight="true" r="22">
      <c r="A22" s="49" t="n">
        <v>19</v>
      </c>
      <c r="B22" s="50">
        <v>42499.0</v>
      </c>
      <c r="C22" s="50">
        <v>42505.0</v>
      </c>
      <c r="D22" s="51" t="n">
        <v>5791335.0</v>
      </c>
      <c r="E22" s="0"/>
      <c r="F22" s="49" t="n">
        <v>19</v>
      </c>
      <c r="G22" s="50">
        <v>42135.0</v>
      </c>
      <c r="H22" s="50">
        <v>42141.0</v>
      </c>
      <c r="I22" s="51" t="n">
        <v>3750835.0</v>
      </c>
      <c r="J22" s="0"/>
    </row>
    <row ht="12" customHeight="true" r="23">
      <c r="A23" s="49" t="n">
        <v>20</v>
      </c>
      <c r="B23" s="50">
        <v>42506.0</v>
      </c>
      <c r="C23" s="50">
        <v>42512.0</v>
      </c>
      <c r="D23" s="51" t="n">
        <v>5419765.0</v>
      </c>
      <c r="E23" s="0"/>
      <c r="F23" s="49" t="n">
        <v>20</v>
      </c>
      <c r="G23" s="50">
        <v>42142.0</v>
      </c>
      <c r="H23" s="50">
        <v>42148.0</v>
      </c>
      <c r="I23" s="51" t="n">
        <v>3692750.0</v>
      </c>
      <c r="J23" s="0"/>
    </row>
    <row ht="12" customHeight="true" r="24">
      <c r="A24" s="49" t="n">
        <v>21</v>
      </c>
      <c r="B24" s="50">
        <v>42513.0</v>
      </c>
      <c r="C24" s="50">
        <v>42519.0</v>
      </c>
      <c r="D24" s="51" t="n">
        <v>5042050.0</v>
      </c>
      <c r="E24" s="0"/>
      <c r="F24" s="49" t="n">
        <v>21</v>
      </c>
      <c r="G24" s="50">
        <v>42149.0</v>
      </c>
      <c r="H24" s="50">
        <v>42155.0</v>
      </c>
      <c r="I24" s="51" t="n">
        <v>3619185.0</v>
      </c>
      <c r="J24" s="0"/>
    </row>
    <row ht="12" customHeight="true" r="25">
      <c r="A25" s="49" t="n">
        <v>22</v>
      </c>
      <c r="B25" s="50">
        <v>42520.0</v>
      </c>
      <c r="C25" s="50">
        <v>42526.0</v>
      </c>
      <c r="D25" s="51" t="n">
        <v>5453955.0</v>
      </c>
      <c r="E25" s="0"/>
      <c r="F25" s="49" t="n">
        <v>22</v>
      </c>
      <c r="G25" s="50">
        <v>42156.0</v>
      </c>
      <c r="H25" s="50">
        <v>42162.0</v>
      </c>
      <c r="I25" s="51" t="n">
        <v>3762245.0</v>
      </c>
      <c r="J25" s="0"/>
    </row>
    <row ht="12" customHeight="true" r="26">
      <c r="A26" s="49" t="n">
        <v>23</v>
      </c>
      <c r="B26" s="50">
        <v>42527.0</v>
      </c>
      <c r="C26" s="50">
        <v>42533.0</v>
      </c>
      <c r="D26" s="51" t="n">
        <v>5490160.0</v>
      </c>
      <c r="E26" s="0"/>
      <c r="F26" s="49" t="n">
        <v>23</v>
      </c>
      <c r="G26" s="50">
        <v>42163.0</v>
      </c>
      <c r="H26" s="50">
        <v>42169.0</v>
      </c>
      <c r="I26" s="51" t="n">
        <v>3776735.0</v>
      </c>
      <c r="J26" s="0"/>
    </row>
    <row ht="12" customHeight="true" r="27">
      <c r="A27" s="49" t="n">
        <v>24</v>
      </c>
      <c r="B27" s="50">
        <v>42534.0</v>
      </c>
      <c r="C27" s="50">
        <v>42540.0</v>
      </c>
      <c r="D27" s="51" t="n">
        <v>4992650.0</v>
      </c>
      <c r="E27" s="0"/>
      <c r="F27" s="49" t="n">
        <v>24</v>
      </c>
      <c r="G27" s="50">
        <v>42170.0</v>
      </c>
      <c r="H27" s="50">
        <v>42176.0</v>
      </c>
      <c r="I27" s="51" t="n">
        <v>3908485.0</v>
      </c>
      <c r="J27" s="0"/>
    </row>
    <row ht="12" customHeight="true" r="28">
      <c r="A28" s="49" t="n">
        <v>25</v>
      </c>
      <c r="B28" s="50">
        <v>42541.0</v>
      </c>
      <c r="C28" s="50">
        <v>42547.0</v>
      </c>
      <c r="D28" s="51" t="n">
        <v>4619205.0</v>
      </c>
      <c r="E28" s="0"/>
      <c r="F28" s="49" t="n">
        <v>25</v>
      </c>
      <c r="G28" s="50">
        <v>42177.0</v>
      </c>
      <c r="H28" s="50">
        <v>42183.0</v>
      </c>
      <c r="I28" s="51" t="n">
        <v>3662105.0</v>
      </c>
      <c r="J28" s="0"/>
    </row>
    <row ht="12" customHeight="true" r="29">
      <c r="A29" s="49" t="n">
        <v>26</v>
      </c>
      <c r="B29" s="50">
        <v>42548.0</v>
      </c>
      <c r="C29" s="50">
        <v>42554.0</v>
      </c>
      <c r="D29" s="51" t="n">
        <v>4955635.0</v>
      </c>
      <c r="E29" s="0"/>
      <c r="F29" s="49" t="n">
        <v>26</v>
      </c>
      <c r="G29" s="50">
        <v>42184.0</v>
      </c>
      <c r="H29" s="50">
        <v>42190.0</v>
      </c>
      <c r="I29" s="51" t="n">
        <v>3980220.0</v>
      </c>
      <c r="J29" s="0"/>
    </row>
    <row ht="12" customHeight="true" r="30">
      <c r="A30" s="49" t="n">
        <v>27</v>
      </c>
      <c r="B30" s="50">
        <v>42555.0</v>
      </c>
      <c r="C30" s="50">
        <v>42561.0</v>
      </c>
      <c r="D30" s="51" t="n">
        <v>5152980.0</v>
      </c>
      <c r="E30" s="0"/>
      <c r="F30" s="49" t="n">
        <v>27</v>
      </c>
      <c r="G30" s="50">
        <v>42191.0</v>
      </c>
      <c r="H30" s="50">
        <v>42197.0</v>
      </c>
      <c r="I30" s="51" t="n">
        <v>3734210.0</v>
      </c>
      <c r="J30" s="0"/>
    </row>
    <row ht="12" customHeight="true" r="31">
      <c r="A31" s="49" t="n">
        <v>28</v>
      </c>
      <c r="B31" s="50">
        <v>42562.0</v>
      </c>
      <c r="C31" s="50">
        <v>42568.0</v>
      </c>
      <c r="D31" s="51" t="n">
        <v>5573835.0</v>
      </c>
      <c r="E31" s="0"/>
      <c r="F31" s="49" t="n">
        <v>28</v>
      </c>
      <c r="G31" s="50">
        <v>42198.0</v>
      </c>
      <c r="H31" s="50">
        <v>42204.0</v>
      </c>
      <c r="I31" s="51" t="n">
        <v>3712015.0</v>
      </c>
      <c r="J31" s="0"/>
    </row>
    <row ht="12" customHeight="true" r="32">
      <c r="A32" s="49" t="n">
        <v>29</v>
      </c>
      <c r="B32" s="50">
        <v>42569.0</v>
      </c>
      <c r="C32" s="50">
        <v>42575.0</v>
      </c>
      <c r="D32" s="51" t="n">
        <v>5700285.0</v>
      </c>
      <c r="E32" s="0"/>
      <c r="F32" s="49" t="n">
        <v>29</v>
      </c>
      <c r="G32" s="50">
        <v>42205.0</v>
      </c>
      <c r="H32" s="50">
        <v>42211.0</v>
      </c>
      <c r="I32" s="51" t="n">
        <v>3564895.0</v>
      </c>
      <c r="J32" s="0"/>
    </row>
    <row ht="12" customHeight="true" r="33">
      <c r="A33" s="49" t="n">
        <v>30</v>
      </c>
      <c r="B33" s="50">
        <v>42576.0</v>
      </c>
      <c r="C33" s="50">
        <v>42582.0</v>
      </c>
      <c r="D33" s="51" t="n">
        <v>5514905.0</v>
      </c>
      <c r="E33" s="0"/>
      <c r="F33" s="49" t="n">
        <v>30</v>
      </c>
      <c r="G33" s="50">
        <v>42212.0</v>
      </c>
      <c r="H33" s="50">
        <v>42218.0</v>
      </c>
      <c r="I33" s="51" t="n">
        <v>3419635.0</v>
      </c>
      <c r="J33" s="0"/>
    </row>
    <row ht="12" customHeight="true" r="34">
      <c r="A34" s="49" t="n">
        <v>31</v>
      </c>
      <c r="B34" s="50">
        <v>42583.0</v>
      </c>
      <c r="C34" s="50">
        <v>42589.0</v>
      </c>
      <c r="D34" s="51" t="n">
        <v>5586440.0</v>
      </c>
      <c r="E34" s="0"/>
      <c r="F34" s="49" t="n">
        <v>31</v>
      </c>
      <c r="G34" s="50">
        <v>42219.0</v>
      </c>
      <c r="H34" s="50">
        <v>42225.0</v>
      </c>
      <c r="I34" s="51" t="n">
        <v>3510905.0</v>
      </c>
      <c r="J34" s="0"/>
    </row>
    <row ht="12" customHeight="true" r="35">
      <c r="A35" s="49" t="n">
        <v>32</v>
      </c>
      <c r="B35" s="50">
        <v>42590.0</v>
      </c>
      <c r="C35" s="50">
        <v>42596.0</v>
      </c>
      <c r="D35" s="51" t="n">
        <v>5750395.0</v>
      </c>
      <c r="E35" s="0"/>
      <c r="F35" s="49" t="n">
        <v>32</v>
      </c>
      <c r="G35" s="50">
        <v>42226.0</v>
      </c>
      <c r="H35" s="50">
        <v>42232.0</v>
      </c>
      <c r="I35" s="51" t="n">
        <v>3993420.0</v>
      </c>
      <c r="J35" s="0"/>
    </row>
  </sheetData>
  <sheetCalcPr fullCalcOnLoad="true"/>
  <mergeCells count="2">
    <mergeCell ref="A1:D1"/>
    <mergeCell ref="F1:I1"/>
  </mergeCells>
  <printOptions verticalCentered="false" horizontalCentered="false" headings="false" gridLines="false"/>
  <pageMargins right="0.75" left="0.75" bottom="1.0" top="1.0" footer="0.5" header="0.5"/>
  <pageSetup/>
  <headerFooter/>
  <drawing r:id="rId86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"/>
    <col min="2" max="2" bestFit="true" customWidth="true" width="32"/>
    <col min="3" max="3" bestFit="true" customWidth="true" width="12"/>
    <col min="4" max="4" bestFit="true" customWidth="true" width="8"/>
    <col min="5" max="5" bestFit="true" customWidth="true" width="8"/>
    <col min="6" max="6" bestFit="true" customWidth="true" width="8"/>
    <col min="7" max="7" bestFit="true" customWidth="true" width="8"/>
  </cols>
  <sheetData>
    <row ht="32" customHeight="true" r="1">
      <c r="A1" s="52" t="inlineStr">
        <is>
          <t>Терминали кои не примаат одреден инстант во период 01--14.08.2016</t>
        </is>
      </c>
      <c r="B1" s="52" t="inlineStr">
        <is>
          <t/>
        </is>
      </c>
      <c r="C1" s="52" t="inlineStr">
        <is>
          <t/>
        </is>
      </c>
      <c r="D1" s="52" t="inlineStr">
        <is>
          <t/>
        </is>
      </c>
      <c r="E1" s="52" t="inlineStr">
        <is>
          <t/>
        </is>
      </c>
      <c r="F1" s="52" t="inlineStr">
        <is>
          <t/>
        </is>
      </c>
      <c r="G1" s="52" t="inlineStr">
        <is>
          <t/>
        </is>
      </c>
    </row>
    <row ht="24" customHeight="true" r="2">
      <c r="A2" s="54" t="inlineStr">
        <is>
          <t>id</t>
        </is>
      </c>
      <c r="B2" s="53" t="inlineStr">
        <is>
          <t>терминал/прод. место</t>
        </is>
      </c>
      <c r="C2" s="54" t="inlineStr">
        <is>
          <t>град</t>
        </is>
      </c>
      <c r="D2" s="56" t="inlineStr">
        <is>
          <t>ТВИНГОМАНИЈА 2</t>
        </is>
      </c>
      <c r="E2" s="56" t="inlineStr">
        <is>
          <t>СРЕЌНИ КОЦКИ</t>
        </is>
      </c>
      <c r="F2" s="56" t="inlineStr">
        <is>
          <t>Хороскоп</t>
        </is>
      </c>
      <c r="G2" s="56" t="inlineStr">
        <is>
          <t>Среќни тркала 3</t>
        </is>
      </c>
    </row>
    <row ht="12" customHeight="true" r="3">
      <c r="A3" s="57" t="n">
        <v>100075</v>
      </c>
      <c r="B3" s="58" t="inlineStr">
        <is>
          <t>Вики бб 1</t>
        </is>
      </c>
      <c r="C3" s="59" t="inlineStr">
        <is>
          <t>Скопје</t>
        </is>
      </c>
      <c r="D3" s="60" t="inlineStr">
        <is>
          <t/>
        </is>
      </c>
      <c r="E3" s="60" t="inlineStr">
        <is>
          <t>✓</t>
        </is>
      </c>
      <c r="F3" s="60" t="inlineStr">
        <is>
          <t>✓</t>
        </is>
      </c>
      <c r="G3" s="60" t="inlineStr">
        <is>
          <t>✓</t>
        </is>
      </c>
    </row>
    <row ht="12" customHeight="true" r="4">
      <c r="A4" s="57" t="n">
        <v>100077</v>
      </c>
      <c r="B4" s="58" t="inlineStr">
        <is>
          <t>АВОНА 1</t>
        </is>
      </c>
      <c r="C4" s="59" t="inlineStr">
        <is>
          <t>Скопје</t>
        </is>
      </c>
      <c r="D4" s="60" t="inlineStr">
        <is>
          <t>✓</t>
        </is>
      </c>
      <c r="E4" s="60" t="inlineStr">
        <is>
          <t>✓</t>
        </is>
      </c>
      <c r="F4" s="60" t="inlineStr">
        <is>
          <t>✓</t>
        </is>
      </c>
      <c r="G4" s="60" t="inlineStr">
        <is>
          <t/>
        </is>
      </c>
    </row>
    <row ht="12" customHeight="true" r="5">
      <c r="A5" s="57" t="n">
        <v>100173</v>
      </c>
      <c r="B5" s="58" t="inlineStr">
        <is>
          <t>ХРИСТЕФ ДООЕЛ - Радишани</t>
        </is>
      </c>
      <c r="C5" s="59" t="inlineStr">
        <is>
          <t>Скопје</t>
        </is>
      </c>
      <c r="D5" s="60" t="inlineStr">
        <is>
          <t/>
        </is>
      </c>
      <c r="E5" s="60" t="inlineStr">
        <is>
          <t/>
        </is>
      </c>
      <c r="F5" s="60" t="inlineStr">
        <is>
          <t/>
        </is>
      </c>
      <c r="G5" s="60" t="inlineStr">
        <is>
          <t>✓</t>
        </is>
      </c>
    </row>
    <row ht="12" customHeight="true" r="6">
      <c r="A6" s="57" t="n">
        <v>100175</v>
      </c>
      <c r="B6" s="58" t="inlineStr">
        <is>
          <t>ГАБЕРЦИ-ТРЕЈД - Бит Пазар</t>
        </is>
      </c>
      <c r="C6" s="59" t="inlineStr">
        <is>
          <t>Скопје</t>
        </is>
      </c>
      <c r="D6" s="60" t="inlineStr">
        <is>
          <t>✓</t>
        </is>
      </c>
      <c r="E6" s="60" t="inlineStr">
        <is>
          <t/>
        </is>
      </c>
      <c r="F6" s="60" t="inlineStr">
        <is>
          <t>✓</t>
        </is>
      </c>
      <c r="G6" s="60" t="inlineStr">
        <is>
          <t>✓</t>
        </is>
      </c>
    </row>
    <row ht="12" customHeight="true" r="7">
      <c r="A7" s="57" t="n">
        <v>100201</v>
      </c>
      <c r="B7" s="58" t="inlineStr">
        <is>
          <t>Толлакс Плоштад</t>
        </is>
      </c>
      <c r="C7" s="59" t="inlineStr">
        <is>
          <t>Скопје</t>
        </is>
      </c>
      <c r="D7" s="60" t="inlineStr">
        <is>
          <t>✓</t>
        </is>
      </c>
      <c r="E7" s="60" t="inlineStr">
        <is>
          <t>✓</t>
        </is>
      </c>
      <c r="F7" s="60" t="inlineStr">
        <is>
          <t/>
        </is>
      </c>
      <c r="G7" s="60" t="inlineStr">
        <is>
          <t>✓</t>
        </is>
      </c>
    </row>
    <row ht="12" customHeight="true" r="8">
      <c r="A8" s="57" t="n">
        <v>100202</v>
      </c>
      <c r="B8" s="58" t="inlineStr">
        <is>
          <t>Толлакс Телеком</t>
        </is>
      </c>
      <c r="C8" s="59" t="inlineStr">
        <is>
          <t>Скопје</t>
        </is>
      </c>
      <c r="D8" s="60" t="inlineStr">
        <is>
          <t>✓</t>
        </is>
      </c>
      <c r="E8" s="60" t="inlineStr">
        <is>
          <t/>
        </is>
      </c>
      <c r="F8" s="60" t="inlineStr">
        <is>
          <t/>
        </is>
      </c>
      <c r="G8" s="60" t="inlineStr">
        <is>
          <t>✓</t>
        </is>
      </c>
    </row>
    <row ht="12" customHeight="true" r="9">
      <c r="A9" s="57" t="n">
        <v>100215</v>
      </c>
      <c r="B9" s="58" t="inlineStr">
        <is>
          <t>САДЕ-С ДООЕЛ Партизанска</t>
        </is>
      </c>
      <c r="C9" s="59" t="inlineStr">
        <is>
          <t>Скопје</t>
        </is>
      </c>
      <c r="D9" s="60" t="inlineStr">
        <is>
          <t/>
        </is>
      </c>
      <c r="E9" s="60" t="inlineStr">
        <is>
          <t>✓</t>
        </is>
      </c>
      <c r="F9" s="60" t="inlineStr">
        <is>
          <t/>
        </is>
      </c>
      <c r="G9" s="60" t="inlineStr">
        <is>
          <t>✓</t>
        </is>
      </c>
    </row>
    <row ht="12" customHeight="true" r="10">
      <c r="A10" s="57" t="n">
        <v>100217</v>
      </c>
      <c r="B10" s="58" t="inlineStr">
        <is>
          <t>ЈМБ КОМПАНИ Визбегово</t>
        </is>
      </c>
      <c r="C10" s="59" t="inlineStr">
        <is>
          <t>Скопје</t>
        </is>
      </c>
      <c r="D10" s="60" t="inlineStr">
        <is>
          <t/>
        </is>
      </c>
      <c r="E10" s="60" t="inlineStr">
        <is>
          <t/>
        </is>
      </c>
      <c r="F10" s="60" t="inlineStr">
        <is>
          <t/>
        </is>
      </c>
      <c r="G10" s="60" t="inlineStr">
        <is>
          <t>✓</t>
        </is>
      </c>
    </row>
    <row ht="12" customHeight="true" r="11">
      <c r="A11" s="57" t="n">
        <v>100236</v>
      </c>
      <c r="B11" s="58" t="inlineStr">
        <is>
          <t>РАЛЕКС Виолета ДООЕЛ - Волково 1</t>
        </is>
      </c>
      <c r="C11" s="59" t="inlineStr">
        <is>
          <t>Скопје</t>
        </is>
      </c>
      <c r="D11" s="60" t="inlineStr">
        <is>
          <t>✓</t>
        </is>
      </c>
      <c r="E11" s="60" t="inlineStr">
        <is>
          <t>✓</t>
        </is>
      </c>
      <c r="F11" s="60" t="inlineStr">
        <is>
          <t/>
        </is>
      </c>
      <c r="G11" s="60" t="inlineStr">
        <is>
          <t>✓</t>
        </is>
      </c>
    </row>
    <row ht="12" customHeight="true" r="12">
      <c r="A12" s="57" t="n">
        <v>100272</v>
      </c>
      <c r="B12" s="58" t="inlineStr">
        <is>
          <t>ТАК ТОБАКО</t>
        </is>
      </c>
      <c r="C12" s="59" t="inlineStr">
        <is>
          <t>Скопје</t>
        </is>
      </c>
      <c r="D12" s="60" t="inlineStr">
        <is>
          <t>✓</t>
        </is>
      </c>
      <c r="E12" s="60" t="inlineStr">
        <is>
          <t>✓</t>
        </is>
      </c>
      <c r="F12" s="60" t="inlineStr">
        <is>
          <t/>
        </is>
      </c>
      <c r="G12" s="60" t="inlineStr">
        <is>
          <t>✓</t>
        </is>
      </c>
    </row>
    <row ht="12" customHeight="true" r="13">
      <c r="A13" s="57" t="n">
        <v>100292</v>
      </c>
      <c r="B13" s="58" t="inlineStr">
        <is>
          <t>ЗАФИРА ТАБАКОС ГТЦ</t>
        </is>
      </c>
      <c r="C13" s="59" t="inlineStr">
        <is>
          <t>Скопје</t>
        </is>
      </c>
      <c r="D13" s="60" t="inlineStr">
        <is>
          <t/>
        </is>
      </c>
      <c r="E13" s="60" t="inlineStr">
        <is>
          <t>✓</t>
        </is>
      </c>
      <c r="F13" s="60" t="inlineStr">
        <is>
          <t/>
        </is>
      </c>
      <c r="G13" s="60" t="inlineStr">
        <is>
          <t/>
        </is>
      </c>
    </row>
    <row ht="12" customHeight="true" r="14">
      <c r="A14" s="57" t="n">
        <v>100293</v>
      </c>
      <c r="B14" s="58" t="inlineStr">
        <is>
          <t>ДИРЕКТ ЛТД Хром</t>
        </is>
      </c>
      <c r="C14" s="59" t="inlineStr">
        <is>
          <t>Скопје</t>
        </is>
      </c>
      <c r="D14" s="60" t="inlineStr">
        <is>
          <t>✓</t>
        </is>
      </c>
      <c r="E14" s="60" t="inlineStr">
        <is>
          <t/>
        </is>
      </c>
      <c r="F14" s="60" t="inlineStr">
        <is>
          <t>✓</t>
        </is>
      </c>
      <c r="G14" s="60" t="inlineStr">
        <is>
          <t>✓</t>
        </is>
      </c>
    </row>
    <row ht="12" customHeight="true" r="15">
      <c r="A15" s="57" t="n">
        <v>100309</v>
      </c>
      <c r="B15" s="58" t="inlineStr">
        <is>
          <t>АЛКА-Ц.В. Ново Лисиче</t>
        </is>
      </c>
      <c r="C15" s="59" t="inlineStr">
        <is>
          <t>Скопје</t>
        </is>
      </c>
      <c r="D15" s="60" t="inlineStr">
        <is>
          <t>✓</t>
        </is>
      </c>
      <c r="E15" s="60" t="inlineStr">
        <is>
          <t/>
        </is>
      </c>
      <c r="F15" s="60" t="inlineStr">
        <is>
          <t>✓</t>
        </is>
      </c>
      <c r="G15" s="60" t="inlineStr">
        <is>
          <t>✓</t>
        </is>
      </c>
    </row>
    <row ht="12" customHeight="true" r="16">
      <c r="A16" s="57" t="n">
        <v>100333</v>
      </c>
      <c r="B16" s="58" t="inlineStr">
        <is>
          <t>ЕПРОМ Кјуби</t>
        </is>
      </c>
      <c r="C16" s="59" t="inlineStr">
        <is>
          <t>Скопје</t>
        </is>
      </c>
      <c r="D16" s="60" t="inlineStr">
        <is>
          <t>✓</t>
        </is>
      </c>
      <c r="E16" s="60" t="inlineStr">
        <is>
          <t>✓</t>
        </is>
      </c>
      <c r="F16" s="60" t="inlineStr">
        <is>
          <t/>
        </is>
      </c>
      <c r="G16" s="60" t="inlineStr">
        <is>
          <t>✓</t>
        </is>
      </c>
    </row>
    <row ht="12" customHeight="true" r="17">
      <c r="A17" s="57" t="n">
        <v>100337</v>
      </c>
      <c r="B17" s="58" t="inlineStr">
        <is>
          <t>ОКИ МССН ДООЕЛ Аеродром</t>
        </is>
      </c>
      <c r="C17" s="59" t="inlineStr">
        <is>
          <t>Скопје</t>
        </is>
      </c>
      <c r="D17" s="60" t="inlineStr">
        <is>
          <t/>
        </is>
      </c>
      <c r="E17" s="60" t="inlineStr">
        <is>
          <t/>
        </is>
      </c>
      <c r="F17" s="60" t="inlineStr">
        <is>
          <t/>
        </is>
      </c>
      <c r="G17" s="60" t="inlineStr">
        <is>
          <t>✓</t>
        </is>
      </c>
    </row>
    <row ht="12" customHeight="true" r="18">
      <c r="A18" s="57" t="n">
        <v>100343</v>
      </c>
      <c r="B18" s="58" t="inlineStr">
        <is>
          <t>МИВЕЛ Петровец</t>
        </is>
      </c>
      <c r="C18" s="59" t="inlineStr">
        <is>
          <t>Скопје</t>
        </is>
      </c>
      <c r="D18" s="60" t="inlineStr">
        <is>
          <t>✓</t>
        </is>
      </c>
      <c r="E18" s="60" t="inlineStr">
        <is>
          <t>✓</t>
        </is>
      </c>
      <c r="F18" s="60" t="inlineStr">
        <is>
          <t/>
        </is>
      </c>
      <c r="G18" s="60" t="inlineStr">
        <is>
          <t>✓</t>
        </is>
      </c>
    </row>
    <row ht="12" customHeight="true" r="19">
      <c r="A19" s="57" t="n">
        <v>100379</v>
      </c>
      <c r="B19" s="58" t="inlineStr">
        <is>
          <t>ГАБЕРЦИ-ТРЕЈД - Лептокарија</t>
        </is>
      </c>
      <c r="C19" s="59" t="inlineStr">
        <is>
          <t>Скопје</t>
        </is>
      </c>
      <c r="D19" s="60" t="inlineStr">
        <is>
          <t>✓</t>
        </is>
      </c>
      <c r="E19" s="60" t="inlineStr">
        <is>
          <t/>
        </is>
      </c>
      <c r="F19" s="60" t="inlineStr">
        <is>
          <t>✓</t>
        </is>
      </c>
      <c r="G19" s="60" t="inlineStr">
        <is>
          <t>✓</t>
        </is>
      </c>
    </row>
    <row ht="12" customHeight="true" r="20">
      <c r="A20" s="57" t="n">
        <v>100383</v>
      </c>
      <c r="B20" s="58" t="inlineStr">
        <is>
          <t>Толлакс Медиа Железничка</t>
        </is>
      </c>
      <c r="C20" s="59" t="inlineStr">
        <is>
          <t>Скопје</t>
        </is>
      </c>
      <c r="D20" s="60" t="inlineStr">
        <is>
          <t>✓</t>
        </is>
      </c>
      <c r="E20" s="60" t="inlineStr">
        <is>
          <t>✓</t>
        </is>
      </c>
      <c r="F20" s="60" t="inlineStr">
        <is>
          <t/>
        </is>
      </c>
      <c r="G20" s="60" t="inlineStr">
        <is>
          <t>✓</t>
        </is>
      </c>
    </row>
    <row ht="12" customHeight="true" r="21">
      <c r="A21" s="57" t="n">
        <v>100384</v>
      </c>
      <c r="B21" s="58" t="inlineStr">
        <is>
          <t>ЈО-АН ТОБАКО Влае</t>
        </is>
      </c>
      <c r="C21" s="59" t="inlineStr">
        <is>
          <t>Скопје</t>
        </is>
      </c>
      <c r="D21" s="60" t="inlineStr">
        <is>
          <t>✓</t>
        </is>
      </c>
      <c r="E21" s="60" t="inlineStr">
        <is>
          <t>✓</t>
        </is>
      </c>
      <c r="F21" s="60" t="inlineStr">
        <is>
          <t/>
        </is>
      </c>
      <c r="G21" s="60" t="inlineStr">
        <is>
          <t>✓</t>
        </is>
      </c>
    </row>
    <row ht="12" customHeight="true" r="22">
      <c r="A22" s="57" t="n">
        <v>100387</v>
      </c>
      <c r="B22" s="58" t="inlineStr">
        <is>
          <t>БЕТА - ХИТ КОМПАНИ Чешма</t>
        </is>
      </c>
      <c r="C22" s="59" t="inlineStr">
        <is>
          <t>Скопје</t>
        </is>
      </c>
      <c r="D22" s="60" t="inlineStr">
        <is>
          <t>✓</t>
        </is>
      </c>
      <c r="E22" s="60" t="inlineStr">
        <is>
          <t/>
        </is>
      </c>
      <c r="F22" s="60" t="inlineStr">
        <is>
          <t>✓</t>
        </is>
      </c>
      <c r="G22" s="60" t="inlineStr">
        <is>
          <t>✓</t>
        </is>
      </c>
    </row>
    <row ht="12" customHeight="true" r="23">
      <c r="A23" s="57" t="n">
        <v>100391</v>
      </c>
      <c r="B23" s="58" t="inlineStr">
        <is>
          <t>СВО ТРЕНД</t>
        </is>
      </c>
      <c r="C23" s="59" t="inlineStr">
        <is>
          <t>Скопје</t>
        </is>
      </c>
      <c r="D23" s="60" t="inlineStr">
        <is>
          <t>✓</t>
        </is>
      </c>
      <c r="E23" s="60" t="inlineStr">
        <is>
          <t>✓</t>
        </is>
      </c>
      <c r="F23" s="60" t="inlineStr">
        <is>
          <t/>
        </is>
      </c>
      <c r="G23" s="60" t="inlineStr">
        <is>
          <t>✓</t>
        </is>
      </c>
    </row>
    <row ht="12" customHeight="true" r="24">
      <c r="A24" s="57" t="n">
        <v>120245</v>
      </c>
      <c r="B24" s="58" t="inlineStr">
        <is>
          <t>ТОБАКО ТЕА Тетово</t>
        </is>
      </c>
      <c r="C24" s="59" t="inlineStr">
        <is>
          <t>Тетово</t>
        </is>
      </c>
      <c r="D24" s="60" t="inlineStr">
        <is>
          <t/>
        </is>
      </c>
      <c r="E24" s="60" t="inlineStr">
        <is>
          <t/>
        </is>
      </c>
      <c r="F24" s="60" t="inlineStr">
        <is>
          <t/>
        </is>
      </c>
      <c r="G24" s="60" t="inlineStr">
        <is>
          <t>✓</t>
        </is>
      </c>
    </row>
    <row ht="12" customHeight="true" r="25">
      <c r="A25" s="57" t="n">
        <v>120246</v>
      </c>
      <c r="B25" s="58" t="inlineStr">
        <is>
          <t>ТОБАКО ТЕА Тетово 1</t>
        </is>
      </c>
      <c r="C25" s="59" t="inlineStr">
        <is>
          <t>Тетово</t>
        </is>
      </c>
      <c r="D25" s="60" t="inlineStr">
        <is>
          <t/>
        </is>
      </c>
      <c r="E25" s="60" t="inlineStr">
        <is>
          <t/>
        </is>
      </c>
      <c r="F25" s="60" t="inlineStr">
        <is>
          <t>✓</t>
        </is>
      </c>
      <c r="G25" s="60" t="inlineStr">
        <is>
          <t>✓</t>
        </is>
      </c>
    </row>
    <row ht="12" customHeight="true" r="26">
      <c r="A26" s="57" t="n">
        <v>123001</v>
      </c>
      <c r="B26" s="58" t="inlineStr">
        <is>
          <t>Јотон Среќа</t>
        </is>
      </c>
      <c r="C26" s="59" t="inlineStr">
        <is>
          <t>Гостивар</t>
        </is>
      </c>
      <c r="D26" s="60" t="inlineStr">
        <is>
          <t>✓</t>
        </is>
      </c>
      <c r="E26" s="60" t="inlineStr">
        <is>
          <t/>
        </is>
      </c>
      <c r="F26" s="60" t="inlineStr">
        <is>
          <t>✓</t>
        </is>
      </c>
      <c r="G26" s="60" t="inlineStr">
        <is>
          <t>✓</t>
        </is>
      </c>
    </row>
    <row ht="12" customHeight="true" r="27">
      <c r="A27" s="57" t="n">
        <v>123010</v>
      </c>
      <c r="B27" s="58" t="inlineStr">
        <is>
          <t>ТОБАCCО-АДЕ Гостивар</t>
        </is>
      </c>
      <c r="C27" s="59" t="inlineStr">
        <is>
          <t>Гостивар</t>
        </is>
      </c>
      <c r="D27" s="60" t="inlineStr">
        <is>
          <t>✓</t>
        </is>
      </c>
      <c r="E27" s="60" t="inlineStr">
        <is>
          <t>✓</t>
        </is>
      </c>
      <c r="F27" s="60" t="inlineStr">
        <is>
          <t/>
        </is>
      </c>
      <c r="G27" s="60" t="inlineStr">
        <is>
          <t>✓</t>
        </is>
      </c>
    </row>
    <row ht="12" customHeight="true" r="28">
      <c r="A28" s="57" t="n">
        <v>125005</v>
      </c>
      <c r="B28" s="58" t="inlineStr">
        <is>
          <t>ГО-САН дооел</t>
        </is>
      </c>
      <c r="C28" s="59" t="inlineStr">
        <is>
          <t>Дебар</t>
        </is>
      </c>
      <c r="D28" s="60" t="inlineStr">
        <is>
          <t>✓</t>
        </is>
      </c>
      <c r="E28" s="60" t="inlineStr">
        <is>
          <t/>
        </is>
      </c>
      <c r="F28" s="60" t="inlineStr">
        <is>
          <t/>
        </is>
      </c>
      <c r="G28" s="60" t="inlineStr">
        <is>
          <t>✓</t>
        </is>
      </c>
    </row>
    <row ht="12" customHeight="true" r="29">
      <c r="A29" s="57" t="n">
        <v>130033</v>
      </c>
      <c r="B29" s="58" t="inlineStr">
        <is>
          <t>ТП ПАВЕЛ ТОБАКО Куманово 1</t>
        </is>
      </c>
      <c r="C29" s="59" t="inlineStr">
        <is>
          <t>Куманово</t>
        </is>
      </c>
      <c r="D29" s="60" t="inlineStr">
        <is>
          <t>✓</t>
        </is>
      </c>
      <c r="E29" s="60" t="inlineStr">
        <is>
          <t>✓</t>
        </is>
      </c>
      <c r="F29" s="60" t="inlineStr">
        <is>
          <t/>
        </is>
      </c>
      <c r="G29" s="60" t="inlineStr">
        <is>
          <t>✓</t>
        </is>
      </c>
    </row>
    <row ht="12" customHeight="true" r="30">
      <c r="A30" s="57" t="n">
        <v>136004</v>
      </c>
      <c r="B30" s="58" t="inlineStr">
        <is>
          <t>ТОБАКО ДАРМИС ДООЕЛ Кратово</t>
        </is>
      </c>
      <c r="C30" s="59" t="inlineStr">
        <is>
          <t>Кратово</t>
        </is>
      </c>
      <c r="D30" s="60" t="inlineStr">
        <is>
          <t/>
        </is>
      </c>
      <c r="E30" s="60" t="inlineStr">
        <is>
          <t>✓</t>
        </is>
      </c>
      <c r="F30" s="60" t="inlineStr">
        <is>
          <t>✓</t>
        </is>
      </c>
      <c r="G30" s="60" t="inlineStr">
        <is>
          <t>✓</t>
        </is>
      </c>
    </row>
    <row ht="12" customHeight="true" r="31">
      <c r="A31" s="57" t="n">
        <v>142002</v>
      </c>
      <c r="B31" s="58" t="inlineStr">
        <is>
          <t>ЛАЛЕКОМЕРЦ96 Градско</t>
        </is>
      </c>
      <c r="C31" s="59" t="inlineStr">
        <is>
          <t>Градско</t>
        </is>
      </c>
      <c r="D31" s="60" t="inlineStr">
        <is>
          <t/>
        </is>
      </c>
      <c r="E31" s="60" t="inlineStr">
        <is>
          <t>✓</t>
        </is>
      </c>
      <c r="F31" s="60" t="inlineStr">
        <is>
          <t>✓</t>
        </is>
      </c>
      <c r="G31" s="60" t="inlineStr">
        <is>
          <t>✓</t>
        </is>
      </c>
    </row>
    <row ht="12" customHeight="true" r="32">
      <c r="A32" s="57" t="n">
        <v>148003</v>
      </c>
      <c r="B32" s="58" t="inlineStr">
        <is>
          <t>Ми Ма Дооел</t>
        </is>
      </c>
      <c r="C32" s="59" t="inlineStr">
        <is>
          <t>Гевгелија</t>
        </is>
      </c>
      <c r="D32" s="60" t="inlineStr">
        <is>
          <t/>
        </is>
      </c>
      <c r="E32" s="60" t="inlineStr">
        <is>
          <t>✓</t>
        </is>
      </c>
      <c r="F32" s="60" t="inlineStr">
        <is>
          <t/>
        </is>
      </c>
      <c r="G32" s="60" t="inlineStr">
        <is>
          <t/>
        </is>
      </c>
    </row>
    <row ht="12" customHeight="true" r="33">
      <c r="A33" s="57" t="n">
        <v>148016</v>
      </c>
      <c r="B33" s="58" t="inlineStr">
        <is>
          <t>НТ-КИСТ с.Негорци</t>
        </is>
      </c>
      <c r="C33" s="59" t="inlineStr">
        <is>
          <t>Негорци</t>
        </is>
      </c>
      <c r="D33" s="60" t="inlineStr">
        <is>
          <t>✓</t>
        </is>
      </c>
      <c r="E33" s="60" t="inlineStr">
        <is>
          <t>✓</t>
        </is>
      </c>
      <c r="F33" s="60" t="inlineStr">
        <is>
          <t/>
        </is>
      </c>
      <c r="G33" s="60" t="inlineStr">
        <is>
          <t>✓</t>
        </is>
      </c>
    </row>
    <row ht="12" customHeight="true" r="34">
      <c r="A34" s="57" t="n">
        <v>221001</v>
      </c>
      <c r="B34" s="58" t="inlineStr">
        <is>
          <t>Лила Лото</t>
        </is>
      </c>
      <c r="C34" s="59" t="inlineStr">
        <is>
          <t>Пробиштип</t>
        </is>
      </c>
      <c r="D34" s="60" t="inlineStr">
        <is>
          <t>✓</t>
        </is>
      </c>
      <c r="E34" s="60" t="inlineStr">
        <is>
          <t/>
        </is>
      </c>
      <c r="F34" s="60" t="inlineStr">
        <is>
          <t>✓</t>
        </is>
      </c>
      <c r="G34" s="60" t="inlineStr">
        <is>
          <t>✓</t>
        </is>
      </c>
    </row>
    <row ht="12" customHeight="true" r="35">
      <c r="A35" s="57" t="n">
        <v>230006</v>
      </c>
      <c r="B35" s="58" t="inlineStr">
        <is>
          <t>АСТРО ДООЕЛ 1</t>
        </is>
      </c>
      <c r="C35" s="59" t="inlineStr">
        <is>
          <t>Македонска Каменица</t>
        </is>
      </c>
      <c r="D35" s="60" t="inlineStr">
        <is>
          <t/>
        </is>
      </c>
      <c r="E35" s="60" t="inlineStr">
        <is>
          <t/>
        </is>
      </c>
      <c r="F35" s="60" t="inlineStr">
        <is>
          <t>✓</t>
        </is>
      </c>
      <c r="G35" s="60" t="inlineStr">
        <is>
          <t>✓</t>
        </is>
      </c>
    </row>
    <row ht="12" customHeight="true" r="36">
      <c r="A36" s="57" t="n">
        <v>233006</v>
      </c>
      <c r="B36" s="58" t="inlineStr">
        <is>
          <t>МАРКЕТИ БКБ - Берово</t>
        </is>
      </c>
      <c r="C36" s="59" t="inlineStr">
        <is>
          <t>Берово</t>
        </is>
      </c>
      <c r="D36" s="60" t="inlineStr">
        <is>
          <t>✓</t>
        </is>
      </c>
      <c r="E36" s="60" t="inlineStr">
        <is>
          <t>✓</t>
        </is>
      </c>
      <c r="F36" s="60" t="inlineStr">
        <is>
          <t/>
        </is>
      </c>
      <c r="G36" s="60" t="inlineStr">
        <is>
          <t>✓</t>
        </is>
      </c>
    </row>
    <row ht="12" customHeight="true" r="37">
      <c r="A37" s="57" t="n">
        <v>233007</v>
      </c>
      <c r="B37" s="58" t="inlineStr">
        <is>
          <t>МАРКЕТИ БКБ - Берово 1</t>
        </is>
      </c>
      <c r="C37" s="59" t="inlineStr">
        <is>
          <t>Берово</t>
        </is>
      </c>
      <c r="D37" s="60" t="inlineStr">
        <is>
          <t>✓</t>
        </is>
      </c>
      <c r="E37" s="60" t="inlineStr">
        <is>
          <t/>
        </is>
      </c>
      <c r="F37" s="60" t="inlineStr">
        <is>
          <t/>
        </is>
      </c>
      <c r="G37" s="60" t="inlineStr">
        <is>
          <t/>
        </is>
      </c>
    </row>
    <row ht="12" customHeight="true" r="38">
      <c r="A38" s="57" t="n">
        <v>240015</v>
      </c>
      <c r="B38" s="58" t="inlineStr">
        <is>
          <t>ФИС-ПРОМ 2008 ДОО - с. Муртино</t>
        </is>
      </c>
      <c r="C38" s="59" t="inlineStr">
        <is>
          <t>Струмица</t>
        </is>
      </c>
      <c r="D38" s="60" t="inlineStr">
        <is>
          <t>✓</t>
        </is>
      </c>
      <c r="E38" s="60" t="inlineStr">
        <is>
          <t>✓</t>
        </is>
      </c>
      <c r="F38" s="60" t="inlineStr">
        <is>
          <t/>
        </is>
      </c>
      <c r="G38" s="60" t="inlineStr">
        <is>
          <t>✓</t>
        </is>
      </c>
    </row>
    <row ht="12" customHeight="true" r="39">
      <c r="A39" s="57" t="n">
        <v>242005</v>
      </c>
      <c r="B39" s="58" t="inlineStr">
        <is>
          <t>МОМАТРАНС с.Подареш</t>
        </is>
      </c>
      <c r="C39" s="59" t="inlineStr">
        <is>
          <t>Радовиш</t>
        </is>
      </c>
      <c r="D39" s="60" t="inlineStr">
        <is>
          <t/>
        </is>
      </c>
      <c r="E39" s="60" t="inlineStr">
        <is>
          <t>✓</t>
        </is>
      </c>
      <c r="F39" s="60" t="inlineStr">
        <is>
          <t/>
        </is>
      </c>
      <c r="G39" s="60" t="inlineStr">
        <is>
          <t/>
        </is>
      </c>
    </row>
    <row ht="12" customHeight="true" r="40">
      <c r="A40" s="61" t="n">
        <v>724004</v>
      </c>
      <c r="B40" s="62" t="inlineStr">
        <is>
          <t>ЧЕТИРИ ПИВЦИЊА Демир Хисар</t>
        </is>
      </c>
      <c r="C40" s="63" t="inlineStr">
        <is>
          <t>Демир Хисар</t>
        </is>
      </c>
      <c r="D40" s="64" t="inlineStr">
        <is>
          <t>✓</t>
        </is>
      </c>
      <c r="E40" s="64" t="inlineStr">
        <is>
          <t/>
        </is>
      </c>
      <c r="F40" s="64" t="inlineStr">
        <is>
          <t>✓</t>
        </is>
      </c>
      <c r="G40" s="64" t="inlineStr">
        <is>
          <t>✓</t>
        </is>
      </c>
    </row>
    <row r="41">
      <c r="A41" s="65" t="inlineStr">
        <is>
          <t/>
        </is>
      </c>
      <c r="B41" s="65" t="inlineStr">
        <is>
          <t/>
        </is>
      </c>
      <c r="C41" s="65" t="inlineStr">
        <is>
          <t/>
        </is>
      </c>
      <c r="D41" s="65" t="str">
        <f>COUNTBLANK(D3:D40)</f>
      </c>
      <c r="E41" s="65" t="str">
        <f>COUNTBLANK(E3:E40)</f>
      </c>
      <c r="F41" s="65" t="str">
        <f>COUNTBLANK(F3:F40)</f>
      </c>
      <c r="G41" s="65" t="str">
        <f>COUNTBLANK(G3:G40)</f>
      </c>
    </row>
  </sheetData>
  <sheetCalcPr fullCalcOnLoad="true"/>
  <mergeCells count="1">
    <mergeCell ref="A1:G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selection pane="topLeft" activeCell="A3"/>
    </sheetView>
  </sheetViews>
  <sheetFormatPr baseColWidth="8" defaultRowHeight="18"/>
  <cols>
    <col min="1" max="1" bestFit="true" customWidth="true" width="8"/>
    <col min="2" max="2" bestFit="true" customWidth="true" width="42"/>
    <col min="3" max="3" bestFit="true" customWidth="true" width="12"/>
    <col min="4" max="4" bestFit="true" customWidth="true" width="10"/>
    <col min="5" max="5" bestFit="true" customWidth="true" width="10"/>
  </cols>
  <sheetData>
    <row ht="18" customHeight="true" r="1">
      <c r="A1" s="66" t="inlineStr">
        <is>
          <t>Период: 01.08.2016 -- 14.08.2016</t>
        </is>
      </c>
    </row>
    <row ht="18" customHeight="true" r="2">
      <c r="A2" s="66" t="inlineStr">
        <is>
          <t>Вкупна уплата: 11,336,835</t>
        </is>
      </c>
    </row>
    <row r="3">
      <c r="A3" s="0"/>
    </row>
    <row ht="24" customHeight="true" r="4">
      <c r="A4" s="68" t="inlineStr">
        <is>
          <t>id</t>
        </is>
      </c>
      <c r="B4" s="67" t="inlineStr">
        <is>
          <t>игра/терминал</t>
        </is>
      </c>
      <c r="C4" s="68" t="inlineStr">
        <is>
          <t>цена/град</t>
        </is>
      </c>
      <c r="D4" s="69" t="inlineStr">
        <is>
          <t>промет</t>
        </is>
      </c>
      <c r="E4" s="69" t="inlineStr">
        <is>
          <t>учество %</t>
        </is>
      </c>
    </row>
    <row ht="14" customHeight="true" r="5">
      <c r="A5" s="70" t="n">
        <v>2</v>
      </c>
      <c r="B5" s="71" t="inlineStr">
        <is>
          <t>НОВО ЛОТО 7/34</t>
        </is>
      </c>
      <c r="C5" s="72" t="n">
        <v>15</v>
      </c>
      <c r="D5" s="73" t="n">
        <v>7411785.0</v>
      </c>
      <c r="E5" s="74" t="n">
        <v>0.6537790309200054</v>
      </c>
    </row>
    <row ht="12" customHeight="true" r="6">
      <c r="A6" s="75" t="n">
        <v>600011</v>
      </c>
      <c r="B6" s="76" t="inlineStr">
        <is>
          <t>ВЛАДИЈА 2011 Охрид</t>
        </is>
      </c>
      <c r="C6" s="77" t="inlineStr">
        <is>
          <t>Охрид</t>
        </is>
      </c>
      <c r="D6" s="78" t="n">
        <v>180525.0</v>
      </c>
      <c r="E6" s="79" t="n">
        <v>0.024356480928683172</v>
      </c>
    </row>
    <row ht="12" customHeight="true" r="7">
      <c r="A7" s="75" t="n">
        <v>100367</v>
      </c>
      <c r="B7" s="76" t="inlineStr">
        <is>
          <t>Државна лотарија на Македонија - Маркетинг - Т.Ц КАПИТОЛ МОЛ</t>
        </is>
      </c>
      <c r="C7" s="77" t="inlineStr">
        <is>
          <t>Скопје</t>
        </is>
      </c>
      <c r="D7" s="78" t="n">
        <v>164505.0</v>
      </c>
      <c r="E7" s="79" t="n">
        <v>0.022195058275435674</v>
      </c>
    </row>
    <row ht="12" customHeight="true" r="8">
      <c r="A8" s="75" t="n">
        <v>700026</v>
      </c>
      <c r="B8" s="76" t="inlineStr">
        <is>
          <t>ВАГАБОНТ Битола</t>
        </is>
      </c>
      <c r="C8" s="77" t="inlineStr">
        <is>
          <t>Битола</t>
        </is>
      </c>
      <c r="D8" s="78" t="n">
        <v>154185.0</v>
      </c>
      <c r="E8" s="79" t="n">
        <v>0.02080268113551594</v>
      </c>
    </row>
    <row ht="12" customHeight="true" r="9">
      <c r="A9" s="75" t="n">
        <v>700025</v>
      </c>
      <c r="B9" s="76" t="inlineStr">
        <is>
          <t>ДИМПО ДООЕЛ Битола</t>
        </is>
      </c>
      <c r="C9" s="77" t="inlineStr">
        <is>
          <t>Битола</t>
        </is>
      </c>
      <c r="D9" s="78" t="n">
        <v>151845.0</v>
      </c>
      <c r="E9" s="79" t="n">
        <v>0.020486967714255067</v>
      </c>
    </row>
    <row ht="12" customHeight="true" r="10">
      <c r="A10" s="75" t="n">
        <v>600014</v>
      </c>
      <c r="B10" s="76" t="inlineStr">
        <is>
          <t>ГОРИЧКО КДН ДООЕЛ Охрид</t>
        </is>
      </c>
      <c r="C10" s="77" t="inlineStr">
        <is>
          <t>Охрид</t>
        </is>
      </c>
      <c r="D10" s="78" t="n">
        <v>146730.0</v>
      </c>
      <c r="E10" s="79" t="n">
        <v>0.019796850556242526</v>
      </c>
    </row>
    <row ht="12" customHeight="true" r="11">
      <c r="A11" s="75" t="n">
        <v>240009</v>
      </c>
      <c r="B11" s="76" t="inlineStr">
        <is>
          <t>ТОТО – ЛОТО 1</t>
        </is>
      </c>
      <c r="C11" s="77" t="inlineStr">
        <is>
          <t>Струмица</t>
        </is>
      </c>
      <c r="D11" s="78" t="n">
        <v>132825.0</v>
      </c>
      <c r="E11" s="79" t="n">
        <v>0.017920784264519277</v>
      </c>
    </row>
    <row ht="12" customHeight="true" r="12">
      <c r="A12" s="75" t="n">
        <v>230010</v>
      </c>
      <c r="B12" s="76" t="inlineStr">
        <is>
          <t>ТП АНАФИЛ Кочани</t>
        </is>
      </c>
      <c r="C12" s="77" t="inlineStr">
        <is>
          <t>Кочани</t>
        </is>
      </c>
      <c r="D12" s="78" t="n">
        <v>131700.0</v>
      </c>
      <c r="E12" s="79" t="n">
        <v>0.017768998965836166</v>
      </c>
    </row>
    <row ht="12" customHeight="true" r="13">
      <c r="A13" s="75" t="n">
        <v>100201</v>
      </c>
      <c r="B13" s="76" t="inlineStr">
        <is>
          <t>Толлакс Плоштад</t>
        </is>
      </c>
      <c r="C13" s="77" t="inlineStr">
        <is>
          <t>Скопје</t>
        </is>
      </c>
      <c r="D13" s="78" t="n">
        <v>131595.0</v>
      </c>
      <c r="E13" s="79" t="n">
        <v>0.017754832337959076</v>
      </c>
    </row>
    <row ht="12" customHeight="true" r="14">
      <c r="A14" s="75" t="n">
        <v>100207</v>
      </c>
      <c r="B14" s="76" t="inlineStr">
        <is>
          <t>ВЕНЕРА ТБ ВЕСНА Тафталиџе</t>
        </is>
      </c>
      <c r="C14" s="77" t="inlineStr">
        <is>
          <t>Скопје</t>
        </is>
      </c>
      <c r="D14" s="78" t="n">
        <v>126600.0</v>
      </c>
      <c r="E14" s="79" t="n">
        <v>0.017080905611806065</v>
      </c>
    </row>
    <row ht="12" customHeight="true" r="15">
      <c r="A15" s="75" t="n">
        <v>130016</v>
      </c>
      <c r="B15" s="76" t="inlineStr">
        <is>
          <t>ЗМЛ-МЕН Куманово</t>
        </is>
      </c>
      <c r="C15" s="77" t="inlineStr">
        <is>
          <t>Куманово</t>
        </is>
      </c>
      <c r="D15" s="78" t="n">
        <v>121485.0</v>
      </c>
      <c r="E15" s="79" t="n">
        <v>0.01639078845379352</v>
      </c>
    </row>
    <row ht="14" customHeight="true" r="16">
      <c r="A16" s="70" t="n">
        <v>9</v>
      </c>
      <c r="B16" s="71" t="inlineStr">
        <is>
          <t>ТВИНГОМАНИЈА 2</t>
        </is>
      </c>
      <c r="C16" s="72" t="n">
        <v>40</v>
      </c>
      <c r="D16" s="73" t="n">
        <v>1051320.0</v>
      </c>
      <c r="E16" s="74" t="n">
        <v>0.09273487706224885</v>
      </c>
    </row>
    <row ht="12" customHeight="true" r="17">
      <c r="A17" s="75" t="n">
        <v>700026</v>
      </c>
      <c r="B17" s="76" t="inlineStr">
        <is>
          <t>ВАГАБОНТ Битола</t>
        </is>
      </c>
      <c r="C17" s="77" t="inlineStr">
        <is>
          <t>Битола</t>
        </is>
      </c>
      <c r="D17" s="78" t="n">
        <v>376000.0</v>
      </c>
      <c r="E17" s="79" t="n">
        <v>0.3576456264505574</v>
      </c>
    </row>
    <row ht="12" customHeight="true" r="18">
      <c r="A18" s="75" t="n">
        <v>100341</v>
      </c>
      <c r="B18" s="76" t="inlineStr">
        <is>
          <t>Државна лотарија на Македонија - Маркетинг 1</t>
        </is>
      </c>
      <c r="C18" s="77" t="inlineStr">
        <is>
          <t>Скопје</t>
        </is>
      </c>
      <c r="D18" s="78" t="n">
        <v>41920.0</v>
      </c>
      <c r="E18" s="79" t="n">
        <v>0.03987368260853023</v>
      </c>
    </row>
    <row ht="12" customHeight="true" r="19">
      <c r="A19" s="75" t="n">
        <v>230010</v>
      </c>
      <c r="B19" s="76" t="inlineStr">
        <is>
          <t>ТП АНАФИЛ Кочани</t>
        </is>
      </c>
      <c r="C19" s="77" t="inlineStr">
        <is>
          <t>Кочани</t>
        </is>
      </c>
      <c r="D19" s="78" t="n">
        <v>39200.0</v>
      </c>
      <c r="E19" s="79" t="n">
        <v>0.03728645892782407</v>
      </c>
    </row>
    <row ht="12" customHeight="true" r="20">
      <c r="A20" s="75" t="n">
        <v>100367</v>
      </c>
      <c r="B20" s="76" t="inlineStr">
        <is>
          <t>Државна лотарија на Македонија - Маркетинг - Т.Ц КАПИТОЛ МОЛ</t>
        </is>
      </c>
      <c r="C20" s="77" t="inlineStr">
        <is>
          <t>Скопје</t>
        </is>
      </c>
      <c r="D20" s="78" t="n">
        <v>35640.0</v>
      </c>
      <c r="E20" s="79" t="n">
        <v>0.033900239698664535</v>
      </c>
    </row>
    <row ht="12" customHeight="true" r="21">
      <c r="A21" s="75" t="n">
        <v>240014</v>
      </c>
      <c r="B21" s="76" t="inlineStr">
        <is>
          <t>Ваткос ДООЕЛ - Струмица</t>
        </is>
      </c>
      <c r="C21" s="77" t="inlineStr">
        <is>
          <t>Струмица</t>
        </is>
      </c>
      <c r="D21" s="78" t="n">
        <v>22000.0</v>
      </c>
      <c r="E21" s="79" t="n">
        <v>0.020926073888064528</v>
      </c>
    </row>
    <row ht="12" customHeight="true" r="22">
      <c r="A22" s="75" t="n">
        <v>100348</v>
      </c>
      <c r="B22" s="76" t="inlineStr">
        <is>
          <t>Државна лотарија на Македонија - Маркетинг 2</t>
        </is>
      </c>
      <c r="C22" s="77" t="inlineStr">
        <is>
          <t>Скопје</t>
        </is>
      </c>
      <c r="D22" s="78" t="n">
        <v>20560.0</v>
      </c>
      <c r="E22" s="79" t="n">
        <v>0.01955636723357303</v>
      </c>
    </row>
    <row ht="12" customHeight="true" r="23">
      <c r="A23" s="75" t="n">
        <v>700018</v>
      </c>
      <c r="B23" s="76" t="inlineStr">
        <is>
          <t>Легион ДООЕЛ - Битола</t>
        </is>
      </c>
      <c r="C23" s="77" t="inlineStr">
        <is>
          <t>Битола</t>
        </is>
      </c>
      <c r="D23" s="78" t="n">
        <v>19800.0</v>
      </c>
      <c r="E23" s="79" t="n">
        <v>0.018833466499258076</v>
      </c>
    </row>
    <row ht="12" customHeight="true" r="24">
      <c r="A24" s="75" t="n">
        <v>700025</v>
      </c>
      <c r="B24" s="76" t="inlineStr">
        <is>
          <t>ДИМПО ДООЕЛ Битола</t>
        </is>
      </c>
      <c r="C24" s="77" t="inlineStr">
        <is>
          <t>Битола</t>
        </is>
      </c>
      <c r="D24" s="78" t="n">
        <v>18960.0</v>
      </c>
      <c r="E24" s="79" t="n">
        <v>0.018034470950804703</v>
      </c>
    </row>
    <row ht="12" customHeight="true" r="25">
      <c r="A25" s="75" t="n">
        <v>600014</v>
      </c>
      <c r="B25" s="76" t="inlineStr">
        <is>
          <t>ГОРИЧКО КДН ДООЕЛ Охрид</t>
        </is>
      </c>
      <c r="C25" s="77" t="inlineStr">
        <is>
          <t>Охрид</t>
        </is>
      </c>
      <c r="D25" s="78" t="n">
        <v>17240.0</v>
      </c>
      <c r="E25" s="79" t="n">
        <v>0.01639843244682875</v>
      </c>
    </row>
    <row ht="12" customHeight="true" r="26">
      <c r="A26" s="75" t="n">
        <v>700049</v>
      </c>
      <c r="B26" s="76" t="inlineStr">
        <is>
          <t>ВАГАБОНТ Чаршија - Битола  </t>
        </is>
      </c>
      <c r="C26" s="77" t="inlineStr">
        <is>
          <t>Битола</t>
        </is>
      </c>
      <c r="D26" s="78" t="n">
        <v>16520.0</v>
      </c>
      <c r="E26" s="79" t="n">
        <v>0.015713579119583</v>
      </c>
    </row>
    <row ht="14" customHeight="true" r="27">
      <c r="A27" s="70" t="n">
        <v>15</v>
      </c>
      <c r="B27" s="71" t="inlineStr">
        <is>
          <t>НОВО ЛОТО ЏОКЕР</t>
        </is>
      </c>
      <c r="C27" s="72" t="n">
        <v>20</v>
      </c>
      <c r="D27" s="73" t="n">
        <v>1009380.0</v>
      </c>
      <c r="E27" s="74" t="n">
        <v>0.08903543184671912</v>
      </c>
    </row>
    <row ht="12" customHeight="true" r="28">
      <c r="A28" s="75" t="n">
        <v>600011</v>
      </c>
      <c r="B28" s="76" t="inlineStr">
        <is>
          <t>ВЛАДИЈА 2011 Охрид</t>
        </is>
      </c>
      <c r="C28" s="77" t="inlineStr">
        <is>
          <t>Охрид</t>
        </is>
      </c>
      <c r="D28" s="78" t="n">
        <v>28620.0</v>
      </c>
      <c r="E28" s="79" t="n">
        <v>0.028354039113118946</v>
      </c>
    </row>
    <row ht="12" customHeight="true" r="29">
      <c r="A29" s="75" t="n">
        <v>700026</v>
      </c>
      <c r="B29" s="76" t="inlineStr">
        <is>
          <t>ВАГАБОНТ Битола</t>
        </is>
      </c>
      <c r="C29" s="77" t="inlineStr">
        <is>
          <t>Битола</t>
        </is>
      </c>
      <c r="D29" s="78" t="n">
        <v>23500.0</v>
      </c>
      <c r="E29" s="79" t="n">
        <v>0.023281618419227646</v>
      </c>
    </row>
    <row ht="12" customHeight="true" r="30">
      <c r="A30" s="75" t="n">
        <v>100125</v>
      </c>
      <c r="B30" s="76" t="inlineStr">
        <is>
          <t>МАКЕЈА ДООЕЛ Лептокарија</t>
        </is>
      </c>
      <c r="C30" s="77" t="inlineStr">
        <is>
          <t>Скопје</t>
        </is>
      </c>
      <c r="D30" s="78" t="n">
        <v>23340.0</v>
      </c>
      <c r="E30" s="79" t="n">
        <v>0.02312310527254354</v>
      </c>
    </row>
    <row ht="12" customHeight="true" r="31">
      <c r="A31" s="75" t="n">
        <v>230010</v>
      </c>
      <c r="B31" s="76" t="inlineStr">
        <is>
          <t>ТП АНАФИЛ Кочани</t>
        </is>
      </c>
      <c r="C31" s="77" t="inlineStr">
        <is>
          <t>Кочани</t>
        </is>
      </c>
      <c r="D31" s="78" t="n">
        <v>20880.0</v>
      </c>
      <c r="E31" s="79" t="n">
        <v>0.020685965642275456</v>
      </c>
    </row>
    <row ht="12" customHeight="true" r="32">
      <c r="A32" s="75" t="n">
        <v>100367</v>
      </c>
      <c r="B32" s="76" t="inlineStr">
        <is>
          <t>Државна лотарија на Македонија - Маркетинг - Т.Ц КАПИТОЛ МОЛ</t>
        </is>
      </c>
      <c r="C32" s="77" t="inlineStr">
        <is>
          <t>Скопје</t>
        </is>
      </c>
      <c r="D32" s="78" t="n">
        <v>20640.0</v>
      </c>
      <c r="E32" s="79" t="n">
        <v>0.0204481959222493</v>
      </c>
    </row>
    <row ht="12" customHeight="true" r="33">
      <c r="A33" s="75" t="n">
        <v>700025</v>
      </c>
      <c r="B33" s="76" t="inlineStr">
        <is>
          <t>ДИМПО ДООЕЛ Битола</t>
        </is>
      </c>
      <c r="C33" s="77" t="inlineStr">
        <is>
          <t>Битола</t>
        </is>
      </c>
      <c r="D33" s="78" t="n">
        <v>20280.0</v>
      </c>
      <c r="E33" s="79" t="n">
        <v>0.02009154134221007</v>
      </c>
    </row>
    <row ht="12" customHeight="true" r="34">
      <c r="A34" s="75" t="n">
        <v>600014</v>
      </c>
      <c r="B34" s="76" t="inlineStr">
        <is>
          <t>ГОРИЧКО КДН ДООЕЛ Охрид</t>
        </is>
      </c>
      <c r="C34" s="77" t="inlineStr">
        <is>
          <t>Охрид</t>
        </is>
      </c>
      <c r="D34" s="78" t="n">
        <v>19400.0</v>
      </c>
      <c r="E34" s="79" t="n">
        <v>0.019219719035447502</v>
      </c>
    </row>
    <row ht="12" customHeight="true" r="35">
      <c r="A35" s="75" t="n">
        <v>240009</v>
      </c>
      <c r="B35" s="76" t="inlineStr">
        <is>
          <t>ТОТО – ЛОТО 1</t>
        </is>
      </c>
      <c r="C35" s="77" t="inlineStr">
        <is>
          <t>Струмица</t>
        </is>
      </c>
      <c r="D35" s="78" t="n">
        <v>18340.0</v>
      </c>
      <c r="E35" s="79" t="n">
        <v>0.01816956943866532</v>
      </c>
    </row>
    <row ht="12" customHeight="true" r="36">
      <c r="A36" s="75" t="n">
        <v>120241</v>
      </c>
      <c r="B36" s="76" t="inlineStr">
        <is>
          <t>МА-ДЕ-БЕ Тетово</t>
        </is>
      </c>
      <c r="C36" s="77" t="inlineStr">
        <is>
          <t>Тетово</t>
        </is>
      </c>
      <c r="D36" s="78" t="n">
        <v>16280.0</v>
      </c>
      <c r="E36" s="79" t="n">
        <v>0.01612871267510749</v>
      </c>
    </row>
    <row ht="12" customHeight="true" r="37">
      <c r="A37" s="75" t="n">
        <v>100201</v>
      </c>
      <c r="B37" s="76" t="inlineStr">
        <is>
          <t>Толлакс Плоштад</t>
        </is>
      </c>
      <c r="C37" s="77" t="inlineStr">
        <is>
          <t>Скопје</t>
        </is>
      </c>
      <c r="D37" s="78" t="n">
        <v>15720.0</v>
      </c>
      <c r="E37" s="79" t="n">
        <v>0.01557391666171313</v>
      </c>
    </row>
    <row ht="14" customHeight="true" r="38">
      <c r="A38" s="70" t="n">
        <v>21</v>
      </c>
      <c r="B38" s="71" t="inlineStr">
        <is>
          <t>СРЕЌНИ КОЦКИ</t>
        </is>
      </c>
      <c r="C38" s="72" t="n">
        <v>40</v>
      </c>
      <c r="D38" s="73" t="n">
        <v>557360.0</v>
      </c>
      <c r="E38" s="74" t="n">
        <v>0.04916363341267647</v>
      </c>
    </row>
    <row ht="12" customHeight="true" r="39">
      <c r="A39" s="75" t="n">
        <v>243001</v>
      </c>
      <c r="B39" s="76" t="inlineStr">
        <is>
          <t>Аида Доел</t>
        </is>
      </c>
      <c r="C39" s="77" t="inlineStr">
        <is>
          <t>Ново Село</t>
        </is>
      </c>
      <c r="D39" s="78" t="n">
        <v>50640.0</v>
      </c>
      <c r="E39" s="79" t="n">
        <v>0.09085689679919622</v>
      </c>
    </row>
    <row ht="12" customHeight="true" r="40">
      <c r="A40" s="75" t="n">
        <v>100341</v>
      </c>
      <c r="B40" s="76" t="inlineStr">
        <is>
          <t>Државна лотарија на Македонија - Маркетинг 1</t>
        </is>
      </c>
      <c r="C40" s="77" t="inlineStr">
        <is>
          <t>Скопје</t>
        </is>
      </c>
      <c r="D40" s="78" t="n">
        <v>35920.0</v>
      </c>
      <c r="E40" s="79" t="n">
        <v>0.06444667719247883</v>
      </c>
    </row>
    <row ht="12" customHeight="true" r="41">
      <c r="A41" s="75" t="n">
        <v>100367</v>
      </c>
      <c r="B41" s="76" t="inlineStr">
        <is>
          <t>Државна лотарија на Македонија - Маркетинг - Т.Ц КАПИТОЛ МОЛ</t>
        </is>
      </c>
      <c r="C41" s="77" t="inlineStr">
        <is>
          <t>Скопје</t>
        </is>
      </c>
      <c r="D41" s="78" t="n">
        <v>28400.0</v>
      </c>
      <c r="E41" s="79" t="n">
        <v>0.0509544997846993</v>
      </c>
    </row>
    <row ht="12" customHeight="true" r="42">
      <c r="A42" s="75" t="n">
        <v>230010</v>
      </c>
      <c r="B42" s="76" t="inlineStr">
        <is>
          <t>ТП АНАФИЛ Кочани</t>
        </is>
      </c>
      <c r="C42" s="77" t="inlineStr">
        <is>
          <t>Кочани</t>
        </is>
      </c>
      <c r="D42" s="78" t="n">
        <v>27240.0</v>
      </c>
      <c r="E42" s="79" t="n">
        <v>0.0488732596526482</v>
      </c>
    </row>
    <row ht="12" customHeight="true" r="43">
      <c r="A43" s="75" t="n">
        <v>700026</v>
      </c>
      <c r="B43" s="76" t="inlineStr">
        <is>
          <t>ВАГАБОНТ Битола</t>
        </is>
      </c>
      <c r="C43" s="77" t="inlineStr">
        <is>
          <t>Битола</t>
        </is>
      </c>
      <c r="D43" s="78" t="n">
        <v>20720.0</v>
      </c>
      <c r="E43" s="79" t="n">
        <v>0.037175254772498924</v>
      </c>
    </row>
    <row ht="12" customHeight="true" r="44">
      <c r="A44" s="75" t="n">
        <v>232007</v>
      </c>
      <c r="B44" s="76" t="inlineStr">
        <is>
          <t>ВЕРА-НБ Делчево</t>
        </is>
      </c>
      <c r="C44" s="77" t="inlineStr">
        <is>
          <t>Делчево</t>
        </is>
      </c>
      <c r="D44" s="78" t="n">
        <v>19560.0</v>
      </c>
      <c r="E44" s="79" t="n">
        <v>0.035094014640447826</v>
      </c>
    </row>
    <row ht="12" customHeight="true" r="45">
      <c r="A45" s="75" t="n">
        <v>750013</v>
      </c>
      <c r="B45" s="76" t="inlineStr">
        <is>
          <t>АЈ НИКА Прилеп</t>
        </is>
      </c>
      <c r="C45" s="77" t="inlineStr">
        <is>
          <t>Прилеп</t>
        </is>
      </c>
      <c r="D45" s="78" t="n">
        <v>18800.0</v>
      </c>
      <c r="E45" s="79" t="n">
        <v>0.03373044351944883</v>
      </c>
    </row>
    <row ht="12" customHeight="true" r="46">
      <c r="A46" s="75" t="n">
        <v>100348</v>
      </c>
      <c r="B46" s="76" t="inlineStr">
        <is>
          <t>Државна лотарија на Македонија - Маркетинг 2</t>
        </is>
      </c>
      <c r="C46" s="77" t="inlineStr">
        <is>
          <t>Скопје</t>
        </is>
      </c>
      <c r="D46" s="78" t="n">
        <v>15680.0</v>
      </c>
      <c r="E46" s="79" t="n">
        <v>0.02813262523324243</v>
      </c>
    </row>
    <row ht="12" customHeight="true" r="47">
      <c r="A47" s="75" t="n">
        <v>231004</v>
      </c>
      <c r="B47" s="76" t="inlineStr">
        <is>
          <t>ВИ ВАРДАР Виница</t>
        </is>
      </c>
      <c r="C47" s="77" t="inlineStr">
        <is>
          <t>Виница</t>
        </is>
      </c>
      <c r="D47" s="78" t="n">
        <v>14200.0</v>
      </c>
      <c r="E47" s="79" t="n">
        <v>0.02547724989234965</v>
      </c>
    </row>
    <row ht="12" customHeight="true" r="48">
      <c r="A48" s="75" t="n">
        <v>600011</v>
      </c>
      <c r="B48" s="76" t="inlineStr">
        <is>
          <t>ВЛАДИЈА 2011 Охрид</t>
        </is>
      </c>
      <c r="C48" s="77" t="inlineStr">
        <is>
          <t>Охрид</t>
        </is>
      </c>
      <c r="D48" s="78" t="n">
        <v>11560.0</v>
      </c>
      <c r="E48" s="79" t="n">
        <v>0.02074063441940577</v>
      </c>
    </row>
    <row ht="14" customHeight="true" r="49">
      <c r="A49" s="70" t="n">
        <v>24</v>
      </c>
      <c r="B49" s="71" t="inlineStr">
        <is>
          <t>Хороскоп</t>
        </is>
      </c>
      <c r="C49" s="72" t="n">
        <v>20</v>
      </c>
      <c r="D49" s="73" t="n">
        <v>354440.0</v>
      </c>
      <c r="E49" s="74" t="n">
        <v>0.03126445784912632</v>
      </c>
    </row>
    <row ht="12" customHeight="true" r="50">
      <c r="A50" s="75" t="n">
        <v>100367</v>
      </c>
      <c r="B50" s="76" t="inlineStr">
        <is>
          <t>Државна лотарија на Македонија - Маркетинг - Т.Ц КАПИТОЛ МОЛ</t>
        </is>
      </c>
      <c r="C50" s="77" t="inlineStr">
        <is>
          <t>Скопје</t>
        </is>
      </c>
      <c r="D50" s="78" t="n">
        <v>27480.0</v>
      </c>
      <c r="E50" s="79" t="n">
        <v>0.07753075273671144</v>
      </c>
    </row>
    <row ht="12" customHeight="true" r="51">
      <c r="A51" s="75" t="n">
        <v>100341</v>
      </c>
      <c r="B51" s="76" t="inlineStr">
        <is>
          <t>Државна лотарија на Македонија - Маркетинг 1</t>
        </is>
      </c>
      <c r="C51" s="77" t="inlineStr">
        <is>
          <t>Скопје</t>
        </is>
      </c>
      <c r="D51" s="78" t="n">
        <v>26040.0</v>
      </c>
      <c r="E51" s="79" t="n">
        <v>0.07346800586841214</v>
      </c>
    </row>
    <row ht="12" customHeight="true" r="52">
      <c r="A52" s="75" t="n">
        <v>230010</v>
      </c>
      <c r="B52" s="76" t="inlineStr">
        <is>
          <t>ТП АНАФИЛ Кочани</t>
        </is>
      </c>
      <c r="C52" s="77" t="inlineStr">
        <is>
          <t>Кочани</t>
        </is>
      </c>
      <c r="D52" s="78" t="n">
        <v>14080.0</v>
      </c>
      <c r="E52" s="79" t="n">
        <v>0.03972463604559305</v>
      </c>
    </row>
    <row ht="12" customHeight="true" r="53">
      <c r="A53" s="75" t="n">
        <v>750013</v>
      </c>
      <c r="B53" s="76" t="inlineStr">
        <is>
          <t>АЈ НИКА Прилеп</t>
        </is>
      </c>
      <c r="C53" s="77" t="inlineStr">
        <is>
          <t>Прилеп</t>
        </is>
      </c>
      <c r="D53" s="78" t="n">
        <v>13540.0</v>
      </c>
      <c r="E53" s="79" t="n">
        <v>0.03820110596998082</v>
      </c>
    </row>
    <row ht="12" customHeight="true" r="54">
      <c r="A54" s="75" t="n">
        <v>232007</v>
      </c>
      <c r="B54" s="76" t="inlineStr">
        <is>
          <t>ВЕРА-НБ Делчево</t>
        </is>
      </c>
      <c r="C54" s="77" t="inlineStr">
        <is>
          <t>Делчево</t>
        </is>
      </c>
      <c r="D54" s="78" t="n">
        <v>12240.0</v>
      </c>
      <c r="E54" s="79" t="n">
        <v>0.034533348380543956</v>
      </c>
    </row>
    <row ht="12" customHeight="true" r="55">
      <c r="A55" s="75" t="n">
        <v>700026</v>
      </c>
      <c r="B55" s="76" t="inlineStr">
        <is>
          <t>ВАГАБОНТ Битола</t>
        </is>
      </c>
      <c r="C55" s="77" t="inlineStr">
        <is>
          <t>Битола</t>
        </is>
      </c>
      <c r="D55" s="78" t="n">
        <v>11980.0</v>
      </c>
      <c r="E55" s="79" t="n">
        <v>0.033799796862656585</v>
      </c>
    </row>
    <row ht="12" customHeight="true" r="56">
      <c r="A56" s="75" t="n">
        <v>242006</v>
      </c>
      <c r="B56" s="76" t="inlineStr">
        <is>
          <t>МАКОМ ТРЕФ ПЛУС Радовиш</t>
        </is>
      </c>
      <c r="C56" s="77" t="inlineStr">
        <is>
          <t>Радовиш</t>
        </is>
      </c>
      <c r="D56" s="78" t="n">
        <v>11840.0</v>
      </c>
      <c r="E56" s="79" t="n">
        <v>0.033404807583794154</v>
      </c>
    </row>
    <row ht="12" customHeight="true" r="57">
      <c r="A57" s="75" t="n">
        <v>231004</v>
      </c>
      <c r="B57" s="76" t="inlineStr">
        <is>
          <t>ВИ ВАРДАР Виница</t>
        </is>
      </c>
      <c r="C57" s="77" t="inlineStr">
        <is>
          <t>Виница</t>
        </is>
      </c>
      <c r="D57" s="78" t="n">
        <v>10860.0</v>
      </c>
      <c r="E57" s="79" t="n">
        <v>0.030639882631757136</v>
      </c>
    </row>
    <row ht="12" customHeight="true" r="58">
      <c r="A58" s="75" t="n">
        <v>133003</v>
      </c>
      <c r="B58" s="76" t="inlineStr">
        <is>
          <t>ТП-ТЕДИ-АН-РИО Крива Паланка</t>
        </is>
      </c>
      <c r="C58" s="77" t="inlineStr">
        <is>
          <t>Крива Паланка</t>
        </is>
      </c>
      <c r="D58" s="78" t="n">
        <v>10800.0</v>
      </c>
      <c r="E58" s="79" t="n">
        <v>0.030470601512244667</v>
      </c>
    </row>
    <row ht="12" customHeight="true" r="59">
      <c r="A59" s="75" t="n">
        <v>230006</v>
      </c>
      <c r="B59" s="76" t="inlineStr">
        <is>
          <t>АСТРО ДООЕЛ 1</t>
        </is>
      </c>
      <c r="C59" s="77" t="inlineStr">
        <is>
          <t>Македонска Каменица</t>
        </is>
      </c>
      <c r="D59" s="78" t="n">
        <v>8420.0</v>
      </c>
      <c r="E59" s="79" t="n">
        <v>0.02375578377158334</v>
      </c>
    </row>
    <row ht="14" customHeight="true" r="60">
      <c r="A60" s="70" t="n">
        <v>25</v>
      </c>
      <c r="B60" s="71" t="inlineStr">
        <is>
          <t>Среќни тркала 3</t>
        </is>
      </c>
      <c r="C60" s="72" t="n">
        <v>50</v>
      </c>
      <c r="D60" s="73" t="n">
        <v>952550.0</v>
      </c>
      <c r="E60" s="74" t="n">
        <v>0.08402256890922379</v>
      </c>
    </row>
    <row ht="12" customHeight="true" r="61">
      <c r="A61" s="75" t="n">
        <v>100341</v>
      </c>
      <c r="B61" s="76" t="inlineStr">
        <is>
          <t>Државна лотарија на Македонија - Маркетинг 1</t>
        </is>
      </c>
      <c r="C61" s="77" t="inlineStr">
        <is>
          <t>Скопје</t>
        </is>
      </c>
      <c r="D61" s="78" t="n">
        <v>75450.0</v>
      </c>
      <c r="E61" s="79" t="n">
        <v>0.07920844050181093</v>
      </c>
    </row>
    <row ht="12" customHeight="true" r="62">
      <c r="A62" s="75" t="n">
        <v>100367</v>
      </c>
      <c r="B62" s="76" t="inlineStr">
        <is>
          <t>Државна лотарија на Македонија - Маркетинг - Т.Ц КАПИТОЛ МОЛ</t>
        </is>
      </c>
      <c r="C62" s="77" t="inlineStr">
        <is>
          <t>Скопје</t>
        </is>
      </c>
      <c r="D62" s="78" t="n">
        <v>49800.0</v>
      </c>
      <c r="E62" s="79" t="n">
        <v>0.05228072017216944</v>
      </c>
    </row>
    <row ht="12" customHeight="true" r="63">
      <c r="A63" s="75" t="n">
        <v>230010</v>
      </c>
      <c r="B63" s="76" t="inlineStr">
        <is>
          <t>ТП АНАФИЛ Кочани</t>
        </is>
      </c>
      <c r="C63" s="77" t="inlineStr">
        <is>
          <t>Кочани</t>
        </is>
      </c>
      <c r="D63" s="78" t="n">
        <v>43900.0</v>
      </c>
      <c r="E63" s="79" t="n">
        <v>0.04608681958952286</v>
      </c>
    </row>
    <row ht="12" customHeight="true" r="64">
      <c r="A64" s="75" t="n">
        <v>700026</v>
      </c>
      <c r="B64" s="76" t="inlineStr">
        <is>
          <t>ВАГАБОНТ Битола</t>
        </is>
      </c>
      <c r="C64" s="77" t="inlineStr">
        <is>
          <t>Битола</t>
        </is>
      </c>
      <c r="D64" s="78" t="n">
        <v>43350.0</v>
      </c>
      <c r="E64" s="79" t="n">
        <v>0.04550942207758123</v>
      </c>
    </row>
    <row ht="12" customHeight="true" r="65">
      <c r="A65" s="75" t="n">
        <v>100348</v>
      </c>
      <c r="B65" s="76" t="inlineStr">
        <is>
          <t>Државна лотарија на Македонија - Маркетинг 2</t>
        </is>
      </c>
      <c r="C65" s="77" t="inlineStr">
        <is>
          <t>Скопје</t>
        </is>
      </c>
      <c r="D65" s="78" t="n">
        <v>29700.0</v>
      </c>
      <c r="E65" s="79" t="n">
        <v>0.03117946564484804</v>
      </c>
    </row>
    <row ht="12" customHeight="true" r="66">
      <c r="A66" s="75" t="n">
        <v>600011</v>
      </c>
      <c r="B66" s="76" t="inlineStr">
        <is>
          <t>ВЛАДИЈА 2011 Охрид</t>
        </is>
      </c>
      <c r="C66" s="77" t="inlineStr">
        <is>
          <t>Охрид</t>
        </is>
      </c>
      <c r="D66" s="78" t="n">
        <v>23650.0</v>
      </c>
      <c r="E66" s="79" t="n">
        <v>0.024828093013490104</v>
      </c>
    </row>
    <row ht="12" customHeight="true" r="67">
      <c r="A67" s="75" t="n">
        <v>700018</v>
      </c>
      <c r="B67" s="76" t="inlineStr">
        <is>
          <t>Легион ДООЕЛ - Битола</t>
        </is>
      </c>
      <c r="C67" s="77" t="inlineStr">
        <is>
          <t>Битола</t>
        </is>
      </c>
      <c r="D67" s="78" t="n">
        <v>22400.0</v>
      </c>
      <c r="E67" s="79" t="n">
        <v>0.02351582594089549</v>
      </c>
    </row>
    <row ht="12" customHeight="true" r="68">
      <c r="A68" s="75" t="n">
        <v>232007</v>
      </c>
      <c r="B68" s="76" t="inlineStr">
        <is>
          <t>ВЕРА-НБ Делчево</t>
        </is>
      </c>
      <c r="C68" s="77" t="inlineStr">
        <is>
          <t>Делчево</t>
        </is>
      </c>
      <c r="D68" s="78" t="n">
        <v>22300.0</v>
      </c>
      <c r="E68" s="79" t="n">
        <v>0.023410844575087922</v>
      </c>
    </row>
    <row ht="12" customHeight="true" r="69">
      <c r="A69" s="75" t="n">
        <v>600014</v>
      </c>
      <c r="B69" s="76" t="inlineStr">
        <is>
          <t>ГОРИЧКО КДН ДООЕЛ Охрид</t>
        </is>
      </c>
      <c r="C69" s="77" t="inlineStr">
        <is>
          <t>Охрид</t>
        </is>
      </c>
      <c r="D69" s="78" t="n">
        <v>21050.0</v>
      </c>
      <c r="E69" s="79" t="n">
        <v>0.02209857750249331</v>
      </c>
    </row>
    <row ht="12" customHeight="true" r="70">
      <c r="A70" s="75" t="n">
        <v>700049</v>
      </c>
      <c r="B70" s="76" t="inlineStr">
        <is>
          <t>ВАГАБОНТ Чаршија - Битола  </t>
        </is>
      </c>
      <c r="C70" s="77" t="inlineStr">
        <is>
          <t>Битола</t>
        </is>
      </c>
      <c r="D70" s="78" t="n">
        <v>20750.0</v>
      </c>
      <c r="E70" s="79" t="n">
        <v>0.0217836334050706</v>
      </c>
    </row>
  </sheetData>
  <sheetCalcPr fullCalcOnLoad="true"/>
  <mergeCells count="2">
    <mergeCell ref="A1:E1"/>
    <mergeCell ref="A2:E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selection pane="topLeft" activeCell="A3"/>
    </sheetView>
  </sheetViews>
  <sheetFormatPr baseColWidth="8" defaultRowHeight="18"/>
  <cols>
    <col min="1" max="1" bestFit="true" customWidth="true" width="20"/>
    <col min="2" max="2" bestFit="true" customWidth="true" width="10"/>
    <col min="3" max="3" bestFit="true" customWidth="true" width="8"/>
    <col min="4" max="4" bestFit="true" customWidth="true" width="6"/>
    <col min="5" max="5" bestFit="true" customWidth="true" width="8"/>
    <col min="6" max="6" bestFit="true" customWidth="true" width="9"/>
    <col min="7" max="7" bestFit="true" customWidth="true" width="9"/>
    <col min="8" max="8" bestFit="true" customWidth="true" width="8"/>
    <col min="9" max="9" bestFit="true" customWidth="true" width="35"/>
  </cols>
  <sheetData>
    <row ht="18" customHeight="true" r="1">
      <c r="A1" s="80" t="inlineStr">
        <is>
          <t>Период: 01.08.2016 -- 14.08.2016</t>
        </is>
      </c>
    </row>
    <row ht="18" customHeight="true" r="2">
      <c r="A2" s="80" t="inlineStr">
        <is>
          <t>Вкупна уплата: 11,336,835</t>
        </is>
      </c>
    </row>
    <row r="3">
      <c r="A3" s="0"/>
    </row>
    <row ht="24" customHeight="true" r="4">
      <c r="A4" s="81" t="inlineStr">
        <is>
          <t>град</t>
        </is>
      </c>
      <c r="B4" s="83" t="inlineStr">
        <is>
          <t>продажба</t>
        </is>
      </c>
      <c r="C4" s="82" t="inlineStr">
        <is>
          <t>учество</t>
        </is>
      </c>
      <c r="D4" s="82" t="inlineStr">
        <is>
          <t>бр.
терм.</t>
        </is>
      </c>
      <c r="E4" s="83" t="inlineStr">
        <is>
          <t>мин.</t>
        </is>
      </c>
      <c r="F4" s="84" t="inlineStr">
        <is>
          <t>прос.</t>
        </is>
      </c>
      <c r="G4" s="83" t="inlineStr">
        <is>
          <t>макс.</t>
        </is>
      </c>
      <c r="H4" s="82" t="inlineStr">
        <is>
          <t>id</t>
        </is>
      </c>
      <c r="I4" s="83" t="inlineStr">
        <is>
          <t>терминал</t>
        </is>
      </c>
    </row>
    <row ht="12" customHeight="true" r="5">
      <c r="A5" s="85" t="inlineStr">
        <is>
          <t>Скопје</t>
        </is>
      </c>
      <c r="B5" s="86" t="n">
        <v>4158390.0</v>
      </c>
      <c r="C5" s="87" t="n">
        <v>0.3668034332333495</v>
      </c>
      <c r="D5" s="88" t="n">
        <v>77</v>
      </c>
      <c r="E5" s="89" t="n">
        <v>80.0</v>
      </c>
      <c r="F5" s="90" t="n">
        <v>54005.06493506493</v>
      </c>
      <c r="G5" s="91" t="n">
        <v>326465.0</v>
      </c>
      <c r="H5" s="92" t="n">
        <v>100367</v>
      </c>
      <c r="I5" s="93" t="inlineStr">
        <is>
          <t>Државна лотарија на Македонија - Маркетинг - Т.Ц КАПИТОЛ МОЛ</t>
        </is>
      </c>
    </row>
    <row ht="12" customHeight="true" r="6">
      <c r="A6" s="85" t="inlineStr">
        <is>
          <t>Битола</t>
        </is>
      </c>
      <c r="B6" s="86" t="n">
        <v>1611725.0</v>
      </c>
      <c r="C6" s="87" t="n">
        <v>0.1421671039580271</v>
      </c>
      <c r="D6" s="88" t="n">
        <v>18</v>
      </c>
      <c r="E6" s="89" t="n">
        <v>7205.0</v>
      </c>
      <c r="F6" s="90" t="n">
        <v>89540.27777777778</v>
      </c>
      <c r="G6" s="91" t="n">
        <v>629735.0</v>
      </c>
      <c r="H6" s="92" t="n">
        <v>700026</v>
      </c>
      <c r="I6" s="93" t="inlineStr">
        <is>
          <t>ВАГАБОНТ Битола</t>
        </is>
      </c>
    </row>
    <row ht="12" customHeight="true" r="7">
      <c r="A7" s="85" t="inlineStr">
        <is>
          <t>Струмица</t>
        </is>
      </c>
      <c r="B7" s="86" t="n">
        <v>522720.0</v>
      </c>
      <c r="C7" s="87" t="n">
        <v>0.04610810689226755</v>
      </c>
      <c r="D7" s="88" t="n">
        <v>9</v>
      </c>
      <c r="E7" s="89" t="n">
        <v>3455.0</v>
      </c>
      <c r="F7" s="90" t="n">
        <v>58080.0</v>
      </c>
      <c r="G7" s="91" t="n">
        <v>187195.0</v>
      </c>
      <c r="H7" s="92" t="n">
        <v>240009</v>
      </c>
      <c r="I7" s="93" t="inlineStr">
        <is>
          <t>ТОТО – ЛОТО 1</t>
        </is>
      </c>
    </row>
    <row ht="12" customHeight="true" r="8">
      <c r="A8" s="85" t="inlineStr">
        <is>
          <t>Кавадарци</t>
        </is>
      </c>
      <c r="B8" s="86" t="n">
        <v>327130.0</v>
      </c>
      <c r="C8" s="87" t="n">
        <v>0.02885549626505105</v>
      </c>
      <c r="D8" s="88" t="n">
        <v>7</v>
      </c>
      <c r="E8" s="89" t="n">
        <v>5515.0</v>
      </c>
      <c r="F8" s="90" t="n">
        <v>46732.857142857145</v>
      </c>
      <c r="G8" s="91" t="n">
        <v>92970.0</v>
      </c>
      <c r="H8" s="92" t="n">
        <v>143015</v>
      </c>
      <c r="I8" s="93" t="inlineStr">
        <is>
          <t>СИГМА-Т ДООЕЛ Кавадарци</t>
        </is>
      </c>
    </row>
    <row ht="12" customHeight="true" r="9">
      <c r="A9" s="85" t="inlineStr">
        <is>
          <t>Велес</t>
        </is>
      </c>
      <c r="B9" s="86" t="n">
        <v>258445.0</v>
      </c>
      <c r="C9" s="87" t="n">
        <v>0.022796927008287587</v>
      </c>
      <c r="D9" s="88" t="n">
        <v>6</v>
      </c>
      <c r="E9" s="89" t="n">
        <v>3255.0</v>
      </c>
      <c r="F9" s="90" t="n">
        <v>43074.166666666664</v>
      </c>
      <c r="G9" s="91" t="n">
        <v>89150.0</v>
      </c>
      <c r="H9" s="92" t="n">
        <v>140006</v>
      </c>
      <c r="I9" s="93" t="inlineStr">
        <is>
          <t>Лото 77</t>
        </is>
      </c>
    </row>
    <row ht="12" customHeight="true" r="10">
      <c r="A10" s="85" t="inlineStr">
        <is>
          <t>Гевгелија</t>
        </is>
      </c>
      <c r="B10" s="86" t="n">
        <v>200550.0</v>
      </c>
      <c r="C10" s="87" t="n">
        <v>0.01769012250773695</v>
      </c>
      <c r="D10" s="88" t="n">
        <v>6</v>
      </c>
      <c r="E10" s="89" t="n">
        <v>14080.0</v>
      </c>
      <c r="F10" s="90" t="n">
        <v>33425.0</v>
      </c>
      <c r="G10" s="91" t="n">
        <v>77850.0</v>
      </c>
      <c r="H10" s="92" t="n">
        <v>148009</v>
      </c>
      <c r="I10" s="93" t="inlineStr">
        <is>
          <t>МОНТЕ-МК Гевгелија</t>
        </is>
      </c>
    </row>
    <row ht="12" customHeight="true" r="11">
      <c r="A11" s="85" t="inlineStr">
        <is>
          <t>Прилеп</t>
        </is>
      </c>
      <c r="B11" s="86" t="n">
        <v>563275.0</v>
      </c>
      <c r="C11" s="87" t="n">
        <v>0.049685383971805185</v>
      </c>
      <c r="D11" s="88" t="n">
        <v>5</v>
      </c>
      <c r="E11" s="89" t="n">
        <v>59495.0</v>
      </c>
      <c r="F11" s="90" t="n">
        <v>112655.0</v>
      </c>
      <c r="G11" s="91" t="n">
        <v>139405.0</v>
      </c>
      <c r="H11" s="92" t="n">
        <v>750014</v>
      </c>
      <c r="I11" s="93" t="inlineStr">
        <is>
          <t>ТОБАКО ПЛУС Прилеп</t>
        </is>
      </c>
    </row>
    <row ht="12" customHeight="true" r="12">
      <c r="A12" s="85" t="inlineStr">
        <is>
          <t>Тетово</t>
        </is>
      </c>
      <c r="B12" s="86" t="n">
        <v>340695.0</v>
      </c>
      <c r="C12" s="87" t="n">
        <v>0.030052038333450208</v>
      </c>
      <c r="D12" s="88" t="n">
        <v>5</v>
      </c>
      <c r="E12" s="89" t="n">
        <v>520.0</v>
      </c>
      <c r="F12" s="90" t="n">
        <v>68139.0</v>
      </c>
      <c r="G12" s="91" t="n">
        <v>158700.0</v>
      </c>
      <c r="H12" s="92" t="n">
        <v>120023</v>
      </c>
      <c r="I12" s="93" t="inlineStr">
        <is>
          <t>ДЕТЕКТИВ БРОЈ 001 Тетово Веро</t>
        </is>
      </c>
    </row>
    <row ht="12" customHeight="true" r="13">
      <c r="A13" s="85" t="inlineStr">
        <is>
          <t>Куманово</t>
        </is>
      </c>
      <c r="B13" s="86" t="n">
        <v>354895.0</v>
      </c>
      <c r="C13" s="87" t="n">
        <v>0.03130459250752084</v>
      </c>
      <c r="D13" s="88" t="n">
        <v>4</v>
      </c>
      <c r="E13" s="89" t="n">
        <v>8030.0</v>
      </c>
      <c r="F13" s="90" t="n">
        <v>88723.75</v>
      </c>
      <c r="G13" s="91" t="n">
        <v>170915.0</v>
      </c>
      <c r="H13" s="92" t="n">
        <v>130016</v>
      </c>
      <c r="I13" s="93" t="inlineStr">
        <is>
          <t>ЗМЛ-МЕН Куманово</t>
        </is>
      </c>
    </row>
    <row ht="12" customHeight="true" r="14">
      <c r="A14" s="85" t="inlineStr">
        <is>
          <t>Штип</t>
        </is>
      </c>
      <c r="B14" s="86" t="n">
        <v>300800.0</v>
      </c>
      <c r="C14" s="87" t="n">
        <v>0.026532978560594733</v>
      </c>
      <c r="D14" s="88" t="n">
        <v>4</v>
      </c>
      <c r="E14" s="89" t="n">
        <v>7635.0</v>
      </c>
      <c r="F14" s="90" t="n">
        <v>75200.0</v>
      </c>
      <c r="G14" s="91" t="n">
        <v>107520.0</v>
      </c>
      <c r="H14" s="92" t="n">
        <v>200015</v>
      </c>
      <c r="I14" s="93" t="inlineStr">
        <is>
          <t>Тутун Пром Доел 1</t>
        </is>
      </c>
    </row>
    <row ht="12" customHeight="true" r="15">
      <c r="A15" s="85" t="inlineStr">
        <is>
          <t>Берово</t>
        </is>
      </c>
      <c r="B15" s="86" t="n">
        <v>49405.0</v>
      </c>
      <c r="C15" s="87" t="n">
        <v>0.004357918237321087</v>
      </c>
      <c r="D15" s="88" t="n">
        <v>3</v>
      </c>
      <c r="E15" s="89" t="n">
        <v>2580.0</v>
      </c>
      <c r="F15" s="90" t="n">
        <v>16468.333333333332</v>
      </c>
      <c r="G15" s="91" t="n">
        <v>36965.0</v>
      </c>
      <c r="H15" s="92" t="n">
        <v>233004</v>
      </c>
      <c r="I15" s="93" t="inlineStr">
        <is>
          <t>БУГИ Берово</t>
        </is>
      </c>
    </row>
    <row ht="12" customHeight="true" r="16">
      <c r="A16" s="85" t="inlineStr">
        <is>
          <t>Гостивар</t>
        </is>
      </c>
      <c r="B16" s="86" t="n">
        <v>199780.0</v>
      </c>
      <c r="C16" s="87" t="n">
        <v>0.017622202316607764</v>
      </c>
      <c r="D16" s="88" t="n">
        <v>3</v>
      </c>
      <c r="E16" s="89" t="n">
        <v>35795.0</v>
      </c>
      <c r="F16" s="90" t="n">
        <v>66593.33333333333</v>
      </c>
      <c r="G16" s="91" t="n">
        <v>116365.0</v>
      </c>
      <c r="H16" s="92" t="n">
        <v>123001</v>
      </c>
      <c r="I16" s="93" t="inlineStr">
        <is>
          <t>Јотон Среќа</t>
        </is>
      </c>
    </row>
    <row ht="12" customHeight="true" r="17">
      <c r="A17" s="85" t="inlineStr">
        <is>
          <t>Кичево</t>
        </is>
      </c>
      <c r="B17" s="86" t="n">
        <v>166720.0</v>
      </c>
      <c r="C17" s="87" t="n">
        <v>0.014706044500074315</v>
      </c>
      <c r="D17" s="88" t="n">
        <v>3</v>
      </c>
      <c r="E17" s="89" t="n">
        <v>13405.0</v>
      </c>
      <c r="F17" s="90" t="n">
        <v>55573.333333333336</v>
      </c>
      <c r="G17" s="91" t="n">
        <v>119000.0</v>
      </c>
      <c r="H17" s="92" t="n">
        <v>625011</v>
      </c>
      <c r="I17" s="93" t="inlineStr">
        <is>
          <t>Детелинка ЈЛ Кичево</t>
        </is>
      </c>
    </row>
    <row ht="12" customHeight="true" r="18">
      <c r="A18" s="85" t="inlineStr">
        <is>
          <t>Кочани</t>
        </is>
      </c>
      <c r="B18" s="86" t="n">
        <v>327020.0</v>
      </c>
      <c r="C18" s="87" t="n">
        <v>0.028845793380604022</v>
      </c>
      <c r="D18" s="88" t="n">
        <v>3</v>
      </c>
      <c r="E18" s="89" t="n">
        <v>13280.0</v>
      </c>
      <c r="F18" s="90" t="n">
        <v>109006.66666666667</v>
      </c>
      <c r="G18" s="91" t="n">
        <v>277000.0</v>
      </c>
      <c r="H18" s="92" t="n">
        <v>230010</v>
      </c>
      <c r="I18" s="93" t="inlineStr">
        <is>
          <t>ТП АНАФИЛ Кочани</t>
        </is>
      </c>
    </row>
    <row ht="12" customHeight="true" r="19">
      <c r="A19" s="85" t="inlineStr">
        <is>
          <t>Охрид</t>
        </is>
      </c>
      <c r="B19" s="86" t="n">
        <v>635955.0</v>
      </c>
      <c r="C19" s="87" t="n">
        <v>0.056096344350076544</v>
      </c>
      <c r="D19" s="88" t="n">
        <v>3</v>
      </c>
      <c r="E19" s="89" t="n">
        <v>170540.0</v>
      </c>
      <c r="F19" s="90" t="n">
        <v>211985.0</v>
      </c>
      <c r="G19" s="91" t="n">
        <v>256435.0</v>
      </c>
      <c r="H19" s="92" t="n">
        <v>600011</v>
      </c>
      <c r="I19" s="93" t="inlineStr">
        <is>
          <t>ВЛАДИЈА 2011 Охрид</t>
        </is>
      </c>
    </row>
    <row ht="12" customHeight="true" r="20">
      <c r="A20" s="85" t="inlineStr">
        <is>
          <t>Дебар</t>
        </is>
      </c>
      <c r="B20" s="86" t="n">
        <v>31495.0</v>
      </c>
      <c r="C20" s="87" t="n">
        <v>0.002778112233264399</v>
      </c>
      <c r="D20" s="88" t="n">
        <v>2</v>
      </c>
      <c r="E20" s="89" t="n">
        <v>10145.0</v>
      </c>
      <c r="F20" s="90" t="n">
        <v>15747.5</v>
      </c>
      <c r="G20" s="91" t="n">
        <v>21350.0</v>
      </c>
      <c r="H20" s="92" t="n">
        <v>125006</v>
      </c>
      <c r="I20" s="93" t="inlineStr">
        <is>
          <t>ТП АГНЕСА АМ - Дебар</t>
        </is>
      </c>
    </row>
    <row ht="12" customHeight="true" r="21">
      <c r="A21" s="85" t="inlineStr">
        <is>
          <t>Делчево</t>
        </is>
      </c>
      <c r="B21" s="86" t="n">
        <v>134105.0</v>
      </c>
      <c r="C21" s="87" t="n">
        <v>0.011829139261531106</v>
      </c>
      <c r="D21" s="88" t="n">
        <v>2</v>
      </c>
      <c r="E21" s="89" t="n">
        <v>4450.0</v>
      </c>
      <c r="F21" s="90" t="n">
        <v>67052.5</v>
      </c>
      <c r="G21" s="91" t="n">
        <v>129655.0</v>
      </c>
      <c r="H21" s="92" t="n">
        <v>232007</v>
      </c>
      <c r="I21" s="93" t="inlineStr">
        <is>
          <t>ВЕРА-НБ Делчево</t>
        </is>
      </c>
    </row>
    <row ht="12" customHeight="true" r="22">
      <c r="A22" s="85" t="inlineStr">
        <is>
          <t>Македонска Каменица</t>
        </is>
      </c>
      <c r="B22" s="86" t="n">
        <v>40050.0</v>
      </c>
      <c r="C22" s="87" t="n">
        <v>0.003532732019121739</v>
      </c>
      <c r="D22" s="88" t="n">
        <v>2</v>
      </c>
      <c r="E22" s="89" t="n">
        <v>14855.0</v>
      </c>
      <c r="F22" s="90" t="n">
        <v>20025.0</v>
      </c>
      <c r="G22" s="91" t="n">
        <v>25195.0</v>
      </c>
      <c r="H22" s="92" t="n">
        <v>230006</v>
      </c>
      <c r="I22" s="93" t="inlineStr">
        <is>
          <t>АСТРО ДООЕЛ 1</t>
        </is>
      </c>
    </row>
    <row ht="12" customHeight="true" r="23">
      <c r="A23" s="85" t="inlineStr">
        <is>
          <t>Неготино</t>
        </is>
      </c>
      <c r="B23" s="86" t="n">
        <v>107005.0</v>
      </c>
      <c r="C23" s="87" t="n">
        <v>0.00943870136594561</v>
      </c>
      <c r="D23" s="88" t="n">
        <v>2</v>
      </c>
      <c r="E23" s="89" t="n">
        <v>7300.0</v>
      </c>
      <c r="F23" s="90" t="n">
        <v>53502.5</v>
      </c>
      <c r="G23" s="91" t="n">
        <v>99705.0</v>
      </c>
      <c r="H23" s="92" t="n">
        <v>144006</v>
      </c>
      <c r="I23" s="93" t="inlineStr">
        <is>
          <t>Корзо Неготино</t>
        </is>
      </c>
    </row>
    <row ht="12" customHeight="true" r="24">
      <c r="A24" s="85" t="inlineStr">
        <is>
          <t>Радовиш</t>
        </is>
      </c>
      <c r="B24" s="86" t="n">
        <v>110590.0</v>
      </c>
      <c r="C24" s="87" t="n">
        <v>0.00975492719087823</v>
      </c>
      <c r="D24" s="88" t="n">
        <v>2</v>
      </c>
      <c r="E24" s="89" t="n">
        <v>1440.0</v>
      </c>
      <c r="F24" s="90" t="n">
        <v>55295.0</v>
      </c>
      <c r="G24" s="91" t="n">
        <v>109150.0</v>
      </c>
      <c r="H24" s="92" t="n">
        <v>242006</v>
      </c>
      <c r="I24" s="93" t="inlineStr">
        <is>
          <t>МАКОМ ТРЕФ ПЛУС Радовиш</t>
        </is>
      </c>
    </row>
    <row ht="12" customHeight="true" r="25">
      <c r="A25" s="85" t="inlineStr">
        <is>
          <t>Струга</t>
        </is>
      </c>
      <c r="B25" s="86" t="n">
        <v>181830.0</v>
      </c>
      <c r="C25" s="87" t="n">
        <v>0.01603886799093398</v>
      </c>
      <c r="D25" s="88" t="n">
        <v>2</v>
      </c>
      <c r="E25" s="89" t="n">
        <v>67645.0</v>
      </c>
      <c r="F25" s="90" t="n">
        <v>90915.0</v>
      </c>
      <c r="G25" s="91" t="n">
        <v>114185.0</v>
      </c>
      <c r="H25" s="92" t="n">
        <v>633011</v>
      </c>
      <c r="I25" s="93" t="inlineStr">
        <is>
          <t>КИКИ-ТВИНС 2009 Струга</t>
        </is>
      </c>
    </row>
    <row ht="12" customHeight="true" r="26">
      <c r="A26" s="85" t="inlineStr">
        <is>
          <t>Богданци</t>
        </is>
      </c>
      <c r="B26" s="86" t="n">
        <v>44555.0</v>
      </c>
      <c r="C26" s="87" t="n">
        <v>0.003930109241247667</v>
      </c>
      <c r="D26" s="88" t="n">
        <v>1</v>
      </c>
      <c r="E26" s="89" t="n">
        <v>44555.0</v>
      </c>
      <c r="F26" s="90" t="n">
        <v>44555.0</v>
      </c>
      <c r="G26" s="91" t="n">
        <v>44555.0</v>
      </c>
      <c r="H26" s="92" t="n">
        <v>148012</v>
      </c>
      <c r="I26" s="93" t="inlineStr">
        <is>
          <t>Риви - Богданци</t>
        </is>
      </c>
    </row>
    <row ht="12" customHeight="true" r="27">
      <c r="A27" s="85" t="inlineStr">
        <is>
          <t>Валандово</t>
        </is>
      </c>
      <c r="B27" s="86" t="n">
        <v>23305.0</v>
      </c>
      <c r="C27" s="87" t="n">
        <v>0.0020556883821630993</v>
      </c>
      <c r="D27" s="88" t="n">
        <v>1</v>
      </c>
      <c r="E27" s="89" t="n">
        <v>23305.0</v>
      </c>
      <c r="F27" s="90" t="n">
        <v>23305.0</v>
      </c>
      <c r="G27" s="91" t="n">
        <v>23305.0</v>
      </c>
      <c r="H27" s="92" t="n">
        <v>246002</v>
      </c>
      <c r="I27" s="93" t="inlineStr">
        <is>
          <t>ЦЕНТАР ДООЕЛ - Валандово</t>
        </is>
      </c>
    </row>
    <row ht="12" customHeight="true" r="28">
      <c r="A28" s="85" t="inlineStr">
        <is>
          <t>Виница</t>
        </is>
      </c>
      <c r="B28" s="86" t="n">
        <v>105290.0</v>
      </c>
      <c r="C28" s="87" t="n">
        <v>0.009287424576612432</v>
      </c>
      <c r="D28" s="88" t="n">
        <v>1</v>
      </c>
      <c r="E28" s="89" t="n">
        <v>105290.0</v>
      </c>
      <c r="F28" s="90" t="n">
        <v>105290.0</v>
      </c>
      <c r="G28" s="91" t="n">
        <v>105290.0</v>
      </c>
      <c r="H28" s="92" t="n">
        <v>231004</v>
      </c>
      <c r="I28" s="93" t="inlineStr">
        <is>
          <t>ВИ ВАРДАР Виница</t>
        </is>
      </c>
    </row>
    <row ht="12" customHeight="true" r="29">
      <c r="A29" s="85" t="inlineStr">
        <is>
          <t>Градско</t>
        </is>
      </c>
      <c r="B29" s="86" t="n">
        <v>8925.0</v>
      </c>
      <c r="C29" s="87" t="n">
        <v>0.0007872567608155186</v>
      </c>
      <c r="D29" s="88" t="n">
        <v>1</v>
      </c>
      <c r="E29" s="89" t="n">
        <v>8925.0</v>
      </c>
      <c r="F29" s="90" t="n">
        <v>8925.0</v>
      </c>
      <c r="G29" s="91" t="n">
        <v>8925.0</v>
      </c>
      <c r="H29" s="92" t="n">
        <v>142002</v>
      </c>
      <c r="I29" s="93" t="inlineStr">
        <is>
          <t>ЛАЛЕКОМЕРЦ96 Градско</t>
        </is>
      </c>
    </row>
    <row ht="12" customHeight="true" r="30">
      <c r="A30" s="85" t="inlineStr">
        <is>
          <t>Демир Хисар</t>
        </is>
      </c>
      <c r="B30" s="86" t="n">
        <v>11370.0</v>
      </c>
      <c r="C30" s="87" t="n">
        <v>0.0010029254196607783</v>
      </c>
      <c r="D30" s="88" t="n">
        <v>1</v>
      </c>
      <c r="E30" s="89" t="n">
        <v>11370.0</v>
      </c>
      <c r="F30" s="90" t="n">
        <v>11370.0</v>
      </c>
      <c r="G30" s="91" t="n">
        <v>11370.0</v>
      </c>
      <c r="H30" s="92" t="n">
        <v>724004</v>
      </c>
      <c r="I30" s="93" t="inlineStr">
        <is>
          <t>ЧЕТИРИ ПИВЦИЊА Демир Хисар</t>
        </is>
      </c>
    </row>
    <row ht="12" customHeight="true" r="31">
      <c r="A31" s="85" t="inlineStr">
        <is>
          <t>Кратово</t>
        </is>
      </c>
      <c r="B31" s="86" t="n">
        <v>14230.0</v>
      </c>
      <c r="C31" s="87" t="n">
        <v>0.0012552004152834543</v>
      </c>
      <c r="D31" s="88" t="n">
        <v>1</v>
      </c>
      <c r="E31" s="89" t="n">
        <v>14230.0</v>
      </c>
      <c r="F31" s="90" t="n">
        <v>14230.0</v>
      </c>
      <c r="G31" s="91" t="n">
        <v>14230.0</v>
      </c>
      <c r="H31" s="92" t="n">
        <v>136004</v>
      </c>
      <c r="I31" s="93" t="inlineStr">
        <is>
          <t>ТОБАКО ДАРМИС ДООЕЛ Кратово</t>
        </is>
      </c>
    </row>
    <row ht="12" customHeight="true" r="32">
      <c r="A32" s="85" t="inlineStr">
        <is>
          <t>Крива Паланка</t>
        </is>
      </c>
      <c r="B32" s="86" t="n">
        <v>110815.0</v>
      </c>
      <c r="C32" s="87" t="n">
        <v>0.00977477399997442</v>
      </c>
      <c r="D32" s="88" t="n">
        <v>1</v>
      </c>
      <c r="E32" s="89" t="n">
        <v>110815.0</v>
      </c>
      <c r="F32" s="90" t="n">
        <v>110815.0</v>
      </c>
      <c r="G32" s="91" t="n">
        <v>110815.0</v>
      </c>
      <c r="H32" s="92" t="n">
        <v>133003</v>
      </c>
      <c r="I32" s="93" t="inlineStr">
        <is>
          <t>ТП-ТЕДИ-АН-РИО Крива Паланка</t>
        </is>
      </c>
    </row>
    <row ht="12" customHeight="true" r="33">
      <c r="A33" s="85" t="inlineStr">
        <is>
          <t>Македонски Брод</t>
        </is>
      </c>
      <c r="B33" s="86" t="n">
        <v>12485.0</v>
      </c>
      <c r="C33" s="87" t="n">
        <v>0.001101277384737451</v>
      </c>
      <c r="D33" s="88" t="n">
        <v>1</v>
      </c>
      <c r="E33" s="89" t="n">
        <v>12485.0</v>
      </c>
      <c r="F33" s="90" t="n">
        <v>12485.0</v>
      </c>
      <c r="G33" s="91" t="n">
        <v>12485.0</v>
      </c>
      <c r="H33" s="92" t="n">
        <v>653002</v>
      </c>
      <c r="I33" s="93" t="inlineStr">
        <is>
          <t>ТОБАКО-ВЕСТ Македонски Брод</t>
        </is>
      </c>
    </row>
    <row ht="12" customHeight="true" r="34">
      <c r="A34" s="85" t="inlineStr">
        <is>
          <t>Негорци</t>
        </is>
      </c>
      <c r="B34" s="86" t="n">
        <v>3885.0</v>
      </c>
      <c r="C34" s="87" t="n">
        <v>0.0003426882370608728</v>
      </c>
      <c r="D34" s="88" t="n">
        <v>1</v>
      </c>
      <c r="E34" s="89" t="n">
        <v>3885.0</v>
      </c>
      <c r="F34" s="90" t="n">
        <v>3885.0</v>
      </c>
      <c r="G34" s="91" t="n">
        <v>3885.0</v>
      </c>
      <c r="H34" s="92" t="n">
        <v>148016</v>
      </c>
      <c r="I34" s="93" t="inlineStr">
        <is>
          <t>НТ-КИСТ с.Негорци</t>
        </is>
      </c>
    </row>
    <row ht="12" customHeight="true" r="35">
      <c r="A35" s="85" t="inlineStr">
        <is>
          <t>Нов Дојран</t>
        </is>
      </c>
      <c r="B35" s="86" t="n">
        <v>20115.0</v>
      </c>
      <c r="C35" s="87" t="n">
        <v>0.0017743047331993454</v>
      </c>
      <c r="D35" s="88" t="n">
        <v>1</v>
      </c>
      <c r="E35" s="89" t="n">
        <v>20115.0</v>
      </c>
      <c r="F35" s="90" t="n">
        <v>20115.0</v>
      </c>
      <c r="G35" s="91" t="n">
        <v>20115.0</v>
      </c>
      <c r="H35" s="92" t="n">
        <v>148013</v>
      </c>
      <c r="I35" s="93" t="inlineStr">
        <is>
          <t>ЏИНОВ АМГ -Нов Дојран</t>
        </is>
      </c>
    </row>
    <row ht="12" customHeight="true" r="36">
      <c r="A36" s="85" t="inlineStr">
        <is>
          <t>Ново Село</t>
        </is>
      </c>
      <c r="B36" s="86" t="n">
        <v>87965.0</v>
      </c>
      <c r="C36" s="87" t="n">
        <v>0.007759220276205837</v>
      </c>
      <c r="D36" s="88" t="n">
        <v>1</v>
      </c>
      <c r="E36" s="89" t="n">
        <v>87965.0</v>
      </c>
      <c r="F36" s="90" t="n">
        <v>87965.0</v>
      </c>
      <c r="G36" s="91" t="n">
        <v>87965.0</v>
      </c>
      <c r="H36" s="92" t="n">
        <v>243001</v>
      </c>
      <c r="I36" s="93" t="inlineStr">
        <is>
          <t>Аида Доел</t>
        </is>
      </c>
    </row>
    <row ht="12" customHeight="true" r="37">
      <c r="A37" s="85" t="inlineStr">
        <is>
          <t>Пехчево</t>
        </is>
      </c>
      <c r="B37" s="86" t="n">
        <v>17070.0</v>
      </c>
      <c r="C37" s="87" t="n">
        <v>0.00150571125009758</v>
      </c>
      <c r="D37" s="88" t="n">
        <v>1</v>
      </c>
      <c r="E37" s="89" t="n">
        <v>17070.0</v>
      </c>
      <c r="F37" s="90" t="n">
        <v>17070.0</v>
      </c>
      <c r="G37" s="91" t="n">
        <v>17070.0</v>
      </c>
      <c r="H37" s="92" t="n">
        <v>232008</v>
      </c>
      <c r="I37" s="93" t="inlineStr">
        <is>
          <t>ДИМБО КОМ Пехчево</t>
        </is>
      </c>
    </row>
    <row ht="12" customHeight="true" r="38">
      <c r="A38" s="85" t="inlineStr">
        <is>
          <t>Пробиштип</t>
        </is>
      </c>
      <c r="B38" s="86" t="n">
        <v>63630.0</v>
      </c>
      <c r="C38" s="87" t="n">
        <v>0.005612677612402403</v>
      </c>
      <c r="D38" s="88" t="n">
        <v>1</v>
      </c>
      <c r="E38" s="89" t="n">
        <v>63630.0</v>
      </c>
      <c r="F38" s="90" t="n">
        <v>63630.0</v>
      </c>
      <c r="G38" s="91" t="n">
        <v>63630.0</v>
      </c>
      <c r="H38" s="92" t="n">
        <v>221001</v>
      </c>
      <c r="I38" s="93" t="inlineStr">
        <is>
          <t>Лила Лото</t>
        </is>
      </c>
    </row>
    <row ht="12" customHeight="true" r="39">
      <c r="A39" s="85" t="inlineStr">
        <is>
          <t>Ресен</t>
        </is>
      </c>
      <c r="B39" s="86" t="n">
        <v>64670.0</v>
      </c>
      <c r="C39" s="87" t="n">
        <v>0.005704413974447013</v>
      </c>
      <c r="D39" s="88" t="n">
        <v>1</v>
      </c>
      <c r="E39" s="89" t="n">
        <v>64670.0</v>
      </c>
      <c r="F39" s="90" t="n">
        <v>64670.0</v>
      </c>
      <c r="G39" s="91" t="n">
        <v>64670.0</v>
      </c>
      <c r="H39" s="92" t="n">
        <v>731001</v>
      </c>
      <c r="I39" s="93" t="inlineStr">
        <is>
          <t>СИМ – КОМЕРЦ 1</t>
        </is>
      </c>
    </row>
    <row ht="12" customHeight="true" r="40">
      <c r="A40" s="85" t="inlineStr">
        <is>
          <t>Свети Николе</t>
        </is>
      </c>
      <c r="B40" s="86" t="n">
        <v>125945.0</v>
      </c>
      <c r="C40" s="87" t="n">
        <v>0.011109361651642632</v>
      </c>
      <c r="D40" s="88" t="n">
        <v>1</v>
      </c>
      <c r="E40" s="89" t="n">
        <v>125945.0</v>
      </c>
      <c r="F40" s="90" t="n">
        <v>125945.0</v>
      </c>
      <c r="G40" s="91" t="n">
        <v>125945.0</v>
      </c>
      <c r="H40" s="92" t="n">
        <v>222005</v>
      </c>
      <c r="I40" s="93" t="inlineStr">
        <is>
          <t>Венмарк Дооел - Свети Николе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Andreja Tonevski</dc:creator>
  <dcterms:created xsi:type="dcterms:W3CDTF">2016-08-31T15:29:27Z</dcterms:created>
  <cp:revision>0</cp:revision>
</cp:coreProperties>
</file>