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7" firstSheet="0" activeTab="0"/>
  </bookViews>
  <sheets>
    <sheet name="Споредба по 7 денa" sheetId="1" state="visible" r:id="rId2"/>
    <sheet name="Учество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<sst xmlns="http://schemas.openxmlformats.org/spreadsheetml/2006/main" count="88" uniqueCount="32">
  <si>
    <t xml:space="preserve">А: 2016-08-01 -- 2016-08-14</t>
  </si>
  <si>
    <t xml:space="preserve">Б: 2016-07-01 -- 2016-07-14</t>
  </si>
  <si>
    <t xml:space="preserve">В: 2015-08-01 -- 2015-08-14</t>
  </si>
  <si>
    <t xml:space="preserve">id</t>
  </si>
  <si>
    <t xml:space="preserve">игра</t>
  </si>
  <si>
    <t xml:space="preserve">пари</t>
  </si>
  <si>
    <t xml:space="preserve">тикети / комб.</t>
  </si>
  <si>
    <t xml:space="preserve">А vs Б</t>
  </si>
  <si>
    <t xml:space="preserve">А vs В</t>
  </si>
  <si>
    <t xml:space="preserve">НОВО ЛОТО 7/34</t>
  </si>
  <si>
    <t xml:space="preserve">НОВО ЛОТО ЏОКЕР</t>
  </si>
  <si>
    <t xml:space="preserve">ТВИНГОМАНИЈА 2</t>
  </si>
  <si>
    <t xml:space="preserve">Седма брзина</t>
  </si>
  <si>
    <t xml:space="preserve">СРЕЌНИ КОЦКИ</t>
  </si>
  <si>
    <t xml:space="preserve">Хороскоп</t>
  </si>
  <si>
    <t xml:space="preserve">Среќни тркала 3</t>
  </si>
  <si>
    <t xml:space="preserve">лото</t>
  </si>
  <si>
    <t xml:space="preserve">ДЕТЕЛИНКА 2</t>
  </si>
  <si>
    <t xml:space="preserve">СМАЈЛИ</t>
  </si>
  <si>
    <t xml:space="preserve">инстанти</t>
  </si>
  <si>
    <t xml:space="preserve">вкупно</t>
  </si>
  <si>
    <t xml:space="preserve">А</t>
  </si>
  <si>
    <t xml:space="preserve">Б</t>
  </si>
  <si>
    <t xml:space="preserve">В</t>
  </si>
  <si>
    <t xml:space="preserve">Индиректна продажба, август 2016</t>
  </si>
  <si>
    <t xml:space="preserve">Директна продажба, август 2016</t>
  </si>
  <si>
    <t xml:space="preserve">бр. терм.</t>
  </si>
  <si>
    <t xml:space="preserve">удел</t>
  </si>
  <si>
    <t xml:space="preserve">индиректна лото</t>
  </si>
  <si>
    <t xml:space="preserve">индиректна инстанти</t>
  </si>
  <si>
    <t xml:space="preserve">директна лото</t>
  </si>
  <si>
    <t xml:space="preserve">директна инстанти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</si>
</sst>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#"/>
    <numFmt numFmtId="166" formatCode="#0.00%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2"/>
      <name val="Droid Sans"/>
      <family val="1"/>
      <charset val="1"/>
    </font>
    <font>
      <b val="true"/>
      <sz val="10"/>
      <name val="Droid Sans"/>
      <family val="1"/>
      <charset val="1"/>
    </font>
    <font>
      <sz val="10"/>
      <name val="Droid Sans"/>
      <family val="1"/>
      <charset val="1"/>
    </font>
    <font>
      <b val="true"/>
      <sz val="18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1F77B4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7F0E"/>
      <rgbColor rgb="FF666699"/>
      <rgbColor rgb="FF969696"/>
      <rgbColor rgb="FF003366"/>
      <rgbColor rgb="FF2CA02C"/>
      <rgbColor rgb="FF003300"/>
      <rgbColor rgb="FF333300"/>
      <rgbColor rgb="FFD62728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Споредба по 7 денa</a:t>
            </a:r>
          </a:p>
        </c:rich>
      </c:tx>
      <c:overlay val="0"/>
    </c:title>
    <c:autoTitleDeleted val="0"/>
    <c:view3D>
      <c:rotX val="15"/>
      <c:rotY val="20"/>
      <c:rAngAx val="1"/>
      <c:perspective val="30"/>
    </c:view3D>
    <c:floor>
      <c:spPr>
        <a:noFill/>
        <a:ln>
          <a:noFill/>
        </a:ln>
      </c:spPr>
    </c:floor>
    <c:backWall>
      <c:spPr>
        <a:noFill/>
        <a:ln>
          <a:noFill/>
        </a:ln>
      </c:spPr>
    </c:backWall>
    <c:plotArea>
      <c:bar3DChart>
        <c:barDir val="bar"/>
        <c:grouping val="stacked"/>
        <c:varyColors val="0"/>
        <c:ser>
          <c:idx val="0"/>
          <c:order val="0"/>
          <c:tx>
            <c:strRef>
              <c:f>'Споредба по 7 денa'!$B$16:$B$16</c:f>
              <c:strCache>
                <c:ptCount val="1"/>
                <c:pt idx="0">
                  <c:v>А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'Споредба по 7 денa'!$C$15:$D$15</c:f>
              <c:strCache>
                <c:ptCount val="2"/>
                <c:pt idx="0">
                  <c:v>лото</c:v>
                </c:pt>
                <c:pt idx="1">
                  <c:v>инстанти</c:v>
                </c:pt>
              </c:strCache>
            </c:strRef>
          </c:cat>
          <c:val>
            <c:numRef>
              <c:f>'Споредба по 7 денa'!$C$16:$D$16</c:f>
              <c:numCache>
                <c:formatCode>General</c:formatCode>
                <c:ptCount val="2"/>
                <c:pt idx="0">
                  <c:v>8421165</c:v>
                </c:pt>
                <c:pt idx="1">
                  <c:v>2915670</c:v>
                </c:pt>
              </c:numCache>
            </c:numRef>
          </c:val>
        </c:ser>
        <c:ser>
          <c:idx val="1"/>
          <c:order val="1"/>
          <c:tx>
            <c:strRef>
              <c:f>'Споредба по 7 денa'!$B$17:$B$17</c:f>
              <c:strCache>
                <c:ptCount val="1"/>
                <c:pt idx="0">
                  <c:v>Б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'Споредба по 7 денa'!$C$15:$D$15</c:f>
              <c:strCache>
                <c:ptCount val="2"/>
                <c:pt idx="0">
                  <c:v>лото</c:v>
                </c:pt>
                <c:pt idx="1">
                  <c:v>инстанти</c:v>
                </c:pt>
              </c:strCache>
            </c:strRef>
          </c:cat>
          <c:val>
            <c:numRef>
              <c:f>'Споредба по 7 денa'!$C$17:$D$17</c:f>
              <c:numCache>
                <c:formatCode>General</c:formatCode>
                <c:ptCount val="2"/>
                <c:pt idx="0">
                  <c:v>7825340</c:v>
                </c:pt>
                <c:pt idx="1">
                  <c:v>2478390</c:v>
                </c:pt>
              </c:numCache>
            </c:numRef>
          </c:val>
        </c:ser>
        <c:gapWidth val="150"/>
        <c:shape val="box"/>
        <c:axId val="54912846"/>
        <c:axId val="38214164"/>
        <c:axId val="0"/>
      </c:bar3DChart>
      <c:catAx>
        <c:axId val="549128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214164"/>
        <c:crosses val="autoZero"/>
        <c:auto val="1"/>
        <c:lblAlgn val="ctr"/>
        <c:lblOffset val="100"/>
      </c:catAx>
      <c:valAx>
        <c:axId val="38214164"/>
        <c:scaling>
          <c:orientation val="minMax"/>
        </c:scaling>
        <c:delete val="0"/>
        <c:axPos val="l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Y Axis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91284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Учество во вкупен промет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spPr>
        <a:solidFill>
          <a:srgbClr val="d9d9d9"/>
        </a:solidFill>
        <a:ln>
          <a:noFill/>
        </a:ln>
      </c:spPr>
    </c:floor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spPr>
            <a:noFill/>
            <a:ln>
              <a:noFill/>
            </a:ln>
          </c:spPr>
          <c:explosion val="0"/>
          <c:dPt>
            <c:idx val="0"/>
            <c:spPr>
              <a:solidFill>
                <a:srgbClr val="1f77b4"/>
              </a:solidFill>
              <a:ln>
                <a:noFill/>
              </a:ln>
            </c:spPr>
          </c:dPt>
          <c:dPt>
            <c:idx val="1"/>
            <c:spPr>
              <a:solidFill>
                <a:srgbClr val="ff7f0e"/>
              </a:solidFill>
              <a:ln>
                <a:noFill/>
              </a:ln>
            </c:spPr>
          </c:dPt>
          <c:dPt>
            <c:idx val="2"/>
            <c:spPr>
              <a:solidFill>
                <a:srgbClr val="2ca02c"/>
              </a:solidFill>
              <a:ln>
                <a:noFill/>
              </a:ln>
            </c:spPr>
          </c:dPt>
          <c:dPt>
            <c:idx val="3"/>
            <c:spPr>
              <a:solidFill>
                <a:srgbClr val="d62728"/>
              </a:solidFill>
              <a:ln>
                <a:noFill/>
              </a:ln>
            </c:spPr>
          </c:dPt>
          <c:dLbls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1"/>
            </c:dLbl>
            <c:dLblPos val="outEnd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Учество!$B$13:$B$16</c:f>
              <c:strCache>
                <c:ptCount val="4"/>
                <c:pt idx="0">
                  <c:v>индиректна лото</c:v>
                </c:pt>
                <c:pt idx="1">
                  <c:v>индиректна инстанти</c:v>
                </c:pt>
                <c:pt idx="2">
                  <c:v>директна лото</c:v>
                </c:pt>
                <c:pt idx="3">
                  <c:v>директна инстанти</c:v>
                </c:pt>
              </c:strCache>
            </c:strRef>
          </c:cat>
          <c:val>
            <c:numRef>
              <c:f>Учество!$C$13:$C$16</c:f>
              <c:numCache>
                <c:formatCode>General</c:formatCode>
                <c:ptCount val="4"/>
                <c:pt idx="0">
                  <c:v>8021870</c:v>
                </c:pt>
                <c:pt idx="1">
                  <c:v>2499480</c:v>
                </c:pt>
                <c:pt idx="2">
                  <c:v>399295</c:v>
                </c:pt>
                <c:pt idx="3">
                  <c:v>416190</c:v>
                </c:pt>
              </c:numCache>
            </c:numRef>
          </c:val>
        </c:ser>
      </c:pie3DChart>
      <c:spPr>
        <a:solidFill>
          <a:srgbClr val="d9d9d9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4</xdr:col>
      <xdr:colOff>672840</xdr:colOff>
      <xdr:row>27</xdr:row>
      <xdr:rowOff>228240</xdr:rowOff>
    </xdr:to>
    <xdr:graphicFrame>
      <xdr:nvGraphicFramePr>
        <xdr:cNvPr id="0" name="item_0"/>
        <xdr:cNvGraphicFramePr/>
      </xdr:nvGraphicFramePr>
      <xdr:xfrm>
        <a:off x="0" y="2438280"/>
        <a:ext cx="4329000" cy="320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12</xdr:row>
      <xdr:rowOff>0</xdr:rowOff>
    </xdr:from>
    <xdr:to>
      <xdr:col>5</xdr:col>
      <xdr:colOff>672840</xdr:colOff>
      <xdr:row>26</xdr:row>
      <xdr:rowOff>228240</xdr:rowOff>
    </xdr:to>
    <xdr:graphicFrame>
      <xdr:nvGraphicFramePr>
        <xdr:cNvPr id="1" name="item_1"/>
        <xdr:cNvGraphicFramePr/>
      </xdr:nvGraphicFramePr>
      <xdr:xfrm>
        <a:off x="0" y="2133360"/>
        <a:ext cx="4842000" cy="342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"/>
  <sheetViews>
    <sheetView windowProtection="false"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/>
  <cols>
    <col collapsed="false" hidden="false" max="1" min="1" style="0" width="4.40816326530612"/>
    <col collapsed="false" hidden="false" max="2" min="2" style="0" width="19.0765306122449"/>
    <col collapsed="false" hidden="false" max="3" min="3" style="0" width="14.234693877551"/>
    <col collapsed="false" hidden="false" max="4" min="4" style="0" width="14.0918367346939"/>
    <col collapsed="false" hidden="false" max="6" min="5" style="0" width="9.54081632653061"/>
    <col collapsed="false" hidden="false" max="7" min="7" style="0" width="7.11734693877551"/>
    <col collapsed="false" hidden="false" max="8" min="8" style="0" width="4.40816326530612"/>
    <col collapsed="false" hidden="false" max="9" min="9" style="0" width="19.0765306122449"/>
    <col collapsed="false" hidden="false" max="10" min="10" style="0" width="14.234693877551"/>
    <col collapsed="false" hidden="false" max="11" min="11" style="0" width="11.8265306122449"/>
    <col collapsed="false" hidden="false" max="12" min="12" style="0" width="7.11734693877551"/>
    <col collapsed="false" hidden="false" max="13" min="13" style="0" width="4.40816326530612"/>
    <col collapsed="false" hidden="false" max="14" min="14" style="0" width="19.0765306122449"/>
    <col collapsed="false" hidden="false" max="15" min="15" style="0" width="14.234693877551"/>
    <col collapsed="false" hidden="false" max="16" min="16" style="0" width="11.8265306122449"/>
    <col collapsed="false" hidden="false" max="17" min="17" style="0" width="7.11734693877551"/>
    <col collapsed="false" hidden="false" max="18" min="18" style="0" width="11.5204081632653"/>
    <col collapsed="false" hidden="false" max="1025" min="19" style="0" width="10.2602040816327"/>
  </cols>
  <sheetData>
    <row r="1" customFormat="false" ht="18" hidden="false" customHeight="false" outlineLevel="0" collapsed="false">
      <c r="A1" s="1" t="s">
        <v>0</v>
      </c>
      <c r="B1" s="1"/>
      <c r="C1" s="1"/>
      <c r="D1" s="1"/>
      <c r="E1" s="1"/>
      <c r="F1" s="1"/>
      <c r="G1" s="2"/>
      <c r="H1" s="1" t="s">
        <v>1</v>
      </c>
      <c r="I1" s="1"/>
      <c r="J1" s="1"/>
      <c r="K1" s="1"/>
      <c r="L1" s="2"/>
      <c r="M1" s="1" t="s">
        <v>2</v>
      </c>
      <c r="N1" s="1"/>
      <c r="O1" s="1"/>
      <c r="P1" s="1"/>
    </row>
    <row r="2" customFormat="false" ht="24" hidden="false" customHeight="true" outlineLevel="0" collapsed="false">
      <c r="A2" s="3" t="s">
        <v>3</v>
      </c>
      <c r="B2" s="4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2"/>
      <c r="H2" s="3" t="s">
        <v>3</v>
      </c>
      <c r="I2" s="4" t="s">
        <v>4</v>
      </c>
      <c r="J2" s="5" t="s">
        <v>5</v>
      </c>
      <c r="K2" s="5" t="s">
        <v>6</v>
      </c>
      <c r="L2" s="2"/>
      <c r="M2" s="3" t="s">
        <v>3</v>
      </c>
      <c r="N2" s="4" t="s">
        <v>4</v>
      </c>
      <c r="O2" s="5" t="s">
        <v>5</v>
      </c>
      <c r="P2" s="5" t="s">
        <v>6</v>
      </c>
    </row>
    <row r="3" customFormat="false" ht="12" hidden="false" customHeight="true" outlineLevel="0" collapsed="false">
      <c r="A3" s="6" t="n">
        <v>2</v>
      </c>
      <c r="B3" s="7" t="s">
        <v>9</v>
      </c>
      <c r="C3" s="8" t="n">
        <v>7411785</v>
      </c>
      <c r="D3" s="8" t="n">
        <v>494119</v>
      </c>
      <c r="E3" s="9" t="n">
        <f aca="false">(C3-J3)/J3</f>
        <v>0.0757151565289328</v>
      </c>
      <c r="F3" s="9" t="n">
        <f aca="false">(C3-O3)/O3</f>
        <v>0.72128514895633</v>
      </c>
      <c r="G3" s="2"/>
      <c r="H3" s="6" t="n">
        <v>2</v>
      </c>
      <c r="I3" s="7" t="s">
        <v>9</v>
      </c>
      <c r="J3" s="8" t="n">
        <v>6890100</v>
      </c>
      <c r="K3" s="8" t="n">
        <v>459340</v>
      </c>
      <c r="L3" s="2"/>
      <c r="M3" s="6" t="n">
        <v>2</v>
      </c>
      <c r="N3" s="7" t="s">
        <v>9</v>
      </c>
      <c r="O3" s="8" t="n">
        <v>4305960</v>
      </c>
      <c r="P3" s="8" t="n">
        <v>287064</v>
      </c>
    </row>
    <row r="4" customFormat="false" ht="12" hidden="false" customHeight="true" outlineLevel="0" collapsed="false">
      <c r="A4" s="6" t="n">
        <v>15</v>
      </c>
      <c r="B4" s="7" t="s">
        <v>10</v>
      </c>
      <c r="C4" s="8" t="n">
        <v>1009380</v>
      </c>
      <c r="D4" s="8" t="n">
        <v>50469</v>
      </c>
      <c r="E4" s="9" t="n">
        <f aca="false">(C4-J4)/J4</f>
        <v>0.0792737692998589</v>
      </c>
      <c r="F4" s="9" t="n">
        <f aca="false">(C4-O4)/O4</f>
        <v>0.444613006640714</v>
      </c>
      <c r="G4" s="2"/>
      <c r="H4" s="6" t="n">
        <v>15</v>
      </c>
      <c r="I4" s="7" t="s">
        <v>10</v>
      </c>
      <c r="J4" s="8" t="n">
        <v>935240</v>
      </c>
      <c r="K4" s="8" t="n">
        <v>46762</v>
      </c>
      <c r="L4" s="2"/>
      <c r="M4" s="6" t="n">
        <v>15</v>
      </c>
      <c r="N4" s="7" t="s">
        <v>10</v>
      </c>
      <c r="O4" s="8" t="n">
        <v>698720</v>
      </c>
      <c r="P4" s="8" t="n">
        <v>34936</v>
      </c>
    </row>
    <row r="5" customFormat="false" ht="12" hidden="false" customHeight="true" outlineLevel="0" collapsed="false">
      <c r="A5" s="6" t="n">
        <v>9</v>
      </c>
      <c r="B5" s="7" t="s">
        <v>11</v>
      </c>
      <c r="C5" s="8" t="n">
        <v>1051320</v>
      </c>
      <c r="D5" s="8" t="n">
        <v>26283</v>
      </c>
      <c r="E5" s="9" t="n">
        <f aca="false">(C5-J5)/J5</f>
        <v>0.580932330827068</v>
      </c>
      <c r="F5" s="9" t="n">
        <f aca="false">(C5-O6)/O6</f>
        <v>1.81372444063805</v>
      </c>
      <c r="G5" s="2"/>
      <c r="H5" s="6" t="n">
        <v>9</v>
      </c>
      <c r="I5" s="7" t="s">
        <v>11</v>
      </c>
      <c r="J5" s="8" t="n">
        <v>665000</v>
      </c>
      <c r="K5" s="8" t="n">
        <v>16625</v>
      </c>
      <c r="L5" s="2"/>
      <c r="M5" s="6" t="n">
        <v>7</v>
      </c>
      <c r="N5" s="7" t="s">
        <v>12</v>
      </c>
      <c r="O5" s="8" t="n">
        <v>537520</v>
      </c>
      <c r="P5" s="8" t="n">
        <v>13438</v>
      </c>
    </row>
    <row r="6" customFormat="false" ht="12" hidden="false" customHeight="true" outlineLevel="0" collapsed="false">
      <c r="A6" s="6" t="n">
        <v>21</v>
      </c>
      <c r="B6" s="7" t="s">
        <v>13</v>
      </c>
      <c r="C6" s="8" t="n">
        <v>557360</v>
      </c>
      <c r="D6" s="8" t="n">
        <v>13934</v>
      </c>
      <c r="E6" s="9" t="n">
        <f aca="false">(C6-J6)/J6</f>
        <v>0.0639890042761148</v>
      </c>
      <c r="F6" s="9" t="n">
        <f aca="false">(C6-O7)/O7</f>
        <v>0.234080240899832</v>
      </c>
      <c r="G6" s="2"/>
      <c r="H6" s="6" t="n">
        <v>21</v>
      </c>
      <c r="I6" s="7" t="s">
        <v>13</v>
      </c>
      <c r="J6" s="8" t="n">
        <v>523840</v>
      </c>
      <c r="K6" s="8" t="n">
        <v>13096</v>
      </c>
      <c r="L6" s="2"/>
      <c r="M6" s="6" t="n">
        <v>9</v>
      </c>
      <c r="N6" s="7" t="s">
        <v>11</v>
      </c>
      <c r="O6" s="8" t="n">
        <v>373640</v>
      </c>
      <c r="P6" s="8" t="n">
        <v>9341</v>
      </c>
    </row>
    <row r="7" customFormat="false" ht="12" hidden="false" customHeight="true" outlineLevel="0" collapsed="false">
      <c r="A7" s="6" t="n">
        <v>24</v>
      </c>
      <c r="B7" s="7" t="s">
        <v>14</v>
      </c>
      <c r="C7" s="8" t="n">
        <v>354440</v>
      </c>
      <c r="D7" s="8" t="n">
        <v>17722</v>
      </c>
      <c r="E7" s="9" t="n">
        <f aca="false">(C7-J7)/J7</f>
        <v>0.0814010251403466</v>
      </c>
      <c r="F7" s="9" t="n">
        <f aca="false">(C7-O8)/O8</f>
        <v>0.483260796786073</v>
      </c>
      <c r="G7" s="2"/>
      <c r="H7" s="6" t="n">
        <v>24</v>
      </c>
      <c r="I7" s="7" t="s">
        <v>14</v>
      </c>
      <c r="J7" s="8" t="n">
        <v>327760</v>
      </c>
      <c r="K7" s="8" t="n">
        <v>16388</v>
      </c>
      <c r="L7" s="2"/>
      <c r="M7" s="6" t="n">
        <v>21</v>
      </c>
      <c r="N7" s="7" t="s">
        <v>13</v>
      </c>
      <c r="O7" s="8" t="n">
        <v>451640</v>
      </c>
      <c r="P7" s="8" t="n">
        <v>11291</v>
      </c>
    </row>
    <row r="8" customFormat="false" ht="12" hidden="false" customHeight="true" outlineLevel="0" collapsed="false">
      <c r="A8" s="10" t="n">
        <v>25</v>
      </c>
      <c r="B8" s="11" t="s">
        <v>15</v>
      </c>
      <c r="C8" s="12" t="n">
        <v>952550</v>
      </c>
      <c r="D8" s="12" t="n">
        <v>19051</v>
      </c>
      <c r="E8" s="13" t="n">
        <f aca="false">(C8-J8)/J8</f>
        <v>0.00395236087689713</v>
      </c>
      <c r="F8" s="13"/>
      <c r="G8" s="2"/>
      <c r="H8" s="6" t="n">
        <v>25</v>
      </c>
      <c r="I8" s="7" t="s">
        <v>15</v>
      </c>
      <c r="J8" s="8" t="n">
        <v>948800</v>
      </c>
      <c r="K8" s="8" t="n">
        <v>18976</v>
      </c>
      <c r="L8" s="2"/>
      <c r="M8" s="6" t="n">
        <v>24</v>
      </c>
      <c r="N8" s="7" t="s">
        <v>14</v>
      </c>
      <c r="O8" s="8" t="n">
        <v>238960</v>
      </c>
      <c r="P8" s="8" t="n">
        <v>11948</v>
      </c>
    </row>
    <row r="9" customFormat="false" ht="12" hidden="false" customHeight="true" outlineLevel="0" collapsed="false">
      <c r="A9" s="14"/>
      <c r="B9" s="14" t="s">
        <v>16</v>
      </c>
      <c r="C9" s="14" t="n">
        <f aca="false">SUM(C3:C4)</f>
        <v>8421165</v>
      </c>
      <c r="D9" s="14" t="n">
        <f aca="false">SUM(D3:D4)</f>
        <v>544588</v>
      </c>
      <c r="E9" s="15" t="n">
        <f aca="false">(C9-J10)/J10</f>
        <v>0.0761404616285043</v>
      </c>
      <c r="F9" s="15" t="n">
        <f aca="false">(C9-O11)/O11</f>
        <v>0.682658032081971</v>
      </c>
      <c r="G9" s="2"/>
      <c r="H9" s="10" t="n">
        <v>61</v>
      </c>
      <c r="I9" s="11" t="s">
        <v>17</v>
      </c>
      <c r="J9" s="12" t="n">
        <v>12990</v>
      </c>
      <c r="K9" s="12" t="n">
        <v>433</v>
      </c>
      <c r="L9" s="2"/>
      <c r="M9" s="6" t="n">
        <v>45</v>
      </c>
      <c r="N9" s="7" t="s">
        <v>18</v>
      </c>
      <c r="O9" s="8" t="n">
        <v>77220</v>
      </c>
      <c r="P9" s="8" t="n">
        <v>2574</v>
      </c>
    </row>
    <row r="10" customFormat="false" ht="12" hidden="false" customHeight="true" outlineLevel="0" collapsed="false">
      <c r="A10" s="14"/>
      <c r="B10" s="14" t="s">
        <v>19</v>
      </c>
      <c r="C10" s="14" t="n">
        <f aca="false">SUM(C5:C8)</f>
        <v>2915670</v>
      </c>
      <c r="D10" s="14" t="n">
        <f aca="false">SUM(D5:D8)</f>
        <v>76990</v>
      </c>
      <c r="E10" s="15" t="n">
        <f aca="false">(C10-J11)/J11</f>
        <v>0.176437122486776</v>
      </c>
      <c r="F10" s="15" t="n">
        <f aca="false">(C10-O12)/O12</f>
        <v>0.251000785181943</v>
      </c>
      <c r="G10" s="2"/>
      <c r="H10" s="2"/>
      <c r="I10" s="14" t="s">
        <v>16</v>
      </c>
      <c r="J10" s="14" t="n">
        <f aca="false">SUM(J3:J4)</f>
        <v>7825340</v>
      </c>
      <c r="K10" s="14" t="n">
        <f aca="false">SUM(K3:K4)</f>
        <v>506102</v>
      </c>
      <c r="L10" s="2"/>
      <c r="M10" s="10" t="n">
        <v>61</v>
      </c>
      <c r="N10" s="11" t="s">
        <v>17</v>
      </c>
      <c r="O10" s="12" t="n">
        <v>651690</v>
      </c>
      <c r="P10" s="12" t="n">
        <v>21723</v>
      </c>
    </row>
    <row r="11" customFormat="false" ht="12" hidden="false" customHeight="true" outlineLevel="0" collapsed="false">
      <c r="A11" s="14"/>
      <c r="B11" s="14" t="s">
        <v>20</v>
      </c>
      <c r="C11" s="14" t="n">
        <f aca="false">SUM(C3:C8)</f>
        <v>11336835</v>
      </c>
      <c r="D11" s="14"/>
      <c r="E11" s="15" t="n">
        <f aca="false">(C11-J12)/J12</f>
        <v>0.100265146699302</v>
      </c>
      <c r="F11" s="15" t="n">
        <f aca="false">(C11-O13)/O13</f>
        <v>0.545507031021015</v>
      </c>
      <c r="G11" s="2"/>
      <c r="H11" s="2"/>
      <c r="I11" s="14" t="s">
        <v>19</v>
      </c>
      <c r="J11" s="14" t="n">
        <f aca="false">SUM(J5:J9)</f>
        <v>2478390</v>
      </c>
      <c r="K11" s="14" t="n">
        <f aca="false">SUM(K5:K9)</f>
        <v>65518</v>
      </c>
      <c r="L11" s="2"/>
      <c r="M11" s="2"/>
      <c r="N11" s="14" t="s">
        <v>16</v>
      </c>
      <c r="O11" s="14" t="n">
        <f aca="false">SUM(O3:O4)</f>
        <v>5004680</v>
      </c>
      <c r="P11" s="14" t="n">
        <f aca="false">SUM(P3:P4)</f>
        <v>322000</v>
      </c>
      <c r="Q11" s="2"/>
      <c r="R11" s="2"/>
    </row>
    <row r="12" customFormat="false" ht="12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14" t="s">
        <v>20</v>
      </c>
      <c r="J12" s="14" t="n">
        <f aca="false">SUM(J3:J9)</f>
        <v>10303730</v>
      </c>
      <c r="K12" s="2"/>
      <c r="L12" s="2"/>
      <c r="M12" s="2"/>
      <c r="N12" s="14" t="s">
        <v>19</v>
      </c>
      <c r="O12" s="14" t="n">
        <f aca="false">SUM(O5:O10)</f>
        <v>2330670</v>
      </c>
      <c r="P12" s="14" t="n">
        <f aca="false">SUM(P5:P10)</f>
        <v>70315</v>
      </c>
      <c r="Q12" s="2"/>
      <c r="R12" s="2"/>
    </row>
    <row r="13" customFormat="false" ht="12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4" t="s">
        <v>20</v>
      </c>
      <c r="O13" s="14" t="n">
        <f aca="false">SUM(O3:O10)</f>
        <v>7335350</v>
      </c>
      <c r="P13" s="2"/>
      <c r="Q13" s="2"/>
      <c r="R13" s="2"/>
    </row>
    <row r="15" customFormat="false" ht="18" hidden="false" customHeight="false" outlineLevel="0" collapsed="false">
      <c r="A15" s="2"/>
      <c r="B15" s="2"/>
      <c r="C15" s="2" t="s">
        <v>16</v>
      </c>
      <c r="D15" s="2" t="s">
        <v>19</v>
      </c>
    </row>
    <row r="16" customFormat="false" ht="18" hidden="false" customHeight="false" outlineLevel="0" collapsed="false">
      <c r="A16" s="8"/>
      <c r="B16" s="8" t="s">
        <v>21</v>
      </c>
      <c r="C16" s="8" t="n">
        <f aca="false">C9</f>
        <v>8421165</v>
      </c>
      <c r="D16" s="8" t="n">
        <f aca="false">C10</f>
        <v>2915670</v>
      </c>
    </row>
    <row r="17" customFormat="false" ht="18" hidden="false" customHeight="false" outlineLevel="0" collapsed="false">
      <c r="A17" s="8"/>
      <c r="B17" s="8" t="s">
        <v>22</v>
      </c>
      <c r="C17" s="8" t="n">
        <f aca="false">J10</f>
        <v>7825340</v>
      </c>
      <c r="D17" s="8" t="n">
        <f aca="false">J11</f>
        <v>2478390</v>
      </c>
    </row>
    <row r="18" customFormat="false" ht="18" hidden="false" customHeight="false" outlineLevel="0" collapsed="false">
      <c r="A18" s="8"/>
      <c r="B18" s="8" t="s">
        <v>23</v>
      </c>
      <c r="C18" s="8" t="n">
        <f aca="false">O11</f>
        <v>5004680</v>
      </c>
      <c r="D18" s="8" t="n">
        <f aca="false">O12</f>
        <v>2330670</v>
      </c>
    </row>
  </sheetData>
  <mergeCells count="3">
    <mergeCell ref="A1:F1"/>
    <mergeCell ref="H1:K1"/>
    <mergeCell ref="M1:P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/>
  <cols>
    <col collapsed="false" hidden="false" max="1" min="1" style="0" width="4.40816326530612"/>
    <col collapsed="false" hidden="false" max="2" min="2" style="0" width="19.0765306122449"/>
    <col collapsed="false" hidden="false" max="3" min="3" style="0" width="14.234693877551"/>
    <col collapsed="false" hidden="false" max="4" min="4" style="0" width="11.8265306122449"/>
    <col collapsed="false" hidden="false" max="6" min="5" style="0" width="9.54081632653061"/>
    <col collapsed="false" hidden="false" max="7" min="7" style="0" width="7.11734693877551"/>
    <col collapsed="false" hidden="false" max="8" min="8" style="0" width="4.40816326530612"/>
    <col collapsed="false" hidden="false" max="9" min="9" style="0" width="19.0765306122449"/>
    <col collapsed="false" hidden="false" max="10" min="10" style="0" width="14.234693877551"/>
    <col collapsed="false" hidden="false" max="11" min="11" style="0" width="11.8265306122449"/>
    <col collapsed="false" hidden="false" max="13" min="12" style="0" width="9.54081632653061"/>
    <col collapsed="false" hidden="false" max="14" min="14" style="0" width="7.11734693877551"/>
    <col collapsed="false" hidden="false" max="1025" min="15" style="0" width="10.2602040816327"/>
  </cols>
  <sheetData>
    <row r="1" customFormat="false" ht="18" hidden="false" customHeight="false" outlineLevel="0" collapsed="false">
      <c r="A1" s="1" t="s">
        <v>24</v>
      </c>
      <c r="B1" s="1"/>
      <c r="C1" s="1"/>
      <c r="D1" s="1"/>
      <c r="E1" s="1"/>
      <c r="F1" s="1"/>
      <c r="G1" s="2"/>
      <c r="H1" s="1" t="s">
        <v>25</v>
      </c>
      <c r="I1" s="1"/>
      <c r="J1" s="1"/>
      <c r="K1" s="1"/>
      <c r="L1" s="1"/>
      <c r="M1" s="1"/>
    </row>
    <row r="2" customFormat="false" ht="24" hidden="false" customHeight="true" outlineLevel="0" collapsed="false">
      <c r="A2" s="3" t="s">
        <v>3</v>
      </c>
      <c r="B2" s="4" t="s">
        <v>4</v>
      </c>
      <c r="C2" s="5" t="s">
        <v>5</v>
      </c>
      <c r="D2" s="5" t="s">
        <v>6</v>
      </c>
      <c r="E2" s="5" t="s">
        <v>26</v>
      </c>
      <c r="F2" s="5" t="s">
        <v>27</v>
      </c>
      <c r="G2" s="2"/>
      <c r="H2" s="3" t="s">
        <v>3</v>
      </c>
      <c r="I2" s="4" t="s">
        <v>4</v>
      </c>
      <c r="J2" s="5" t="s">
        <v>5</v>
      </c>
      <c r="K2" s="5" t="s">
        <v>6</v>
      </c>
      <c r="L2" s="5" t="s">
        <v>26</v>
      </c>
      <c r="M2" s="5" t="s">
        <v>27</v>
      </c>
    </row>
    <row r="3" customFormat="false" ht="12" hidden="false" customHeight="true" outlineLevel="0" collapsed="false">
      <c r="A3" s="6" t="n">
        <v>2</v>
      </c>
      <c r="B3" s="7" t="s">
        <v>9</v>
      </c>
      <c r="C3" s="8" t="n">
        <v>7058730</v>
      </c>
      <c r="D3" s="8" t="n">
        <v>470582</v>
      </c>
      <c r="E3" s="8" t="n">
        <v>180</v>
      </c>
      <c r="F3" s="9" t="n">
        <f aca="false">C3/(J3+C3)</f>
        <v>0.952365725665275</v>
      </c>
      <c r="G3" s="2"/>
      <c r="H3" s="6" t="n">
        <v>2</v>
      </c>
      <c r="I3" s="7" t="s">
        <v>9</v>
      </c>
      <c r="J3" s="8" t="n">
        <v>353055</v>
      </c>
      <c r="K3" s="8" t="n">
        <v>23537</v>
      </c>
      <c r="L3" s="8" t="n">
        <v>4</v>
      </c>
      <c r="M3" s="9" t="n">
        <f aca="false">J3/(J3+C3)</f>
        <v>0.047634274334725</v>
      </c>
    </row>
    <row r="4" customFormat="false" ht="12" hidden="false" customHeight="true" outlineLevel="0" collapsed="false">
      <c r="A4" s="6" t="n">
        <v>15</v>
      </c>
      <c r="B4" s="7" t="s">
        <v>10</v>
      </c>
      <c r="C4" s="8" t="n">
        <v>963140</v>
      </c>
      <c r="D4" s="8" t="n">
        <v>48157</v>
      </c>
      <c r="E4" s="8" t="n">
        <v>178</v>
      </c>
      <c r="F4" s="9" t="n">
        <f aca="false">C4/(J4+C4)</f>
        <v>0.954189700608294</v>
      </c>
      <c r="G4" s="2"/>
      <c r="H4" s="6" t="n">
        <v>15</v>
      </c>
      <c r="I4" s="7" t="s">
        <v>10</v>
      </c>
      <c r="J4" s="8" t="n">
        <v>46240</v>
      </c>
      <c r="K4" s="8" t="n">
        <v>2312</v>
      </c>
      <c r="L4" s="8" t="n">
        <v>4</v>
      </c>
      <c r="M4" s="9" t="n">
        <f aca="false">J4/(J4+C4)</f>
        <v>0.0458102993917058</v>
      </c>
    </row>
    <row r="5" customFormat="false" ht="12" hidden="false" customHeight="true" outlineLevel="0" collapsed="false">
      <c r="A5" s="6" t="n">
        <v>9</v>
      </c>
      <c r="B5" s="7" t="s">
        <v>11</v>
      </c>
      <c r="C5" s="8" t="n">
        <v>946880</v>
      </c>
      <c r="D5" s="8" t="n">
        <v>23672</v>
      </c>
      <c r="E5" s="8" t="n">
        <v>165</v>
      </c>
      <c r="F5" s="9" t="n">
        <f aca="false">C5/(J5+C5)</f>
        <v>0.900658220142297</v>
      </c>
      <c r="G5" s="2"/>
      <c r="H5" s="6" t="n">
        <v>9</v>
      </c>
      <c r="I5" s="7" t="s">
        <v>11</v>
      </c>
      <c r="J5" s="8" t="n">
        <v>104440</v>
      </c>
      <c r="K5" s="8" t="n">
        <v>2611</v>
      </c>
      <c r="L5" s="8" t="n">
        <v>4</v>
      </c>
      <c r="M5" s="9" t="n">
        <f aca="false">J5/(J5+C5)</f>
        <v>0.0993417798577027</v>
      </c>
    </row>
    <row r="6" customFormat="false" ht="12" hidden="false" customHeight="true" outlineLevel="0" collapsed="false">
      <c r="A6" s="6" t="n">
        <v>21</v>
      </c>
      <c r="B6" s="7" t="s">
        <v>13</v>
      </c>
      <c r="C6" s="8" t="n">
        <v>471680</v>
      </c>
      <c r="D6" s="8" t="n">
        <v>11792</v>
      </c>
      <c r="E6" s="8" t="n">
        <v>163</v>
      </c>
      <c r="F6" s="9" t="n">
        <f aca="false">C6/(J6+C6)</f>
        <v>0.846275297832639</v>
      </c>
      <c r="G6" s="2"/>
      <c r="H6" s="6" t="n">
        <v>21</v>
      </c>
      <c r="I6" s="7" t="s">
        <v>13</v>
      </c>
      <c r="J6" s="8" t="n">
        <v>85680</v>
      </c>
      <c r="K6" s="8" t="n">
        <v>2142</v>
      </c>
      <c r="L6" s="8" t="n">
        <v>4</v>
      </c>
      <c r="M6" s="9" t="n">
        <f aca="false">J6/(J6+C6)</f>
        <v>0.15372470216736</v>
      </c>
    </row>
    <row r="7" customFormat="false" ht="12" hidden="false" customHeight="true" outlineLevel="0" collapsed="false">
      <c r="A7" s="6" t="n">
        <v>24</v>
      </c>
      <c r="B7" s="7" t="s">
        <v>14</v>
      </c>
      <c r="C7" s="8" t="n">
        <v>289920</v>
      </c>
      <c r="D7" s="8" t="n">
        <v>14496</v>
      </c>
      <c r="E7" s="8" t="n">
        <v>156</v>
      </c>
      <c r="F7" s="9" t="n">
        <f aca="false">C7/(J7+C7)</f>
        <v>0.817966369484257</v>
      </c>
      <c r="G7" s="2"/>
      <c r="H7" s="6" t="n">
        <v>24</v>
      </c>
      <c r="I7" s="7" t="s">
        <v>14</v>
      </c>
      <c r="J7" s="8" t="n">
        <v>64520</v>
      </c>
      <c r="K7" s="8" t="n">
        <v>3226</v>
      </c>
      <c r="L7" s="8" t="n">
        <v>4</v>
      </c>
      <c r="M7" s="9" t="n">
        <f aca="false">J7/(J7+C7)</f>
        <v>0.182033630515743</v>
      </c>
    </row>
    <row r="8" customFormat="false" ht="12" hidden="false" customHeight="true" outlineLevel="0" collapsed="false">
      <c r="A8" s="10" t="n">
        <v>25</v>
      </c>
      <c r="B8" s="11" t="s">
        <v>15</v>
      </c>
      <c r="C8" s="12" t="n">
        <v>791000</v>
      </c>
      <c r="D8" s="12" t="n">
        <v>15820</v>
      </c>
      <c r="E8" s="12" t="n">
        <v>166</v>
      </c>
      <c r="F8" s="13" t="n">
        <f aca="false">C8/(J8+C8)</f>
        <v>0.830402603537872</v>
      </c>
      <c r="G8" s="2"/>
      <c r="H8" s="10" t="n">
        <v>25</v>
      </c>
      <c r="I8" s="11" t="s">
        <v>15</v>
      </c>
      <c r="J8" s="12" t="n">
        <v>161550</v>
      </c>
      <c r="K8" s="12" t="n">
        <v>3231</v>
      </c>
      <c r="L8" s="12" t="n">
        <v>4</v>
      </c>
      <c r="M8" s="13" t="n">
        <f aca="false">J8/(J8+C8)</f>
        <v>0.169597396462128</v>
      </c>
    </row>
    <row r="9" customFormat="false" ht="12" hidden="false" customHeight="true" outlineLevel="0" collapsed="false">
      <c r="A9" s="14"/>
      <c r="B9" s="14" t="s">
        <v>16</v>
      </c>
      <c r="C9" s="14" t="n">
        <f aca="false">SUM(C3:C4)</f>
        <v>8021870</v>
      </c>
      <c r="D9" s="14" t="n">
        <f aca="false">SUM(D3:D4)</f>
        <v>518739</v>
      </c>
      <c r="E9" s="14"/>
      <c r="F9" s="15" t="n">
        <f aca="false">C9/(C9 + J9)</f>
        <v>0.95258435145256</v>
      </c>
      <c r="G9" s="2"/>
      <c r="H9" s="2"/>
      <c r="I9" s="14" t="s">
        <v>16</v>
      </c>
      <c r="J9" s="14" t="n">
        <f aca="false">SUM(J3:J4)</f>
        <v>399295</v>
      </c>
      <c r="K9" s="14" t="n">
        <f aca="false">SUM(K3:K4)</f>
        <v>25849</v>
      </c>
      <c r="L9" s="2"/>
      <c r="M9" s="15" t="n">
        <f aca="false">J9/(C9 + J9)</f>
        <v>0.0474156485474397</v>
      </c>
    </row>
    <row r="10" customFormat="false" ht="12" hidden="false" customHeight="true" outlineLevel="0" collapsed="false">
      <c r="A10" s="14"/>
      <c r="B10" s="14" t="s">
        <v>19</v>
      </c>
      <c r="C10" s="14" t="n">
        <f aca="false">SUM(C5:C8)</f>
        <v>2499480</v>
      </c>
      <c r="D10" s="14" t="n">
        <f aca="false">SUM(D5:D8)</f>
        <v>65780</v>
      </c>
      <c r="E10" s="14"/>
      <c r="F10" s="15" t="n">
        <f aca="false">C10/(C10 + J10)</f>
        <v>0.857257508565784</v>
      </c>
      <c r="G10" s="2"/>
      <c r="H10" s="2"/>
      <c r="I10" s="14" t="s">
        <v>19</v>
      </c>
      <c r="J10" s="14" t="n">
        <f aca="false">SUM(J5:J8)</f>
        <v>416190</v>
      </c>
      <c r="K10" s="14" t="n">
        <f aca="false">SUM(K5:K8)</f>
        <v>11210</v>
      </c>
      <c r="L10" s="2"/>
      <c r="M10" s="15" t="n">
        <f aca="false">J10/(C10 + J10)</f>
        <v>0.142742491434216</v>
      </c>
    </row>
    <row r="11" customFormat="false" ht="12" hidden="false" customHeight="true" outlineLevel="0" collapsed="false">
      <c r="A11" s="14"/>
      <c r="B11" s="14" t="s">
        <v>20</v>
      </c>
      <c r="C11" s="14" t="n">
        <f aca="false">SUM(C3:C8)</f>
        <v>10521350</v>
      </c>
      <c r="D11" s="14"/>
      <c r="E11" s="15"/>
      <c r="F11" s="15" t="n">
        <f aca="false">C11/(C11 + J11)</f>
        <v>0.928067666151973</v>
      </c>
      <c r="G11" s="2"/>
      <c r="H11" s="2"/>
      <c r="I11" s="14" t="s">
        <v>20</v>
      </c>
      <c r="J11" s="14" t="n">
        <f aca="false">SUM(J3:J8)</f>
        <v>815485</v>
      </c>
      <c r="K11" s="2"/>
      <c r="L11" s="2"/>
      <c r="M11" s="15" t="n">
        <f aca="false">J11/(C11 + J11)</f>
        <v>0.0719323338480272</v>
      </c>
    </row>
    <row r="13" customFormat="false" ht="18" hidden="false" customHeight="false" outlineLevel="0" collapsed="false">
      <c r="A13" s="2"/>
      <c r="B13" s="2" t="s">
        <v>28</v>
      </c>
      <c r="C13" s="2" t="n">
        <f aca="false">C9</f>
        <v>8021870</v>
      </c>
    </row>
    <row r="14" customFormat="false" ht="18" hidden="false" customHeight="false" outlineLevel="0" collapsed="false">
      <c r="A14" s="2"/>
      <c r="B14" s="2" t="s">
        <v>29</v>
      </c>
      <c r="C14" s="2" t="n">
        <f aca="false">C10</f>
        <v>2499480</v>
      </c>
    </row>
    <row r="15" customFormat="false" ht="18" hidden="false" customHeight="false" outlineLevel="0" collapsed="false">
      <c r="A15" s="2"/>
      <c r="B15" s="2" t="s">
        <v>30</v>
      </c>
      <c r="C15" s="2" t="n">
        <f aca="false">J9</f>
        <v>399295</v>
      </c>
    </row>
    <row r="16" customFormat="false" ht="18" hidden="false" customHeight="false" outlineLevel="0" collapsed="false">
      <c r="A16" s="2"/>
      <c r="B16" s="2" t="s">
        <v>31</v>
      </c>
      <c r="C16" s="2" t="n">
        <f aca="false">J10</f>
        <v>416190</v>
      </c>
    </row>
  </sheetData>
  <mergeCells count="2">
    <mergeCell ref="A1:F1"/>
    <mergeCell ref="H1:M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2016-08-23T10:26:28Z</dcterms:created>
  <dc:creator>axlsx</dc:creator>
  <dc:description/>
  <dc:language>en-US</dc:language>
  <cp:lastModifiedBy/>
  <cp:revision>0</cp:revision>
  <dc:subject/>
  <dc:title/>
</cp:coreProperties>
</file>