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Споредба по 7 денa" sheetId="1" r:id="rId4"/>
    <sheet name="Учество" sheetId="2" r:id="rId5"/>
    <sheet name="Остаток" sheetId="3" r:id="rId6"/>
    <sheet name="Споредба на месеци" sheetId="4" r:id="rId7"/>
    <sheet name="Неделно" sheetId="5" r:id="rId8"/>
    <sheet name="Инстанти &amp; Терминали" sheetId="6" r:id="rId9"/>
    <sheet name="Топ терминали" sheetId="7" r:id="rId10"/>
    <sheet name="Продажба по градови" sheetId="8" r:id="rId11"/>
  </sheets>
</workbook>
</file>

<file path=xl/styles.xml><?xml version="1.0" encoding="utf-8"?>
<styleSheet xmlns="http://schemas.openxmlformats.org/spreadsheetml/2006/main">
  <numFmts count="57">
    <numFmt numFmtId="100" formatCode="yyyy/mm/dd"/>
    <numFmt numFmtId="101" formatCode="yyyy/mm/dd hh:mm:ss"/>
    <numFmt numFmtId="102" formatCode="#,###"/>
    <numFmt numFmtId="103" formatCode="#,###"/>
    <numFmt numFmtId="104" formatCode="#0.00%"/>
    <numFmt numFmtId="105" formatCode="#,###"/>
    <numFmt numFmtId="106" formatCode="#,###"/>
    <numFmt numFmtId="107" formatCode="#0.00%"/>
    <numFmt numFmtId="108" formatCode="#,###"/>
    <numFmt numFmtId="109" formatCode="#0.00%"/>
    <numFmt numFmtId="110" formatCode="#,###"/>
    <numFmt numFmtId="111" formatCode="#,###"/>
    <numFmt numFmtId="112" formatCode="#0.00%"/>
    <numFmt numFmtId="113" formatCode="#,###"/>
    <numFmt numFmtId="114" formatCode="#,###"/>
    <numFmt numFmtId="115" formatCode="#0.00%"/>
    <numFmt numFmtId="116" formatCode="#,###"/>
    <numFmt numFmtId="117" formatCode="#0.00%"/>
    <numFmt numFmtId="118" formatCode="#,###"/>
    <numFmt numFmtId="119" formatCode="#,###"/>
    <numFmt numFmtId="120" formatCode="#0.00%"/>
    <numFmt numFmtId="121" formatCode="#,###"/>
    <numFmt numFmtId="122" formatCode="#,###"/>
    <numFmt numFmtId="123" formatCode="#,###"/>
    <numFmt numFmtId="124" formatCode="#0.00%"/>
    <numFmt numFmtId="125" formatCode="#,###"/>
    <numFmt numFmtId="126" formatCode="#,###"/>
    <numFmt numFmtId="127" formatCode="#0.00%"/>
    <numFmt numFmtId="128" formatCode="#,###"/>
    <numFmt numFmtId="129" formatCode="#,###"/>
    <numFmt numFmtId="130" formatCode="#,###"/>
    <numFmt numFmtId="131" formatCode="#,###"/>
    <numFmt numFmtId="132" formatCode="#,###"/>
    <numFmt numFmtId="133" formatCode="#,###"/>
    <numFmt numFmtId="134" formatCode="#,###"/>
    <numFmt numFmtId="135" formatCode="#0.00%"/>
    <numFmt numFmtId="136" formatCode="00"/>
    <numFmt numFmtId="137" formatCode="DD.MM.YYYY"/>
    <numFmt numFmtId="138" formatCode="#,###"/>
    <numFmt numFmtId="139" formatCode="####"/>
    <numFmt numFmtId="140" formatCode="####"/>
    <numFmt numFmtId="141" formatCode="#,###"/>
    <numFmt numFmtId="142" formatCode="####"/>
    <numFmt numFmtId="143" formatCode="#,###"/>
    <numFmt numFmtId="144" formatCode="#,###"/>
    <numFmt numFmtId="145" formatCode="#0.00%"/>
    <numFmt numFmtId="146" formatCode="####"/>
    <numFmt numFmtId="147" formatCode="#,###"/>
    <numFmt numFmtId="148" formatCode="#,###"/>
    <numFmt numFmtId="149" formatCode="#0.00%"/>
    <numFmt numFmtId="150" formatCode="#,###"/>
    <numFmt numFmtId="151" formatCode="#0.00%"/>
    <numFmt numFmtId="152" formatCode="#,###"/>
    <numFmt numFmtId="153" formatCode="#,###"/>
    <numFmt numFmtId="154" formatCode="#,###"/>
    <numFmt numFmtId="155" formatCode="#,###"/>
    <numFmt numFmtId="156" formatCode="####"/>
  </numFmts>
  <fonts count="106">
    <font>
      <name val="Arial"/>
      <sz val="11"/>
      <family val="1"/>
    </font>
    <font>
      <name val="Droid Sans"/>
      <sz val="12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2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2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2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2"/>
      <family val="1"/>
      <b val="true"/>
    </font>
    <font>
      <name val="Droid Sans"/>
      <sz val="10"/>
      <family val="1"/>
      <b val="true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2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8"/>
      <family val="1"/>
      <b val="true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  <b val="true"/>
    </font>
    <font>
      <name val="Droid Sans"/>
      <sz val="12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8"/>
      <family val="1"/>
    </font>
    <font>
      <name val="Droid Sans"/>
      <sz val="8"/>
      <family val="1"/>
    </font>
    <font>
      <name val="Droid Sans"/>
      <sz val="8"/>
      <family val="1"/>
    </font>
    <font>
      <name val="Droid Sans"/>
      <sz val="8"/>
      <family val="1"/>
    </font>
    <font>
      <name val="Droid Sans"/>
      <sz val="8"/>
      <family val="1"/>
    </font>
    <font>
      <name val="Droid Sans"/>
      <sz val="12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8"/>
      <family val="1"/>
    </font>
    <font>
      <name val="Droid Sans"/>
      <sz val="8"/>
      <family val="1"/>
    </font>
    <font>
      <name val="Droid Sans"/>
      <sz val="8"/>
      <family val="1"/>
    </font>
    <font>
      <name val="Droid Sans"/>
      <sz val="8"/>
      <family val="1"/>
    </font>
    <font>
      <name val="Droid Sans"/>
      <sz val="8"/>
      <family val="1"/>
    </font>
    <font>
      <name val="Droid Sans"/>
      <sz val="8"/>
      <family val="1"/>
    </font>
    <font>
      <name val="Droid Sans"/>
      <sz val="8"/>
      <family val="1"/>
      <color rgb="FF006600"/>
    </font>
    <font>
      <name val="Droid Sans"/>
      <sz val="8"/>
      <family val="1"/>
      <color rgb="FF006600"/>
    </font>
    <font>
      <name val="Droid Sans"/>
      <sz val="8"/>
      <family val="1"/>
      <color rgb="FF006600"/>
    </font>
  </fonts>
  <fills count="2">
    <fill>
      <patternFill patternType="none"/>
    </fill>
    <fill>
      <patternFill patternType="gray125"/>
    </fill>
  </fills>
  <borders count="5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dotted">
        <color rgb="FF000000"/>
      </bottom>
    </border>
    <border>
      <bottom style="dotted">
        <color rgb="FF000000"/>
      </bottom>
    </border>
    <border>
      <bottom style="dotted">
        <color rgb="FF000000"/>
      </bottom>
    </border>
    <border>
      <bottom style="dotted">
        <color rgb="FF000000"/>
      </bottom>
    </border>
    <border>
      <bottom style="dotted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right style="dotted">
        <color rgb="FF000000"/>
      </right>
      <bottom style="thin">
        <color rgb="FF000000"/>
      </bottom>
    </border>
    <border>
      <right style="dotted">
        <color rgb="FF000000"/>
      </right>
    </border>
  </borders>
  <cellStyleXfs count="1">
    <xf borderId="0" numFmtId="0" fontId="0" fillId="0"/>
  </cellStyleXfs>
  <cellXfs count="108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0" applyNumberFormat="false" applyFill="false" applyFont="true" applyBorder="true" applyAlignment="true" applyProtection="false">
      <alignment horizontal="center" vertical="center"/>
    </xf>
    <xf borderId="3" numFmtId="0" fontId="2" fillId="0" applyNumberFormat="false" applyFill="false" applyFont="true" applyBorder="true" applyAlignment="true" applyProtection="false">
      <alignment horizontal="left" vertical="center" wrapText="true"/>
    </xf>
    <xf borderId="4" numFmtId="0" fontId="3" fillId="0" applyNumberFormat="false" applyFill="false" applyFont="true" applyBorder="true" applyAlignment="true" applyProtection="false">
      <alignment horizontal="center" vertical="center" wrapText="true"/>
    </xf>
    <xf borderId="5" numFmtId="0" fontId="4" fillId="0" applyNumberFormat="false" applyFill="false" applyFont="true" applyBorder="true" applyAlignment="true" applyProtection="false">
      <alignment horizontal="right" vertical="center" wrapText="true"/>
    </xf>
    <xf borderId="0" numFmtId="102" fontId="5" fillId="0" applyNumberFormat="true" applyFill="false" applyFont="true" applyBorder="false" applyAlignment="true" applyProtection="false">
      <alignment horizontal="center"/>
    </xf>
    <xf borderId="0" numFmtId="0" fontId="6" fillId="0" applyNumberFormat="false" applyFill="false" applyFont="true" applyBorder="false" applyAlignment="true" applyProtection="false">
      <alignment horizontal="left"/>
    </xf>
    <xf borderId="0" numFmtId="103" fontId="7" fillId="0" applyNumberFormat="true" applyFill="false" applyFont="true" applyBorder="false" applyAlignment="true" applyProtection="false">
      <alignment horizontal="right"/>
    </xf>
    <xf borderId="0" numFmtId="104" fontId="8" fillId="0" applyNumberFormat="true" applyFill="false" applyFont="true" applyBorder="false" applyAlignment="true" applyProtection="false">
      <alignment horizontal="right"/>
    </xf>
    <xf borderId="6" numFmtId="105" fontId="9" fillId="0" applyNumberFormat="true" applyFill="false" applyFont="true" applyBorder="true" applyAlignment="true" applyProtection="false">
      <alignment horizontal="center"/>
    </xf>
    <xf borderId="7" numFmtId="0" fontId="10" fillId="0" applyNumberFormat="false" applyFill="false" applyFont="true" applyBorder="true" applyAlignment="true" applyProtection="false">
      <alignment horizontal="left"/>
    </xf>
    <xf borderId="8" numFmtId="106" fontId="11" fillId="0" applyNumberFormat="true" applyFill="false" applyFont="true" applyBorder="true" applyAlignment="true" applyProtection="false">
      <alignment horizontal="right"/>
    </xf>
    <xf borderId="9" numFmtId="107" fontId="12" fillId="0" applyNumberFormat="true" applyFill="false" applyFont="true" applyBorder="true" applyAlignment="true" applyProtection="false">
      <alignment horizontal="right"/>
    </xf>
    <xf borderId="0" numFmtId="108" fontId="13" fillId="0" applyNumberFormat="true" applyFill="false" applyFont="true" applyBorder="false" applyAlignment="true" applyProtection="false">
      <alignment horizontal="right"/>
    </xf>
    <xf borderId="0" numFmtId="109" fontId="14" fillId="0" applyNumberFormat="true" applyFill="false" applyFont="true" applyBorder="false" applyAlignment="true" applyProtection="false">
      <alignment horizontal="right"/>
    </xf>
    <xf borderId="10" numFmtId="0" fontId="15" fillId="0" applyNumberFormat="false" applyFill="false" applyFont="true" applyBorder="true" applyAlignment="true" applyProtection="false">
      <alignment horizontal="center" vertical="center"/>
    </xf>
    <xf borderId="11" numFmtId="0" fontId="16" fillId="0" applyNumberFormat="false" applyFill="false" applyFont="true" applyBorder="true" applyAlignment="true" applyProtection="false">
      <alignment horizontal="left" vertical="center" wrapText="true"/>
    </xf>
    <xf borderId="12" numFmtId="0" fontId="17" fillId="0" applyNumberFormat="false" applyFill="false" applyFont="true" applyBorder="true" applyAlignment="true" applyProtection="false">
      <alignment horizontal="center" vertical="center" wrapText="true"/>
    </xf>
    <xf borderId="13" numFmtId="0" fontId="18" fillId="0" applyNumberFormat="false" applyFill="false" applyFont="true" applyBorder="true" applyAlignment="true" applyProtection="false">
      <alignment horizontal="right" vertical="center" wrapText="true"/>
    </xf>
    <xf borderId="0" numFmtId="110" fontId="19" fillId="0" applyNumberFormat="true" applyFill="false" applyFont="true" applyBorder="false" applyAlignment="true" applyProtection="false">
      <alignment horizontal="center"/>
    </xf>
    <xf borderId="0" numFmtId="0" fontId="20" fillId="0" applyNumberFormat="false" applyFill="false" applyFont="true" applyBorder="false" applyAlignment="true" applyProtection="false">
      <alignment horizontal="left"/>
    </xf>
    <xf borderId="0" numFmtId="111" fontId="21" fillId="0" applyNumberFormat="true" applyFill="false" applyFont="true" applyBorder="false" applyAlignment="true" applyProtection="false">
      <alignment horizontal="right"/>
    </xf>
    <xf borderId="0" numFmtId="112" fontId="22" fillId="0" applyNumberFormat="true" applyFill="false" applyFont="true" applyBorder="false" applyAlignment="true" applyProtection="false">
      <alignment horizontal="right"/>
    </xf>
    <xf borderId="14" numFmtId="113" fontId="23" fillId="0" applyNumberFormat="true" applyFill="false" applyFont="true" applyBorder="true" applyAlignment="true" applyProtection="false">
      <alignment horizontal="center"/>
    </xf>
    <xf borderId="15" numFmtId="0" fontId="24" fillId="0" applyNumberFormat="false" applyFill="false" applyFont="true" applyBorder="true" applyAlignment="true" applyProtection="false">
      <alignment horizontal="left"/>
    </xf>
    <xf borderId="16" numFmtId="114" fontId="25" fillId="0" applyNumberFormat="true" applyFill="false" applyFont="true" applyBorder="true" applyAlignment="true" applyProtection="false">
      <alignment horizontal="right"/>
    </xf>
    <xf borderId="17" numFmtId="115" fontId="26" fillId="0" applyNumberFormat="true" applyFill="false" applyFont="true" applyBorder="true" applyAlignment="true" applyProtection="false">
      <alignment horizontal="right"/>
    </xf>
    <xf borderId="0" numFmtId="116" fontId="27" fillId="0" applyNumberFormat="true" applyFill="false" applyFont="true" applyBorder="false" applyAlignment="true" applyProtection="false">
      <alignment horizontal="right"/>
    </xf>
    <xf borderId="0" numFmtId="117" fontId="28" fillId="0" applyNumberFormat="true" applyFill="false" applyFont="true" applyBorder="false" applyAlignment="true" applyProtection="false">
      <alignment horizontal="right"/>
    </xf>
    <xf borderId="18" numFmtId="0" fontId="29" fillId="0" applyNumberFormat="false" applyFill="false" applyFont="true" applyBorder="true" applyAlignment="true" applyProtection="false">
      <alignment horizontal="center" vertical="center"/>
    </xf>
    <xf borderId="19" numFmtId="0" fontId="30" fillId="0" applyNumberFormat="false" applyFill="false" applyFont="true" applyBorder="true" applyAlignment="true" applyProtection="false">
      <alignment horizontal="left" vertical="center" wrapText="true"/>
    </xf>
    <xf borderId="20" numFmtId="0" fontId="31" fillId="0" applyNumberFormat="false" applyFill="false" applyFont="true" applyBorder="true" applyAlignment="true" applyProtection="false">
      <alignment horizontal="center" vertical="center" wrapText="true"/>
    </xf>
    <xf borderId="21" numFmtId="0" fontId="32" fillId="0" applyNumberFormat="false" applyFill="false" applyFont="true" applyBorder="true" applyAlignment="true" applyProtection="false">
      <alignment horizontal="right" vertical="center" wrapText="true"/>
    </xf>
    <xf borderId="0" numFmtId="118" fontId="33" fillId="0" applyNumberFormat="true" applyFill="false" applyFont="true" applyBorder="false" applyAlignment="true" applyProtection="false">
      <alignment horizontal="center"/>
    </xf>
    <xf borderId="0" numFmtId="0" fontId="34" fillId="0" applyNumberFormat="false" applyFill="false" applyFont="true" applyBorder="false" applyAlignment="true" applyProtection="false">
      <alignment horizontal="left"/>
    </xf>
    <xf borderId="0" numFmtId="119" fontId="35" fillId="0" applyNumberFormat="true" applyFill="false" applyFont="true" applyBorder="false" applyAlignment="true" applyProtection="false">
      <alignment horizontal="center"/>
    </xf>
    <xf borderId="0" numFmtId="120" fontId="36" fillId="0" applyNumberFormat="true" applyFill="false" applyFont="true" applyBorder="false" applyAlignment="true" applyProtection="false">
      <alignment horizontal="right"/>
    </xf>
    <xf borderId="0" numFmtId="121" fontId="37" fillId="0" applyNumberFormat="true" applyFill="false" applyFont="true" applyBorder="false" applyAlignment="true" applyProtection="false">
      <alignment horizontal="right"/>
    </xf>
    <xf borderId="22" numFmtId="122" fontId="38" fillId="0" applyNumberFormat="true" applyFill="false" applyFont="true" applyBorder="true" applyAlignment="true" applyProtection="false">
      <alignment horizontal="center"/>
    </xf>
    <xf borderId="23" numFmtId="0" fontId="39" fillId="0" applyNumberFormat="false" applyFill="false" applyFont="true" applyBorder="true" applyAlignment="true" applyProtection="false">
      <alignment horizontal="left"/>
    </xf>
    <xf borderId="24" numFmtId="123" fontId="40" fillId="0" applyNumberFormat="true" applyFill="false" applyFont="true" applyBorder="true" applyAlignment="true" applyProtection="false">
      <alignment horizontal="center"/>
    </xf>
    <xf borderId="25" numFmtId="124" fontId="41" fillId="0" applyNumberFormat="true" applyFill="false" applyFont="true" applyBorder="true" applyAlignment="true" applyProtection="false">
      <alignment horizontal="right"/>
    </xf>
    <xf borderId="26" numFmtId="125" fontId="42" fillId="0" applyNumberFormat="true" applyFill="false" applyFont="true" applyBorder="true" applyAlignment="true" applyProtection="false">
      <alignment horizontal="right"/>
    </xf>
    <xf borderId="0" numFmtId="126" fontId="43" fillId="0" applyNumberFormat="true" applyFill="false" applyFont="true" applyBorder="false" applyAlignment="true" applyProtection="false">
      <alignment horizontal="right"/>
    </xf>
    <xf borderId="0" numFmtId="127" fontId="44" fillId="0" applyNumberFormat="true" applyFill="false" applyFont="true" applyBorder="false" applyAlignment="true" applyProtection="false">
      <alignment horizontal="right"/>
    </xf>
    <xf borderId="27" numFmtId="0" fontId="45" fillId="0" applyNumberFormat="false" applyFill="false" applyFont="true" applyBorder="true" applyAlignment="true" applyProtection="false">
      <alignment horizontal="center" vertical="center"/>
    </xf>
    <xf borderId="28" numFmtId="0" fontId="46" fillId="0" applyNumberFormat="false" applyFill="false" applyFont="true" applyBorder="true" applyAlignment="true" applyProtection="false">
      <alignment horizontal="left" vertical="center" wrapText="true"/>
    </xf>
    <xf borderId="29" numFmtId="0" fontId="47" fillId="0" applyNumberFormat="false" applyFill="false" applyFont="true" applyBorder="true" applyAlignment="true" applyProtection="false">
      <alignment horizontal="center" vertical="center" wrapText="true"/>
    </xf>
    <xf borderId="30" numFmtId="0" fontId="48" fillId="0" applyNumberFormat="false" applyFill="false" applyFont="true" applyBorder="true" applyAlignment="true" applyProtection="false">
      <alignment horizontal="right" vertical="center" wrapText="true"/>
    </xf>
    <xf borderId="0" numFmtId="128" fontId="49" fillId="0" applyNumberFormat="true" applyFill="false" applyFont="true" applyBorder="false" applyAlignment="true" applyProtection="false">
      <alignment horizontal="center"/>
    </xf>
    <xf borderId="0" numFmtId="0" fontId="50" fillId="0" applyNumberFormat="false" applyFill="false" applyFont="true" applyBorder="false" applyAlignment="true" applyProtection="false">
      <alignment horizontal="left"/>
    </xf>
    <xf borderId="0" numFmtId="129" fontId="51" fillId="0" applyNumberFormat="true" applyFill="false" applyFont="true" applyBorder="false" applyAlignment="true" applyProtection="false">
      <alignment horizontal="center"/>
    </xf>
    <xf borderId="0" numFmtId="130" fontId="52" fillId="0" applyNumberFormat="true" applyFill="false" applyFont="true" applyBorder="false" applyAlignment="true" applyProtection="false">
      <alignment horizontal="right"/>
    </xf>
    <xf borderId="31" numFmtId="131" fontId="53" fillId="0" applyNumberFormat="true" applyFill="false" applyFont="true" applyBorder="true" applyAlignment="true" applyProtection="false">
      <alignment horizontal="center"/>
    </xf>
    <xf borderId="32" numFmtId="0" fontId="54" fillId="0" applyNumberFormat="false" applyFill="false" applyFont="true" applyBorder="true" applyAlignment="true" applyProtection="false">
      <alignment horizontal="left"/>
    </xf>
    <xf borderId="33" numFmtId="132" fontId="55" fillId="0" applyNumberFormat="true" applyFill="false" applyFont="true" applyBorder="true" applyAlignment="true" applyProtection="false">
      <alignment horizontal="center"/>
    </xf>
    <xf borderId="34" numFmtId="133" fontId="56" fillId="0" applyNumberFormat="true" applyFill="false" applyFont="true" applyBorder="true" applyAlignment="true" applyProtection="false">
      <alignment horizontal="right"/>
    </xf>
    <xf borderId="0" numFmtId="134" fontId="57" fillId="0" applyNumberFormat="true" applyFill="false" applyFont="true" applyBorder="false" applyAlignment="true" applyProtection="false">
      <alignment horizontal="right"/>
    </xf>
    <xf borderId="0" numFmtId="135" fontId="58" fillId="0" applyNumberFormat="true" applyFill="false" applyFont="true" applyBorder="false" applyAlignment="true" applyProtection="false">
      <alignment horizontal="right"/>
    </xf>
    <xf borderId="35" numFmtId="0" fontId="59" fillId="0" applyNumberFormat="false" applyFill="false" applyFont="true" applyBorder="true" applyAlignment="true" applyProtection="false">
      <alignment horizontal="center" vertical="center"/>
    </xf>
    <xf borderId="36" numFmtId="0" fontId="60" fillId="0" applyNumberFormat="false" applyFill="false" applyFont="true" applyBorder="true" applyAlignment="true" applyProtection="false">
      <alignment horizontal="center" vertical="center" wrapText="true"/>
    </xf>
    <xf borderId="0" numFmtId="136" fontId="61" fillId="0" applyNumberFormat="true" applyFill="false" applyFont="true" applyBorder="false" applyAlignment="true" applyProtection="false">
      <alignment horizontal="center"/>
    </xf>
    <xf borderId="0" numFmtId="137" fontId="62" fillId="0" applyNumberFormat="true" applyFill="false" applyFont="true" applyBorder="false" applyAlignment="true" applyProtection="false">
      <alignment horizontal="right"/>
    </xf>
    <xf borderId="0" numFmtId="138" fontId="63" fillId="0" applyNumberFormat="true" applyFill="false" applyFont="true" applyBorder="false" applyAlignment="true" applyProtection="false">
      <alignment horizontal="right"/>
    </xf>
    <xf borderId="37" numFmtId="0" fontId="64" fillId="0" applyNumberFormat="false" applyFill="false" applyFont="true" applyBorder="true" applyAlignment="true" applyProtection="false">
      <alignment horizontal="center" vertical="center" wrapText="true"/>
    </xf>
    <xf borderId="38" numFmtId="0" fontId="65" fillId="0" applyNumberFormat="false" applyFill="false" applyFont="true" applyBorder="true" applyAlignment="true" applyProtection="false">
      <alignment horizontal="left" vertical="center" wrapText="true"/>
    </xf>
    <xf borderId="39" numFmtId="0" fontId="66" fillId="0" applyNumberFormat="false" applyFill="false" applyFont="true" applyBorder="true" applyAlignment="true" applyProtection="false">
      <alignment horizontal="center" vertical="center" wrapText="true"/>
    </xf>
    <xf borderId="40" numFmtId="0" fontId="67" fillId="0" applyNumberFormat="false" applyFill="false" applyFont="true" applyBorder="true" applyAlignment="true" applyProtection="false">
      <alignment horizontal="right" vertical="center" wrapText="true"/>
    </xf>
    <xf borderId="41" numFmtId="0" fontId="68" fillId="0" applyNumberFormat="false" applyFill="false" applyFont="true" applyBorder="true" applyAlignment="true" applyProtection="false">
      <alignment horizontal="center" vertical="center" wrapText="true"/>
    </xf>
    <xf borderId="0" numFmtId="139" fontId="69" fillId="0" applyNumberFormat="true" applyFill="false" applyFont="true" applyBorder="false" applyAlignment="true" applyProtection="false">
      <alignment horizontal="center"/>
    </xf>
    <xf borderId="0" numFmtId="0" fontId="70" fillId="0" applyNumberFormat="false" applyFill="false" applyFont="true" applyBorder="false" applyAlignment="true" applyProtection="false">
      <alignment horizontal="left"/>
    </xf>
    <xf borderId="0" numFmtId="0" fontId="71" fillId="0" applyNumberFormat="false" applyFill="false" applyFont="true" applyBorder="false" applyAlignment="true" applyProtection="false">
      <alignment horizontal="center"/>
    </xf>
    <xf borderId="0" numFmtId="0" fontId="72" fillId="0" applyNumberFormat="false" applyFill="false" applyFont="true" applyBorder="false" applyAlignment="true" applyProtection="false">
      <alignment horizontal="center"/>
    </xf>
    <xf borderId="42" numFmtId="140" fontId="73" fillId="0" applyNumberFormat="true" applyFill="false" applyFont="true" applyBorder="true" applyAlignment="true" applyProtection="false">
      <alignment horizontal="center"/>
    </xf>
    <xf borderId="43" numFmtId="0" fontId="74" fillId="0" applyNumberFormat="false" applyFill="false" applyFont="true" applyBorder="true" applyAlignment="true" applyProtection="false">
      <alignment horizontal="left"/>
    </xf>
    <xf borderId="44" numFmtId="0" fontId="75" fillId="0" applyNumberFormat="false" applyFill="false" applyFont="true" applyBorder="true" applyAlignment="true" applyProtection="false">
      <alignment horizontal="center"/>
    </xf>
    <xf borderId="45" numFmtId="0" fontId="76" fillId="0" applyNumberFormat="false" applyFill="false" applyFont="true" applyBorder="true" applyAlignment="true" applyProtection="false">
      <alignment horizontal="center"/>
    </xf>
    <xf borderId="0" numFmtId="141" fontId="77" fillId="0" applyNumberFormat="true" applyFill="false" applyFont="true" applyBorder="false" applyAlignment="true" applyProtection="false">
      <alignment horizontal="center" vertical="center"/>
    </xf>
    <xf borderId="0" numFmtId="0" fontId="78" fillId="0" applyNumberFormat="false" applyFill="false" applyFont="true" applyBorder="false" applyAlignment="true" applyProtection="false">
      <alignment horizontal="left" vertical="center" wrapText="true"/>
    </xf>
    <xf borderId="46" numFmtId="0" fontId="79" fillId="0" applyNumberFormat="false" applyFill="false" applyFont="true" applyBorder="true" applyAlignment="true" applyProtection="false">
      <alignment horizontal="left" vertical="center" wrapText="true"/>
    </xf>
    <xf borderId="47" numFmtId="0" fontId="80" fillId="0" applyNumberFormat="false" applyFill="false" applyFont="true" applyBorder="true" applyAlignment="true" applyProtection="false">
      <alignment horizontal="center" vertical="center" wrapText="true"/>
    </xf>
    <xf borderId="48" numFmtId="0" fontId="81" fillId="0" applyNumberFormat="false" applyFill="false" applyFont="true" applyBorder="true" applyAlignment="true" applyProtection="false">
      <alignment horizontal="right" vertical="center" wrapText="true"/>
    </xf>
    <xf borderId="49" numFmtId="142" fontId="82" fillId="0" applyNumberFormat="true" applyFill="false" applyFont="true" applyBorder="true" applyAlignment="true" applyProtection="false">
      <alignment horizontal="center"/>
    </xf>
    <xf borderId="50" numFmtId="0" fontId="83" fillId="0" applyNumberFormat="false" applyFill="false" applyFont="true" applyBorder="true" applyAlignment="true" applyProtection="false">
      <alignment horizontal="left"/>
    </xf>
    <xf borderId="51" numFmtId="143" fontId="84" fillId="0" applyNumberFormat="true" applyFill="false" applyFont="true" applyBorder="true" applyAlignment="true" applyProtection="false">
      <alignment horizontal="center"/>
    </xf>
    <xf borderId="52" numFmtId="144" fontId="85" fillId="0" applyNumberFormat="true" applyFill="false" applyFont="true" applyBorder="true" applyAlignment="true" applyProtection="false">
      <alignment horizontal="right"/>
    </xf>
    <xf borderId="53" numFmtId="145" fontId="86" fillId="0" applyNumberFormat="true" applyFill="false" applyFont="true" applyBorder="true" applyAlignment="true" applyProtection="false">
      <alignment horizontal="right"/>
    </xf>
    <xf borderId="0" numFmtId="146" fontId="87" fillId="0" applyNumberFormat="true" applyFill="false" applyFont="true" applyBorder="false" applyAlignment="true" applyProtection="false">
      <alignment horizontal="center"/>
    </xf>
    <xf borderId="0" numFmtId="0" fontId="88" fillId="0" applyNumberFormat="false" applyFill="false" applyFont="true" applyBorder="false" applyAlignment="true" applyProtection="false">
      <alignment horizontal="left"/>
    </xf>
    <xf borderId="0" numFmtId="147" fontId="89" fillId="0" applyNumberFormat="true" applyFill="false" applyFont="true" applyBorder="false" applyAlignment="true" applyProtection="false">
      <alignment horizontal="center"/>
    </xf>
    <xf borderId="0" numFmtId="148" fontId="90" fillId="0" applyNumberFormat="true" applyFill="false" applyFont="true" applyBorder="false" applyAlignment="true" applyProtection="false">
      <alignment horizontal="right"/>
    </xf>
    <xf borderId="0" numFmtId="149" fontId="91" fillId="0" applyNumberFormat="true" applyFill="false" applyFont="true" applyBorder="false" applyAlignment="true" applyProtection="false">
      <alignment horizontal="right"/>
    </xf>
    <xf borderId="0" numFmtId="0" fontId="92" fillId="0" applyNumberFormat="false" applyFill="false" applyFont="true" applyBorder="false" applyAlignment="true" applyProtection="false">
      <alignment horizontal="left" vertical="center" wrapText="true"/>
    </xf>
    <xf borderId="54" numFmtId="0" fontId="93" fillId="0" applyNumberFormat="false" applyFill="false" applyFont="true" applyBorder="true" applyAlignment="true" applyProtection="false">
      <alignment horizontal="left" vertical="center" wrapText="true"/>
    </xf>
    <xf borderId="55" numFmtId="0" fontId="94" fillId="0" applyNumberFormat="false" applyFill="false" applyFont="true" applyBorder="true" applyAlignment="true" applyProtection="false">
      <alignment horizontal="center" vertical="center" wrapText="true"/>
    </xf>
    <xf borderId="56" numFmtId="0" fontId="95" fillId="0" applyNumberFormat="false" applyFill="false" applyFont="true" applyBorder="true" applyAlignment="true" applyProtection="false">
      <alignment horizontal="right" vertical="center" wrapText="true"/>
    </xf>
    <xf borderId="57" numFmtId="0" fontId="96" fillId="0" applyNumberFormat="false" applyFill="false" applyFont="true" applyBorder="true" applyAlignment="true" applyProtection="false">
      <alignment horizontal="right" vertical="center" wrapText="true"/>
    </xf>
    <xf borderId="0" numFmtId="0" fontId="97" fillId="0" applyNumberFormat="false" applyFill="false" applyFont="true" applyBorder="false" applyAlignment="true" applyProtection="false">
      <alignment horizontal="left"/>
    </xf>
    <xf borderId="0" numFmtId="150" fontId="98" fillId="0" applyNumberFormat="true" applyFill="false" applyFont="true" applyBorder="false" applyAlignment="true" applyProtection="false">
      <alignment horizontal="right"/>
    </xf>
    <xf borderId="0" numFmtId="151" fontId="99" fillId="0" applyNumberFormat="true" applyFill="false" applyFont="true" applyBorder="false" applyAlignment="true" applyProtection="false">
      <alignment horizontal="center"/>
    </xf>
    <xf borderId="0" numFmtId="152" fontId="100" fillId="0" applyNumberFormat="true" applyFill="false" applyFont="true" applyBorder="false" applyAlignment="true" applyProtection="false">
      <alignment horizontal="center"/>
    </xf>
    <xf borderId="0" numFmtId="153" fontId="101" fillId="0" applyNumberFormat="true" applyFill="false" applyFont="true" applyBorder="false" applyAlignment="true" applyProtection="false">
      <alignment horizontal="right"/>
    </xf>
    <xf borderId="58" numFmtId="154" fontId="102" fillId="0" applyNumberFormat="true" applyFill="false" applyFont="true" applyBorder="true" applyAlignment="true" applyProtection="false">
      <alignment horizontal="right"/>
    </xf>
    <xf borderId="0" numFmtId="155" fontId="103" fillId="0" applyNumberFormat="true" applyFill="false" applyFont="true" applyBorder="false" applyAlignment="true" applyProtection="false">
      <alignment horizontal="right"/>
    </xf>
    <xf borderId="0" numFmtId="156" fontId="104" fillId="0" applyNumberFormat="true" applyFill="false" applyFont="true" applyBorder="false" applyAlignment="true" applyProtection="false">
      <alignment horizontal="center"/>
    </xf>
    <xf borderId="0" numFmtId="0" fontId="105" fillId="0" applyNumberFormat="false" applyFill="false" applyFont="true" applyBorder="false" applyAlignment="true" applyProtection="false">
      <alignment horizontal="right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Relationship Target="worksheets/sheet6.xml" Type="http://schemas.openxmlformats.org/officeDocument/2006/relationships/worksheet" Id="rId9"/><Relationship Target="worksheets/sheet7.xml" Type="http://schemas.openxmlformats.org/officeDocument/2006/relationships/worksheet" Id="rId10"/><Relationship Target="worksheets/sheet8.xml" Type="http://schemas.openxmlformats.org/officeDocument/2006/relationships/worksheet" Id="rId11"/><Relationship Target="styles.xml" Type="http://schemas.openxmlformats.org/officeDocument/2006/relationships/styles" Id="rId12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Споредба по 7 денa</a:t>
            </a:r>
          </a:p>
        </c:rich>
      </c:tx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true"/>
        <c:ser>
          <c:idx val="0"/>
          <c:order val="0"/>
          <c:tx>
            <c:strRef>
              <c:f>'Споредба по 7 денa'!$B$16:$B$16</c:f>
              <c:strCache>
                <c:ptCount val="1"/>
                <c:pt idx="0">
                  <c:v>лото</c:v>
                </c:pt>
              </c:strCache>
            </c:strRef>
          </c:tx>
          <c:dPt>
            <c:idx val="0"/>
            <c:spPr>
              <a:solidFill>
                <a:srgbClr val="1f77b4"/>
              </a:solidFill>
            </c:spPr>
          </c:dPt>
          <c:dPt>
            <c:idx val="1"/>
            <c:spPr>
              <a:solidFill>
                <a:srgbClr val="1f77b4"/>
              </a:solidFill>
            </c:spPr>
          </c:dPt>
          <c:dPt>
            <c:idx val="2"/>
            <c:spPr>
              <a:solidFill>
                <a:srgbClr val="1f77b4"/>
              </a:solidFill>
            </c:spPr>
          </c:dPt>
          <c:cat>
            <c:strRef>
              <c:f>'Споредба по 7 денa'!$C$15:$E$15</c:f>
              <c:strCache>
                <c:ptCount val="3"/>
                <c:pt idx="0">
                  <c:v>А</c:v>
                </c:pt>
                <c:pt idx="1">
                  <c:v>Б</c:v>
                </c:pt>
                <c:pt idx="2">
                  <c:v>В</c:v>
                </c:pt>
              </c:strCache>
            </c:strRef>
          </c:cat>
          <c:val>
            <c:numRef>
              <c:f>'Споредба по 7 денa'!$C$16:$E$16</c:f>
              <c:numCache>
                <c:formatCode>General</c:formatCode>
                <c:ptCount val="3"/>
                <c:pt idx="0" formatCode="General">
                  <c:v>0</c:v>
                </c:pt>
                <c:pt idx="1" formatCode="General">
                  <c:v>0</c:v>
                </c:pt>
                <c:pt idx="2" formatCode="General">
                  <c:v>0</c:v>
                </c:pt>
              </c:numCache>
            </c:numRef>
          </c:val>
          <c:shape val="box"/>
        </c:ser>
        <c:ser>
          <c:idx val="1"/>
          <c:order val="1"/>
          <c:tx>
            <c:strRef>
              <c:f>'Споредба по 7 денa'!$B$17:$B$17</c:f>
              <c:strCache>
                <c:ptCount val="1"/>
                <c:pt idx="0">
                  <c:v>инстанти</c:v>
                </c:pt>
              </c:strCache>
            </c:strRef>
          </c:tx>
          <c:dPt>
            <c:idx val="0"/>
            <c:spPr>
              <a:solidFill>
                <a:srgbClr val="ff7f0e"/>
              </a:solidFill>
            </c:spPr>
          </c:dPt>
          <c:dPt>
            <c:idx val="1"/>
            <c:spPr>
              <a:solidFill>
                <a:srgbClr val="ff7f0e"/>
              </a:solidFill>
            </c:spPr>
          </c:dPt>
          <c:dPt>
            <c:idx val="2"/>
            <c:spPr>
              <a:solidFill>
                <a:srgbClr val="ff7f0e"/>
              </a:solidFill>
            </c:spPr>
          </c:dPt>
          <c:cat>
            <c:strRef>
              <c:f>'Споредба по 7 денa'!$C$15:$E$15</c:f>
              <c:strCache>
                <c:ptCount val="3"/>
                <c:pt idx="0">
                  <c:v>А</c:v>
                </c:pt>
                <c:pt idx="1">
                  <c:v>Б</c:v>
                </c:pt>
                <c:pt idx="2">
                  <c:v>В</c:v>
                </c:pt>
              </c:strCache>
            </c:strRef>
          </c:cat>
          <c:val>
            <c:numRef>
              <c:f>'Споредба по 7 денa'!$C$17:$E$17</c:f>
              <c:numCache>
                <c:formatCode>General</c:formatCode>
                <c:ptCount val="3"/>
                <c:pt idx="0" formatCode="General">
                  <c:v>0</c:v>
                </c:pt>
                <c:pt idx="1" formatCode="General">
                  <c:v>0</c:v>
                </c:pt>
                <c:pt idx="2" formatCode="General">
                  <c:v>0</c:v>
                </c:pt>
              </c:numCache>
            </c:numRef>
          </c:val>
          <c:shape val="box"/>
        </c:ser>
        <c:axId val="964632"/>
        <c:axId val="13817"/>
      </c:bar3DChart>
      <c:catAx>
        <c:axId val="96463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3817"/>
        <c:crosses val="autoZero"/>
        <c:auto val="1"/>
        <c:lblAlgn val="ctr"/>
        <c:lblOffset val="100"/>
        <c:tickLblSkip val="1"/>
        <c:tickMarkSkip val="1"/>
      </c:catAx>
      <c:valAx>
        <c:axId val="13817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#,###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64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Учество во вкупен промет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1f77b4"/>
              </a:solidFill>
            </c:spPr>
          </c:dPt>
          <c:dPt>
            <c:idx val="1"/>
            <c:spPr>
              <a:solidFill>
                <a:srgbClr val="ff7f0e"/>
              </a:solidFill>
            </c:spPr>
          </c:dPt>
          <c:dPt>
            <c:idx val="2"/>
            <c:spPr>
              <a:solidFill>
                <a:srgbClr val="2ca02c"/>
              </a:solidFill>
            </c:spPr>
          </c:dPt>
          <c:dPt>
            <c:idx val="3"/>
            <c:spPr>
              <a:solidFill>
                <a:srgbClr val="d62728"/>
              </a:solidFill>
            </c:spPr>
          </c:dPt>
          <c:dPt>
            <c:idx val="4"/>
            <c:spPr>
              <a:solidFill>
                <a:srgbClr val="9467bd"/>
              </a:solidFill>
            </c:spPr>
          </c:dPt>
          <c:dPt>
            <c:idx val="5"/>
            <c:spPr>
              <a:solidFill>
                <a:srgbClr val="8c564b"/>
              </a:solidFill>
            </c:spPr>
          </c:dPt>
          <c:dPt>
            <c:idx val="6"/>
            <c:spPr>
              <a:solidFill>
                <a:srgbClr val="e377c2"/>
              </a:solidFill>
            </c:spPr>
          </c:dPt>
          <c:dPt>
            <c:idx val="7"/>
            <c:spPr>
              <a:solidFill>
                <a:srgbClr val="7f7f7f"/>
              </a:solidFill>
            </c:spPr>
          </c:dPt>
          <c:dPt>
            <c:idx val="8"/>
            <c:spPr>
              <a:solidFill>
                <a:srgbClr val="bcbd22"/>
              </a:solidFill>
            </c:spPr>
          </c:dPt>
          <c:dPt>
            <c:idx val="9"/>
            <c:spPr>
              <a:solidFill>
                <a:srgbClr val="17becf"/>
              </a:solidFill>
            </c:spPr>
          </c:dPt>
          <c:cat>
            <c:strRef>
              <c:f>'Учество'!$B$13:$B$16</c:f>
              <c:strCache>
                <c:ptCount val="4"/>
                <c:pt idx="0">
                  <c:v>индиректна лото</c:v>
                </c:pt>
                <c:pt idx="1">
                  <c:v>индиректна инстанти</c:v>
                </c:pt>
                <c:pt idx="2">
                  <c:v>директна лото</c:v>
                </c:pt>
                <c:pt idx="3">
                  <c:v>директна инстанти</c:v>
                </c:pt>
              </c:strCache>
            </c:strRef>
          </c:cat>
          <c:val>
            <c:numRef>
              <c:f>'Учество'!$C$13:$C$16</c:f>
              <c:numCache>
                <c:formatCode>General</c:formatCode>
                <c:ptCount val="4"/>
                <c:pt idx="0" formatCode="General">
                  <c:v>0</c:v>
                </c:pt>
                <c:pt idx="1" formatCode="General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</c:numCache>
            </c:numRef>
          </c:val>
        </c:ser>
        <c:dLbls>
          <c:dLblPos val="outEnd"/>
          <c:showLegendKey val="false"/>
          <c:showVal val="false"/>
          <c:showCatName val="false"/>
          <c:showSerName val="false"/>
          <c:showPercent val="true"/>
          <c:showBubbleSize val="false"/>
          <c:showLeaderLines val="false"/>
        </c:dLbls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Структура на индиректна продажба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1f77b4"/>
              </a:solidFill>
            </c:spPr>
          </c:dPt>
          <c:dPt>
            <c:idx val="1"/>
            <c:spPr>
              <a:solidFill>
                <a:srgbClr val="ff7f0e"/>
              </a:solidFill>
            </c:spPr>
          </c:dPt>
          <c:dPt>
            <c:idx val="2"/>
            <c:spPr>
              <a:solidFill>
                <a:srgbClr val="2ca02c"/>
              </a:solidFill>
            </c:spPr>
          </c:dPt>
          <c:dPt>
            <c:idx val="3"/>
            <c:spPr>
              <a:solidFill>
                <a:srgbClr val="d62728"/>
              </a:solidFill>
            </c:spPr>
          </c:dPt>
          <c:dPt>
            <c:idx val="4"/>
            <c:spPr>
              <a:solidFill>
                <a:srgbClr val="9467bd"/>
              </a:solidFill>
            </c:spPr>
          </c:dPt>
          <c:dPt>
            <c:idx val="5"/>
            <c:spPr>
              <a:solidFill>
                <a:srgbClr val="8c564b"/>
              </a:solidFill>
            </c:spPr>
          </c:dPt>
          <c:dPt>
            <c:idx val="6"/>
            <c:spPr>
              <a:solidFill>
                <a:srgbClr val="e377c2"/>
              </a:solidFill>
            </c:spPr>
          </c:dPt>
          <c:dPt>
            <c:idx val="7"/>
            <c:spPr>
              <a:solidFill>
                <a:srgbClr val="7f7f7f"/>
              </a:solidFill>
            </c:spPr>
          </c:dPt>
          <c:dPt>
            <c:idx val="8"/>
            <c:spPr>
              <a:solidFill>
                <a:srgbClr val="bcbd22"/>
              </a:solidFill>
            </c:spPr>
          </c:dPt>
          <c:dPt>
            <c:idx val="9"/>
            <c:spPr>
              <a:solidFill>
                <a:srgbClr val="17becf"/>
              </a:solidFill>
            </c:spPr>
          </c:dPt>
          <c:cat>
            <c:strRef>
              <c:f>'Остаток'!$B$12:$B$16</c:f>
              <c:strCache>
                <c:ptCount val="5"/>
                <c:pt idx="0">
                  <c:v>фонд</c:v>
                </c:pt>
                <c:pt idx="1">
                  <c:v>провизија</c:v>
                </c:pt>
                <c:pt idx="2">
                  <c:v>МПМ</c:v>
                </c:pt>
                <c:pt idx="3">
                  <c:v>РМ</c:v>
                </c:pt>
                <c:pt idx="4">
                  <c:v>остаток</c:v>
                </c:pt>
              </c:strCache>
            </c:strRef>
          </c:cat>
          <c:val>
            <c:numRef>
              <c:f>'Остаток'!$C$12:$C$16</c:f>
              <c:numCache>
                <c:formatCode>General</c:formatCode>
                <c:ptCount val="5"/>
                <c:pt idx="0" formatCode="General">
                  <c:v>13504330.77</c:v>
                </c:pt>
                <c:pt idx="1" formatCode="General">
                  <c:v>1661143.8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</c:numCache>
            </c:numRef>
          </c:val>
        </c:ser>
        <c:dLbls>
          <c:dLblPos val="outEnd"/>
          <c:showLegendKey val="false"/>
          <c:showVal val="false"/>
          <c:showCatName val="false"/>
          <c:showSerName val="false"/>
          <c:showPercent val="true"/>
          <c:showBubbleSize val="false"/>
          <c:showLeaderLines val="true"/>
        </c:dLbls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Структура на директна продажба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1f77b4"/>
              </a:solidFill>
            </c:spPr>
          </c:dPt>
          <c:dPt>
            <c:idx val="1"/>
            <c:spPr>
              <a:solidFill>
                <a:srgbClr val="ff7f0e"/>
              </a:solidFill>
            </c:spPr>
          </c:dPt>
          <c:dPt>
            <c:idx val="2"/>
            <c:spPr>
              <a:solidFill>
                <a:srgbClr val="2ca02c"/>
              </a:solidFill>
            </c:spPr>
          </c:dPt>
          <c:dPt>
            <c:idx val="3"/>
            <c:spPr>
              <a:solidFill>
                <a:srgbClr val="d62728"/>
              </a:solidFill>
            </c:spPr>
          </c:dPt>
          <c:dPt>
            <c:idx val="4"/>
            <c:spPr>
              <a:solidFill>
                <a:srgbClr val="9467bd"/>
              </a:solidFill>
            </c:spPr>
          </c:dPt>
          <c:dPt>
            <c:idx val="5"/>
            <c:spPr>
              <a:solidFill>
                <a:srgbClr val="8c564b"/>
              </a:solidFill>
            </c:spPr>
          </c:dPt>
          <c:dPt>
            <c:idx val="6"/>
            <c:spPr>
              <a:solidFill>
                <a:srgbClr val="e377c2"/>
              </a:solidFill>
            </c:spPr>
          </c:dPt>
          <c:dPt>
            <c:idx val="7"/>
            <c:spPr>
              <a:solidFill>
                <a:srgbClr val="7f7f7f"/>
              </a:solidFill>
            </c:spPr>
          </c:dPt>
          <c:dPt>
            <c:idx val="8"/>
            <c:spPr>
              <a:solidFill>
                <a:srgbClr val="bcbd22"/>
              </a:solidFill>
            </c:spPr>
          </c:dPt>
          <c:dPt>
            <c:idx val="9"/>
            <c:spPr>
              <a:solidFill>
                <a:srgbClr val="17becf"/>
              </a:solidFill>
            </c:spPr>
          </c:dPt>
          <c:cat>
            <c:strRef>
              <c:f>'Остаток'!$M$12:$M$14</c:f>
              <c:strCache>
                <c:ptCount val="3"/>
                <c:pt idx="0">
                  <c:v>фонд</c:v>
                </c:pt>
                <c:pt idx="1">
                  <c:v>РМ</c:v>
                </c:pt>
                <c:pt idx="2">
                  <c:v>остаток</c:v>
                </c:pt>
              </c:strCache>
            </c:strRef>
          </c:cat>
          <c:val>
            <c:numRef>
              <c:f>'Остаток'!$N$12:$N$14</c:f>
              <c:numCache>
                <c:formatCode>General</c:formatCode>
                <c:ptCount val="3"/>
                <c:pt idx="0" formatCode="General">
                  <c:v>1139289.835</c:v>
                </c:pt>
                <c:pt idx="1" formatCode="General">
                  <c:v>0</c:v>
                </c:pt>
                <c:pt idx="2" formatCode="General">
                  <c:v>0</c:v>
                </c:pt>
              </c:numCache>
            </c:numRef>
          </c:val>
        </c:ser>
        <c:dLbls>
          <c:dLblPos val="outEnd"/>
          <c:showLegendKey val="false"/>
          <c:showVal val="false"/>
          <c:showCatName val="false"/>
          <c:showSerName val="false"/>
          <c:showPercent val="true"/>
          <c:showBubbleSize val="false"/>
          <c:showLeaderLines val="true"/>
        </c:dLbls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Неделен промет 2016/2015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tx>
            <c:strRef>
              <c:f>'Неделно'!$A$1:$A$1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1f77b4"/>
            </a:solidFill>
            <a:ln w="28800">
              <a:solidFill>
                <a:srgbClr val="1f77b4"/>
              </a:solidFill>
            </a:ln>
            <a:round/>
          </c:spPr>
          <c:marker>
            <c:symbol val="none"/>
          </c:marker>
          <c:cat>
            <c:strRef>
              <c:f>'Неделно'!$A$3:$A$37</c:f>
              <c:strCach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strCache>
            </c:strRef>
          </c:cat>
          <c:val>
            <c:numRef>
              <c:f>'Неделно'!$D$3:$D$37</c:f>
              <c:numCache>
                <c:formatCode>General</c:formatCode>
                <c:ptCount val="35"/>
                <c:pt idx="0" formatCode="General">
                  <c:v>9112505.0</c:v>
                </c:pt>
                <c:pt idx="1" formatCode="General">
                  <c:v>6845390.0</c:v>
                </c:pt>
                <c:pt idx="2" formatCode="General">
                  <c:v>8387250.0</c:v>
                </c:pt>
                <c:pt idx="3" formatCode="General">
                  <c:v>5531980.0</c:v>
                </c:pt>
                <c:pt idx="4" formatCode="General">
                  <c:v>5645685.0</c:v>
                </c:pt>
                <c:pt idx="5" formatCode="General">
                  <c:v>5649885.0</c:v>
                </c:pt>
                <c:pt idx="6" formatCode="General">
                  <c:v>5752810.0</c:v>
                </c:pt>
                <c:pt idx="7" formatCode="General">
                  <c:v>5804015.0</c:v>
                </c:pt>
                <c:pt idx="8" formatCode="General">
                  <c:v>5525085.0</c:v>
                </c:pt>
                <c:pt idx="9" formatCode="General">
                  <c:v>5818960.0</c:v>
                </c:pt>
                <c:pt idx="10" formatCode="General">
                  <c:v>5713680.0</c:v>
                </c:pt>
                <c:pt idx="11" formatCode="General">
                  <c:v>5846125.0</c:v>
                </c:pt>
                <c:pt idx="12" formatCode="General">
                  <c:v>5668690.0</c:v>
                </c:pt>
                <c:pt idx="13" formatCode="General">
                  <c:v>5374785.0</c:v>
                </c:pt>
                <c:pt idx="14" formatCode="General">
                  <c:v>5546110.0</c:v>
                </c:pt>
                <c:pt idx="15" formatCode="General">
                  <c:v>5150060.0</c:v>
                </c:pt>
                <c:pt idx="16" formatCode="General">
                  <c:v>5182350.0</c:v>
                </c:pt>
                <c:pt idx="17" formatCode="General">
                  <c:v>5274900.0</c:v>
                </c:pt>
                <c:pt idx="18" formatCode="General">
                  <c:v>5532370.0</c:v>
                </c:pt>
                <c:pt idx="19" formatCode="General">
                  <c:v>5791335.0</c:v>
                </c:pt>
                <c:pt idx="20" formatCode="General">
                  <c:v>5419765.0</c:v>
                </c:pt>
                <c:pt idx="21" formatCode="General">
                  <c:v>5042050.0</c:v>
                </c:pt>
                <c:pt idx="22" formatCode="General">
                  <c:v>5453955.0</c:v>
                </c:pt>
                <c:pt idx="23" formatCode="General">
                  <c:v>5490160.0</c:v>
                </c:pt>
                <c:pt idx="24" formatCode="General">
                  <c:v>4992650.0</c:v>
                </c:pt>
                <c:pt idx="25" formatCode="General">
                  <c:v>4619205.0</c:v>
                </c:pt>
                <c:pt idx="26" formatCode="General">
                  <c:v>4955635.0</c:v>
                </c:pt>
                <c:pt idx="27" formatCode="General">
                  <c:v>5152980.0</c:v>
                </c:pt>
                <c:pt idx="28" formatCode="General">
                  <c:v>5573835.0</c:v>
                </c:pt>
                <c:pt idx="29" formatCode="General">
                  <c:v>5700285.0</c:v>
                </c:pt>
                <c:pt idx="30" formatCode="General">
                  <c:v>5514905.0</c:v>
                </c:pt>
                <c:pt idx="31" formatCode="General">
                  <c:v>5586440.0</c:v>
                </c:pt>
                <c:pt idx="32" formatCode="General">
                  <c:v>5750395.0</c:v>
                </c:pt>
                <c:pt idx="33" formatCode="General">
                  <c:v>5987405.0</c:v>
                </c:pt>
                <c:pt idx="34" formatCode="General">
                  <c:v>6536465.0</c:v>
                </c:pt>
              </c:numCache>
            </c:numRef>
          </c:val>
        </c:ser>
        <c:ser>
          <c:idx val="1"/>
          <c:order val="1"/>
          <c:tx>
            <c:strRef>
              <c:f>'Неделно'!$F$1:$F$1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ff7f0e"/>
            </a:solidFill>
            <a:ln w="28800">
              <a:solidFill>
                <a:srgbClr val="ff7f0e"/>
              </a:solidFill>
            </a:ln>
            <a:round/>
          </c:spPr>
          <c:marker>
            <c:symbol val="none"/>
          </c:marker>
          <c:val>
            <c:numRef>
              <c:f>'Неделно'!$I$3:$I$37</c:f>
              <c:numCache>
                <c:formatCode>General</c:formatCode>
                <c:ptCount val="35"/>
                <c:pt idx="0" formatCode="General">
                  <c:v>7671935.0</c:v>
                </c:pt>
                <c:pt idx="1" formatCode="General">
                  <c:v>4571095.0</c:v>
                </c:pt>
                <c:pt idx="2" formatCode="General">
                  <c:v>6066440.0</c:v>
                </c:pt>
                <c:pt idx="3" formatCode="General">
                  <c:v>4385665.0</c:v>
                </c:pt>
                <c:pt idx="4" formatCode="General">
                  <c:v>4405855.0</c:v>
                </c:pt>
                <c:pt idx="5" formatCode="General">
                  <c:v>4684595.0</c:v>
                </c:pt>
                <c:pt idx="6" formatCode="General">
                  <c:v>4398560.0</c:v>
                </c:pt>
                <c:pt idx="7" formatCode="General">
                  <c:v>4325215.0</c:v>
                </c:pt>
                <c:pt idx="8" formatCode="General">
                  <c:v>4332925.0</c:v>
                </c:pt>
                <c:pt idx="9" formatCode="General">
                  <c:v>4521460.0</c:v>
                </c:pt>
                <c:pt idx="10" formatCode="General">
                  <c:v>4802720.0</c:v>
                </c:pt>
                <c:pt idx="11" formatCode="General">
                  <c:v>4269885.0</c:v>
                </c:pt>
                <c:pt idx="12" formatCode="General">
                  <c:v>4240835.0</c:v>
                </c:pt>
                <c:pt idx="13" formatCode="General">
                  <c:v>4481215.0</c:v>
                </c:pt>
                <c:pt idx="14" formatCode="General">
                  <c:v>4604600.0</c:v>
                </c:pt>
                <c:pt idx="15" formatCode="General">
                  <c:v>4090395.0</c:v>
                </c:pt>
                <c:pt idx="16" formatCode="General">
                  <c:v>3990260.0</c:v>
                </c:pt>
                <c:pt idx="17" formatCode="General">
                  <c:v>3745280.0</c:v>
                </c:pt>
                <c:pt idx="18" formatCode="General">
                  <c:v>3751075.0</c:v>
                </c:pt>
                <c:pt idx="19" formatCode="General">
                  <c:v>3750835.0</c:v>
                </c:pt>
                <c:pt idx="20" formatCode="General">
                  <c:v>3692750.0</c:v>
                </c:pt>
                <c:pt idx="21" formatCode="General">
                  <c:v>3619185.0</c:v>
                </c:pt>
                <c:pt idx="22" formatCode="General">
                  <c:v>3762245.0</c:v>
                </c:pt>
                <c:pt idx="23" formatCode="General">
                  <c:v>3776735.0</c:v>
                </c:pt>
                <c:pt idx="24" formatCode="General">
                  <c:v>3908485.0</c:v>
                </c:pt>
                <c:pt idx="25" formatCode="General">
                  <c:v>3662105.0</c:v>
                </c:pt>
                <c:pt idx="26" formatCode="General">
                  <c:v>3980220.0</c:v>
                </c:pt>
                <c:pt idx="27" formatCode="General">
                  <c:v>3734210.0</c:v>
                </c:pt>
                <c:pt idx="28" formatCode="General">
                  <c:v>3712015.0</c:v>
                </c:pt>
                <c:pt idx="29" formatCode="General">
                  <c:v>3564895.0</c:v>
                </c:pt>
                <c:pt idx="30" formatCode="General">
                  <c:v>3419635.0</c:v>
                </c:pt>
                <c:pt idx="31" formatCode="General">
                  <c:v>3510905.0</c:v>
                </c:pt>
                <c:pt idx="32" formatCode="General">
                  <c:v>3993420.0</c:v>
                </c:pt>
                <c:pt idx="33" formatCode="General">
                  <c:v>3765180.0</c:v>
                </c:pt>
                <c:pt idx="34" formatCode="General">
                  <c:v>3619295.0</c:v>
                </c:pt>
              </c:numCache>
            </c:numRef>
          </c:val>
        </c:ser>
        <c:axId val="15623303"/>
        <c:axId val="9829733"/>
      </c:lineChart>
      <c:catAx>
        <c:axId val="15623303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0"/>
          <a:lstStyle/>
          <a:p>
            <a:pPr>
              <a:defRPr/>
            </a:pPr>
            <a:endParaRPr/>
          </a:p>
        </c:txPr>
        <c:crossAx val="9829733"/>
        <c:crosses val="min"/>
        <c:auto val="false"/>
        <c:lblAlgn val="ctr"/>
        <c:lblOffset val="100"/>
        <c:tickLblSkip val="10"/>
        <c:tickMarkSkip val="1"/>
      </c:catAx>
      <c:valAx>
        <c:axId val="9829733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#,###" sourceLinked="1"/>
        <c:majorTickMark val="none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0"/>
          <a:lstStyle/>
          <a:p>
            <a:pPr>
              <a:defRPr/>
            </a:pPr>
            <a:endParaRPr/>
          </a:p>
        </c:txPr>
        <c:crossAx val="15623303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85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87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89"/><Relationship Target="../charts/chart4.xml" Type="http://schemas.openxmlformats.org/officeDocument/2006/relationships/chart" Id="rId90"/></Relationships>

</file>

<file path=xl/drawings/_rels/drawing4.xml.rels><?xml version="1.0" encoding="UTF-8"?><Relationships xmlns="http://schemas.openxmlformats.org/package/2006/relationships"><Relationship Target="../charts/chart5.xml" Type="http://schemas.openxmlformats.org/officeDocument/2006/relationships/chart" Id="rId95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6</xdr:col>
      <xdr:colOff>0</xdr:colOff>
      <xdr:row>28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6</xdr:col>
      <xdr:colOff>0</xdr:colOff>
      <xdr:row>27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8</xdr:col>
      <xdr:colOff>0</xdr:colOff>
      <xdr:row>26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19</xdr:col>
      <xdr:colOff>0</xdr:colOff>
      <xdr:row>26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19</xdr:col>
      <xdr:colOff>0</xdr:colOff>
      <xdr:row>23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97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99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101"/></Relationships>

</file>

<file path=xl/worksheets/_rels/sheet4.xml.rels><?xml version="1.0" encoding="UTF-8"?><Relationships xmlns="http://schemas.openxmlformats.org/package/2006/relationships"></Relationships>

</file>

<file path=xl/worksheets/_rels/sheet5.xml.rels><?xml version="1.0" encoding="UTF-8"?><Relationships xmlns="http://schemas.openxmlformats.org/package/2006/relationships"><Relationship Target="../drawings/drawing4.xml" Type="http://schemas.openxmlformats.org/officeDocument/2006/relationships/drawing" Id="rId103"/></Relationships>

</file>

<file path=xl/worksheets/_rels/sheet6.xml.rels><?xml version="1.0" encoding="UTF-8"?><Relationships xmlns="http://schemas.openxmlformats.org/package/2006/relationships"></Relationships>

</file>

<file path=xl/worksheets/_rels/sheet7.xml.rels><?xml version="1.0" encoding="UTF-8"?><Relationships xmlns="http://schemas.openxmlformats.org/package/2006/relationships"></Relationships>

</file>

<file path=xl/worksheets/_rels/sheet8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E1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.8"/>
    <col min="2" max="2" bestFit="true" customWidth="true" width="16"/>
    <col min="3" max="3" bestFit="true" customWidth="true" width="12"/>
    <col min="4" max="4" bestFit="true" customWidth="true" width="10"/>
    <col min="5" max="5" bestFit="true" customWidth="true" width="8"/>
    <col min="6" max="6" bestFit="true" customWidth="true" width="8"/>
    <col min="7" max="7" bestFit="true" customWidth="true" width="6"/>
    <col min="8" max="8" bestFit="true" customWidth="true" width="3.8"/>
    <col min="9" max="9" bestFit="true" customWidth="true" width="16"/>
    <col min="10" max="10" bestFit="true" customWidth="true" width="12"/>
    <col min="11" max="11" bestFit="true" customWidth="true" width="10"/>
    <col min="12" max="12" bestFit="true" customWidth="true" width="6"/>
    <col min="13" max="13" bestFit="true" customWidth="true" width="3.8"/>
    <col min="14" max="14" bestFit="true" customWidth="true" width="16"/>
    <col min="15" max="15" bestFit="true" customWidth="true" width="12"/>
    <col min="16" max="16" bestFit="true" customWidth="true" width="10"/>
    <col min="17" max="17" bestFit="true" customWidth="true" width="6"/>
    <col min="18" max="18" bestFit="false" customWidth="false"/>
  </cols>
  <sheetData>
    <row r="1">
      <c r="A1" s="3" t="inlineStr">
        <is>
          <t>А: 01.08.2016 -- 28.08.2016</t>
        </is>
      </c>
      <c r="B1" s="3" t="inlineStr">
        <is>
          <t/>
        </is>
      </c>
      <c r="C1" s="3" t="inlineStr">
        <is>
          <t/>
        </is>
      </c>
      <c r="D1" s="3" t="inlineStr">
        <is>
          <t/>
        </is>
      </c>
      <c r="E1" s="3" t="inlineStr">
        <is>
          <t/>
        </is>
      </c>
      <c r="F1" s="3" t="inlineStr">
        <is>
          <t/>
        </is>
      </c>
      <c r="G1" s="0"/>
      <c r="H1" s="3" t="inlineStr">
        <is>
          <t>Б: 01.07.2016 -- 28.07.2016</t>
        </is>
      </c>
      <c r="I1" s="3" t="inlineStr">
        <is>
          <t/>
        </is>
      </c>
      <c r="J1" s="3" t="inlineStr">
        <is>
          <t/>
        </is>
      </c>
      <c r="K1" s="3" t="inlineStr">
        <is>
          <t/>
        </is>
      </c>
      <c r="L1" s="0"/>
      <c r="M1" s="3" t="inlineStr">
        <is>
          <t>В: 01.08.2015 -- 28.08.2015</t>
        </is>
      </c>
      <c r="N1" s="3" t="inlineStr">
        <is>
          <t/>
        </is>
      </c>
      <c r="O1" s="3" t="inlineStr">
        <is>
          <t/>
        </is>
      </c>
      <c r="P1" s="3" t="inlineStr">
        <is>
          <t/>
        </is>
      </c>
    </row>
    <row ht="24" customHeight="true" r="2">
      <c r="A2" s="5" t="inlineStr">
        <is>
          <t>id</t>
        </is>
      </c>
      <c r="B2" s="4" t="inlineStr">
        <is>
          <t>игра</t>
        </is>
      </c>
      <c r="C2" s="6" t="inlineStr">
        <is>
          <t>пари</t>
        </is>
      </c>
      <c r="D2" s="6" t="inlineStr">
        <is>
          <t>тикети / комб.</t>
        </is>
      </c>
      <c r="E2" s="6" t="inlineStr">
        <is>
          <t>А vs Б</t>
        </is>
      </c>
      <c r="F2" s="6" t="inlineStr">
        <is>
          <t>А vs В</t>
        </is>
      </c>
      <c r="G2" s="0"/>
      <c r="H2" s="5" t="inlineStr">
        <is>
          <t>id</t>
        </is>
      </c>
      <c r="I2" s="4" t="inlineStr">
        <is>
          <t>игра</t>
        </is>
      </c>
      <c r="J2" s="6" t="inlineStr">
        <is>
          <t>пари</t>
        </is>
      </c>
      <c r="K2" s="6" t="inlineStr">
        <is>
          <t>тикети / комб.</t>
        </is>
      </c>
      <c r="L2" s="0"/>
      <c r="M2" s="5" t="inlineStr">
        <is>
          <t>id</t>
        </is>
      </c>
      <c r="N2" s="4" t="inlineStr">
        <is>
          <t>игра</t>
        </is>
      </c>
      <c r="O2" s="6" t="inlineStr">
        <is>
          <t>пари</t>
        </is>
      </c>
      <c r="P2" s="6" t="inlineStr">
        <is>
          <t>тикети / комб.</t>
        </is>
      </c>
    </row>
    <row ht="12" customHeight="true" r="3">
      <c r="A3" s="7" t="n">
        <v>2</v>
      </c>
      <c r="B3" s="8" t="inlineStr">
        <is>
          <t>НОВО ЛОТО 7/34</t>
        </is>
      </c>
      <c r="C3" s="9" t="n">
        <v>14992845.0</v>
      </c>
      <c r="D3" s="9" t="n">
        <v>999523.0</v>
      </c>
      <c r="E3" s="10" t="str">
        <f>(C3-J3)/J3</f>
      </c>
      <c r="F3" s="10" t="str">
        <f>(C3-O3)/O3</f>
      </c>
      <c r="G3" s="0"/>
      <c r="H3" s="7" t="n">
        <v>2</v>
      </c>
      <c r="I3" s="8" t="inlineStr">
        <is>
          <t>НОВО ЛОТО 7/34</t>
        </is>
      </c>
      <c r="J3" s="9" t="n">
        <v>14002455.0</v>
      </c>
      <c r="K3" s="9" t="n">
        <v>933497.0</v>
      </c>
      <c r="L3" s="0"/>
      <c r="M3" s="7" t="n">
        <v>2</v>
      </c>
      <c r="N3" s="8" t="inlineStr">
        <is>
          <t>НОВО ЛОТО 7/34</t>
        </is>
      </c>
      <c r="O3" s="9" t="n">
        <v>8639400.0</v>
      </c>
      <c r="P3" s="9" t="n">
        <v>575960.0</v>
      </c>
    </row>
    <row ht="12" customHeight="true" r="4">
      <c r="A4" s="7" t="n">
        <v>15</v>
      </c>
      <c r="B4" s="8" t="inlineStr">
        <is>
          <t>НОВО ЛОТО ЏОКЕР</t>
        </is>
      </c>
      <c r="C4" s="9" t="n">
        <v>2025720.0</v>
      </c>
      <c r="D4" s="9" t="n">
        <v>101286.0</v>
      </c>
      <c r="E4" s="10" t="str">
        <f>(C4-J4)/J4</f>
      </c>
      <c r="F4" s="10" t="str">
        <f>(C4-O4)/O4</f>
      </c>
      <c r="G4" s="0"/>
      <c r="H4" s="7" t="n">
        <v>15</v>
      </c>
      <c r="I4" s="8" t="inlineStr">
        <is>
          <t>НОВО ЛОТО ЏОКЕР</t>
        </is>
      </c>
      <c r="J4" s="9" t="n">
        <v>1885960.0</v>
      </c>
      <c r="K4" s="9" t="n">
        <v>94298.0</v>
      </c>
      <c r="L4" s="0"/>
      <c r="M4" s="7" t="n">
        <v>15</v>
      </c>
      <c r="N4" s="8" t="inlineStr">
        <is>
          <t>НОВО ЛОТО ЏОКЕР</t>
        </is>
      </c>
      <c r="O4" s="9" t="n">
        <v>1411900.0</v>
      </c>
      <c r="P4" s="9" t="n">
        <v>70595.0</v>
      </c>
    </row>
    <row ht="12" customHeight="true" r="5">
      <c r="A5" s="7" t="n">
        <v>9</v>
      </c>
      <c r="B5" s="8" t="inlineStr">
        <is>
          <t>ТВИНГОМАНИЈА 2</t>
        </is>
      </c>
      <c r="C5" s="9" t="n">
        <v>1991720.0</v>
      </c>
      <c r="D5" s="9" t="n">
        <v>49793.0</v>
      </c>
      <c r="E5" s="10" t="str">
        <f>(C5-J5)/J5</f>
      </c>
      <c r="F5" s="10" t="str">
        <f>(C5-O6)/O6</f>
      </c>
      <c r="G5" s="0"/>
      <c r="H5" s="7" t="n">
        <v>9</v>
      </c>
      <c r="I5" s="8" t="inlineStr">
        <is>
          <t>ТВИНГОМАНИЈА 2</t>
        </is>
      </c>
      <c r="J5" s="9" t="n">
        <v>1949920.0</v>
      </c>
      <c r="K5" s="9" t="n">
        <v>48748.0</v>
      </c>
      <c r="L5" s="0"/>
      <c r="M5" s="7" t="n">
        <v>7</v>
      </c>
      <c r="N5" s="8" t="inlineStr">
        <is>
          <t>Седма брзина</t>
        </is>
      </c>
      <c r="O5" s="9" t="n">
        <v>1092920.0</v>
      </c>
      <c r="P5" s="9" t="n">
        <v>27323.0</v>
      </c>
    </row>
    <row ht="12" customHeight="true" r="6">
      <c r="A6" s="7" t="n">
        <v>21</v>
      </c>
      <c r="B6" s="8" t="inlineStr">
        <is>
          <t>СРЕЌНИ КОЦКИ</t>
        </is>
      </c>
      <c r="C6" s="9" t="n">
        <v>1207920.0</v>
      </c>
      <c r="D6" s="9" t="n">
        <v>30198.0</v>
      </c>
      <c r="E6" s="10" t="str">
        <f>(C6-J6)/J6</f>
      </c>
      <c r="F6" s="10" t="str">
        <f>(C6-O7)/O7</f>
      </c>
      <c r="G6" s="0"/>
      <c r="H6" s="7" t="n">
        <v>21</v>
      </c>
      <c r="I6" s="8" t="inlineStr">
        <is>
          <t>СРЕЌНИ КОЦКИ</t>
        </is>
      </c>
      <c r="J6" s="9" t="n">
        <v>1149120.0</v>
      </c>
      <c r="K6" s="9" t="n">
        <v>28728.0</v>
      </c>
      <c r="L6" s="0"/>
      <c r="M6" s="7" t="n">
        <v>9</v>
      </c>
      <c r="N6" s="8" t="inlineStr">
        <is>
          <t>ТВИНГОМАНИЈА 2</t>
        </is>
      </c>
      <c r="O6" s="9" t="n">
        <v>704280.0</v>
      </c>
      <c r="P6" s="9" t="n">
        <v>17607.0</v>
      </c>
    </row>
    <row ht="12" customHeight="true" r="7">
      <c r="A7" s="7" t="n">
        <v>24</v>
      </c>
      <c r="B7" s="8" t="inlineStr">
        <is>
          <t>Хороскоп</t>
        </is>
      </c>
      <c r="C7" s="9" t="n">
        <v>730400.0</v>
      </c>
      <c r="D7" s="9" t="n">
        <v>36520.0</v>
      </c>
      <c r="E7" s="10" t="str">
        <f>(C7-J7)/J7</f>
      </c>
      <c r="F7" s="10" t="str">
        <f>(C7-O8)/O8</f>
      </c>
      <c r="G7" s="0"/>
      <c r="H7" s="7" t="n">
        <v>24</v>
      </c>
      <c r="I7" s="8" t="inlineStr">
        <is>
          <t>Хороскоп</t>
        </is>
      </c>
      <c r="J7" s="9" t="n">
        <v>669440.0</v>
      </c>
      <c r="K7" s="9" t="n">
        <v>33472.0</v>
      </c>
      <c r="L7" s="0"/>
      <c r="M7" s="7" t="n">
        <v>21</v>
      </c>
      <c r="N7" s="8" t="inlineStr">
        <is>
          <t>СРЕЌНИ КОЦКИ</t>
        </is>
      </c>
      <c r="O7" s="9" t="n">
        <v>913960.0</v>
      </c>
      <c r="P7" s="9" t="n">
        <v>22849.0</v>
      </c>
    </row>
    <row ht="12" customHeight="true" r="8">
      <c r="A8" s="11" t="n">
        <v>25</v>
      </c>
      <c r="B8" s="12" t="inlineStr">
        <is>
          <t>Среќни тркала 3</t>
        </is>
      </c>
      <c r="C8" s="13" t="n">
        <v>2912100.0</v>
      </c>
      <c r="D8" s="13" t="n">
        <v>58242.0</v>
      </c>
      <c r="E8" s="14" t="str">
        <f>(C8-J8)/J8</f>
      </c>
      <c r="F8" s="14"/>
      <c r="G8" s="0"/>
      <c r="H8" s="7" t="n">
        <v>25</v>
      </c>
      <c r="I8" s="8" t="inlineStr">
        <is>
          <t>Среќни тркала 3</t>
        </is>
      </c>
      <c r="J8" s="9" t="n">
        <v>2005150.0</v>
      </c>
      <c r="K8" s="9" t="n">
        <v>40103.0</v>
      </c>
      <c r="L8" s="0"/>
      <c r="M8" s="7" t="n">
        <v>24</v>
      </c>
      <c r="N8" s="8" t="inlineStr">
        <is>
          <t>Хороскоп</t>
        </is>
      </c>
      <c r="O8" s="9" t="n">
        <v>493040.0</v>
      </c>
      <c r="P8" s="9" t="n">
        <v>24652.0</v>
      </c>
    </row>
    <row ht="12" customHeight="true" r="9">
      <c r="A9" s="15"/>
      <c r="B9" s="15" t="inlineStr">
        <is>
          <t>лото</t>
        </is>
      </c>
      <c r="C9" s="15" t="str">
        <f>SUM(C3:C4)</f>
      </c>
      <c r="D9" s="15" t="str">
        <f>SUM(D3:D4)</f>
      </c>
      <c r="E9" s="16" t="str">
        <f>(C9-J10)/J10</f>
      </c>
      <c r="F9" s="16" t="str">
        <f>(C9-O11)/O11</f>
      </c>
      <c r="G9" s="0"/>
      <c r="H9" s="11" t="n">
        <v>61</v>
      </c>
      <c r="I9" s="12" t="inlineStr">
        <is>
          <t>ДЕТЕЛИНКА 2</t>
        </is>
      </c>
      <c r="J9" s="13" t="n">
        <v>12990.0</v>
      </c>
      <c r="K9" s="13" t="n">
        <v>433.0</v>
      </c>
      <c r="L9" s="0"/>
      <c r="M9" s="7" t="n">
        <v>45</v>
      </c>
      <c r="N9" s="8" t="inlineStr">
        <is>
          <t>СМАЈЛИ</t>
        </is>
      </c>
      <c r="O9" s="9" t="n">
        <v>154110.0</v>
      </c>
      <c r="P9" s="9" t="n">
        <v>5137.0</v>
      </c>
    </row>
    <row ht="12" customHeight="true" r="10">
      <c r="A10" s="15"/>
      <c r="B10" s="15" t="inlineStr">
        <is>
          <t>инстанти</t>
        </is>
      </c>
      <c r="C10" s="15" t="str">
        <f>SUM(C5:C8)</f>
      </c>
      <c r="D10" s="15" t="str">
        <f>SUM(D5:D8)</f>
      </c>
      <c r="E10" s="16" t="str">
        <f>(C10-J11)/J11</f>
      </c>
      <c r="F10" s="16" t="str">
        <f>(C10-O12)/O12</f>
      </c>
      <c r="G10" s="0"/>
      <c r="H10" s="0"/>
      <c r="I10" s="15" t="inlineStr">
        <is>
          <t>лото</t>
        </is>
      </c>
      <c r="J10" s="15" t="str">
        <f>SUM(J3:J4)</f>
      </c>
      <c r="K10" s="15" t="str">
        <f>SUM(K3:K4)</f>
      </c>
      <c r="L10" s="0"/>
      <c r="M10" s="11" t="n">
        <v>61</v>
      </c>
      <c r="N10" s="12" t="inlineStr">
        <is>
          <t>ДЕТЕЛИНКА 2</t>
        </is>
      </c>
      <c r="O10" s="13" t="n">
        <v>1322130.0</v>
      </c>
      <c r="P10" s="13" t="n">
        <v>44071.0</v>
      </c>
    </row>
    <row ht="12" customHeight="true" r="11">
      <c r="A11" s="15"/>
      <c r="B11" s="15" t="inlineStr">
        <is>
          <t>вкупно</t>
        </is>
      </c>
      <c r="C11" s="15" t="str">
        <f>SUM(C3:C8)</f>
      </c>
      <c r="D11" s="15"/>
      <c r="E11" s="16" t="str">
        <f>(C11-J12)/J12</f>
      </c>
      <c r="F11" s="16" t="str">
        <f>(C11-O13)/O13</f>
      </c>
      <c r="G11" s="0"/>
      <c r="H11" s="0"/>
      <c r="I11" s="15" t="inlineStr">
        <is>
          <t>инстанти</t>
        </is>
      </c>
      <c r="J11" s="15" t="str">
        <f>SUM(J5:J9)</f>
      </c>
      <c r="K11" s="15" t="str">
        <f>SUM(K5:K9)</f>
      </c>
      <c r="L11" s="0"/>
      <c r="M11" s="0"/>
      <c r="N11" s="15" t="inlineStr">
        <is>
          <t>лото</t>
        </is>
      </c>
      <c r="O11" s="15" t="str">
        <f>SUM(O3:O4)</f>
      </c>
      <c r="P11" s="15" t="str">
        <f>SUM(P3:P4)</f>
      </c>
      <c r="Q11" s="0"/>
      <c r="R11" s="0"/>
    </row>
    <row ht="12" customHeight="true" r="12">
      <c r="A12" s="0"/>
      <c r="B12" s="0"/>
      <c r="C12" s="0"/>
      <c r="D12" s="0"/>
      <c r="E12" s="0"/>
      <c r="F12" s="0"/>
      <c r="G12" s="0"/>
      <c r="H12" s="0"/>
      <c r="I12" s="15" t="inlineStr">
        <is>
          <t>вкупно</t>
        </is>
      </c>
      <c r="J12" s="15" t="str">
        <f>SUM(J3:J9)</f>
      </c>
      <c r="K12" s="0"/>
      <c r="L12" s="0"/>
      <c r="M12" s="0"/>
      <c r="N12" s="15" t="inlineStr">
        <is>
          <t>инстанти</t>
        </is>
      </c>
      <c r="O12" s="15" t="str">
        <f>SUM(O5:O10)</f>
      </c>
      <c r="P12" s="15" t="str">
        <f>SUM(P5:P10)</f>
      </c>
      <c r="Q12" s="0"/>
      <c r="R12" s="0"/>
    </row>
    <row ht="12" customHeight="true" r="13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15" t="inlineStr">
        <is>
          <t>вкупно</t>
        </is>
      </c>
      <c r="O13" s="15" t="str">
        <f>SUM(O3:O10)</f>
      </c>
      <c r="P13" s="0"/>
      <c r="Q13" s="0"/>
      <c r="R13" s="0"/>
    </row>
    <row r="14"/>
    <row r="15">
      <c r="A15" s="0"/>
      <c r="B15" s="0"/>
      <c r="C15" s="0" t="inlineStr">
        <is>
          <t>А</t>
        </is>
      </c>
      <c r="D15" s="0" t="inlineStr">
        <is>
          <t>Б</t>
        </is>
      </c>
      <c r="E15" s="0" t="inlineStr">
        <is>
          <t>В</t>
        </is>
      </c>
    </row>
    <row r="16">
      <c r="A16" s="9"/>
      <c r="B16" s="9" t="inlineStr">
        <is>
          <t>лото</t>
        </is>
      </c>
      <c r="C16" s="9" t="str">
        <f>C9</f>
      </c>
      <c r="D16" s="9" t="str">
        <f>J10</f>
      </c>
      <c r="E16" s="9" t="str">
        <f>O11</f>
      </c>
    </row>
    <row r="17">
      <c r="A17" s="9"/>
      <c r="B17" s="9" t="inlineStr">
        <is>
          <t>инстанти</t>
        </is>
      </c>
      <c r="C17" s="9" t="str">
        <f>C10</f>
      </c>
      <c r="D17" s="9" t="str">
        <f>J11</f>
      </c>
      <c r="E17" s="9" t="str">
        <f>O12</f>
      </c>
    </row>
  </sheetData>
  <sheetCalcPr fullCalcOnLoad="true"/>
  <mergeCells count="3">
    <mergeCell ref="A1:F1"/>
    <mergeCell ref="H1:K1"/>
    <mergeCell ref="M1:P1"/>
  </mergeCells>
  <printOptions verticalCentered="false" horizontalCentered="false" headings="false" gridLines="false"/>
  <pageMargins right="0.75" left="0.75" bottom="1.0" top="1.0" footer="0.5" header="0.5"/>
  <pageSetup/>
  <headerFooter/>
  <drawing r:id="rId97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16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.8"/>
    <col min="2" max="2" bestFit="true" customWidth="true" width="16"/>
    <col min="3" max="3" bestFit="true" customWidth="true" width="12"/>
    <col min="4" max="4" bestFit="true" customWidth="true" width="10"/>
    <col min="5" max="5" bestFit="true" customWidth="true" width="8"/>
    <col min="6" max="6" bestFit="true" customWidth="true" width="8"/>
    <col min="7" max="7" bestFit="true" customWidth="true" width="6"/>
    <col min="8" max="8" bestFit="true" customWidth="true" width="3.8"/>
    <col min="9" max="9" bestFit="true" customWidth="true" width="16"/>
    <col min="10" max="10" bestFit="true" customWidth="true" width="12"/>
    <col min="11" max="11" bestFit="true" customWidth="true" width="10"/>
    <col min="12" max="12" bestFit="true" customWidth="true" width="8"/>
    <col min="13" max="13" bestFit="true" customWidth="true" width="8"/>
    <col min="14" max="14" bestFit="true" customWidth="true" width="6"/>
  </cols>
  <sheetData>
    <row r="1">
      <c r="A1" s="17" t="inlineStr">
        <is>
          <t>Индиректна продажба, август 2016</t>
        </is>
      </c>
      <c r="B1" s="17" t="inlineStr">
        <is>
          <t/>
        </is>
      </c>
      <c r="C1" s="17" t="inlineStr">
        <is>
          <t/>
        </is>
      </c>
      <c r="D1" s="17" t="inlineStr">
        <is>
          <t/>
        </is>
      </c>
      <c r="E1" s="17" t="inlineStr">
        <is>
          <t/>
        </is>
      </c>
      <c r="F1" s="17" t="inlineStr">
        <is>
          <t/>
        </is>
      </c>
      <c r="G1" s="0" t="inlineStr">
        <is>
          <t/>
        </is>
      </c>
      <c r="H1" s="17" t="inlineStr">
        <is>
          <t>Директна продажба, август 2016</t>
        </is>
      </c>
      <c r="I1" s="17" t="inlineStr">
        <is>
          <t/>
        </is>
      </c>
      <c r="J1" s="17" t="inlineStr">
        <is>
          <t/>
        </is>
      </c>
      <c r="K1" s="17" t="inlineStr">
        <is>
          <t/>
        </is>
      </c>
      <c r="L1" s="17" t="inlineStr">
        <is>
          <t/>
        </is>
      </c>
      <c r="M1" s="17" t="inlineStr">
        <is>
          <t/>
        </is>
      </c>
    </row>
    <row ht="24" customHeight="true" r="2">
      <c r="A2" s="19" t="inlineStr">
        <is>
          <t>id</t>
        </is>
      </c>
      <c r="B2" s="18" t="inlineStr">
        <is>
          <t>игра</t>
        </is>
      </c>
      <c r="C2" s="20" t="inlineStr">
        <is>
          <t>пари</t>
        </is>
      </c>
      <c r="D2" s="20" t="inlineStr">
        <is>
          <t>тикети / комб.</t>
        </is>
      </c>
      <c r="E2" s="20" t="inlineStr">
        <is>
          <t>бр. терм.</t>
        </is>
      </c>
      <c r="F2" s="20" t="inlineStr">
        <is>
          <t>удел</t>
        </is>
      </c>
      <c r="G2" s="0" t="inlineStr">
        <is>
          <t/>
        </is>
      </c>
      <c r="H2" s="19" t="inlineStr">
        <is>
          <t>id</t>
        </is>
      </c>
      <c r="I2" s="18" t="inlineStr">
        <is>
          <t>игра</t>
        </is>
      </c>
      <c r="J2" s="20" t="inlineStr">
        <is>
          <t>пари</t>
        </is>
      </c>
      <c r="K2" s="20" t="inlineStr">
        <is>
          <t>тикети / комб.</t>
        </is>
      </c>
      <c r="L2" s="20" t="inlineStr">
        <is>
          <t>бр. терм.</t>
        </is>
      </c>
      <c r="M2" s="20" t="inlineStr">
        <is>
          <t>удел</t>
        </is>
      </c>
    </row>
    <row ht="12" customHeight="true" r="3">
      <c r="A3" s="21" t="n">
        <v>2</v>
      </c>
      <c r="B3" s="22" t="inlineStr">
        <is>
          <t>НОВО ЛОТО 7/34</t>
        </is>
      </c>
      <c r="C3" s="23" t="n">
        <v>16015110.0</v>
      </c>
      <c r="D3" s="23" t="n">
        <v>1067674.0</v>
      </c>
      <c r="E3" s="23" t="n">
        <v>184</v>
      </c>
      <c r="F3" s="24" t="str">
        <f>C3/(J3+C3)</f>
      </c>
      <c r="G3" s="0"/>
      <c r="H3" s="21" t="n">
        <v>2</v>
      </c>
      <c r="I3" s="22" t="inlineStr">
        <is>
          <t>НОВО ЛОТО 7/34</t>
        </is>
      </c>
      <c r="J3" s="23" t="n">
        <v>777000.0</v>
      </c>
      <c r="K3" s="23" t="n">
        <v>51800.0</v>
      </c>
      <c r="L3" s="23" t="n">
        <v>5</v>
      </c>
      <c r="M3" s="24" t="str">
        <f>J3/(J3+C3)</f>
      </c>
    </row>
    <row ht="12" customHeight="true" r="4">
      <c r="A4" s="21" t="n">
        <v>15</v>
      </c>
      <c r="B4" s="22" t="inlineStr">
        <is>
          <t>НОВО ЛОТО ЏОКЕР</t>
        </is>
      </c>
      <c r="C4" s="23" t="n">
        <v>2168520.0</v>
      </c>
      <c r="D4" s="23" t="n">
        <v>108426.0</v>
      </c>
      <c r="E4" s="23" t="n">
        <v>183</v>
      </c>
      <c r="F4" s="24" t="str">
        <f>C4/(J4+C4)</f>
      </c>
      <c r="G4" s="0"/>
      <c r="H4" s="21" t="n">
        <v>15</v>
      </c>
      <c r="I4" s="22" t="inlineStr">
        <is>
          <t>НОВО ЛОТО ЏОКЕР</t>
        </is>
      </c>
      <c r="J4" s="23" t="n">
        <v>99440.0</v>
      </c>
      <c r="K4" s="23" t="n">
        <v>4972.0</v>
      </c>
      <c r="L4" s="23" t="n">
        <v>5</v>
      </c>
      <c r="M4" s="24" t="str">
        <f>J4/(J4+C4)</f>
      </c>
    </row>
    <row ht="12" customHeight="true" r="5">
      <c r="A5" s="21" t="n">
        <v>9</v>
      </c>
      <c r="B5" s="22" t="inlineStr">
        <is>
          <t>ТВИНГОМАНИЈА 2</t>
        </is>
      </c>
      <c r="C5" s="23" t="n">
        <v>2124440.0</v>
      </c>
      <c r="D5" s="23" t="n">
        <v>53111.0</v>
      </c>
      <c r="E5" s="23" t="n">
        <v>176</v>
      </c>
      <c r="F5" s="24" t="str">
        <f>C5/(J5+C5)</f>
      </c>
      <c r="G5" s="0"/>
      <c r="H5" s="21" t="n">
        <v>9</v>
      </c>
      <c r="I5" s="22" t="inlineStr">
        <is>
          <t>ТВИНГОМАНИЈА 2</t>
        </is>
      </c>
      <c r="J5" s="23" t="n">
        <v>300240.0</v>
      </c>
      <c r="K5" s="23" t="n">
        <v>7506.0</v>
      </c>
      <c r="L5" s="23" t="n">
        <v>5</v>
      </c>
      <c r="M5" s="24" t="str">
        <f>J5/(J5+C5)</f>
      </c>
    </row>
    <row ht="12" customHeight="true" r="6">
      <c r="A6" s="21" t="n">
        <v>21</v>
      </c>
      <c r="B6" s="22" t="inlineStr">
        <is>
          <t>СРЕЌНИ КОЦКИ</t>
        </is>
      </c>
      <c r="C6" s="23" t="n">
        <v>1151840.0</v>
      </c>
      <c r="D6" s="23" t="n">
        <v>28796.0</v>
      </c>
      <c r="E6" s="23" t="n">
        <v>172</v>
      </c>
      <c r="F6" s="24" t="str">
        <f>C6/(J6+C6)</f>
      </c>
      <c r="G6" s="0"/>
      <c r="H6" s="21" t="n">
        <v>21</v>
      </c>
      <c r="I6" s="22" t="inlineStr">
        <is>
          <t>СРЕЌНИ КОЦКИ</t>
        </is>
      </c>
      <c r="J6" s="23" t="n">
        <v>216520.0</v>
      </c>
      <c r="K6" s="23" t="n">
        <v>5413.0</v>
      </c>
      <c r="L6" s="23" t="n">
        <v>5</v>
      </c>
      <c r="M6" s="24" t="str">
        <f>J6/(J6+C6)</f>
      </c>
    </row>
    <row ht="12" customHeight="true" r="7">
      <c r="A7" s="21" t="n">
        <v>24</v>
      </c>
      <c r="B7" s="22" t="inlineStr">
        <is>
          <t>Хороскоп</t>
        </is>
      </c>
      <c r="C7" s="23" t="n">
        <v>674840.0</v>
      </c>
      <c r="D7" s="23" t="n">
        <v>33742.0</v>
      </c>
      <c r="E7" s="23" t="n">
        <v>171</v>
      </c>
      <c r="F7" s="24" t="str">
        <f>C7/(J7+C7)</f>
      </c>
      <c r="G7" s="0"/>
      <c r="H7" s="21" t="n">
        <v>24</v>
      </c>
      <c r="I7" s="22" t="inlineStr">
        <is>
          <t>Хороскоп</t>
        </is>
      </c>
      <c r="J7" s="23" t="n">
        <v>169780.0</v>
      </c>
      <c r="K7" s="23" t="n">
        <v>8489.0</v>
      </c>
      <c r="L7" s="23" t="n">
        <v>5</v>
      </c>
      <c r="M7" s="24" t="str">
        <f>J7/(J7+C7)</f>
      </c>
    </row>
    <row ht="12" customHeight="true" r="8">
      <c r="A8" s="25" t="n">
        <v>25</v>
      </c>
      <c r="B8" s="26" t="inlineStr">
        <is>
          <t>Среќни тркала 3</t>
        </is>
      </c>
      <c r="C8" s="27" t="n">
        <v>3091100.0</v>
      </c>
      <c r="D8" s="27" t="n">
        <v>61822.0</v>
      </c>
      <c r="E8" s="27" t="n">
        <v>178</v>
      </c>
      <c r="F8" s="28" t="str">
        <f>C8/(J8+C8)</f>
      </c>
      <c r="G8" s="0"/>
      <c r="H8" s="25" t="n">
        <v>25</v>
      </c>
      <c r="I8" s="26" t="inlineStr">
        <is>
          <t>Среќни тркала 3</t>
        </is>
      </c>
      <c r="J8" s="27" t="n">
        <v>432550.0</v>
      </c>
      <c r="K8" s="27" t="n">
        <v>8651.0</v>
      </c>
      <c r="L8" s="27" t="n">
        <v>5</v>
      </c>
      <c r="M8" s="28" t="str">
        <f>J8/(J8+C8)</f>
      </c>
    </row>
    <row ht="12" customHeight="true" r="9">
      <c r="A9" s="29"/>
      <c r="B9" s="29" t="inlineStr">
        <is>
          <t>лото</t>
        </is>
      </c>
      <c r="C9" s="29" t="str">
        <f>SUM(C3:C4)</f>
      </c>
      <c r="D9" s="29" t="str">
        <f>SUM(D3:D4)</f>
      </c>
      <c r="E9" s="29"/>
      <c r="F9" s="30" t="str">
        <f>C9/(C9 + J9)</f>
      </c>
      <c r="G9" s="0"/>
      <c r="H9" s="0"/>
      <c r="I9" s="29" t="inlineStr">
        <is>
          <t>лото</t>
        </is>
      </c>
      <c r="J9" s="29" t="str">
        <f>SUM(J3:J4)</f>
      </c>
      <c r="K9" s="29" t="str">
        <f>SUM(K3:K4)</f>
      </c>
      <c r="L9" s="0"/>
      <c r="M9" s="30" t="str">
        <f>J9/(C9 + J9)</f>
      </c>
    </row>
    <row ht="12" customHeight="true" r="10">
      <c r="A10" s="29"/>
      <c r="B10" s="29" t="inlineStr">
        <is>
          <t>инстанти</t>
        </is>
      </c>
      <c r="C10" s="29" t="str">
        <f>SUM(C5:C8)</f>
      </c>
      <c r="D10" s="29" t="str">
        <f>SUM(D5:D8)</f>
      </c>
      <c r="E10" s="29"/>
      <c r="F10" s="30" t="str">
        <f>C10/(C10 + J10)</f>
      </c>
      <c r="G10" s="0"/>
      <c r="H10" s="0"/>
      <c r="I10" s="29" t="inlineStr">
        <is>
          <t>инстанти</t>
        </is>
      </c>
      <c r="J10" s="29" t="str">
        <f>SUM(J5:J8)</f>
      </c>
      <c r="K10" s="29" t="str">
        <f>SUM(K5:K8)</f>
      </c>
      <c r="L10" s="0"/>
      <c r="M10" s="30" t="str">
        <f>J10/(C10 + J10)</f>
      </c>
    </row>
    <row ht="12" customHeight="true" r="11">
      <c r="A11" s="29"/>
      <c r="B11" s="29" t="inlineStr">
        <is>
          <t>вкупно</t>
        </is>
      </c>
      <c r="C11" s="29" t="str">
        <f>SUM(C3:C8)</f>
      </c>
      <c r="D11" s="29"/>
      <c r="E11" s="30"/>
      <c r="F11" s="30" t="str">
        <f>C11/(C11 + J11)</f>
      </c>
      <c r="G11" s="0"/>
      <c r="H11" s="0"/>
      <c r="I11" s="29" t="inlineStr">
        <is>
          <t>вкупно</t>
        </is>
      </c>
      <c r="J11" s="29" t="str">
        <f>SUM(J3:J8)</f>
      </c>
      <c r="K11" s="0"/>
      <c r="L11" s="0"/>
      <c r="M11" s="30" t="str">
        <f>J11/(C11 + J11)</f>
      </c>
    </row>
    <row r="12"/>
    <row r="13">
      <c r="A13" s="0"/>
      <c r="B13" s="0" t="inlineStr">
        <is>
          <t>индиректна лото</t>
        </is>
      </c>
      <c r="C13" s="0" t="str">
        <f>C9</f>
      </c>
    </row>
    <row r="14">
      <c r="A14" s="0"/>
      <c r="B14" s="0" t="inlineStr">
        <is>
          <t>индиректна инстанти</t>
        </is>
      </c>
      <c r="C14" s="0" t="str">
        <f>C10</f>
      </c>
    </row>
    <row r="15">
      <c r="A15" s="0"/>
      <c r="B15" s="0" t="inlineStr">
        <is>
          <t>директна лото</t>
        </is>
      </c>
      <c r="C15" s="0" t="str">
        <f>J9</f>
      </c>
    </row>
    <row r="16">
      <c r="A16" s="0"/>
      <c r="B16" s="0" t="inlineStr">
        <is>
          <t>директна инстанти</t>
        </is>
      </c>
      <c r="C16" s="0" t="str">
        <f>J10</f>
      </c>
    </row>
  </sheetData>
  <sheetCalcPr fullCalcOnLoad="true"/>
  <mergeCells count="2">
    <mergeCell ref="A1:F1"/>
    <mergeCell ref="H1:M1"/>
  </mergeCells>
  <printOptions verticalCentered="false" horizontalCentered="false" headings="false" gridLines="false"/>
  <pageMargins right="0.75" left="0.75" bottom="1.0" top="1.0" footer="0.5" header="0.5"/>
  <pageSetup/>
  <headerFooter/>
  <drawing r:id="rId99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K16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.8"/>
    <col min="2" max="2" bestFit="true" customWidth="true" width="16"/>
    <col min="3" max="3" bestFit="true" customWidth="true" width="4.5"/>
    <col min="4" max="4" bestFit="true" customWidth="true" width="5"/>
    <col min="5" max="5" bestFit="true" customWidth="true" width="8"/>
    <col min="6" max="6" bestFit="true" customWidth="true" width="6"/>
    <col min="7" max="7" bestFit="true" customWidth="true" width="12"/>
    <col min="8" max="8" bestFit="true" customWidth="true" width="10"/>
    <col min="9" max="9" bestFit="true" customWidth="true" width="12"/>
    <col min="10" max="10" bestFit="true" customWidth="true" width="12"/>
    <col min="11" max="11" bestFit="true" customWidth="true" width="6"/>
    <col min="12" max="12" bestFit="true" customWidth="true" width="3.8"/>
    <col min="13" max="13" bestFit="true" customWidth="true" width="16"/>
    <col min="14" max="14" bestFit="true" customWidth="true" width="4.5"/>
    <col min="15" max="15" bestFit="true" customWidth="true" width="5"/>
    <col min="16" max="16" bestFit="true" customWidth="true" width="8"/>
    <col min="17" max="17" bestFit="true" customWidth="true" width="10"/>
    <col min="18" max="18" bestFit="true" customWidth="true" width="10"/>
    <col min="19" max="19" bestFit="true" customWidth="true" width="10"/>
    <col min="20" max="20" bestFit="true" customWidth="true" width="12"/>
  </cols>
  <sheetData>
    <row r="1">
      <c r="A1" s="31" t="inlineStr">
        <is>
          <t>Индиректна продажба, август 2016</t>
        </is>
      </c>
      <c r="B1" s="31" t="inlineStr">
        <is>
          <t/>
        </is>
      </c>
      <c r="C1" s="31" t="inlineStr">
        <is>
          <t/>
        </is>
      </c>
      <c r="D1" s="31" t="inlineStr">
        <is>
          <t/>
        </is>
      </c>
      <c r="E1" s="31" t="inlineStr">
        <is>
          <t/>
        </is>
      </c>
      <c r="F1" s="31" t="inlineStr">
        <is>
          <t/>
        </is>
      </c>
      <c r="G1" s="31" t="inlineStr">
        <is>
          <t/>
        </is>
      </c>
      <c r="H1" s="31" t="inlineStr">
        <is>
          <t/>
        </is>
      </c>
      <c r="I1" s="31" t="inlineStr">
        <is>
          <t/>
        </is>
      </c>
      <c r="J1" s="31" t="inlineStr">
        <is>
          <t/>
        </is>
      </c>
      <c r="K1" s="0"/>
      <c r="L1" s="31" t="inlineStr">
        <is>
          <t>Директна продажба, август 2016</t>
        </is>
      </c>
      <c r="M1" s="31" t="inlineStr">
        <is>
          <t/>
        </is>
      </c>
      <c r="N1" s="31" t="inlineStr">
        <is>
          <t/>
        </is>
      </c>
      <c r="O1" s="31" t="inlineStr">
        <is>
          <t/>
        </is>
      </c>
      <c r="P1" s="31" t="inlineStr">
        <is>
          <t/>
        </is>
      </c>
      <c r="Q1" s="31" t="inlineStr">
        <is>
          <t/>
        </is>
      </c>
      <c r="R1" s="31" t="inlineStr">
        <is>
          <t/>
        </is>
      </c>
      <c r="S1" s="31" t="inlineStr">
        <is>
          <t/>
        </is>
      </c>
      <c r="T1" s="31" t="inlineStr">
        <is>
          <t/>
        </is>
      </c>
    </row>
    <row ht="34" customHeight="true" r="2">
      <c r="A2" s="33" t="inlineStr">
        <is>
          <t>id</t>
        </is>
      </c>
      <c r="B2" s="32" t="inlineStr">
        <is>
          <t>игра</t>
        </is>
      </c>
      <c r="C2" s="33" t="inlineStr">
        <is>
          <t>цена</t>
        </is>
      </c>
      <c r="D2" s="33" t="inlineStr">
        <is>
          <t>терм.</t>
        </is>
      </c>
      <c r="E2" s="33" t="inlineStr">
        <is>
          <t>фонд за доб.</t>
        </is>
      </c>
      <c r="F2" s="33" t="inlineStr">
        <is>
          <t>пров.</t>
        </is>
      </c>
      <c r="G2" s="33" t="inlineStr">
        <is>
          <t>уплата</t>
        </is>
      </c>
      <c r="H2" s="33" t="inlineStr">
        <is>
          <t>тикети / комб.</t>
        </is>
      </c>
      <c r="I2" s="33" t="inlineStr">
        <is>
          <t>фонд + пров. + МПМ + РМ</t>
        </is>
      </c>
      <c r="J2" s="33" t="inlineStr">
        <is>
          <t>остаток</t>
        </is>
      </c>
      <c r="K2" s="0"/>
      <c r="L2" s="33" t="inlineStr">
        <is>
          <t>id</t>
        </is>
      </c>
      <c r="M2" s="32" t="inlineStr">
        <is>
          <t>игра</t>
        </is>
      </c>
      <c r="N2" s="33" t="inlineStr">
        <is>
          <t>цена</t>
        </is>
      </c>
      <c r="O2" s="33" t="inlineStr">
        <is>
          <t>терм.</t>
        </is>
      </c>
      <c r="P2" s="33" t="inlineStr">
        <is>
          <t>фонд за доб.</t>
        </is>
      </c>
      <c r="Q2" s="33" t="inlineStr">
        <is>
          <t>уплата</t>
        </is>
      </c>
      <c r="R2" s="33" t="inlineStr">
        <is>
          <t>тикети / комб.</t>
        </is>
      </c>
      <c r="S2" s="33" t="inlineStr">
        <is>
          <t>фонд + РМ</t>
        </is>
      </c>
      <c r="T2" s="33" t="inlineStr">
        <is>
          <t>остаток</t>
        </is>
      </c>
    </row>
    <row ht="12" customHeight="true" r="3">
      <c r="A3" s="35" t="n">
        <v>2</v>
      </c>
      <c r="B3" s="36" t="inlineStr">
        <is>
          <t>НОВО ЛОТО 7/34</t>
        </is>
      </c>
      <c r="C3" s="37" t="n">
        <v>15</v>
      </c>
      <c r="D3" s="37" t="n">
        <v>184</v>
      </c>
      <c r="E3" s="38" t="n">
        <v>0.5</v>
      </c>
      <c r="F3" s="38" t="n">
        <v>0.06</v>
      </c>
      <c r="G3" s="39" t="n">
        <v>16015110.0</v>
      </c>
      <c r="H3" s="39" t="n">
        <v>1067674.0</v>
      </c>
      <c r="I3" s="39" t="str">
        <f>(E3 + F3 + 0.04 + 0.03)*G3</f>
      </c>
      <c r="J3" s="39" t="str">
        <f>G3 - I3</f>
      </c>
      <c r="K3" s="0"/>
      <c r="L3" s="35" t="n">
        <v>2</v>
      </c>
      <c r="M3" s="36" t="inlineStr">
        <is>
          <t>НОВО ЛОТО 7/34</t>
        </is>
      </c>
      <c r="N3" s="37" t="n">
        <v>15</v>
      </c>
      <c r="O3" s="37" t="n">
        <v>5</v>
      </c>
      <c r="P3" s="38" t="n">
        <v>0.5</v>
      </c>
      <c r="Q3" s="39" t="n">
        <v>777000.0</v>
      </c>
      <c r="R3" s="39" t="n">
        <v>51800.0</v>
      </c>
      <c r="S3" s="39" t="str">
        <f>(P3 + 0.04)*Q3</f>
      </c>
      <c r="T3" s="39" t="str">
        <f>Q3 - S3</f>
      </c>
    </row>
    <row ht="12" customHeight="true" r="4">
      <c r="A4" s="35" t="n">
        <v>15</v>
      </c>
      <c r="B4" s="36" t="inlineStr">
        <is>
          <t>НОВО ЛОТО ЏОКЕР</t>
        </is>
      </c>
      <c r="C4" s="37" t="n">
        <v>20</v>
      </c>
      <c r="D4" s="37" t="n">
        <v>183</v>
      </c>
      <c r="E4" s="38" t="n">
        <v>0.5</v>
      </c>
      <c r="F4" s="38" t="n">
        <v>0.06</v>
      </c>
      <c r="G4" s="39" t="n">
        <v>2168520.0</v>
      </c>
      <c r="H4" s="39" t="n">
        <v>108426.0</v>
      </c>
      <c r="I4" s="39" t="str">
        <f>(E4 + F4 + 0.04 + 0.03)*G4</f>
      </c>
      <c r="J4" s="39" t="str">
        <f>G4 - I4</f>
      </c>
      <c r="K4" s="0"/>
      <c r="L4" s="35" t="n">
        <v>15</v>
      </c>
      <c r="M4" s="36" t="inlineStr">
        <is>
          <t>НОВО ЛОТО ЏОКЕР</t>
        </is>
      </c>
      <c r="N4" s="37" t="n">
        <v>20</v>
      </c>
      <c r="O4" s="37" t="n">
        <v>5</v>
      </c>
      <c r="P4" s="38" t="n">
        <v>0.5</v>
      </c>
      <c r="Q4" s="39" t="n">
        <v>99440.0</v>
      </c>
      <c r="R4" s="39" t="n">
        <v>4972.0</v>
      </c>
      <c r="S4" s="39" t="str">
        <f>(P4 + 0.04)*Q4</f>
      </c>
      <c r="T4" s="39" t="str">
        <f>Q4 - S4</f>
      </c>
    </row>
    <row ht="12" customHeight="true" r="5">
      <c r="A5" s="35" t="n">
        <v>9</v>
      </c>
      <c r="B5" s="36" t="inlineStr">
        <is>
          <t>ТВИНГОМАНИЈА 2</t>
        </is>
      </c>
      <c r="C5" s="37" t="n">
        <v>40</v>
      </c>
      <c r="D5" s="37" t="n">
        <v>176</v>
      </c>
      <c r="E5" s="38" t="n">
        <v>0.6525</v>
      </c>
      <c r="F5" s="38" t="n">
        <v>0.08</v>
      </c>
      <c r="G5" s="39" t="n">
        <v>2124440.0</v>
      </c>
      <c r="H5" s="39" t="n">
        <v>53111.0</v>
      </c>
      <c r="I5" s="39" t="str">
        <f>(E5 + F5 + 0.04 + 0.03)*G5</f>
      </c>
      <c r="J5" s="39" t="str">
        <f>G5 - I5</f>
      </c>
      <c r="K5" s="0"/>
      <c r="L5" s="35" t="n">
        <v>9</v>
      </c>
      <c r="M5" s="36" t="inlineStr">
        <is>
          <t>ТВИНГОМАНИЈА 2</t>
        </is>
      </c>
      <c r="N5" s="37" t="n">
        <v>40</v>
      </c>
      <c r="O5" s="37" t="n">
        <v>5</v>
      </c>
      <c r="P5" s="38" t="n">
        <v>0.6525</v>
      </c>
      <c r="Q5" s="39" t="n">
        <v>300240.0</v>
      </c>
      <c r="R5" s="39" t="n">
        <v>7506.0</v>
      </c>
      <c r="S5" s="39" t="str">
        <f>(P5 + 0.04)*Q5</f>
      </c>
      <c r="T5" s="39" t="str">
        <f>Q5 - S5</f>
      </c>
    </row>
    <row ht="12" customHeight="true" r="6">
      <c r="A6" s="35" t="n">
        <v>21</v>
      </c>
      <c r="B6" s="36" t="inlineStr">
        <is>
          <t>СРЕЌНИ КОЦКИ</t>
        </is>
      </c>
      <c r="C6" s="37" t="n">
        <v>40</v>
      </c>
      <c r="D6" s="37" t="n">
        <v>172</v>
      </c>
      <c r="E6" s="38" t="n">
        <v>0.625</v>
      </c>
      <c r="F6" s="38" t="n">
        <v>0.08</v>
      </c>
      <c r="G6" s="39" t="n">
        <v>1151840.0</v>
      </c>
      <c r="H6" s="39" t="n">
        <v>28796.0</v>
      </c>
      <c r="I6" s="39" t="str">
        <f>(E6 + F6 + 0.04 + 0.03)*G6</f>
      </c>
      <c r="J6" s="39" t="str">
        <f>G6 - I6</f>
      </c>
      <c r="K6" s="0"/>
      <c r="L6" s="35" t="n">
        <v>21</v>
      </c>
      <c r="M6" s="36" t="inlineStr">
        <is>
          <t>СРЕЌНИ КОЦКИ</t>
        </is>
      </c>
      <c r="N6" s="37" t="n">
        <v>40</v>
      </c>
      <c r="O6" s="37" t="n">
        <v>5</v>
      </c>
      <c r="P6" s="38" t="n">
        <v>0.625</v>
      </c>
      <c r="Q6" s="39" t="n">
        <v>216520.0</v>
      </c>
      <c r="R6" s="39" t="n">
        <v>5413.0</v>
      </c>
      <c r="S6" s="39" t="str">
        <f>(P6 + 0.04)*Q6</f>
      </c>
      <c r="T6" s="39" t="str">
        <f>Q6 - S6</f>
      </c>
    </row>
    <row ht="12" customHeight="true" r="7">
      <c r="A7" s="35" t="n">
        <v>24</v>
      </c>
      <c r="B7" s="36" t="inlineStr">
        <is>
          <t>Хороскоп</t>
        </is>
      </c>
      <c r="C7" s="37" t="n">
        <v>20</v>
      </c>
      <c r="D7" s="37" t="n">
        <v>171</v>
      </c>
      <c r="E7" s="38" t="n">
        <v>0.625</v>
      </c>
      <c r="F7" s="38" t="n">
        <v>0.09</v>
      </c>
      <c r="G7" s="39" t="n">
        <v>674840.0</v>
      </c>
      <c r="H7" s="39" t="n">
        <v>33742.0</v>
      </c>
      <c r="I7" s="39" t="str">
        <f>(E7 + F7 + 0.04 + 0.03)*G7</f>
      </c>
      <c r="J7" s="39" t="str">
        <f>G7 - I7</f>
      </c>
      <c r="K7" s="0"/>
      <c r="L7" s="35" t="n">
        <v>24</v>
      </c>
      <c r="M7" s="36" t="inlineStr">
        <is>
          <t>Хороскоп</t>
        </is>
      </c>
      <c r="N7" s="37" t="n">
        <v>20</v>
      </c>
      <c r="O7" s="37" t="n">
        <v>5</v>
      </c>
      <c r="P7" s="38" t="n">
        <v>0.625</v>
      </c>
      <c r="Q7" s="39" t="n">
        <v>169780.0</v>
      </c>
      <c r="R7" s="39" t="n">
        <v>8489.0</v>
      </c>
      <c r="S7" s="39" t="str">
        <f>(P7 + 0.04)*Q7</f>
      </c>
      <c r="T7" s="39" t="str">
        <f>Q7 - S7</f>
      </c>
    </row>
    <row ht="12" customHeight="true" r="8">
      <c r="A8" s="40" t="n">
        <v>25</v>
      </c>
      <c r="B8" s="41" t="inlineStr">
        <is>
          <t>Среќни тркала 3</t>
        </is>
      </c>
      <c r="C8" s="42" t="n">
        <v>50</v>
      </c>
      <c r="D8" s="42" t="n">
        <v>178</v>
      </c>
      <c r="E8" s="43" t="n">
        <v>0.6097</v>
      </c>
      <c r="F8" s="43" t="n">
        <v>0.08</v>
      </c>
      <c r="G8" s="44" t="n">
        <v>3091100.0</v>
      </c>
      <c r="H8" s="44" t="n">
        <v>61822.0</v>
      </c>
      <c r="I8" s="44" t="str">
        <f>(E8 + F8 + 0.04 + 0.03)*G8</f>
      </c>
      <c r="J8" s="44" t="str">
        <f>G8 - I8</f>
      </c>
      <c r="K8" s="0"/>
      <c r="L8" s="40" t="n">
        <v>25</v>
      </c>
      <c r="M8" s="41" t="inlineStr">
        <is>
          <t>Среќни тркала 3</t>
        </is>
      </c>
      <c r="N8" s="42" t="n">
        <v>50</v>
      </c>
      <c r="O8" s="42" t="n">
        <v>5</v>
      </c>
      <c r="P8" s="43" t="n">
        <v>0.6097</v>
      </c>
      <c r="Q8" s="44" t="n">
        <v>432550.0</v>
      </c>
      <c r="R8" s="44" t="n">
        <v>8651.0</v>
      </c>
      <c r="S8" s="44" t="str">
        <f>(P8 + 0.04)*Q8</f>
      </c>
      <c r="T8" s="44" t="str">
        <f>Q8 - S8</f>
      </c>
    </row>
    <row ht="12" customHeight="true" r="9">
      <c r="A9" s="45"/>
      <c r="B9" s="45"/>
      <c r="C9" s="45"/>
      <c r="D9" s="45"/>
      <c r="E9" s="45"/>
      <c r="F9" s="45"/>
      <c r="G9" s="45" t="str">
        <f>SUM(G3:G8)</f>
      </c>
      <c r="H9" s="45"/>
      <c r="I9" s="45" t="str">
        <f>SUM(I3:I8)</f>
      </c>
      <c r="J9" s="45" t="str">
        <f>SUM(J3:J8)</f>
      </c>
      <c r="K9" s="0"/>
      <c r="L9" s="0"/>
      <c r="M9" s="0"/>
      <c r="N9" s="0"/>
      <c r="O9" s="0"/>
      <c r="P9" s="0"/>
      <c r="Q9" s="45" t="str">
        <f>SUM(Q3:Q8)</f>
      </c>
      <c r="R9" s="0"/>
      <c r="S9" s="45" t="str">
        <f>SUM(S3:S8)</f>
      </c>
      <c r="T9" s="45" t="str">
        <f>SUM(T3:T8)</f>
      </c>
    </row>
    <row ht="12" customHeight="true" r="10">
      <c r="A10" s="46"/>
      <c r="B10" s="46"/>
      <c r="C10" s="46"/>
      <c r="D10" s="46"/>
      <c r="E10" s="46"/>
      <c r="F10" s="46"/>
      <c r="G10" s="46"/>
      <c r="H10" s="46"/>
      <c r="I10" s="46"/>
      <c r="J10" s="46" t="str">
        <f>J9/G9</f>
      </c>
      <c r="K10" s="0"/>
      <c r="L10" s="0"/>
      <c r="M10" s="0"/>
      <c r="N10" s="0"/>
      <c r="O10" s="0"/>
      <c r="P10" s="0"/>
      <c r="Q10" s="0"/>
      <c r="R10" s="0"/>
      <c r="S10" s="0"/>
      <c r="T10" s="46" t="str">
        <f>T9/Q9</f>
      </c>
    </row>
    <row r="11"/>
    <row r="12">
      <c r="A12" s="39"/>
      <c r="B12" s="39" t="inlineStr">
        <is>
          <t>фонд</t>
        </is>
      </c>
      <c r="C12" s="39" t="n">
        <v>13504330.77</v>
      </c>
      <c r="D12" s="39"/>
      <c r="E12" s="39"/>
      <c r="F12" s="39"/>
      <c r="G12" s="39"/>
      <c r="H12" s="39"/>
      <c r="I12" s="39"/>
      <c r="J12" s="39"/>
      <c r="K12" s="39"/>
      <c r="L12" s="0"/>
      <c r="M12" s="39" t="inlineStr">
        <is>
          <t>фонд</t>
        </is>
      </c>
      <c r="N12" s="39" t="n">
        <v>1139289.835</v>
      </c>
    </row>
    <row r="13">
      <c r="A13" s="39"/>
      <c r="B13" s="39" t="inlineStr">
        <is>
          <t>провизија</t>
        </is>
      </c>
      <c r="C13" s="39" t="n">
        <v>1661143.8</v>
      </c>
      <c r="D13" s="39"/>
      <c r="E13" s="39"/>
      <c r="F13" s="39"/>
      <c r="G13" s="39"/>
      <c r="H13" s="39"/>
      <c r="I13" s="39"/>
      <c r="J13" s="39"/>
      <c r="K13" s="39"/>
      <c r="L13" s="0"/>
      <c r="M13" s="39" t="inlineStr">
        <is>
          <t>РМ</t>
        </is>
      </c>
      <c r="N13" s="39" t="str">
        <f>Q9 * 0.04</f>
      </c>
    </row>
    <row r="14">
      <c r="A14" s="39"/>
      <c r="B14" s="39" t="inlineStr">
        <is>
          <t>МПМ</t>
        </is>
      </c>
      <c r="C14" s="39" t="str">
        <f>G9 * 0.03</f>
      </c>
      <c r="D14" s="39"/>
      <c r="E14" s="39"/>
      <c r="F14" s="39"/>
      <c r="G14" s="39"/>
      <c r="H14" s="39"/>
      <c r="I14" s="39"/>
      <c r="J14" s="39"/>
      <c r="K14" s="39"/>
      <c r="L14" s="0"/>
      <c r="M14" s="39" t="inlineStr">
        <is>
          <t>остаток</t>
        </is>
      </c>
      <c r="N14" s="39" t="str">
        <f>T9</f>
      </c>
    </row>
    <row r="15">
      <c r="A15" s="39"/>
      <c r="B15" s="39" t="inlineStr">
        <is>
          <t>РМ</t>
        </is>
      </c>
      <c r="C15" s="39" t="str">
        <f>G9 * 0.04</f>
      </c>
      <c r="D15" s="39"/>
      <c r="E15" s="39"/>
      <c r="F15" s="39"/>
      <c r="G15" s="39"/>
      <c r="H15" s="39"/>
      <c r="I15" s="39"/>
      <c r="J15" s="39"/>
      <c r="K15" s="39"/>
    </row>
    <row r="16">
      <c r="A16" s="39"/>
      <c r="B16" s="39" t="inlineStr">
        <is>
          <t>остаток</t>
        </is>
      </c>
      <c r="C16" s="39" t="str">
        <f>J9</f>
      </c>
      <c r="D16" s="39"/>
      <c r="E16" s="39"/>
      <c r="F16" s="39"/>
      <c r="G16" s="39"/>
      <c r="H16" s="39"/>
      <c r="I16" s="39"/>
      <c r="J16" s="39"/>
      <c r="K16" s="39"/>
    </row>
  </sheetData>
  <sheetCalcPr fullCalcOnLoad="true"/>
  <mergeCells count="2">
    <mergeCell ref="A1:J1"/>
    <mergeCell ref="L1:T1"/>
  </mergeCells>
  <printOptions verticalCentered="false" horizontalCentered="false" headings="false" gridLines="false"/>
  <pageMargins right="0.75" left="0.75" bottom="1.0" top="1.0" footer="0.5" header="0.5"/>
  <pageSetup/>
  <headerFooter/>
  <drawing r:id="rId10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R1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.8"/>
    <col min="2" max="2" bestFit="true" customWidth="true" width="16"/>
    <col min="3" max="3" bestFit="true" customWidth="true" width="8"/>
    <col min="4" max="4" bestFit="true" customWidth="true" width="12"/>
    <col min="5" max="5" bestFit="true" customWidth="true" width="10"/>
    <col min="6" max="6" bestFit="true" customWidth="true" width="6"/>
    <col min="7" max="7" bestFit="true" customWidth="true" width="3.8"/>
    <col min="8" max="8" bestFit="true" customWidth="true" width="16"/>
    <col min="9" max="9" bestFit="true" customWidth="true" width="8"/>
    <col min="10" max="10" bestFit="true" customWidth="true" width="12"/>
    <col min="11" max="11" bestFit="true" customWidth="true" width="10"/>
    <col min="12" max="12" bestFit="true" customWidth="true" width="6"/>
    <col min="13" max="13" bestFit="true" customWidth="true" width="3.8"/>
    <col min="14" max="14" bestFit="true" customWidth="true" width="16"/>
    <col min="15" max="15" bestFit="true" customWidth="true" width="8"/>
    <col min="16" max="16" bestFit="true" customWidth="true" width="12"/>
    <col min="17" max="17" bestFit="true" customWidth="true" width="10"/>
    <col min="18" max="18" bestFit="true" customWidth="true" width="6"/>
  </cols>
  <sheetData>
    <row r="1">
      <c r="A1" s="47" t="inlineStr">
        <is>
          <t>август 2016</t>
        </is>
      </c>
      <c r="B1" s="47" t="inlineStr">
        <is>
          <t/>
        </is>
      </c>
      <c r="C1" s="47" t="inlineStr">
        <is>
          <t/>
        </is>
      </c>
      <c r="D1" s="47" t="inlineStr">
        <is>
          <t/>
        </is>
      </c>
      <c r="E1" s="47" t="inlineStr">
        <is>
          <t/>
        </is>
      </c>
      <c r="F1" s="0"/>
      <c r="G1" s="47" t="inlineStr">
        <is>
          <t>јули 2016</t>
        </is>
      </c>
      <c r="H1" s="47" t="inlineStr">
        <is>
          <t/>
        </is>
      </c>
      <c r="I1" s="47" t="inlineStr">
        <is>
          <t/>
        </is>
      </c>
      <c r="J1" s="47" t="inlineStr">
        <is>
          <t/>
        </is>
      </c>
      <c r="K1" s="47" t="inlineStr">
        <is>
          <t/>
        </is>
      </c>
      <c r="L1" s="0"/>
      <c r="M1" s="47" t="inlineStr">
        <is>
          <t>август 2015</t>
        </is>
      </c>
      <c r="N1" s="47" t="inlineStr">
        <is>
          <t/>
        </is>
      </c>
      <c r="O1" s="47" t="inlineStr">
        <is>
          <t/>
        </is>
      </c>
      <c r="P1" s="47" t="inlineStr">
        <is>
          <t/>
        </is>
      </c>
      <c r="Q1" s="47" t="inlineStr">
        <is>
          <t/>
        </is>
      </c>
      <c r="R1" s="0"/>
    </row>
    <row ht="24" customHeight="true" r="2">
      <c r="A2" s="49" t="inlineStr">
        <is>
          <t>id</t>
        </is>
      </c>
      <c r="B2" s="48" t="inlineStr">
        <is>
          <t>игра</t>
        </is>
      </c>
      <c r="C2" s="49" t="inlineStr">
        <is>
          <t>бр.
терм.</t>
        </is>
      </c>
      <c r="D2" s="50" t="inlineStr">
        <is>
          <t>уплата</t>
        </is>
      </c>
      <c r="E2" s="50" t="inlineStr">
        <is>
          <t>комб./ тикети</t>
        </is>
      </c>
      <c r="F2" s="0" t="inlineStr">
        <is>
          <t/>
        </is>
      </c>
      <c r="G2" s="49" t="inlineStr">
        <is>
          <t>id</t>
        </is>
      </c>
      <c r="H2" s="48" t="inlineStr">
        <is>
          <t>игра</t>
        </is>
      </c>
      <c r="I2" s="49" t="inlineStr">
        <is>
          <t>бр.
терм.</t>
        </is>
      </c>
      <c r="J2" s="50" t="inlineStr">
        <is>
          <t>уплата</t>
        </is>
      </c>
      <c r="K2" s="50" t="inlineStr">
        <is>
          <t>комб./ тикети</t>
        </is>
      </c>
      <c r="L2" s="0" t="inlineStr">
        <is>
          <t/>
        </is>
      </c>
      <c r="M2" s="49" t="inlineStr">
        <is>
          <t>id</t>
        </is>
      </c>
      <c r="N2" s="48" t="inlineStr">
        <is>
          <t>игра</t>
        </is>
      </c>
      <c r="O2" s="49" t="inlineStr">
        <is>
          <t>бр.
терм.</t>
        </is>
      </c>
      <c r="P2" s="50" t="inlineStr">
        <is>
          <t>уплата</t>
        </is>
      </c>
      <c r="Q2" s="50" t="inlineStr">
        <is>
          <t>комб./ тикети</t>
        </is>
      </c>
      <c r="R2" s="0" t="inlineStr">
        <is>
          <t/>
        </is>
      </c>
    </row>
    <row ht="12" customHeight="true" r="3">
      <c r="A3" s="51" t="n">
        <v>2</v>
      </c>
      <c r="B3" s="52" t="inlineStr">
        <is>
          <t>НОВО ЛОТО 7/34</t>
        </is>
      </c>
      <c r="C3" s="53" t="n">
        <v>189</v>
      </c>
      <c r="D3" s="54" t="n">
        <v>16792110.0</v>
      </c>
      <c r="E3" s="54" t="n">
        <v>1119474.0</v>
      </c>
      <c r="F3" s="0"/>
      <c r="G3" s="51" t="n">
        <v>2</v>
      </c>
      <c r="H3" s="52" t="inlineStr">
        <is>
          <t>НОВО ЛОТО 7/34</t>
        </is>
      </c>
      <c r="I3" s="53" t="n">
        <v>187</v>
      </c>
      <c r="J3" s="54" t="n">
        <v>15648975.0</v>
      </c>
      <c r="K3" s="54" t="n">
        <v>1043265.0</v>
      </c>
      <c r="L3" s="0"/>
      <c r="M3" s="51" t="n">
        <v>2</v>
      </c>
      <c r="N3" s="52" t="inlineStr">
        <is>
          <t>НОВО ЛОТО 7/34</t>
        </is>
      </c>
      <c r="O3" s="53" t="n">
        <v>190</v>
      </c>
      <c r="P3" s="54" t="n">
        <v>9440220.0</v>
      </c>
      <c r="Q3" s="54" t="n">
        <v>629348.0</v>
      </c>
    </row>
    <row ht="12" customHeight="true" r="4">
      <c r="A4" s="51" t="n">
        <v>15</v>
      </c>
      <c r="B4" s="52" t="inlineStr">
        <is>
          <t>НОВО ЛОТО ЏОКЕР</t>
        </is>
      </c>
      <c r="C4" s="53" t="n">
        <v>188</v>
      </c>
      <c r="D4" s="54" t="n">
        <v>2267960.0</v>
      </c>
      <c r="E4" s="54" t="n">
        <v>113398.0</v>
      </c>
      <c r="F4" s="0"/>
      <c r="G4" s="51" t="n">
        <v>15</v>
      </c>
      <c r="H4" s="52" t="inlineStr">
        <is>
          <t>НОВО ЛОТО ЏОКЕР</t>
        </is>
      </c>
      <c r="I4" s="53" t="n">
        <v>185</v>
      </c>
      <c r="J4" s="54" t="n">
        <v>2095780.0</v>
      </c>
      <c r="K4" s="54" t="n">
        <v>104789.0</v>
      </c>
      <c r="L4" s="0"/>
      <c r="M4" s="51" t="n">
        <v>15</v>
      </c>
      <c r="N4" s="52" t="inlineStr">
        <is>
          <t>НОВО ЛОТО ЏОКЕР</t>
        </is>
      </c>
      <c r="O4" s="53" t="n">
        <v>187</v>
      </c>
      <c r="P4" s="54" t="n">
        <v>1547480.0</v>
      </c>
      <c r="Q4" s="54" t="n">
        <v>77374.0</v>
      </c>
    </row>
    <row ht="12" customHeight="true" r="5">
      <c r="A5" s="51" t="n">
        <v>9</v>
      </c>
      <c r="B5" s="52" t="inlineStr">
        <is>
          <t>ТВИНГОМАНИЈА 2</t>
        </is>
      </c>
      <c r="C5" s="53" t="n">
        <v>181</v>
      </c>
      <c r="D5" s="54" t="n">
        <v>2424680.0</v>
      </c>
      <c r="E5" s="54" t="n">
        <v>60617.0</v>
      </c>
      <c r="F5" s="0"/>
      <c r="G5" s="51" t="n">
        <v>9</v>
      </c>
      <c r="H5" s="52" t="inlineStr">
        <is>
          <t>ТВИНГОМАНИЈА 2</t>
        </is>
      </c>
      <c r="I5" s="53" t="n">
        <v>183</v>
      </c>
      <c r="J5" s="54" t="n">
        <v>2182960.0</v>
      </c>
      <c r="K5" s="54" t="n">
        <v>54574.0</v>
      </c>
      <c r="L5" s="0"/>
      <c r="M5" s="51" t="n">
        <v>7</v>
      </c>
      <c r="N5" s="52" t="inlineStr">
        <is>
          <t>Седма брзина</t>
        </is>
      </c>
      <c r="O5" s="53" t="n">
        <v>182</v>
      </c>
      <c r="P5" s="54" t="n">
        <v>1209480.0</v>
      </c>
      <c r="Q5" s="54" t="n">
        <v>30237.0</v>
      </c>
    </row>
    <row ht="12" customHeight="true" r="6">
      <c r="A6" s="51" t="n">
        <v>21</v>
      </c>
      <c r="B6" s="52" t="inlineStr">
        <is>
          <t>СРЕЌНИ КОЦКИ</t>
        </is>
      </c>
      <c r="C6" s="53" t="n">
        <v>177</v>
      </c>
      <c r="D6" s="54" t="n">
        <v>1368360.0</v>
      </c>
      <c r="E6" s="54" t="n">
        <v>34209.0</v>
      </c>
      <c r="F6" s="0"/>
      <c r="G6" s="51" t="n">
        <v>21</v>
      </c>
      <c r="H6" s="52" t="inlineStr">
        <is>
          <t>СРЕЌНИ КОЦКИ</t>
        </is>
      </c>
      <c r="I6" s="53" t="n">
        <v>183</v>
      </c>
      <c r="J6" s="54" t="n">
        <v>1275160.0</v>
      </c>
      <c r="K6" s="54" t="n">
        <v>31879.0</v>
      </c>
      <c r="L6" s="0"/>
      <c r="M6" s="51" t="n">
        <v>9</v>
      </c>
      <c r="N6" s="52" t="inlineStr">
        <is>
          <t>ТВИНГОМАНИЈА 2</t>
        </is>
      </c>
      <c r="O6" s="53" t="n">
        <v>176</v>
      </c>
      <c r="P6" s="54" t="n">
        <v>791200.0</v>
      </c>
      <c r="Q6" s="54" t="n">
        <v>19780.0</v>
      </c>
    </row>
    <row ht="12" customHeight="true" r="7">
      <c r="A7" s="51" t="n">
        <v>24</v>
      </c>
      <c r="B7" s="52" t="inlineStr">
        <is>
          <t>Хороскоп</t>
        </is>
      </c>
      <c r="C7" s="53" t="n">
        <v>176</v>
      </c>
      <c r="D7" s="54" t="n">
        <v>844620.0</v>
      </c>
      <c r="E7" s="54" t="n">
        <v>42231.0</v>
      </c>
      <c r="F7" s="0"/>
      <c r="G7" s="51" t="n">
        <v>24</v>
      </c>
      <c r="H7" s="52" t="inlineStr">
        <is>
          <t>Хороскоп</t>
        </is>
      </c>
      <c r="I7" s="53" t="n">
        <v>174</v>
      </c>
      <c r="J7" s="54" t="n">
        <v>735400.0</v>
      </c>
      <c r="K7" s="54" t="n">
        <v>36770.0</v>
      </c>
      <c r="L7" s="0"/>
      <c r="M7" s="51" t="n">
        <v>21</v>
      </c>
      <c r="N7" s="52" t="inlineStr">
        <is>
          <t>СРЕЌНИ КОЦКИ</t>
        </is>
      </c>
      <c r="O7" s="53" t="n">
        <v>180</v>
      </c>
      <c r="P7" s="54" t="n">
        <v>1022840.0</v>
      </c>
      <c r="Q7" s="54" t="n">
        <v>25571.0</v>
      </c>
    </row>
    <row ht="12" customHeight="true" r="8">
      <c r="A8" s="55" t="n">
        <v>25</v>
      </c>
      <c r="B8" s="56" t="inlineStr">
        <is>
          <t>Среќни тркала 3</t>
        </is>
      </c>
      <c r="C8" s="57" t="n">
        <v>183</v>
      </c>
      <c r="D8" s="58" t="n">
        <v>3523650.0</v>
      </c>
      <c r="E8" s="58" t="n">
        <v>70473.0</v>
      </c>
      <c r="F8" s="0"/>
      <c r="G8" s="51" t="n">
        <v>25</v>
      </c>
      <c r="H8" s="52" t="inlineStr">
        <is>
          <t>Среќни тркала 3</t>
        </is>
      </c>
      <c r="I8" s="53" t="n">
        <v>183</v>
      </c>
      <c r="J8" s="54" t="n">
        <v>2203650.0</v>
      </c>
      <c r="K8" s="54" t="n">
        <v>44073.0</v>
      </c>
      <c r="L8" s="0"/>
      <c r="M8" s="51" t="n">
        <v>24</v>
      </c>
      <c r="N8" s="52" t="inlineStr">
        <is>
          <t>Хороскоп</t>
        </is>
      </c>
      <c r="O8" s="53" t="n">
        <v>178</v>
      </c>
      <c r="P8" s="54" t="n">
        <v>564580.0</v>
      </c>
      <c r="Q8" s="54" t="n">
        <v>28229.0</v>
      </c>
    </row>
    <row ht="12" customHeight="true" r="9">
      <c r="A9" s="59"/>
      <c r="B9" s="59"/>
      <c r="C9" s="59" t="inlineStr">
        <is>
          <t>лото</t>
        </is>
      </c>
      <c r="D9" s="59" t="str">
        <f>SUM(D3:D4)</f>
      </c>
      <c r="E9" s="59" t="str">
        <f>SUM(E3:E4)</f>
      </c>
      <c r="F9" s="0"/>
      <c r="G9" s="55" t="n">
        <v>61</v>
      </c>
      <c r="H9" s="56" t="inlineStr">
        <is>
          <t>ДЕТЕЛИНКА 2</t>
        </is>
      </c>
      <c r="I9" s="57" t="n">
        <v>52</v>
      </c>
      <c r="J9" s="58" t="n">
        <v>12990.0</v>
      </c>
      <c r="K9" s="58" t="n">
        <v>433.0</v>
      </c>
      <c r="L9" s="0"/>
      <c r="M9" s="51" t="n">
        <v>45</v>
      </c>
      <c r="N9" s="52" t="inlineStr">
        <is>
          <t>СМАЈЛИ</t>
        </is>
      </c>
      <c r="O9" s="53" t="n">
        <v>153</v>
      </c>
      <c r="P9" s="54" t="n">
        <v>177750.0</v>
      </c>
      <c r="Q9" s="54" t="n">
        <v>5925.0</v>
      </c>
    </row>
    <row ht="12" customHeight="true" r="10">
      <c r="A10" s="59"/>
      <c r="B10" s="59"/>
      <c r="C10" s="59" t="inlineStr">
        <is>
          <t>инстанти</t>
        </is>
      </c>
      <c r="D10" s="59" t="str">
        <f>SUM(D5:D8)</f>
      </c>
      <c r="E10" s="59" t="str">
        <f>SUM(E5:E8)</f>
      </c>
      <c r="F10" s="0"/>
      <c r="G10" s="0"/>
      <c r="H10" s="0"/>
      <c r="I10" s="59" t="inlineStr">
        <is>
          <t>лото</t>
        </is>
      </c>
      <c r="J10" s="59" t="str">
        <f>SUM(J3:J4)</f>
      </c>
      <c r="K10" s="59" t="str">
        <f>SUM(K3:K4)</f>
      </c>
      <c r="L10" s="0"/>
      <c r="M10" s="55" t="n">
        <v>61</v>
      </c>
      <c r="N10" s="56" t="inlineStr">
        <is>
          <t>ДЕТЕЛИНКА 2</t>
        </is>
      </c>
      <c r="O10" s="57" t="n">
        <v>183</v>
      </c>
      <c r="P10" s="58" t="n">
        <v>1457130.0</v>
      </c>
      <c r="Q10" s="58" t="n">
        <v>48571.0</v>
      </c>
    </row>
    <row ht="12" customHeight="true" r="11">
      <c r="A11" s="59"/>
      <c r="B11" s="59"/>
      <c r="C11" s="59" t="inlineStr">
        <is>
          <t>вкупно</t>
        </is>
      </c>
      <c r="D11" s="59" t="str">
        <f>SUM(D3:D8)</f>
      </c>
      <c r="E11" s="59"/>
      <c r="F11" s="0"/>
      <c r="G11" s="0"/>
      <c r="H11" s="0"/>
      <c r="I11" s="59" t="inlineStr">
        <is>
          <t>инстанти</t>
        </is>
      </c>
      <c r="J11" s="59" t="str">
        <f>SUM(J5:J9)</f>
      </c>
      <c r="K11" s="59" t="str">
        <f>SUM(K5:K9)</f>
      </c>
      <c r="L11" s="0"/>
      <c r="M11" s="0"/>
      <c r="N11" s="0"/>
      <c r="O11" s="59" t="inlineStr">
        <is>
          <t>лото</t>
        </is>
      </c>
      <c r="P11" s="59" t="str">
        <f>SUM(P3:P4)</f>
      </c>
      <c r="Q11" s="59" t="str">
        <f>SUM(Q3:Q4)</f>
      </c>
      <c r="R11" s="0"/>
    </row>
    <row ht="12" customHeight="true" r="12">
      <c r="A12" s="0"/>
      <c r="B12" s="0"/>
      <c r="C12" s="0"/>
      <c r="D12" s="0"/>
      <c r="E12" s="0"/>
      <c r="F12" s="0"/>
      <c r="G12" s="0"/>
      <c r="H12" s="0"/>
      <c r="I12" s="59" t="inlineStr">
        <is>
          <t>вкупно</t>
        </is>
      </c>
      <c r="J12" s="59" t="str">
        <f>SUM(J3:J9)</f>
      </c>
      <c r="K12" s="0"/>
      <c r="L12" s="0"/>
      <c r="M12" s="0"/>
      <c r="N12" s="0"/>
      <c r="O12" s="59" t="inlineStr">
        <is>
          <t>инстанти</t>
        </is>
      </c>
      <c r="P12" s="59" t="str">
        <f>SUM(P5:P10)</f>
      </c>
      <c r="Q12" s="59" t="str">
        <f>SUM(Q5:Q10)</f>
      </c>
      <c r="R12" s="0"/>
    </row>
    <row ht="12" customHeight="true" r="13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59" t="inlineStr">
        <is>
          <t>вкупно</t>
        </is>
      </c>
      <c r="P13" s="59" t="str">
        <f>SUM(P3:P10)</f>
      </c>
      <c r="Q13" s="0"/>
      <c r="R13" s="0"/>
    </row>
  </sheetData>
  <sheetCalcPr fullCalcOnLoad="true"/>
  <mergeCells count="3">
    <mergeCell ref="A1:E1"/>
    <mergeCell ref="G1:K1"/>
    <mergeCell ref="M1:Q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J3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"/>
    <col min="2" max="2" bestFit="true" customWidth="true" width="10.808988764044944"/>
    <col min="3" max="3" bestFit="true" customWidth="true" width="10.808988764044944"/>
    <col min="4" max="4" bestFit="true" customWidth="true" width="10.808988764044944"/>
    <col min="5" max="5" bestFit="true" customWidth="true" width="6"/>
    <col min="6" max="6" bestFit="true" customWidth="true" width="10"/>
    <col min="7" max="7" bestFit="true" customWidth="true" width="10.808988764044944"/>
    <col min="8" max="8" bestFit="true" customWidth="true" width="10.808988764044944"/>
    <col min="9" max="9" bestFit="true" customWidth="true" width="10.808988764044944"/>
    <col min="10" max="10" bestFit="true" customWidth="true" width="6"/>
  </cols>
  <sheetData>
    <row r="1">
      <c r="A1" s="61" t="n">
        <v>2016</v>
      </c>
      <c r="B1" s="61" t="inlineStr">
        <is>
          <t/>
        </is>
      </c>
      <c r="C1" s="61" t="inlineStr">
        <is>
          <t/>
        </is>
      </c>
      <c r="D1" s="61" t="inlineStr">
        <is>
          <t/>
        </is>
      </c>
      <c r="E1" s="0"/>
      <c r="F1" s="61" t="n">
        <v>2015</v>
      </c>
      <c r="G1" s="61" t="inlineStr">
        <is>
          <t/>
        </is>
      </c>
      <c r="H1" s="61" t="inlineStr">
        <is>
          <t/>
        </is>
      </c>
      <c r="I1" s="61" t="inlineStr">
        <is>
          <t/>
        </is>
      </c>
      <c r="J1" s="0" t="inlineStr">
        <is>
          <t/>
        </is>
      </c>
    </row>
    <row r="2">
      <c r="A2" s="62" t="inlineStr">
        <is>
          <t>седмица</t>
        </is>
      </c>
      <c r="B2" s="62" t="inlineStr">
        <is>
          <t>понед.</t>
        </is>
      </c>
      <c r="C2" s="62" t="inlineStr">
        <is>
          <t>недела</t>
        </is>
      </c>
      <c r="D2" s="62" t="inlineStr">
        <is>
          <t>уплата</t>
        </is>
      </c>
      <c r="E2" s="0" t="inlineStr">
        <is>
          <t/>
        </is>
      </c>
      <c r="F2" s="62" t="inlineStr">
        <is>
          <t>седмица</t>
        </is>
      </c>
      <c r="G2" s="62" t="inlineStr">
        <is>
          <t>понед.</t>
        </is>
      </c>
      <c r="H2" s="62" t="inlineStr">
        <is>
          <t>недела</t>
        </is>
      </c>
      <c r="I2" s="62" t="inlineStr">
        <is>
          <t>уплата</t>
        </is>
      </c>
    </row>
    <row ht="12" customHeight="true" r="3">
      <c r="A3" s="63" t="n">
        <v>0</v>
      </c>
      <c r="B3" s="64">
        <v>42366.0</v>
      </c>
      <c r="C3" s="64">
        <v>42372.0</v>
      </c>
      <c r="D3" s="65" t="n">
        <v>9112505.0</v>
      </c>
      <c r="E3" s="0"/>
      <c r="F3" s="63" t="n">
        <v>0</v>
      </c>
      <c r="G3" s="64">
        <v>42002.0</v>
      </c>
      <c r="H3" s="64">
        <v>42008.0</v>
      </c>
      <c r="I3" s="65" t="n">
        <v>7671935.0</v>
      </c>
      <c r="J3" s="0"/>
    </row>
    <row ht="12" customHeight="true" r="4">
      <c r="A4" s="63" t="n">
        <v>1</v>
      </c>
      <c r="B4" s="64">
        <v>42373.0</v>
      </c>
      <c r="C4" s="64">
        <v>42379.0</v>
      </c>
      <c r="D4" s="65" t="n">
        <v>6845390.0</v>
      </c>
      <c r="E4" s="0"/>
      <c r="F4" s="63" t="n">
        <v>1</v>
      </c>
      <c r="G4" s="64">
        <v>42009.0</v>
      </c>
      <c r="H4" s="64">
        <v>42015.0</v>
      </c>
      <c r="I4" s="65" t="n">
        <v>4571095.0</v>
      </c>
      <c r="J4" s="0"/>
    </row>
    <row ht="12" customHeight="true" r="5">
      <c r="A5" s="63" t="n">
        <v>2</v>
      </c>
      <c r="B5" s="64">
        <v>42380.0</v>
      </c>
      <c r="C5" s="64">
        <v>42386.0</v>
      </c>
      <c r="D5" s="65" t="n">
        <v>8387250.0</v>
      </c>
      <c r="E5" s="0"/>
      <c r="F5" s="63" t="n">
        <v>2</v>
      </c>
      <c r="G5" s="64">
        <v>42016.0</v>
      </c>
      <c r="H5" s="64">
        <v>42022.0</v>
      </c>
      <c r="I5" s="65" t="n">
        <v>6066440.0</v>
      </c>
      <c r="J5" s="0"/>
    </row>
    <row ht="12" customHeight="true" r="6">
      <c r="A6" s="63" t="n">
        <v>3</v>
      </c>
      <c r="B6" s="64">
        <v>42387.0</v>
      </c>
      <c r="C6" s="64">
        <v>42393.0</v>
      </c>
      <c r="D6" s="65" t="n">
        <v>5531980.0</v>
      </c>
      <c r="E6" s="0"/>
      <c r="F6" s="63" t="n">
        <v>3</v>
      </c>
      <c r="G6" s="64">
        <v>42023.0</v>
      </c>
      <c r="H6" s="64">
        <v>42029.0</v>
      </c>
      <c r="I6" s="65" t="n">
        <v>4385665.0</v>
      </c>
      <c r="J6" s="0"/>
    </row>
    <row ht="12" customHeight="true" r="7">
      <c r="A7" s="63" t="n">
        <v>4</v>
      </c>
      <c r="B7" s="64">
        <v>42394.0</v>
      </c>
      <c r="C7" s="64">
        <v>42400.0</v>
      </c>
      <c r="D7" s="65" t="n">
        <v>5645685.0</v>
      </c>
      <c r="E7" s="0"/>
      <c r="F7" s="63" t="n">
        <v>4</v>
      </c>
      <c r="G7" s="64">
        <v>42030.0</v>
      </c>
      <c r="H7" s="64">
        <v>42036.0</v>
      </c>
      <c r="I7" s="65" t="n">
        <v>4405855.0</v>
      </c>
      <c r="J7" s="0"/>
    </row>
    <row ht="12" customHeight="true" r="8">
      <c r="A8" s="63" t="n">
        <v>5</v>
      </c>
      <c r="B8" s="64">
        <v>42401.0</v>
      </c>
      <c r="C8" s="64">
        <v>42407.0</v>
      </c>
      <c r="D8" s="65" t="n">
        <v>5649885.0</v>
      </c>
      <c r="E8" s="0"/>
      <c r="F8" s="63" t="n">
        <v>5</v>
      </c>
      <c r="G8" s="64">
        <v>42037.0</v>
      </c>
      <c r="H8" s="64">
        <v>42043.0</v>
      </c>
      <c r="I8" s="65" t="n">
        <v>4684595.0</v>
      </c>
      <c r="J8" s="0"/>
    </row>
    <row ht="12" customHeight="true" r="9">
      <c r="A9" s="63" t="n">
        <v>6</v>
      </c>
      <c r="B9" s="64">
        <v>42408.0</v>
      </c>
      <c r="C9" s="64">
        <v>42414.0</v>
      </c>
      <c r="D9" s="65" t="n">
        <v>5752810.0</v>
      </c>
      <c r="E9" s="0"/>
      <c r="F9" s="63" t="n">
        <v>6</v>
      </c>
      <c r="G9" s="64">
        <v>42044.0</v>
      </c>
      <c r="H9" s="64">
        <v>42050.0</v>
      </c>
      <c r="I9" s="65" t="n">
        <v>4398560.0</v>
      </c>
      <c r="J9" s="0"/>
    </row>
    <row ht="12" customHeight="true" r="10">
      <c r="A10" s="63" t="n">
        <v>7</v>
      </c>
      <c r="B10" s="64">
        <v>42415.0</v>
      </c>
      <c r="C10" s="64">
        <v>42421.0</v>
      </c>
      <c r="D10" s="65" t="n">
        <v>5804015.0</v>
      </c>
      <c r="E10" s="0"/>
      <c r="F10" s="63" t="n">
        <v>7</v>
      </c>
      <c r="G10" s="64">
        <v>42051.0</v>
      </c>
      <c r="H10" s="64">
        <v>42057.0</v>
      </c>
      <c r="I10" s="65" t="n">
        <v>4325215.0</v>
      </c>
      <c r="J10" s="0"/>
    </row>
    <row ht="12" customHeight="true" r="11">
      <c r="A11" s="63" t="n">
        <v>8</v>
      </c>
      <c r="B11" s="64">
        <v>42422.0</v>
      </c>
      <c r="C11" s="64">
        <v>42428.0</v>
      </c>
      <c r="D11" s="65" t="n">
        <v>5525085.0</v>
      </c>
      <c r="E11" s="0"/>
      <c r="F11" s="63" t="n">
        <v>8</v>
      </c>
      <c r="G11" s="64">
        <v>42058.0</v>
      </c>
      <c r="H11" s="64">
        <v>42064.0</v>
      </c>
      <c r="I11" s="65" t="n">
        <v>4332925.0</v>
      </c>
      <c r="J11" s="0"/>
    </row>
    <row ht="12" customHeight="true" r="12">
      <c r="A12" s="63" t="n">
        <v>9</v>
      </c>
      <c r="B12" s="64">
        <v>42429.0</v>
      </c>
      <c r="C12" s="64">
        <v>42435.0</v>
      </c>
      <c r="D12" s="65" t="n">
        <v>5818960.0</v>
      </c>
      <c r="E12" s="0"/>
      <c r="F12" s="63" t="n">
        <v>9</v>
      </c>
      <c r="G12" s="64">
        <v>42065.0</v>
      </c>
      <c r="H12" s="64">
        <v>42071.0</v>
      </c>
      <c r="I12" s="65" t="n">
        <v>4521460.0</v>
      </c>
      <c r="J12" s="0"/>
    </row>
    <row ht="12" customHeight="true" r="13">
      <c r="A13" s="63" t="n">
        <v>10</v>
      </c>
      <c r="B13" s="64">
        <v>42436.0</v>
      </c>
      <c r="C13" s="64">
        <v>42442.0</v>
      </c>
      <c r="D13" s="65" t="n">
        <v>5713680.0</v>
      </c>
      <c r="E13" s="0"/>
      <c r="F13" s="63" t="n">
        <v>10</v>
      </c>
      <c r="G13" s="64">
        <v>42072.0</v>
      </c>
      <c r="H13" s="64">
        <v>42078.0</v>
      </c>
      <c r="I13" s="65" t="n">
        <v>4802720.0</v>
      </c>
      <c r="J13" s="0"/>
    </row>
    <row ht="12" customHeight="true" r="14">
      <c r="A14" s="63" t="n">
        <v>11</v>
      </c>
      <c r="B14" s="64">
        <v>42443.0</v>
      </c>
      <c r="C14" s="64">
        <v>42449.0</v>
      </c>
      <c r="D14" s="65" t="n">
        <v>5846125.0</v>
      </c>
      <c r="E14" s="0"/>
      <c r="F14" s="63" t="n">
        <v>11</v>
      </c>
      <c r="G14" s="64">
        <v>42079.0</v>
      </c>
      <c r="H14" s="64">
        <v>42085.0</v>
      </c>
      <c r="I14" s="65" t="n">
        <v>4269885.0</v>
      </c>
      <c r="J14" s="0"/>
    </row>
    <row ht="12" customHeight="true" r="15">
      <c r="A15" s="63" t="n">
        <v>12</v>
      </c>
      <c r="B15" s="64">
        <v>42450.0</v>
      </c>
      <c r="C15" s="64">
        <v>42456.0</v>
      </c>
      <c r="D15" s="65" t="n">
        <v>5668690.0</v>
      </c>
      <c r="E15" s="0"/>
      <c r="F15" s="63" t="n">
        <v>12</v>
      </c>
      <c r="G15" s="64">
        <v>42086.0</v>
      </c>
      <c r="H15" s="64">
        <v>42092.0</v>
      </c>
      <c r="I15" s="65" t="n">
        <v>4240835.0</v>
      </c>
      <c r="J15" s="0"/>
    </row>
    <row ht="12" customHeight="true" r="16">
      <c r="A16" s="63" t="n">
        <v>13</v>
      </c>
      <c r="B16" s="64">
        <v>42457.0</v>
      </c>
      <c r="C16" s="64">
        <v>42463.0</v>
      </c>
      <c r="D16" s="65" t="n">
        <v>5374785.0</v>
      </c>
      <c r="E16" s="0"/>
      <c r="F16" s="63" t="n">
        <v>13</v>
      </c>
      <c r="G16" s="64">
        <v>42093.0</v>
      </c>
      <c r="H16" s="64">
        <v>42099.0</v>
      </c>
      <c r="I16" s="65" t="n">
        <v>4481215.0</v>
      </c>
      <c r="J16" s="0"/>
    </row>
    <row ht="12" customHeight="true" r="17">
      <c r="A17" s="63" t="n">
        <v>14</v>
      </c>
      <c r="B17" s="64">
        <v>42464.0</v>
      </c>
      <c r="C17" s="64">
        <v>42470.0</v>
      </c>
      <c r="D17" s="65" t="n">
        <v>5546110.0</v>
      </c>
      <c r="E17" s="0"/>
      <c r="F17" s="63" t="n">
        <v>14</v>
      </c>
      <c r="G17" s="64">
        <v>42100.0</v>
      </c>
      <c r="H17" s="64">
        <v>42106.0</v>
      </c>
      <c r="I17" s="65" t="n">
        <v>4604600.0</v>
      </c>
      <c r="J17" s="0"/>
    </row>
    <row ht="12" customHeight="true" r="18">
      <c r="A18" s="63" t="n">
        <v>15</v>
      </c>
      <c r="B18" s="64">
        <v>42471.0</v>
      </c>
      <c r="C18" s="64">
        <v>42477.0</v>
      </c>
      <c r="D18" s="65" t="n">
        <v>5150060.0</v>
      </c>
      <c r="E18" s="0"/>
      <c r="F18" s="63" t="n">
        <v>15</v>
      </c>
      <c r="G18" s="64">
        <v>42107.0</v>
      </c>
      <c r="H18" s="64">
        <v>42113.0</v>
      </c>
      <c r="I18" s="65" t="n">
        <v>4090395.0</v>
      </c>
      <c r="J18" s="0"/>
    </row>
    <row ht="12" customHeight="true" r="19">
      <c r="A19" s="63" t="n">
        <v>16</v>
      </c>
      <c r="B19" s="64">
        <v>42478.0</v>
      </c>
      <c r="C19" s="64">
        <v>42484.0</v>
      </c>
      <c r="D19" s="65" t="n">
        <v>5182350.0</v>
      </c>
      <c r="E19" s="0"/>
      <c r="F19" s="63" t="n">
        <v>16</v>
      </c>
      <c r="G19" s="64">
        <v>42114.0</v>
      </c>
      <c r="H19" s="64">
        <v>42120.0</v>
      </c>
      <c r="I19" s="65" t="n">
        <v>3990260.0</v>
      </c>
      <c r="J19" s="0"/>
    </row>
    <row ht="12" customHeight="true" r="20">
      <c r="A20" s="63" t="n">
        <v>17</v>
      </c>
      <c r="B20" s="64">
        <v>42485.0</v>
      </c>
      <c r="C20" s="64">
        <v>42491.0</v>
      </c>
      <c r="D20" s="65" t="n">
        <v>5274900.0</v>
      </c>
      <c r="E20" s="0"/>
      <c r="F20" s="63" t="n">
        <v>17</v>
      </c>
      <c r="G20" s="64">
        <v>42121.0</v>
      </c>
      <c r="H20" s="64">
        <v>42127.0</v>
      </c>
      <c r="I20" s="65" t="n">
        <v>3745280.0</v>
      </c>
      <c r="J20" s="0"/>
    </row>
    <row ht="12" customHeight="true" r="21">
      <c r="A21" s="63" t="n">
        <v>18</v>
      </c>
      <c r="B21" s="64">
        <v>42492.0</v>
      </c>
      <c r="C21" s="64">
        <v>42498.0</v>
      </c>
      <c r="D21" s="65" t="n">
        <v>5532370.0</v>
      </c>
      <c r="E21" s="0"/>
      <c r="F21" s="63" t="n">
        <v>18</v>
      </c>
      <c r="G21" s="64">
        <v>42128.0</v>
      </c>
      <c r="H21" s="64">
        <v>42134.0</v>
      </c>
      <c r="I21" s="65" t="n">
        <v>3751075.0</v>
      </c>
      <c r="J21" s="0"/>
    </row>
    <row ht="12" customHeight="true" r="22">
      <c r="A22" s="63" t="n">
        <v>19</v>
      </c>
      <c r="B22" s="64">
        <v>42499.0</v>
      </c>
      <c r="C22" s="64">
        <v>42505.0</v>
      </c>
      <c r="D22" s="65" t="n">
        <v>5791335.0</v>
      </c>
      <c r="E22" s="0"/>
      <c r="F22" s="63" t="n">
        <v>19</v>
      </c>
      <c r="G22" s="64">
        <v>42135.0</v>
      </c>
      <c r="H22" s="64">
        <v>42141.0</v>
      </c>
      <c r="I22" s="65" t="n">
        <v>3750835.0</v>
      </c>
      <c r="J22" s="0"/>
    </row>
    <row ht="12" customHeight="true" r="23">
      <c r="A23" s="63" t="n">
        <v>20</v>
      </c>
      <c r="B23" s="64">
        <v>42506.0</v>
      </c>
      <c r="C23" s="64">
        <v>42512.0</v>
      </c>
      <c r="D23" s="65" t="n">
        <v>5419765.0</v>
      </c>
      <c r="E23" s="0"/>
      <c r="F23" s="63" t="n">
        <v>20</v>
      </c>
      <c r="G23" s="64">
        <v>42142.0</v>
      </c>
      <c r="H23" s="64">
        <v>42148.0</v>
      </c>
      <c r="I23" s="65" t="n">
        <v>3692750.0</v>
      </c>
      <c r="J23" s="0"/>
    </row>
    <row ht="12" customHeight="true" r="24">
      <c r="A24" s="63" t="n">
        <v>21</v>
      </c>
      <c r="B24" s="64">
        <v>42513.0</v>
      </c>
      <c r="C24" s="64">
        <v>42519.0</v>
      </c>
      <c r="D24" s="65" t="n">
        <v>5042050.0</v>
      </c>
      <c r="E24" s="0"/>
      <c r="F24" s="63" t="n">
        <v>21</v>
      </c>
      <c r="G24" s="64">
        <v>42149.0</v>
      </c>
      <c r="H24" s="64">
        <v>42155.0</v>
      </c>
      <c r="I24" s="65" t="n">
        <v>3619185.0</v>
      </c>
      <c r="J24" s="0"/>
    </row>
    <row ht="12" customHeight="true" r="25">
      <c r="A25" s="63" t="n">
        <v>22</v>
      </c>
      <c r="B25" s="64">
        <v>42520.0</v>
      </c>
      <c r="C25" s="64">
        <v>42526.0</v>
      </c>
      <c r="D25" s="65" t="n">
        <v>5453955.0</v>
      </c>
      <c r="E25" s="0"/>
      <c r="F25" s="63" t="n">
        <v>22</v>
      </c>
      <c r="G25" s="64">
        <v>42156.0</v>
      </c>
      <c r="H25" s="64">
        <v>42162.0</v>
      </c>
      <c r="I25" s="65" t="n">
        <v>3762245.0</v>
      </c>
      <c r="J25" s="0"/>
    </row>
    <row ht="12" customHeight="true" r="26">
      <c r="A26" s="63" t="n">
        <v>23</v>
      </c>
      <c r="B26" s="64">
        <v>42527.0</v>
      </c>
      <c r="C26" s="64">
        <v>42533.0</v>
      </c>
      <c r="D26" s="65" t="n">
        <v>5490160.0</v>
      </c>
      <c r="E26" s="0"/>
      <c r="F26" s="63" t="n">
        <v>23</v>
      </c>
      <c r="G26" s="64">
        <v>42163.0</v>
      </c>
      <c r="H26" s="64">
        <v>42169.0</v>
      </c>
      <c r="I26" s="65" t="n">
        <v>3776735.0</v>
      </c>
      <c r="J26" s="0"/>
    </row>
    <row ht="12" customHeight="true" r="27">
      <c r="A27" s="63" t="n">
        <v>24</v>
      </c>
      <c r="B27" s="64">
        <v>42534.0</v>
      </c>
      <c r="C27" s="64">
        <v>42540.0</v>
      </c>
      <c r="D27" s="65" t="n">
        <v>4992650.0</v>
      </c>
      <c r="E27" s="0"/>
      <c r="F27" s="63" t="n">
        <v>24</v>
      </c>
      <c r="G27" s="64">
        <v>42170.0</v>
      </c>
      <c r="H27" s="64">
        <v>42176.0</v>
      </c>
      <c r="I27" s="65" t="n">
        <v>3908485.0</v>
      </c>
      <c r="J27" s="0"/>
    </row>
    <row ht="12" customHeight="true" r="28">
      <c r="A28" s="63" t="n">
        <v>25</v>
      </c>
      <c r="B28" s="64">
        <v>42541.0</v>
      </c>
      <c r="C28" s="64">
        <v>42547.0</v>
      </c>
      <c r="D28" s="65" t="n">
        <v>4619205.0</v>
      </c>
      <c r="E28" s="0"/>
      <c r="F28" s="63" t="n">
        <v>25</v>
      </c>
      <c r="G28" s="64">
        <v>42177.0</v>
      </c>
      <c r="H28" s="64">
        <v>42183.0</v>
      </c>
      <c r="I28" s="65" t="n">
        <v>3662105.0</v>
      </c>
      <c r="J28" s="0"/>
    </row>
    <row ht="12" customHeight="true" r="29">
      <c r="A29" s="63" t="n">
        <v>26</v>
      </c>
      <c r="B29" s="64">
        <v>42548.0</v>
      </c>
      <c r="C29" s="64">
        <v>42554.0</v>
      </c>
      <c r="D29" s="65" t="n">
        <v>4955635.0</v>
      </c>
      <c r="E29" s="0"/>
      <c r="F29" s="63" t="n">
        <v>26</v>
      </c>
      <c r="G29" s="64">
        <v>42184.0</v>
      </c>
      <c r="H29" s="64">
        <v>42190.0</v>
      </c>
      <c r="I29" s="65" t="n">
        <v>3980220.0</v>
      </c>
      <c r="J29" s="0"/>
    </row>
    <row ht="12" customHeight="true" r="30">
      <c r="A30" s="63" t="n">
        <v>27</v>
      </c>
      <c r="B30" s="64">
        <v>42555.0</v>
      </c>
      <c r="C30" s="64">
        <v>42561.0</v>
      </c>
      <c r="D30" s="65" t="n">
        <v>5152980.0</v>
      </c>
      <c r="E30" s="0"/>
      <c r="F30" s="63" t="n">
        <v>27</v>
      </c>
      <c r="G30" s="64">
        <v>42191.0</v>
      </c>
      <c r="H30" s="64">
        <v>42197.0</v>
      </c>
      <c r="I30" s="65" t="n">
        <v>3734210.0</v>
      </c>
      <c r="J30" s="0"/>
    </row>
    <row ht="12" customHeight="true" r="31">
      <c r="A31" s="63" t="n">
        <v>28</v>
      </c>
      <c r="B31" s="64">
        <v>42562.0</v>
      </c>
      <c r="C31" s="64">
        <v>42568.0</v>
      </c>
      <c r="D31" s="65" t="n">
        <v>5573835.0</v>
      </c>
      <c r="E31" s="0"/>
      <c r="F31" s="63" t="n">
        <v>28</v>
      </c>
      <c r="G31" s="64">
        <v>42198.0</v>
      </c>
      <c r="H31" s="64">
        <v>42204.0</v>
      </c>
      <c r="I31" s="65" t="n">
        <v>3712015.0</v>
      </c>
      <c r="J31" s="0"/>
    </row>
    <row ht="12" customHeight="true" r="32">
      <c r="A32" s="63" t="n">
        <v>29</v>
      </c>
      <c r="B32" s="64">
        <v>42569.0</v>
      </c>
      <c r="C32" s="64">
        <v>42575.0</v>
      </c>
      <c r="D32" s="65" t="n">
        <v>5700285.0</v>
      </c>
      <c r="E32" s="0"/>
      <c r="F32" s="63" t="n">
        <v>29</v>
      </c>
      <c r="G32" s="64">
        <v>42205.0</v>
      </c>
      <c r="H32" s="64">
        <v>42211.0</v>
      </c>
      <c r="I32" s="65" t="n">
        <v>3564895.0</v>
      </c>
      <c r="J32" s="0"/>
    </row>
    <row ht="12" customHeight="true" r="33">
      <c r="A33" s="63" t="n">
        <v>30</v>
      </c>
      <c r="B33" s="64">
        <v>42576.0</v>
      </c>
      <c r="C33" s="64">
        <v>42582.0</v>
      </c>
      <c r="D33" s="65" t="n">
        <v>5514905.0</v>
      </c>
      <c r="E33" s="0"/>
      <c r="F33" s="63" t="n">
        <v>30</v>
      </c>
      <c r="G33" s="64">
        <v>42212.0</v>
      </c>
      <c r="H33" s="64">
        <v>42218.0</v>
      </c>
      <c r="I33" s="65" t="n">
        <v>3419635.0</v>
      </c>
      <c r="J33" s="0"/>
    </row>
    <row ht="12" customHeight="true" r="34">
      <c r="A34" s="63" t="n">
        <v>31</v>
      </c>
      <c r="B34" s="64">
        <v>42583.0</v>
      </c>
      <c r="C34" s="64">
        <v>42589.0</v>
      </c>
      <c r="D34" s="65" t="n">
        <v>5586440.0</v>
      </c>
      <c r="E34" s="0"/>
      <c r="F34" s="63" t="n">
        <v>31</v>
      </c>
      <c r="G34" s="64">
        <v>42219.0</v>
      </c>
      <c r="H34" s="64">
        <v>42225.0</v>
      </c>
      <c r="I34" s="65" t="n">
        <v>3510905.0</v>
      </c>
      <c r="J34" s="0"/>
    </row>
    <row ht="12" customHeight="true" r="35">
      <c r="A35" s="63" t="n">
        <v>32</v>
      </c>
      <c r="B35" s="64">
        <v>42590.0</v>
      </c>
      <c r="C35" s="64">
        <v>42596.0</v>
      </c>
      <c r="D35" s="65" t="n">
        <v>5750395.0</v>
      </c>
      <c r="E35" s="0"/>
      <c r="F35" s="63" t="n">
        <v>32</v>
      </c>
      <c r="G35" s="64">
        <v>42226.0</v>
      </c>
      <c r="H35" s="64">
        <v>42232.0</v>
      </c>
      <c r="I35" s="65" t="n">
        <v>3993420.0</v>
      </c>
      <c r="J35" s="0"/>
    </row>
    <row ht="12" customHeight="true" r="36">
      <c r="A36" s="63" t="n">
        <v>33</v>
      </c>
      <c r="B36" s="64">
        <v>42597.0</v>
      </c>
      <c r="C36" s="64">
        <v>42603.0</v>
      </c>
      <c r="D36" s="65" t="n">
        <v>5987405.0</v>
      </c>
      <c r="E36" s="0"/>
      <c r="F36" s="63" t="n">
        <v>33</v>
      </c>
      <c r="G36" s="64">
        <v>42233.0</v>
      </c>
      <c r="H36" s="64">
        <v>42239.0</v>
      </c>
      <c r="I36" s="65" t="n">
        <v>3765180.0</v>
      </c>
      <c r="J36" s="0"/>
    </row>
    <row ht="12" customHeight="true" r="37">
      <c r="A37" s="63" t="n">
        <v>34</v>
      </c>
      <c r="B37" s="64">
        <v>42604.0</v>
      </c>
      <c r="C37" s="64">
        <v>42610.0</v>
      </c>
      <c r="D37" s="65" t="n">
        <v>6536465.0</v>
      </c>
      <c r="E37" s="0"/>
      <c r="F37" s="63" t="n">
        <v>34</v>
      </c>
      <c r="G37" s="64">
        <v>42240.0</v>
      </c>
      <c r="H37" s="64">
        <v>42246.0</v>
      </c>
      <c r="I37" s="65" t="n">
        <v>3619295.0</v>
      </c>
      <c r="J37" s="0"/>
    </row>
  </sheetData>
  <sheetCalcPr fullCalcOnLoad="true"/>
  <mergeCells count="2">
    <mergeCell ref="A1:D1"/>
    <mergeCell ref="F1:I1"/>
  </mergeCells>
  <printOptions verticalCentered="false" horizontalCentered="false" headings="false" gridLines="false"/>
  <pageMargins right="0.75" left="0.75" bottom="1.0" top="1.0" footer="0.5" header="0.5"/>
  <pageSetup/>
  <headerFooter/>
  <drawing r:id="rId103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8"/>
    <col min="2" max="2" bestFit="true" customWidth="true" width="32"/>
    <col min="3" max="3" bestFit="true" customWidth="true" width="12"/>
    <col min="4" max="4" bestFit="true" customWidth="true" width="8"/>
    <col min="5" max="5" bestFit="true" customWidth="true" width="8"/>
    <col min="6" max="6" bestFit="true" customWidth="true" width="8"/>
    <col min="7" max="7" bestFit="true" customWidth="true" width="8"/>
  </cols>
  <sheetData>
    <row ht="32" customHeight="true" r="1">
      <c r="A1" s="66" t="inlineStr">
        <is>
          <t>Терминали кои не примаат одреден инстант во период 01--31.08.2016</t>
        </is>
      </c>
      <c r="B1" s="66" t="inlineStr">
        <is>
          <t/>
        </is>
      </c>
      <c r="C1" s="66" t="inlineStr">
        <is>
          <t/>
        </is>
      </c>
      <c r="D1" s="66" t="inlineStr">
        <is>
          <t/>
        </is>
      </c>
      <c r="E1" s="66" t="inlineStr">
        <is>
          <t/>
        </is>
      </c>
      <c r="F1" s="66" t="inlineStr">
        <is>
          <t/>
        </is>
      </c>
      <c r="G1" s="66" t="inlineStr">
        <is>
          <t/>
        </is>
      </c>
    </row>
    <row ht="24" customHeight="true" r="2">
      <c r="A2" s="68" t="inlineStr">
        <is>
          <t>id</t>
        </is>
      </c>
      <c r="B2" s="67" t="inlineStr">
        <is>
          <t>терминал/прод. место</t>
        </is>
      </c>
      <c r="C2" s="68" t="inlineStr">
        <is>
          <t>град</t>
        </is>
      </c>
      <c r="D2" s="70" t="inlineStr">
        <is>
          <t>ТВИНГОМАНИЈА 2</t>
        </is>
      </c>
      <c r="E2" s="70" t="inlineStr">
        <is>
          <t>СРЕЌНИ КОЦКИ</t>
        </is>
      </c>
      <c r="F2" s="70" t="inlineStr">
        <is>
          <t>Хороскоп</t>
        </is>
      </c>
      <c r="G2" s="70" t="inlineStr">
        <is>
          <t>Среќни тркала 3</t>
        </is>
      </c>
    </row>
    <row ht="12" customHeight="true" r="3">
      <c r="A3" s="71" t="n">
        <v>100075</v>
      </c>
      <c r="B3" s="72" t="inlineStr">
        <is>
          <t>Вики бб 1</t>
        </is>
      </c>
      <c r="C3" s="73" t="inlineStr">
        <is>
          <t>Скопје</t>
        </is>
      </c>
      <c r="D3" s="74" t="inlineStr">
        <is>
          <t/>
        </is>
      </c>
      <c r="E3" s="74" t="inlineStr">
        <is>
          <t>✓</t>
        </is>
      </c>
      <c r="F3" s="74" t="inlineStr">
        <is>
          <t>✓</t>
        </is>
      </c>
      <c r="G3" s="74" t="inlineStr">
        <is>
          <t>✓</t>
        </is>
      </c>
    </row>
    <row ht="12" customHeight="true" r="4">
      <c r="A4" s="71" t="n">
        <v>100077</v>
      </c>
      <c r="B4" s="72" t="inlineStr">
        <is>
          <t>АВОНА 1</t>
        </is>
      </c>
      <c r="C4" s="73" t="inlineStr">
        <is>
          <t>Скопје</t>
        </is>
      </c>
      <c r="D4" s="74" t="inlineStr">
        <is>
          <t>✓</t>
        </is>
      </c>
      <c r="E4" s="74" t="inlineStr">
        <is>
          <t>✓</t>
        </is>
      </c>
      <c r="F4" s="74" t="inlineStr">
        <is>
          <t>✓</t>
        </is>
      </c>
      <c r="G4" s="74" t="inlineStr">
        <is>
          <t/>
        </is>
      </c>
    </row>
    <row ht="12" customHeight="true" r="5">
      <c r="A5" s="71" t="n">
        <v>100216</v>
      </c>
      <c r="B5" s="72" t="inlineStr">
        <is>
          <t>САДЕ-С ДООЕЛ Дебар Мало</t>
        </is>
      </c>
      <c r="C5" s="73" t="inlineStr">
        <is>
          <t>Скопје</t>
        </is>
      </c>
      <c r="D5" s="74" t="inlineStr">
        <is>
          <t>✓</t>
        </is>
      </c>
      <c r="E5" s="74" t="inlineStr">
        <is>
          <t/>
        </is>
      </c>
      <c r="F5" s="74" t="inlineStr">
        <is>
          <t/>
        </is>
      </c>
      <c r="G5" s="74" t="inlineStr">
        <is>
          <t/>
        </is>
      </c>
    </row>
    <row ht="12" customHeight="true" r="6">
      <c r="A6" s="71" t="n">
        <v>100217</v>
      </c>
      <c r="B6" s="72" t="inlineStr">
        <is>
          <t>ЈМБ КОМПАНИ Визбегово</t>
        </is>
      </c>
      <c r="C6" s="73" t="inlineStr">
        <is>
          <t>Скопје</t>
        </is>
      </c>
      <c r="D6" s="74" t="inlineStr">
        <is>
          <t>✓</t>
        </is>
      </c>
      <c r="E6" s="74" t="inlineStr">
        <is>
          <t/>
        </is>
      </c>
      <c r="F6" s="74" t="inlineStr">
        <is>
          <t>✓</t>
        </is>
      </c>
      <c r="G6" s="74" t="inlineStr">
        <is>
          <t>✓</t>
        </is>
      </c>
    </row>
    <row ht="12" customHeight="true" r="7">
      <c r="A7" s="71" t="n">
        <v>100236</v>
      </c>
      <c r="B7" s="72" t="inlineStr">
        <is>
          <t>РАЛЕКС Виолета ДООЕЛ - Волково 1</t>
        </is>
      </c>
      <c r="C7" s="73" t="inlineStr">
        <is>
          <t>Скопје</t>
        </is>
      </c>
      <c r="D7" s="74" t="inlineStr">
        <is>
          <t>✓</t>
        </is>
      </c>
      <c r="E7" s="74" t="inlineStr">
        <is>
          <t>✓</t>
        </is>
      </c>
      <c r="F7" s="74" t="inlineStr">
        <is>
          <t/>
        </is>
      </c>
      <c r="G7" s="74" t="inlineStr">
        <is>
          <t>✓</t>
        </is>
      </c>
    </row>
    <row ht="12" customHeight="true" r="8">
      <c r="A8" s="71" t="n">
        <v>100292</v>
      </c>
      <c r="B8" s="72" t="inlineStr">
        <is>
          <t>ЗАФИРА ТАБАКОС ГТЦ</t>
        </is>
      </c>
      <c r="C8" s="73" t="inlineStr">
        <is>
          <t>Скопје</t>
        </is>
      </c>
      <c r="D8" s="74" t="inlineStr">
        <is>
          <t>✓</t>
        </is>
      </c>
      <c r="E8" s="74" t="inlineStr">
        <is>
          <t>✓</t>
        </is>
      </c>
      <c r="F8" s="74" t="inlineStr">
        <is>
          <t>✓</t>
        </is>
      </c>
      <c r="G8" s="74" t="inlineStr">
        <is>
          <t/>
        </is>
      </c>
    </row>
    <row ht="12" customHeight="true" r="9">
      <c r="A9" s="71" t="n">
        <v>100293</v>
      </c>
      <c r="B9" s="72" t="inlineStr">
        <is>
          <t>ДИРЕКТ ЛТД Хром</t>
        </is>
      </c>
      <c r="C9" s="73" t="inlineStr">
        <is>
          <t>Скопје</t>
        </is>
      </c>
      <c r="D9" s="74" t="inlineStr">
        <is>
          <t>✓</t>
        </is>
      </c>
      <c r="E9" s="74" t="inlineStr">
        <is>
          <t/>
        </is>
      </c>
      <c r="F9" s="74" t="inlineStr">
        <is>
          <t>✓</t>
        </is>
      </c>
      <c r="G9" s="74" t="inlineStr">
        <is>
          <t>✓</t>
        </is>
      </c>
    </row>
    <row ht="12" customHeight="true" r="10">
      <c r="A10" s="71" t="n">
        <v>100324</v>
      </c>
      <c r="B10" s="72" t="inlineStr">
        <is>
          <t>МАКВА-МГ </t>
        </is>
      </c>
      <c r="C10" s="73" t="inlineStr">
        <is>
          <t>Скопје</t>
        </is>
      </c>
      <c r="D10" s="74" t="inlineStr">
        <is>
          <t>✓</t>
        </is>
      </c>
      <c r="E10" s="74" t="inlineStr">
        <is>
          <t/>
        </is>
      </c>
      <c r="F10" s="74" t="inlineStr">
        <is>
          <t/>
        </is>
      </c>
      <c r="G10" s="74" t="inlineStr">
        <is>
          <t/>
        </is>
      </c>
    </row>
    <row ht="12" customHeight="true" r="11">
      <c r="A11" s="71" t="n">
        <v>100336</v>
      </c>
      <c r="B11" s="72" t="inlineStr">
        <is>
          <t>ТП ПУНЧО Чаир</t>
        </is>
      </c>
      <c r="C11" s="73" t="inlineStr">
        <is>
          <t>Скопје</t>
        </is>
      </c>
      <c r="D11" s="74" t="inlineStr">
        <is>
          <t/>
        </is>
      </c>
      <c r="E11" s="74" t="inlineStr">
        <is>
          <t>✓</t>
        </is>
      </c>
      <c r="F11" s="74" t="inlineStr">
        <is>
          <t>✓</t>
        </is>
      </c>
      <c r="G11" s="74" t="inlineStr">
        <is>
          <t>✓</t>
        </is>
      </c>
    </row>
    <row ht="12" customHeight="true" r="12">
      <c r="A12" s="71" t="n">
        <v>100337</v>
      </c>
      <c r="B12" s="72" t="inlineStr">
        <is>
          <t>ОКИ МССН ДООЕЛ Аеродром</t>
        </is>
      </c>
      <c r="C12" s="73" t="inlineStr">
        <is>
          <t>Скопје</t>
        </is>
      </c>
      <c r="D12" s="74" t="inlineStr">
        <is>
          <t>✓</t>
        </is>
      </c>
      <c r="E12" s="74" t="inlineStr">
        <is>
          <t/>
        </is>
      </c>
      <c r="F12" s="74" t="inlineStr">
        <is>
          <t/>
        </is>
      </c>
      <c r="G12" s="74" t="inlineStr">
        <is>
          <t>✓</t>
        </is>
      </c>
    </row>
    <row ht="12" customHeight="true" r="13">
      <c r="A13" s="71" t="n">
        <v>100343</v>
      </c>
      <c r="B13" s="72" t="inlineStr">
        <is>
          <t>МИВЕЛ Петровец</t>
        </is>
      </c>
      <c r="C13" s="73" t="inlineStr">
        <is>
          <t>Скопје</t>
        </is>
      </c>
      <c r="D13" s="74" t="inlineStr">
        <is>
          <t>✓</t>
        </is>
      </c>
      <c r="E13" s="74" t="inlineStr">
        <is>
          <t>✓</t>
        </is>
      </c>
      <c r="F13" s="74" t="inlineStr">
        <is>
          <t/>
        </is>
      </c>
      <c r="G13" s="74" t="inlineStr">
        <is>
          <t>✓</t>
        </is>
      </c>
    </row>
    <row ht="12" customHeight="true" r="14">
      <c r="A14" s="71" t="n">
        <v>100379</v>
      </c>
      <c r="B14" s="72" t="inlineStr">
        <is>
          <t>ГАБЕРЦИ-ТРЕЈД - Лептокарија</t>
        </is>
      </c>
      <c r="C14" s="73" t="inlineStr">
        <is>
          <t>Скопје</t>
        </is>
      </c>
      <c r="D14" s="74" t="inlineStr">
        <is>
          <t>✓</t>
        </is>
      </c>
      <c r="E14" s="74" t="inlineStr">
        <is>
          <t/>
        </is>
      </c>
      <c r="F14" s="74" t="inlineStr">
        <is>
          <t>✓</t>
        </is>
      </c>
      <c r="G14" s="74" t="inlineStr">
        <is>
          <t>✓</t>
        </is>
      </c>
    </row>
    <row ht="12" customHeight="true" r="15">
      <c r="A15" s="71" t="n">
        <v>100383</v>
      </c>
      <c r="B15" s="72" t="inlineStr">
        <is>
          <t>Толлакс Медиа Железничка</t>
        </is>
      </c>
      <c r="C15" s="73" t="inlineStr">
        <is>
          <t>Скопје</t>
        </is>
      </c>
      <c r="D15" s="74" t="inlineStr">
        <is>
          <t>✓</t>
        </is>
      </c>
      <c r="E15" s="74" t="inlineStr">
        <is>
          <t>✓</t>
        </is>
      </c>
      <c r="F15" s="74" t="inlineStr">
        <is>
          <t/>
        </is>
      </c>
      <c r="G15" s="74" t="inlineStr">
        <is>
          <t>✓</t>
        </is>
      </c>
    </row>
    <row ht="12" customHeight="true" r="16">
      <c r="A16" s="71" t="n">
        <v>100384</v>
      </c>
      <c r="B16" s="72" t="inlineStr">
        <is>
          <t>ЈО-АН ТОБАКО Влае</t>
        </is>
      </c>
      <c r="C16" s="73" t="inlineStr">
        <is>
          <t>Скопје</t>
        </is>
      </c>
      <c r="D16" s="74" t="inlineStr">
        <is>
          <t>✓</t>
        </is>
      </c>
      <c r="E16" s="74" t="inlineStr">
        <is>
          <t>✓</t>
        </is>
      </c>
      <c r="F16" s="74" t="inlineStr">
        <is>
          <t/>
        </is>
      </c>
      <c r="G16" s="74" t="inlineStr">
        <is>
          <t>✓</t>
        </is>
      </c>
    </row>
    <row ht="12" customHeight="true" r="17">
      <c r="A17" s="71" t="n">
        <v>120245</v>
      </c>
      <c r="B17" s="72" t="inlineStr">
        <is>
          <t>ТОБАКО ТЕА Тетово</t>
        </is>
      </c>
      <c r="C17" s="73" t="inlineStr">
        <is>
          <t>Тетово</t>
        </is>
      </c>
      <c r="D17" s="74" t="inlineStr">
        <is>
          <t>✓</t>
        </is>
      </c>
      <c r="E17" s="74" t="inlineStr">
        <is>
          <t/>
        </is>
      </c>
      <c r="F17" s="74" t="inlineStr">
        <is>
          <t/>
        </is>
      </c>
      <c r="G17" s="74" t="inlineStr">
        <is>
          <t>✓</t>
        </is>
      </c>
    </row>
    <row ht="12" customHeight="true" r="18">
      <c r="A18" s="71" t="n">
        <v>120246</v>
      </c>
      <c r="B18" s="72" t="inlineStr">
        <is>
          <t>ТОБАКО ТЕА Тетово 1</t>
        </is>
      </c>
      <c r="C18" s="73" t="inlineStr">
        <is>
          <t>Тетово</t>
        </is>
      </c>
      <c r="D18" s="74" t="inlineStr">
        <is>
          <t/>
        </is>
      </c>
      <c r="E18" s="74" t="inlineStr">
        <is>
          <t/>
        </is>
      </c>
      <c r="F18" s="74" t="inlineStr">
        <is>
          <t>✓</t>
        </is>
      </c>
      <c r="G18" s="74" t="inlineStr">
        <is>
          <t>✓</t>
        </is>
      </c>
    </row>
    <row ht="12" customHeight="true" r="19">
      <c r="A19" s="71" t="n">
        <v>123001</v>
      </c>
      <c r="B19" s="72" t="inlineStr">
        <is>
          <t>Јотон Среќа</t>
        </is>
      </c>
      <c r="C19" s="73" t="inlineStr">
        <is>
          <t>Гостивар</t>
        </is>
      </c>
      <c r="D19" s="74" t="inlineStr">
        <is>
          <t>✓</t>
        </is>
      </c>
      <c r="E19" s="74" t="inlineStr">
        <is>
          <t/>
        </is>
      </c>
      <c r="F19" s="74" t="inlineStr">
        <is>
          <t>✓</t>
        </is>
      </c>
      <c r="G19" s="74" t="inlineStr">
        <is>
          <t>✓</t>
        </is>
      </c>
    </row>
    <row ht="12" customHeight="true" r="20">
      <c r="A20" s="71" t="n">
        <v>123010</v>
      </c>
      <c r="B20" s="72" t="inlineStr">
        <is>
          <t>ТОБАCCО-АДЕ Гостивар</t>
        </is>
      </c>
      <c r="C20" s="73" t="inlineStr">
        <is>
          <t>Гостивар</t>
        </is>
      </c>
      <c r="D20" s="74" t="inlineStr">
        <is>
          <t>✓</t>
        </is>
      </c>
      <c r="E20" s="74" t="inlineStr">
        <is>
          <t>✓</t>
        </is>
      </c>
      <c r="F20" s="74" t="inlineStr">
        <is>
          <t/>
        </is>
      </c>
      <c r="G20" s="74" t="inlineStr">
        <is>
          <t>✓</t>
        </is>
      </c>
    </row>
    <row ht="12" customHeight="true" r="21">
      <c r="A21" s="71" t="n">
        <v>125005</v>
      </c>
      <c r="B21" s="72" t="inlineStr">
        <is>
          <t>ГО-САН дооел</t>
        </is>
      </c>
      <c r="C21" s="73" t="inlineStr">
        <is>
          <t>Дебар</t>
        </is>
      </c>
      <c r="D21" s="74" t="inlineStr">
        <is>
          <t>✓</t>
        </is>
      </c>
      <c r="E21" s="74" t="inlineStr">
        <is>
          <t>✓</t>
        </is>
      </c>
      <c r="F21" s="74" t="inlineStr">
        <is>
          <t/>
        </is>
      </c>
      <c r="G21" s="74" t="inlineStr">
        <is>
          <t>✓</t>
        </is>
      </c>
    </row>
    <row ht="12" customHeight="true" r="22">
      <c r="A22" s="71" t="n">
        <v>144202</v>
      </c>
      <c r="B22" s="72" t="inlineStr">
        <is>
          <t>КУНА-АС 2014 Демир Капија</t>
        </is>
      </c>
      <c r="C22" s="73" t="inlineStr">
        <is>
          <t>Демир Капија</t>
        </is>
      </c>
      <c r="D22" s="74" t="inlineStr">
        <is>
          <t>✓</t>
        </is>
      </c>
      <c r="E22" s="74" t="inlineStr">
        <is>
          <t/>
        </is>
      </c>
      <c r="F22" s="74" t="inlineStr">
        <is>
          <t>✓</t>
        </is>
      </c>
      <c r="G22" s="74" t="inlineStr">
        <is>
          <t>✓</t>
        </is>
      </c>
    </row>
    <row ht="12" customHeight="true" r="23">
      <c r="A23" s="71" t="n">
        <v>148016</v>
      </c>
      <c r="B23" s="72" t="inlineStr">
        <is>
          <t>НТ-КИСТ с.Негорци</t>
        </is>
      </c>
      <c r="C23" s="73" t="inlineStr">
        <is>
          <t>Негорци</t>
        </is>
      </c>
      <c r="D23" s="74" t="inlineStr">
        <is>
          <t>✓</t>
        </is>
      </c>
      <c r="E23" s="74" t="inlineStr">
        <is>
          <t>✓</t>
        </is>
      </c>
      <c r="F23" s="74" t="inlineStr">
        <is>
          <t/>
        </is>
      </c>
      <c r="G23" s="74" t="inlineStr">
        <is>
          <t>✓</t>
        </is>
      </c>
    </row>
    <row ht="12" customHeight="true" r="24">
      <c r="A24" s="71" t="n">
        <v>233006</v>
      </c>
      <c r="B24" s="72" t="inlineStr">
        <is>
          <t>МАРКЕТИ БКБ - Берово</t>
        </is>
      </c>
      <c r="C24" s="73" t="inlineStr">
        <is>
          <t>Берово</t>
        </is>
      </c>
      <c r="D24" s="74" t="inlineStr">
        <is>
          <t>✓</t>
        </is>
      </c>
      <c r="E24" s="74" t="inlineStr">
        <is>
          <t>✓</t>
        </is>
      </c>
      <c r="F24" s="74" t="inlineStr">
        <is>
          <t/>
        </is>
      </c>
      <c r="G24" s="74" t="inlineStr">
        <is>
          <t>✓</t>
        </is>
      </c>
    </row>
    <row ht="12" customHeight="true" r="25">
      <c r="A25" s="71" t="n">
        <v>233007</v>
      </c>
      <c r="B25" s="72" t="inlineStr">
        <is>
          <t>МАРКЕТИ БКБ - Берово 1</t>
        </is>
      </c>
      <c r="C25" s="73" t="inlineStr">
        <is>
          <t>Берово</t>
        </is>
      </c>
      <c r="D25" s="74" t="inlineStr">
        <is>
          <t>✓</t>
        </is>
      </c>
      <c r="E25" s="74" t="inlineStr">
        <is>
          <t/>
        </is>
      </c>
      <c r="F25" s="74" t="inlineStr">
        <is>
          <t>✓</t>
        </is>
      </c>
      <c r="G25" s="74" t="inlineStr">
        <is>
          <t>✓</t>
        </is>
      </c>
    </row>
    <row ht="12" customHeight="true" r="26">
      <c r="A26" s="71" t="n">
        <v>240015</v>
      </c>
      <c r="B26" s="72" t="inlineStr">
        <is>
          <t>ФИС-ПРОМ 2008 ДОО - с. Муртино</t>
        </is>
      </c>
      <c r="C26" s="73" t="inlineStr">
        <is>
          <t>Струмица</t>
        </is>
      </c>
      <c r="D26" s="74" t="inlineStr">
        <is>
          <t>✓</t>
        </is>
      </c>
      <c r="E26" s="74" t="inlineStr">
        <is>
          <t>✓</t>
        </is>
      </c>
      <c r="F26" s="74" t="inlineStr">
        <is>
          <t/>
        </is>
      </c>
      <c r="G26" s="74" t="inlineStr">
        <is>
          <t>✓</t>
        </is>
      </c>
    </row>
    <row ht="12" customHeight="true" r="27">
      <c r="A27" s="71" t="n">
        <v>240034</v>
      </c>
      <c r="B27" s="72" t="inlineStr">
        <is>
          <t>ДПТУ СИЛВИ-КОМЕРЦ Струмица</t>
        </is>
      </c>
      <c r="C27" s="73" t="inlineStr">
        <is>
          <t>Струмица</t>
        </is>
      </c>
      <c r="D27" s="74" t="inlineStr">
        <is>
          <t>✓</t>
        </is>
      </c>
      <c r="E27" s="74" t="inlineStr">
        <is>
          <t>✓</t>
        </is>
      </c>
      <c r="F27" s="74" t="inlineStr">
        <is>
          <t/>
        </is>
      </c>
      <c r="G27" s="74" t="inlineStr">
        <is>
          <t>✓</t>
        </is>
      </c>
    </row>
    <row ht="12" customHeight="true" r="28">
      <c r="A28" s="71" t="n">
        <v>240040</v>
      </c>
      <c r="B28" s="72" t="inlineStr">
        <is>
          <t>АЛМА ИЛИЕВИ ТРЕЈД Струмица</t>
        </is>
      </c>
      <c r="C28" s="73" t="inlineStr">
        <is>
          <t>Струмица</t>
        </is>
      </c>
      <c r="D28" s="74" t="inlineStr">
        <is>
          <t>✓</t>
        </is>
      </c>
      <c r="E28" s="74" t="inlineStr">
        <is>
          <t/>
        </is>
      </c>
      <c r="F28" s="74" t="inlineStr">
        <is>
          <t/>
        </is>
      </c>
      <c r="G28" s="74" t="inlineStr">
        <is>
          <t/>
        </is>
      </c>
    </row>
    <row ht="12" customHeight="true" r="29">
      <c r="A29" s="71" t="n">
        <v>242005</v>
      </c>
      <c r="B29" s="72" t="inlineStr">
        <is>
          <t>МОМАТРАНС с.Подареш</t>
        </is>
      </c>
      <c r="C29" s="73" t="inlineStr">
        <is>
          <t>Радовиш</t>
        </is>
      </c>
      <c r="D29" s="74" t="inlineStr">
        <is>
          <t/>
        </is>
      </c>
      <c r="E29" s="74" t="inlineStr">
        <is>
          <t>✓</t>
        </is>
      </c>
      <c r="F29" s="74" t="inlineStr">
        <is>
          <t>✓</t>
        </is>
      </c>
      <c r="G29" s="74" t="inlineStr">
        <is>
          <t/>
        </is>
      </c>
    </row>
    <row ht="12" customHeight="true" r="30">
      <c r="A30" s="75" t="n">
        <v>724004</v>
      </c>
      <c r="B30" s="76" t="inlineStr">
        <is>
          <t>ЧЕТИРИ ПИВЦИЊА Демир Хисар</t>
        </is>
      </c>
      <c r="C30" s="77" t="inlineStr">
        <is>
          <t>Демир Хисар</t>
        </is>
      </c>
      <c r="D30" s="78" t="inlineStr">
        <is>
          <t>✓</t>
        </is>
      </c>
      <c r="E30" s="78" t="inlineStr">
        <is>
          <t/>
        </is>
      </c>
      <c r="F30" s="78" t="inlineStr">
        <is>
          <t>✓</t>
        </is>
      </c>
      <c r="G30" s="78" t="inlineStr">
        <is>
          <t>✓</t>
        </is>
      </c>
    </row>
    <row r="31">
      <c r="A31" s="79" t="inlineStr">
        <is>
          <t/>
        </is>
      </c>
      <c r="B31" s="79" t="inlineStr">
        <is>
          <t/>
        </is>
      </c>
      <c r="C31" s="79" t="inlineStr">
        <is>
          <t/>
        </is>
      </c>
      <c r="D31" s="79" t="str">
        <f>COUNTBLANK(D3:D30)</f>
      </c>
      <c r="E31" s="79" t="str">
        <f>COUNTBLANK(E3:E30)</f>
      </c>
      <c r="F31" s="79" t="str">
        <f>COUNTBLANK(F3:F30)</f>
      </c>
      <c r="G31" s="79" t="str">
        <f>COUNTBLANK(G3:G30)</f>
      </c>
    </row>
  </sheetData>
  <sheetCalcPr fullCalcOnLoad="true"/>
  <mergeCells count="1">
    <mergeCell ref="A1:G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E7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selection pane="topLeft" activeCell="A3"/>
    </sheetView>
  </sheetViews>
  <sheetFormatPr baseColWidth="8" defaultRowHeight="18"/>
  <cols>
    <col min="1" max="1" bestFit="true" customWidth="true" width="8"/>
    <col min="2" max="2" bestFit="true" customWidth="true" width="42"/>
    <col min="3" max="3" bestFit="true" customWidth="true" width="12"/>
    <col min="4" max="4" bestFit="true" customWidth="true" width="10"/>
    <col min="5" max="5" bestFit="true" customWidth="true" width="10"/>
  </cols>
  <sheetData>
    <row ht="18" customHeight="true" r="1">
      <c r="A1" s="80" t="inlineStr">
        <is>
          <t>Период: 01.08.2016 -- 31.08.2016</t>
        </is>
      </c>
    </row>
    <row ht="18" customHeight="true" r="2">
      <c r="A2" s="80" t="inlineStr">
        <is>
          <t>Вкупна уплата: 27,221,380</t>
        </is>
      </c>
    </row>
    <row r="3">
      <c r="A3" s="0"/>
    </row>
    <row ht="24" customHeight="true" r="4">
      <c r="A4" s="82" t="inlineStr">
        <is>
          <t>id</t>
        </is>
      </c>
      <c r="B4" s="81" t="inlineStr">
        <is>
          <t>игра/терминал</t>
        </is>
      </c>
      <c r="C4" s="82" t="inlineStr">
        <is>
          <t>цена/град</t>
        </is>
      </c>
      <c r="D4" s="83" t="inlineStr">
        <is>
          <t>промет</t>
        </is>
      </c>
      <c r="E4" s="83" t="inlineStr">
        <is>
          <t>учество %</t>
        </is>
      </c>
    </row>
    <row ht="14" customHeight="true" r="5">
      <c r="A5" s="84" t="n">
        <v>2</v>
      </c>
      <c r="B5" s="85" t="inlineStr">
        <is>
          <t>НОВО ЛОТО 7/34</t>
        </is>
      </c>
      <c r="C5" s="86" t="n">
        <v>15</v>
      </c>
      <c r="D5" s="87" t="n">
        <v>16792110.0</v>
      </c>
      <c r="E5" s="88" t="n">
        <v>0.6168721056757592</v>
      </c>
    </row>
    <row ht="12" customHeight="true" r="6">
      <c r="A6" s="89" t="n">
        <v>600011</v>
      </c>
      <c r="B6" s="90" t="inlineStr">
        <is>
          <t>ВЛАДИЈА 2011 Охрид</t>
        </is>
      </c>
      <c r="C6" s="91" t="inlineStr">
        <is>
          <t>Охрид</t>
        </is>
      </c>
      <c r="D6" s="92" t="n">
        <v>404490.0</v>
      </c>
      <c r="E6" s="93" t="n">
        <v>0.024088098517696704</v>
      </c>
    </row>
    <row ht="12" customHeight="true" r="7">
      <c r="A7" s="89" t="n">
        <v>100367</v>
      </c>
      <c r="B7" s="90" t="inlineStr">
        <is>
          <t>Државна лотарија на Македонија - Маркетинг - Т.Ц КАПИТОЛ МОЛ</t>
        </is>
      </c>
      <c r="C7" s="91" t="inlineStr">
        <is>
          <t>Скопје</t>
        </is>
      </c>
      <c r="D7" s="92" t="n">
        <v>372240.0</v>
      </c>
      <c r="E7" s="93" t="n">
        <v>0.02216755369039388</v>
      </c>
    </row>
    <row ht="12" customHeight="true" r="8">
      <c r="A8" s="89" t="n">
        <v>700025</v>
      </c>
      <c r="B8" s="90" t="inlineStr">
        <is>
          <t>ДИМПО ДООЕЛ Битола</t>
        </is>
      </c>
      <c r="C8" s="91" t="inlineStr">
        <is>
          <t>Битола</t>
        </is>
      </c>
      <c r="D8" s="92" t="n">
        <v>350130.0</v>
      </c>
      <c r="E8" s="93" t="n">
        <v>0.020850863887861622</v>
      </c>
    </row>
    <row ht="12" customHeight="true" r="9">
      <c r="A9" s="89" t="n">
        <v>700026</v>
      </c>
      <c r="B9" s="90" t="inlineStr">
        <is>
          <t>ВАГАБОНТ Битола</t>
        </is>
      </c>
      <c r="C9" s="91" t="inlineStr">
        <is>
          <t>Битола</t>
        </is>
      </c>
      <c r="D9" s="92" t="n">
        <v>344355.0</v>
      </c>
      <c r="E9" s="93" t="n">
        <v>0.020506952372274838</v>
      </c>
    </row>
    <row ht="12" customHeight="true" r="10">
      <c r="A10" s="89" t="n">
        <v>600014</v>
      </c>
      <c r="B10" s="90" t="inlineStr">
        <is>
          <t>ГОРИЧКО КДН ДООЕЛ Охрид</t>
        </is>
      </c>
      <c r="C10" s="91" t="inlineStr">
        <is>
          <t>Охрид</t>
        </is>
      </c>
      <c r="D10" s="92" t="n">
        <v>314565.0</v>
      </c>
      <c r="E10" s="93" t="n">
        <v>0.018732904917845346</v>
      </c>
    </row>
    <row ht="12" customHeight="true" r="11">
      <c r="A11" s="89" t="n">
        <v>240009</v>
      </c>
      <c r="B11" s="90" t="inlineStr">
        <is>
          <t>ТОТО – ЛОТО 1</t>
        </is>
      </c>
      <c r="C11" s="91" t="inlineStr">
        <is>
          <t>Струмица</t>
        </is>
      </c>
      <c r="D11" s="92" t="n">
        <v>297300.0</v>
      </c>
      <c r="E11" s="93" t="n">
        <v>0.01770474347774044</v>
      </c>
    </row>
    <row ht="12" customHeight="true" r="12">
      <c r="A12" s="89" t="n">
        <v>100201</v>
      </c>
      <c r="B12" s="90" t="inlineStr">
        <is>
          <t>Толлакс Плоштад</t>
        </is>
      </c>
      <c r="C12" s="91" t="inlineStr">
        <is>
          <t>Скопје</t>
        </is>
      </c>
      <c r="D12" s="92" t="n">
        <v>292725.0</v>
      </c>
      <c r="E12" s="93" t="n">
        <v>0.017432294095262597</v>
      </c>
    </row>
    <row ht="12" customHeight="true" r="13">
      <c r="A13" s="89" t="n">
        <v>230010</v>
      </c>
      <c r="B13" s="90" t="inlineStr">
        <is>
          <t>ТП АНАФИЛ Кочани</t>
        </is>
      </c>
      <c r="C13" s="91" t="inlineStr">
        <is>
          <t>Кочани</t>
        </is>
      </c>
      <c r="D13" s="92" t="n">
        <v>286125.0</v>
      </c>
      <c r="E13" s="93" t="n">
        <v>0.017039252363163414</v>
      </c>
    </row>
    <row ht="12" customHeight="true" r="14">
      <c r="A14" s="89" t="n">
        <v>120241</v>
      </c>
      <c r="B14" s="90" t="inlineStr">
        <is>
          <t>МА-ДЕ-БЕ Тетово</t>
        </is>
      </c>
      <c r="C14" s="91" t="inlineStr">
        <is>
          <t>Тетово</t>
        </is>
      </c>
      <c r="D14" s="92" t="n">
        <v>281475.0</v>
      </c>
      <c r="E14" s="93" t="n">
        <v>0.016762336597366263</v>
      </c>
    </row>
    <row ht="12" customHeight="true" r="15">
      <c r="A15" s="89" t="n">
        <v>130016</v>
      </c>
      <c r="B15" s="90" t="inlineStr">
        <is>
          <t>ЗМЛ-МЕН Куманово</t>
        </is>
      </c>
      <c r="C15" s="91" t="inlineStr">
        <is>
          <t>Куманово</t>
        </is>
      </c>
      <c r="D15" s="92" t="n">
        <v>256215.0</v>
      </c>
      <c r="E15" s="93" t="n">
        <v>0.01525805869542303</v>
      </c>
    </row>
    <row ht="14" customHeight="true" r="16">
      <c r="A16" s="84" t="n">
        <v>9</v>
      </c>
      <c r="B16" s="85" t="inlineStr">
        <is>
          <t>ТВИНГОМАНИЈА 2</t>
        </is>
      </c>
      <c r="C16" s="86" t="n">
        <v>40</v>
      </c>
      <c r="D16" s="87" t="n">
        <v>2424680.0</v>
      </c>
      <c r="E16" s="88" t="n">
        <v>0.0890726333492277</v>
      </c>
    </row>
    <row ht="12" customHeight="true" r="17">
      <c r="A17" s="89" t="n">
        <v>700026</v>
      </c>
      <c r="B17" s="90" t="inlineStr">
        <is>
          <t>ВАГАБОНТ Битола</t>
        </is>
      </c>
      <c r="C17" s="91" t="inlineStr">
        <is>
          <t>Битола</t>
        </is>
      </c>
      <c r="D17" s="92" t="n">
        <v>558120.0</v>
      </c>
      <c r="E17" s="93" t="n">
        <v>0.23018295197716812</v>
      </c>
    </row>
    <row ht="12" customHeight="true" r="18">
      <c r="A18" s="89" t="n">
        <v>100341</v>
      </c>
      <c r="B18" s="90" t="inlineStr">
        <is>
          <t>Државна лотарија на Македонија - Маркетинг 1</t>
        </is>
      </c>
      <c r="C18" s="91" t="inlineStr">
        <is>
          <t>Скопје</t>
        </is>
      </c>
      <c r="D18" s="92" t="n">
        <v>103000.0</v>
      </c>
      <c r="E18" s="93" t="n">
        <v>0.04247983239025356</v>
      </c>
    </row>
    <row ht="12" customHeight="true" r="19">
      <c r="A19" s="89" t="n">
        <v>100367</v>
      </c>
      <c r="B19" s="90" t="inlineStr">
        <is>
          <t>Државна лотарија на Македонија - Маркетинг - Т.Ц КАПИТОЛ МОЛ</t>
        </is>
      </c>
      <c r="C19" s="91" t="inlineStr">
        <is>
          <t>Скопје</t>
        </is>
      </c>
      <c r="D19" s="92" t="n">
        <v>95080.0</v>
      </c>
      <c r="E19" s="93" t="n">
        <v>0.039213421977333095</v>
      </c>
    </row>
    <row ht="12" customHeight="true" r="20">
      <c r="A20" s="89" t="n">
        <v>230010</v>
      </c>
      <c r="B20" s="90" t="inlineStr">
        <is>
          <t>ТП АНАФИЛ Кочани</t>
        </is>
      </c>
      <c r="C20" s="91" t="inlineStr">
        <is>
          <t>Кочани</t>
        </is>
      </c>
      <c r="D20" s="92" t="n">
        <v>82800.0</v>
      </c>
      <c r="E20" s="93" t="n">
        <v>0.03414883613507762</v>
      </c>
    </row>
    <row ht="12" customHeight="true" r="21">
      <c r="A21" s="89" t="n">
        <v>100348</v>
      </c>
      <c r="B21" s="90" t="inlineStr">
        <is>
          <t>Државна лотарија на Македонија - Маркетинг 2</t>
        </is>
      </c>
      <c r="C21" s="91" t="inlineStr">
        <is>
          <t>Скопје</t>
        </is>
      </c>
      <c r="D21" s="92" t="n">
        <v>58800.0</v>
      </c>
      <c r="E21" s="93" t="n">
        <v>0.02425062276259135</v>
      </c>
    </row>
    <row ht="12" customHeight="true" r="22">
      <c r="A22" s="89" t="n">
        <v>240014</v>
      </c>
      <c r="B22" s="90" t="inlineStr">
        <is>
          <t>Ваткос ДООЕЛ - Струмица</t>
        </is>
      </c>
      <c r="C22" s="91" t="inlineStr">
        <is>
          <t>Струмица</t>
        </is>
      </c>
      <c r="D22" s="92" t="n">
        <v>58000.0</v>
      </c>
      <c r="E22" s="93" t="n">
        <v>0.02392068231684181</v>
      </c>
    </row>
    <row ht="12" customHeight="true" r="23">
      <c r="A23" s="89" t="n">
        <v>750013</v>
      </c>
      <c r="B23" s="90" t="inlineStr">
        <is>
          <t>АЈ НИКА Прилеп</t>
        </is>
      </c>
      <c r="C23" s="91" t="inlineStr">
        <is>
          <t>Прилеп</t>
        </is>
      </c>
      <c r="D23" s="92" t="n">
        <v>56200.0</v>
      </c>
      <c r="E23" s="93" t="n">
        <v>0.02317831631390534</v>
      </c>
    </row>
    <row ht="12" customHeight="true" r="24">
      <c r="A24" s="89" t="n">
        <v>700018</v>
      </c>
      <c r="B24" s="90" t="inlineStr">
        <is>
          <t>Легион ДООЕЛ - Битола</t>
        </is>
      </c>
      <c r="C24" s="91" t="inlineStr">
        <is>
          <t>Битола</t>
        </is>
      </c>
      <c r="D24" s="92" t="n">
        <v>38120.0</v>
      </c>
      <c r="E24" s="93" t="n">
        <v>0.015721662239965687</v>
      </c>
    </row>
    <row ht="12" customHeight="true" r="25">
      <c r="A25" s="89" t="n">
        <v>100201</v>
      </c>
      <c r="B25" s="90" t="inlineStr">
        <is>
          <t>Толлакс Плоштад</t>
        </is>
      </c>
      <c r="C25" s="91" t="inlineStr">
        <is>
          <t>Скопје</t>
        </is>
      </c>
      <c r="D25" s="92" t="n">
        <v>33320.0</v>
      </c>
      <c r="E25" s="93" t="n">
        <v>0.013742019565468434</v>
      </c>
    </row>
    <row ht="12" customHeight="true" r="26">
      <c r="A26" s="89" t="n">
        <v>243001</v>
      </c>
      <c r="B26" s="90" t="inlineStr">
        <is>
          <t>Аида Доел</t>
        </is>
      </c>
      <c r="C26" s="91" t="inlineStr">
        <is>
          <t>Ново Село</t>
        </is>
      </c>
      <c r="D26" s="92" t="n">
        <v>33280.0</v>
      </c>
      <c r="E26" s="93" t="n">
        <v>0.013725522543180955</v>
      </c>
    </row>
    <row ht="14" customHeight="true" r="27">
      <c r="A27" s="84" t="n">
        <v>15</v>
      </c>
      <c r="B27" s="85" t="inlineStr">
        <is>
          <t>НОВО ЛОТО ЏОКЕР</t>
        </is>
      </c>
      <c r="C27" s="86" t="n">
        <v>20</v>
      </c>
      <c r="D27" s="87" t="n">
        <v>2267960.0</v>
      </c>
      <c r="E27" s="88" t="n">
        <v>0.0833153940028022</v>
      </c>
    </row>
    <row ht="12" customHeight="true" r="28">
      <c r="A28" s="89" t="n">
        <v>600011</v>
      </c>
      <c r="B28" s="90" t="inlineStr">
        <is>
          <t>ВЛАДИЈА 2011 Охрид</t>
        </is>
      </c>
      <c r="C28" s="91" t="inlineStr">
        <is>
          <t>Охрид</t>
        </is>
      </c>
      <c r="D28" s="92" t="n">
        <v>63720.0</v>
      </c>
      <c r="E28" s="93" t="n">
        <v>0.02809573361082206</v>
      </c>
    </row>
    <row ht="12" customHeight="true" r="29">
      <c r="A29" s="89" t="n">
        <v>700026</v>
      </c>
      <c r="B29" s="90" t="inlineStr">
        <is>
          <t>ВАГАБОНТ Битола</t>
        </is>
      </c>
      <c r="C29" s="91" t="inlineStr">
        <is>
          <t>Битола</t>
        </is>
      </c>
      <c r="D29" s="92" t="n">
        <v>49640.0</v>
      </c>
      <c r="E29" s="93" t="n">
        <v>0.021887511243584543</v>
      </c>
    </row>
    <row ht="12" customHeight="true" r="30">
      <c r="A30" s="89" t="n">
        <v>100125</v>
      </c>
      <c r="B30" s="90" t="inlineStr">
        <is>
          <t>МАКЕЈА ДООЕЛ Лептокарија</t>
        </is>
      </c>
      <c r="C30" s="91" t="inlineStr">
        <is>
          <t>Скопје</t>
        </is>
      </c>
      <c r="D30" s="92" t="n">
        <v>49340.0</v>
      </c>
      <c r="E30" s="93" t="n">
        <v>0.021755233778373517</v>
      </c>
    </row>
    <row ht="12" customHeight="true" r="31">
      <c r="A31" s="89" t="n">
        <v>700025</v>
      </c>
      <c r="B31" s="90" t="inlineStr">
        <is>
          <t>ДИМПО ДООЕЛ Битола</t>
        </is>
      </c>
      <c r="C31" s="91" t="inlineStr">
        <is>
          <t>Битола</t>
        </is>
      </c>
      <c r="D31" s="92" t="n">
        <v>47000.0</v>
      </c>
      <c r="E31" s="93" t="n">
        <v>0.020723469549727508</v>
      </c>
    </row>
    <row ht="12" customHeight="true" r="32">
      <c r="A32" s="89" t="n">
        <v>230010</v>
      </c>
      <c r="B32" s="90" t="inlineStr">
        <is>
          <t>ТП АНАФИЛ Кочани</t>
        </is>
      </c>
      <c r="C32" s="91" t="inlineStr">
        <is>
          <t>Кочани</t>
        </is>
      </c>
      <c r="D32" s="92" t="n">
        <v>46160.0</v>
      </c>
      <c r="E32" s="93" t="n">
        <v>0.020353092647136632</v>
      </c>
    </row>
    <row ht="12" customHeight="true" r="33">
      <c r="A33" s="89" t="n">
        <v>100367</v>
      </c>
      <c r="B33" s="90" t="inlineStr">
        <is>
          <t>Државна лотарија на Македонија - Маркетинг - Т.Ц КАПИТОЛ МОЛ</t>
        </is>
      </c>
      <c r="C33" s="91" t="inlineStr">
        <is>
          <t>Скопје</t>
        </is>
      </c>
      <c r="D33" s="92" t="n">
        <v>44520.0</v>
      </c>
      <c r="E33" s="93" t="n">
        <v>0.019629975837316356</v>
      </c>
    </row>
    <row ht="12" customHeight="true" r="34">
      <c r="A34" s="89" t="n">
        <v>600014</v>
      </c>
      <c r="B34" s="90" t="inlineStr">
        <is>
          <t>ГОРИЧКО КДН ДООЕЛ Охрид</t>
        </is>
      </c>
      <c r="C34" s="91" t="inlineStr">
        <is>
          <t>Охрид</t>
        </is>
      </c>
      <c r="D34" s="92" t="n">
        <v>42160.0</v>
      </c>
      <c r="E34" s="93" t="n">
        <v>0.018589393110989613</v>
      </c>
    </row>
    <row ht="12" customHeight="true" r="35">
      <c r="A35" s="89" t="n">
        <v>240009</v>
      </c>
      <c r="B35" s="90" t="inlineStr">
        <is>
          <t>ТОТО – ЛОТО 1</t>
        </is>
      </c>
      <c r="C35" s="91" t="inlineStr">
        <is>
          <t>Струмица</t>
        </is>
      </c>
      <c r="D35" s="92" t="n">
        <v>40040.0</v>
      </c>
      <c r="E35" s="93" t="n">
        <v>0.01765463235683169</v>
      </c>
    </row>
    <row ht="12" customHeight="true" r="36">
      <c r="A36" s="89" t="n">
        <v>700037</v>
      </c>
      <c r="B36" s="90" t="inlineStr">
        <is>
          <t>ПЛАНЕТ ХЈ Битола</t>
        </is>
      </c>
      <c r="C36" s="91" t="inlineStr">
        <is>
          <t>Битола</t>
        </is>
      </c>
      <c r="D36" s="92" t="n">
        <v>38220.0</v>
      </c>
      <c r="E36" s="93" t="n">
        <v>0.016852149067884795</v>
      </c>
    </row>
    <row ht="12" customHeight="true" r="37">
      <c r="A37" s="89" t="n">
        <v>100201</v>
      </c>
      <c r="B37" s="90" t="inlineStr">
        <is>
          <t>Толлакс Плоштад</t>
        </is>
      </c>
      <c r="C37" s="91" t="inlineStr">
        <is>
          <t>Скопје</t>
        </is>
      </c>
      <c r="D37" s="92" t="n">
        <v>36900.0</v>
      </c>
      <c r="E37" s="93" t="n">
        <v>0.01627012822095628</v>
      </c>
    </row>
    <row ht="14" customHeight="true" r="38">
      <c r="A38" s="84" t="n">
        <v>21</v>
      </c>
      <c r="B38" s="85" t="inlineStr">
        <is>
          <t>СРЕЌНИ КОЦКИ</t>
        </is>
      </c>
      <c r="C38" s="86" t="n">
        <v>40</v>
      </c>
      <c r="D38" s="87" t="n">
        <v>1368360.0</v>
      </c>
      <c r="E38" s="88" t="n">
        <v>0.05026784093973193</v>
      </c>
    </row>
    <row ht="12" customHeight="true" r="39">
      <c r="A39" s="89" t="n">
        <v>243001</v>
      </c>
      <c r="B39" s="90" t="inlineStr">
        <is>
          <t>Аида Доел</t>
        </is>
      </c>
      <c r="C39" s="91" t="inlineStr">
        <is>
          <t>Ново Село</t>
        </is>
      </c>
      <c r="D39" s="92" t="n">
        <v>159440.0</v>
      </c>
      <c r="E39" s="93" t="n">
        <v>0.11651904469584028</v>
      </c>
    </row>
    <row ht="12" customHeight="true" r="40">
      <c r="A40" s="89" t="n">
        <v>100341</v>
      </c>
      <c r="B40" s="90" t="inlineStr">
        <is>
          <t>Државна лотарија на Македонија - Маркетинг 1</t>
        </is>
      </c>
      <c r="C40" s="91" t="inlineStr">
        <is>
          <t>Скопје</t>
        </is>
      </c>
      <c r="D40" s="92" t="n">
        <v>82720.0</v>
      </c>
      <c r="E40" s="93" t="n">
        <v>0.060451927855242775</v>
      </c>
    </row>
    <row ht="12" customHeight="true" r="41">
      <c r="A41" s="89" t="n">
        <v>230010</v>
      </c>
      <c r="B41" s="90" t="inlineStr">
        <is>
          <t>ТП АНАФИЛ Кочани</t>
        </is>
      </c>
      <c r="C41" s="91" t="inlineStr">
        <is>
          <t>Кочани</t>
        </is>
      </c>
      <c r="D41" s="92" t="n">
        <v>60320.0</v>
      </c>
      <c r="E41" s="93" t="n">
        <v>0.044081966733900434</v>
      </c>
    </row>
    <row ht="12" customHeight="true" r="42">
      <c r="A42" s="89" t="n">
        <v>100367</v>
      </c>
      <c r="B42" s="90" t="inlineStr">
        <is>
          <t>Државна лотарија на Македонија - Маркетинг - Т.Ц КАПИТОЛ МОЛ</t>
        </is>
      </c>
      <c r="C42" s="91" t="inlineStr">
        <is>
          <t>Скопје</t>
        </is>
      </c>
      <c r="D42" s="92" t="n">
        <v>60120.0</v>
      </c>
      <c r="E42" s="93" t="n">
        <v>0.04393580636674559</v>
      </c>
    </row>
    <row ht="12" customHeight="true" r="43">
      <c r="A43" s="89" t="n">
        <v>232007</v>
      </c>
      <c r="B43" s="90" t="inlineStr">
        <is>
          <t>ВЕРА-НБ Делчево</t>
        </is>
      </c>
      <c r="C43" s="91" t="inlineStr">
        <is>
          <t>Делчево</t>
        </is>
      </c>
      <c r="D43" s="92" t="n">
        <v>45840.0</v>
      </c>
      <c r="E43" s="93" t="n">
        <v>0.03349995615188985</v>
      </c>
    </row>
    <row ht="12" customHeight="true" r="44">
      <c r="A44" s="89" t="n">
        <v>700026</v>
      </c>
      <c r="B44" s="90" t="inlineStr">
        <is>
          <t>ВАГАБОНТ Битола</t>
        </is>
      </c>
      <c r="C44" s="91" t="inlineStr">
        <is>
          <t>Битола</t>
        </is>
      </c>
      <c r="D44" s="92" t="n">
        <v>43960.0</v>
      </c>
      <c r="E44" s="93" t="n">
        <v>0.03212604870063433</v>
      </c>
    </row>
    <row ht="12" customHeight="true" r="45">
      <c r="A45" s="89" t="n">
        <v>100348</v>
      </c>
      <c r="B45" s="90" t="inlineStr">
        <is>
          <t>Државна лотарија на Македонија - Маркетинг 2</t>
        </is>
      </c>
      <c r="C45" s="91" t="inlineStr">
        <is>
          <t>Скопје</t>
        </is>
      </c>
      <c r="D45" s="92" t="n">
        <v>42680.0</v>
      </c>
      <c r="E45" s="93" t="n">
        <v>0.031190622350843345</v>
      </c>
    </row>
    <row ht="12" customHeight="true" r="46">
      <c r="A46" s="89" t="n">
        <v>100201</v>
      </c>
      <c r="B46" s="90" t="inlineStr">
        <is>
          <t>Толлакс Плоштад</t>
        </is>
      </c>
      <c r="C46" s="91" t="inlineStr">
        <is>
          <t>Скопје</t>
        </is>
      </c>
      <c r="D46" s="92" t="n">
        <v>35360.0</v>
      </c>
      <c r="E46" s="93" t="n">
        <v>0.025841152912976117</v>
      </c>
    </row>
    <row ht="12" customHeight="true" r="47">
      <c r="A47" s="89" t="n">
        <v>750014</v>
      </c>
      <c r="B47" s="90" t="inlineStr">
        <is>
          <t>ТОБАКО ПЛУС Прилеп</t>
        </is>
      </c>
      <c r="C47" s="91" t="inlineStr">
        <is>
          <t>Прилеп</t>
        </is>
      </c>
      <c r="D47" s="92" t="n">
        <v>25280.0</v>
      </c>
      <c r="E47" s="93" t="n">
        <v>0.018474670408372067</v>
      </c>
    </row>
    <row ht="12" customHeight="true" r="48">
      <c r="A48" s="89" t="n">
        <v>600011</v>
      </c>
      <c r="B48" s="90" t="inlineStr">
        <is>
          <t>ВЛАДИЈА 2011 Охрид</t>
        </is>
      </c>
      <c r="C48" s="91" t="inlineStr">
        <is>
          <t>Охрид</t>
        </is>
      </c>
      <c r="D48" s="92" t="n">
        <v>23360.0</v>
      </c>
      <c r="E48" s="93" t="n">
        <v>0.01707153088368558</v>
      </c>
    </row>
    <row ht="14" customHeight="true" r="49">
      <c r="A49" s="84" t="n">
        <v>24</v>
      </c>
      <c r="B49" s="85" t="inlineStr">
        <is>
          <t>Хороскоп</t>
        </is>
      </c>
      <c r="C49" s="86" t="n">
        <v>20</v>
      </c>
      <c r="D49" s="87" t="n">
        <v>844620.0</v>
      </c>
      <c r="E49" s="88" t="n">
        <v>0.031027817105525143</v>
      </c>
    </row>
    <row ht="12" customHeight="true" r="50">
      <c r="A50" s="89" t="n">
        <v>100341</v>
      </c>
      <c r="B50" s="90" t="inlineStr">
        <is>
          <t>Државна лотарија на Македонија - Маркетинг 1</t>
        </is>
      </c>
      <c r="C50" s="91" t="inlineStr">
        <is>
          <t>Скопје</t>
        </is>
      </c>
      <c r="D50" s="92" t="n">
        <v>58600.0</v>
      </c>
      <c r="E50" s="93" t="n">
        <v>0.06938031304018376</v>
      </c>
    </row>
    <row ht="12" customHeight="true" r="51">
      <c r="A51" s="89" t="n">
        <v>100367</v>
      </c>
      <c r="B51" s="90" t="inlineStr">
        <is>
          <t>Државна лотарија на Македонија - Маркетинг - Т.Ц КАПИТОЛ МОЛ</t>
        </is>
      </c>
      <c r="C51" s="91" t="inlineStr">
        <is>
          <t>Скопје</t>
        </is>
      </c>
      <c r="D51" s="92" t="n">
        <v>55440.0</v>
      </c>
      <c r="E51" s="93" t="n">
        <v>0.06563898557931377</v>
      </c>
    </row>
    <row ht="12" customHeight="true" r="52">
      <c r="A52" s="89" t="n">
        <v>230010</v>
      </c>
      <c r="B52" s="90" t="inlineStr">
        <is>
          <t>ТП АНАФИЛ Кочани</t>
        </is>
      </c>
      <c r="C52" s="91" t="inlineStr">
        <is>
          <t>Кочани</t>
        </is>
      </c>
      <c r="D52" s="92" t="n">
        <v>32980.0</v>
      </c>
      <c r="E52" s="93" t="n">
        <v>0.03904714546186451</v>
      </c>
    </row>
    <row ht="12" customHeight="true" r="53">
      <c r="A53" s="89" t="n">
        <v>232007</v>
      </c>
      <c r="B53" s="90" t="inlineStr">
        <is>
          <t>ВЕРА-НБ Делчево</t>
        </is>
      </c>
      <c r="C53" s="91" t="inlineStr">
        <is>
          <t>Делчево</t>
        </is>
      </c>
      <c r="D53" s="92" t="n">
        <v>28260.0</v>
      </c>
      <c r="E53" s="93" t="n">
        <v>0.03345883355828657</v>
      </c>
    </row>
    <row ht="12" customHeight="true" r="54">
      <c r="A54" s="89" t="n">
        <v>700026</v>
      </c>
      <c r="B54" s="90" t="inlineStr">
        <is>
          <t>ВАГАБОНТ Битола</t>
        </is>
      </c>
      <c r="C54" s="91" t="inlineStr">
        <is>
          <t>Битола</t>
        </is>
      </c>
      <c r="D54" s="92" t="n">
        <v>27380.0</v>
      </c>
      <c r="E54" s="93" t="n">
        <v>0.03241694489829746</v>
      </c>
    </row>
    <row ht="12" customHeight="true" r="55">
      <c r="A55" s="89" t="n">
        <v>100348</v>
      </c>
      <c r="B55" s="90" t="inlineStr">
        <is>
          <t>Државна лотарија на Македонија - Маркетинг 2</t>
        </is>
      </c>
      <c r="C55" s="91" t="inlineStr">
        <is>
          <t>Скопје</t>
        </is>
      </c>
      <c r="D55" s="92" t="n">
        <v>26560.0</v>
      </c>
      <c r="E55" s="93" t="n">
        <v>0.03144609410148943</v>
      </c>
    </row>
    <row ht="12" customHeight="true" r="56">
      <c r="A56" s="89" t="n">
        <v>242006</v>
      </c>
      <c r="B56" s="90" t="inlineStr">
        <is>
          <t>МАКОМ ТРЕФ ПЛУС Радовиш</t>
        </is>
      </c>
      <c r="C56" s="91" t="inlineStr">
        <is>
          <t>Радовиш</t>
        </is>
      </c>
      <c r="D56" s="92" t="n">
        <v>24940.0</v>
      </c>
      <c r="E56" s="93" t="n">
        <v>0.029528071795600387</v>
      </c>
    </row>
    <row ht="12" customHeight="true" r="57">
      <c r="A57" s="89" t="n">
        <v>133003</v>
      </c>
      <c r="B57" s="90" t="inlineStr">
        <is>
          <t>ТП-ТЕДИ-АН-РИО Крива Паланка</t>
        </is>
      </c>
      <c r="C57" s="91" t="inlineStr">
        <is>
          <t>Крива Паланка</t>
        </is>
      </c>
      <c r="D57" s="92" t="n">
        <v>23820.0</v>
      </c>
      <c r="E57" s="93" t="n">
        <v>0.02820203168288698</v>
      </c>
    </row>
    <row ht="12" customHeight="true" r="58">
      <c r="A58" s="89" t="n">
        <v>100382</v>
      </c>
      <c r="B58" s="90" t="inlineStr">
        <is>
          <t>Државна лотарија на Македонија - Маркетинг - Т.Ц КАПИТОЛ МОЛ 1</t>
        </is>
      </c>
      <c r="C58" s="91" t="inlineStr">
        <is>
          <t>Скопје</t>
        </is>
      </c>
      <c r="D58" s="92" t="n">
        <v>20580.0</v>
      </c>
      <c r="E58" s="93" t="n">
        <v>0.024365987071108902</v>
      </c>
    </row>
    <row ht="12" customHeight="true" r="59">
      <c r="A59" s="89" t="n">
        <v>750013</v>
      </c>
      <c r="B59" s="90" t="inlineStr">
        <is>
          <t>АЈ НИКА Прилеп</t>
        </is>
      </c>
      <c r="C59" s="91" t="inlineStr">
        <is>
          <t>Прилеп</t>
        </is>
      </c>
      <c r="D59" s="92" t="n">
        <v>18800.0</v>
      </c>
      <c r="E59" s="93" t="n">
        <v>0.02225853046340366</v>
      </c>
    </row>
    <row ht="14" customHeight="true" r="60">
      <c r="A60" s="84" t="n">
        <v>25</v>
      </c>
      <c r="B60" s="85" t="inlineStr">
        <is>
          <t>Среќни тркала 3</t>
        </is>
      </c>
      <c r="C60" s="86" t="n">
        <v>50</v>
      </c>
      <c r="D60" s="87" t="n">
        <v>3523650.0</v>
      </c>
      <c r="E60" s="88" t="n">
        <v>0.12944420892695374</v>
      </c>
    </row>
    <row ht="12" customHeight="true" r="61">
      <c r="A61" s="89" t="n">
        <v>700026</v>
      </c>
      <c r="B61" s="90" t="inlineStr">
        <is>
          <t>ВАГАБОНТ Битола</t>
        </is>
      </c>
      <c r="C61" s="91" t="inlineStr">
        <is>
          <t>Битола</t>
        </is>
      </c>
      <c r="D61" s="92" t="n">
        <v>668550.0</v>
      </c>
      <c r="E61" s="93" t="n">
        <v>0.18973223787833637</v>
      </c>
    </row>
    <row ht="12" customHeight="true" r="62">
      <c r="A62" s="89" t="n">
        <v>750013</v>
      </c>
      <c r="B62" s="90" t="inlineStr">
        <is>
          <t>АЈ НИКА Прилеп</t>
        </is>
      </c>
      <c r="C62" s="91" t="inlineStr">
        <is>
          <t>Прилеп</t>
        </is>
      </c>
      <c r="D62" s="92" t="n">
        <v>556950.0</v>
      </c>
      <c r="E62" s="93" t="n">
        <v>0.15806053382146354</v>
      </c>
    </row>
    <row ht="12" customHeight="true" r="63">
      <c r="A63" s="89" t="n">
        <v>230010</v>
      </c>
      <c r="B63" s="90" t="inlineStr">
        <is>
          <t>ТП АНАФИЛ Кочани</t>
        </is>
      </c>
      <c r="C63" s="91" t="inlineStr">
        <is>
          <t>Кочани</t>
        </is>
      </c>
      <c r="D63" s="92" t="n">
        <v>217000.0</v>
      </c>
      <c r="E63" s="93" t="n">
        <v>0.061583868999474975</v>
      </c>
    </row>
    <row ht="12" customHeight="true" r="64">
      <c r="A64" s="89" t="n">
        <v>100341</v>
      </c>
      <c r="B64" s="90" t="inlineStr">
        <is>
          <t>Државна лотарија на Македонија - Маркетинг 1</t>
        </is>
      </c>
      <c r="C64" s="91" t="inlineStr">
        <is>
          <t>Скопје</t>
        </is>
      </c>
      <c r="D64" s="92" t="n">
        <v>167350.0</v>
      </c>
      <c r="E64" s="93" t="n">
        <v>0.04749336625374257</v>
      </c>
    </row>
    <row ht="12" customHeight="true" r="65">
      <c r="A65" s="89" t="n">
        <v>100367</v>
      </c>
      <c r="B65" s="90" t="inlineStr">
        <is>
          <t>Државна лотарија на Македонија - Маркетинг - Т.Ц КАПИТОЛ МОЛ</t>
        </is>
      </c>
      <c r="C65" s="91" t="inlineStr">
        <is>
          <t>Скопје</t>
        </is>
      </c>
      <c r="D65" s="92" t="n">
        <v>114900.0</v>
      </c>
      <c r="E65" s="93" t="n">
        <v>0.032608232940275</v>
      </c>
    </row>
    <row ht="12" customHeight="true" r="66">
      <c r="A66" s="89" t="n">
        <v>100348</v>
      </c>
      <c r="B66" s="90" t="inlineStr">
        <is>
          <t>Државна лотарија на Македонија - Маркетинг 2</t>
        </is>
      </c>
      <c r="C66" s="91" t="inlineStr">
        <is>
          <t>Скопје</t>
        </is>
      </c>
      <c r="D66" s="92" t="n">
        <v>80300.0</v>
      </c>
      <c r="E66" s="93" t="n">
        <v>0.02278886949611908</v>
      </c>
    </row>
    <row ht="12" customHeight="true" r="67">
      <c r="A67" s="89" t="n">
        <v>232007</v>
      </c>
      <c r="B67" s="90" t="inlineStr">
        <is>
          <t>ВЕРА-НБ Делчево</t>
        </is>
      </c>
      <c r="C67" s="91" t="inlineStr">
        <is>
          <t>Делчево</t>
        </is>
      </c>
      <c r="D67" s="92" t="n">
        <v>55650.0</v>
      </c>
      <c r="E67" s="93" t="n">
        <v>0.015793282533736325</v>
      </c>
    </row>
    <row ht="12" customHeight="true" r="68">
      <c r="A68" s="89" t="n">
        <v>100201</v>
      </c>
      <c r="B68" s="90" t="inlineStr">
        <is>
          <t>Толлакс Плоштад</t>
        </is>
      </c>
      <c r="C68" s="91" t="inlineStr">
        <is>
          <t>Скопје</t>
        </is>
      </c>
      <c r="D68" s="92" t="n">
        <v>49550.0</v>
      </c>
      <c r="E68" s="93" t="n">
        <v>0.01406212308259901</v>
      </c>
    </row>
    <row ht="12" customHeight="true" r="69">
      <c r="A69" s="89" t="n">
        <v>100382</v>
      </c>
      <c r="B69" s="90" t="inlineStr">
        <is>
          <t>Државна лотарија на Македонија - Маркетинг - Т.Ц КАПИТОЛ МОЛ 1</t>
        </is>
      </c>
      <c r="C69" s="91" t="inlineStr">
        <is>
          <t>Скопје</t>
        </is>
      </c>
      <c r="D69" s="92" t="n">
        <v>48750.0</v>
      </c>
      <c r="E69" s="93" t="n">
        <v>0.01383508577753182</v>
      </c>
    </row>
    <row ht="12" customHeight="true" r="70">
      <c r="A70" s="89" t="n">
        <v>600011</v>
      </c>
      <c r="B70" s="90" t="inlineStr">
        <is>
          <t>ВЛАДИЈА 2011 Охрид</t>
        </is>
      </c>
      <c r="C70" s="91" t="inlineStr">
        <is>
          <t>Охрид</t>
        </is>
      </c>
      <c r="D70" s="92" t="n">
        <v>47450.0</v>
      </c>
      <c r="E70" s="93" t="n">
        <v>0.013466150156797639</v>
      </c>
    </row>
  </sheetData>
  <sheetCalcPr fullCalcOnLoad="true"/>
  <mergeCells count="2">
    <mergeCell ref="A1:E1"/>
    <mergeCell ref="A2:E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I4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selection pane="topLeft" activeCell="A3"/>
    </sheetView>
  </sheetViews>
  <sheetFormatPr baseColWidth="8" defaultRowHeight="18"/>
  <cols>
    <col min="1" max="1" bestFit="true" customWidth="true" width="20"/>
    <col min="2" max="2" bestFit="true" customWidth="true" width="10"/>
    <col min="3" max="3" bestFit="true" customWidth="true" width="8"/>
    <col min="4" max="4" bestFit="true" customWidth="true" width="6"/>
    <col min="5" max="5" bestFit="true" customWidth="true" width="8"/>
    <col min="6" max="6" bestFit="true" customWidth="true" width="9"/>
    <col min="7" max="7" bestFit="true" customWidth="true" width="9"/>
    <col min="8" max="8" bestFit="true" customWidth="true" width="8"/>
    <col min="9" max="9" bestFit="true" customWidth="true" width="35"/>
  </cols>
  <sheetData>
    <row ht="18" customHeight="true" r="1">
      <c r="A1" s="94" t="inlineStr">
        <is>
          <t>Период: 01.08.2016 -- 31.08.2016</t>
        </is>
      </c>
    </row>
    <row ht="18" customHeight="true" r="2">
      <c r="A2" s="94" t="inlineStr">
        <is>
          <t>Вкупна уплата: 27,221,380</t>
        </is>
      </c>
    </row>
    <row r="3">
      <c r="A3" s="0"/>
    </row>
    <row ht="24" customHeight="true" r="4">
      <c r="A4" s="95" t="inlineStr">
        <is>
          <t>град</t>
        </is>
      </c>
      <c r="B4" s="97" t="inlineStr">
        <is>
          <t>продажба</t>
        </is>
      </c>
      <c r="C4" s="96" t="inlineStr">
        <is>
          <t>учество</t>
        </is>
      </c>
      <c r="D4" s="96" t="inlineStr">
        <is>
          <t>бр.
терм.</t>
        </is>
      </c>
      <c r="E4" s="97" t="inlineStr">
        <is>
          <t>мин.</t>
        </is>
      </c>
      <c r="F4" s="98" t="inlineStr">
        <is>
          <t>прос.</t>
        </is>
      </c>
      <c r="G4" s="97" t="inlineStr">
        <is>
          <t>макс.</t>
        </is>
      </c>
      <c r="H4" s="96" t="inlineStr">
        <is>
          <t>id</t>
        </is>
      </c>
      <c r="I4" s="97" t="inlineStr">
        <is>
          <t>терминал</t>
        </is>
      </c>
    </row>
    <row ht="12" customHeight="true" r="5">
      <c r="A5" s="99" t="inlineStr">
        <is>
          <t>Скопје</t>
        </is>
      </c>
      <c r="B5" s="100" t="n">
        <v>9927935.0</v>
      </c>
      <c r="C5" s="101" t="n">
        <v>0.36471093677102334</v>
      </c>
      <c r="D5" s="102" t="n">
        <v>80</v>
      </c>
      <c r="E5" s="103" t="n">
        <v>1770.0</v>
      </c>
      <c r="F5" s="104" t="n">
        <v>124099.1875</v>
      </c>
      <c r="G5" s="105" t="n">
        <v>742300.0</v>
      </c>
      <c r="H5" s="106" t="n">
        <v>100367</v>
      </c>
      <c r="I5" s="107" t="inlineStr">
        <is>
          <t>Државна лотарија на Македонија - Маркетинг - Т.Ц КАПИТОЛ МОЛ</t>
        </is>
      </c>
    </row>
    <row ht="12" customHeight="true" r="6">
      <c r="A6" s="99" t="inlineStr">
        <is>
          <t>Битола</t>
        </is>
      </c>
      <c r="B6" s="100" t="n">
        <v>3869550.0</v>
      </c>
      <c r="C6" s="101" t="n">
        <v>0.14215113267585994</v>
      </c>
      <c r="D6" s="102" t="n">
        <v>18</v>
      </c>
      <c r="E6" s="103" t="n">
        <v>17690.0</v>
      </c>
      <c r="F6" s="104" t="n">
        <v>214975.0</v>
      </c>
      <c r="G6" s="105" t="n">
        <v>1692005.0</v>
      </c>
      <c r="H6" s="106" t="n">
        <v>700026</v>
      </c>
      <c r="I6" s="107" t="inlineStr">
        <is>
          <t>ВАГАБОНТ Битола</t>
        </is>
      </c>
    </row>
    <row ht="12" customHeight="true" r="7">
      <c r="A7" s="99" t="inlineStr">
        <is>
          <t>Струмица</t>
        </is>
      </c>
      <c r="B7" s="100" t="n">
        <v>1241440.0</v>
      </c>
      <c r="C7" s="101" t="n">
        <v>0.04560532934039347</v>
      </c>
      <c r="D7" s="102" t="n">
        <v>9</v>
      </c>
      <c r="E7" s="103" t="n">
        <v>7990.0</v>
      </c>
      <c r="F7" s="104" t="n">
        <v>137937.77777777778</v>
      </c>
      <c r="G7" s="105" t="n">
        <v>420000.0</v>
      </c>
      <c r="H7" s="106" t="n">
        <v>240009</v>
      </c>
      <c r="I7" s="107" t="inlineStr">
        <is>
          <t>ТОТО – ЛОТО 1</t>
        </is>
      </c>
    </row>
    <row ht="12" customHeight="true" r="8">
      <c r="A8" s="99" t="inlineStr">
        <is>
          <t>Кавадарци</t>
        </is>
      </c>
      <c r="B8" s="100" t="n">
        <v>764320.0</v>
      </c>
      <c r="C8" s="101" t="n">
        <v>0.02807792992126042</v>
      </c>
      <c r="D8" s="102" t="n">
        <v>7</v>
      </c>
      <c r="E8" s="103" t="n">
        <v>15095.0</v>
      </c>
      <c r="F8" s="104" t="n">
        <v>109188.57142857143</v>
      </c>
      <c r="G8" s="105" t="n">
        <v>212405.0</v>
      </c>
      <c r="H8" s="106" t="n">
        <v>143015</v>
      </c>
      <c r="I8" s="107" t="inlineStr">
        <is>
          <t>СИГМА-Т ДООЕЛ Кавадарци</t>
        </is>
      </c>
    </row>
    <row ht="12" customHeight="true" r="9">
      <c r="A9" s="99" t="inlineStr">
        <is>
          <t>Велес</t>
        </is>
      </c>
      <c r="B9" s="100" t="n">
        <v>573830.0</v>
      </c>
      <c r="C9" s="101" t="n">
        <v>0.021080121580904422</v>
      </c>
      <c r="D9" s="102" t="n">
        <v>6</v>
      </c>
      <c r="E9" s="103" t="n">
        <v>9210.0</v>
      </c>
      <c r="F9" s="104" t="n">
        <v>95638.33333333333</v>
      </c>
      <c r="G9" s="105" t="n">
        <v>204745.0</v>
      </c>
      <c r="H9" s="106" t="n">
        <v>140006</v>
      </c>
      <c r="I9" s="107" t="inlineStr">
        <is>
          <t>Лото 77</t>
        </is>
      </c>
    </row>
    <row ht="12" customHeight="true" r="10">
      <c r="A10" s="99" t="inlineStr">
        <is>
          <t>Гевгелија</t>
        </is>
      </c>
      <c r="B10" s="100" t="n">
        <v>508715.0</v>
      </c>
      <c r="C10" s="101" t="n">
        <v>0.01868806798185838</v>
      </c>
      <c r="D10" s="102" t="n">
        <v>6</v>
      </c>
      <c r="E10" s="103" t="n">
        <v>37275.0</v>
      </c>
      <c r="F10" s="104" t="n">
        <v>84785.83333333333</v>
      </c>
      <c r="G10" s="105" t="n">
        <v>241870.0</v>
      </c>
      <c r="H10" s="106" t="n">
        <v>148009</v>
      </c>
      <c r="I10" s="107" t="inlineStr">
        <is>
          <t>МОНТЕ-МК Гевгелија</t>
        </is>
      </c>
    </row>
    <row ht="12" customHeight="true" r="11">
      <c r="A11" s="99" t="inlineStr">
        <is>
          <t>Прилеп</t>
        </is>
      </c>
      <c r="B11" s="100" t="n">
        <v>1834540.0</v>
      </c>
      <c r="C11" s="101" t="n">
        <v>0.06739335037386054</v>
      </c>
      <c r="D11" s="102" t="n">
        <v>5</v>
      </c>
      <c r="E11" s="103" t="n">
        <v>125065.0</v>
      </c>
      <c r="F11" s="104" t="n">
        <v>366908.0</v>
      </c>
      <c r="G11" s="105" t="n">
        <v>839735.0</v>
      </c>
      <c r="H11" s="106" t="n">
        <v>750013</v>
      </c>
      <c r="I11" s="107" t="inlineStr">
        <is>
          <t>АЈ НИКА Прилеп</t>
        </is>
      </c>
    </row>
    <row ht="12" customHeight="true" r="12">
      <c r="A12" s="99" t="inlineStr">
        <is>
          <t>Тетово</t>
        </is>
      </c>
      <c r="B12" s="100" t="n">
        <v>757085.0</v>
      </c>
      <c r="C12" s="101" t="n">
        <v>0.02781214618803308</v>
      </c>
      <c r="D12" s="102" t="n">
        <v>5</v>
      </c>
      <c r="E12" s="103" t="n">
        <v>11730.0</v>
      </c>
      <c r="F12" s="104" t="n">
        <v>151417.0</v>
      </c>
      <c r="G12" s="105" t="n">
        <v>360225.0</v>
      </c>
      <c r="H12" s="106" t="n">
        <v>120241</v>
      </c>
      <c r="I12" s="107" t="inlineStr">
        <is>
          <t>МА-ДЕ-БЕ Тетово</t>
        </is>
      </c>
    </row>
    <row ht="12" customHeight="true" r="13">
      <c r="A13" s="99" t="inlineStr">
        <is>
          <t>Кичево</t>
        </is>
      </c>
      <c r="B13" s="100" t="n">
        <v>386740.0</v>
      </c>
      <c r="C13" s="101" t="n">
        <v>0.014207215064041573</v>
      </c>
      <c r="D13" s="102" t="n">
        <v>4</v>
      </c>
      <c r="E13" s="103" t="n">
        <v>19655.0</v>
      </c>
      <c r="F13" s="104" t="n">
        <v>96685.0</v>
      </c>
      <c r="G13" s="105" t="n">
        <v>263550.0</v>
      </c>
      <c r="H13" s="106" t="n">
        <v>625011</v>
      </c>
      <c r="I13" s="107" t="inlineStr">
        <is>
          <t>Детелинка ЈЛ Кичево</t>
        </is>
      </c>
    </row>
    <row ht="12" customHeight="true" r="14">
      <c r="A14" s="99" t="inlineStr">
        <is>
          <t>Куманово</t>
        </is>
      </c>
      <c r="B14" s="100" t="n">
        <v>789890.0</v>
      </c>
      <c r="C14" s="101" t="n">
        <v>0.029017265105589798</v>
      </c>
      <c r="D14" s="102" t="n">
        <v>4</v>
      </c>
      <c r="E14" s="103" t="n">
        <v>46275.0</v>
      </c>
      <c r="F14" s="104" t="n">
        <v>197472.5</v>
      </c>
      <c r="G14" s="105" t="n">
        <v>367115.0</v>
      </c>
      <c r="H14" s="106" t="n">
        <v>130016</v>
      </c>
      <c r="I14" s="107" t="inlineStr">
        <is>
          <t>ЗМЛ-МЕН Куманово</t>
        </is>
      </c>
    </row>
    <row ht="12" customHeight="true" r="15">
      <c r="A15" s="99" t="inlineStr">
        <is>
          <t>Штип</t>
        </is>
      </c>
      <c r="B15" s="100" t="n">
        <v>766915.0</v>
      </c>
      <c r="C15" s="101" t="n">
        <v>0.028173259401250046</v>
      </c>
      <c r="D15" s="102" t="n">
        <v>4</v>
      </c>
      <c r="E15" s="103" t="n">
        <v>18270.0</v>
      </c>
      <c r="F15" s="104" t="n">
        <v>191728.75</v>
      </c>
      <c r="G15" s="105" t="n">
        <v>280835.0</v>
      </c>
      <c r="H15" s="106" t="n">
        <v>200015</v>
      </c>
      <c r="I15" s="107" t="inlineStr">
        <is>
          <t>Тутун Пром Доел 1</t>
        </is>
      </c>
    </row>
    <row ht="12" customHeight="true" r="16">
      <c r="A16" s="99" t="inlineStr">
        <is>
          <t>Берово</t>
        </is>
      </c>
      <c r="B16" s="100" t="n">
        <v>112680.0</v>
      </c>
      <c r="C16" s="101" t="n">
        <v>0.004139393373884792</v>
      </c>
      <c r="D16" s="102" t="n">
        <v>3</v>
      </c>
      <c r="E16" s="103" t="n">
        <v>6800.0</v>
      </c>
      <c r="F16" s="104" t="n">
        <v>37560.0</v>
      </c>
      <c r="G16" s="105" t="n">
        <v>83420.0</v>
      </c>
      <c r="H16" s="106" t="n">
        <v>233004</v>
      </c>
      <c r="I16" s="107" t="inlineStr">
        <is>
          <t>БУГИ Берово</t>
        </is>
      </c>
    </row>
    <row ht="12" customHeight="true" r="17">
      <c r="A17" s="99" t="inlineStr">
        <is>
          <t>Гостивар</t>
        </is>
      </c>
      <c r="B17" s="100" t="n">
        <v>428815.0</v>
      </c>
      <c r="C17" s="101" t="n">
        <v>0.01575287512976932</v>
      </c>
      <c r="D17" s="102" t="n">
        <v>3</v>
      </c>
      <c r="E17" s="103" t="n">
        <v>96705.0</v>
      </c>
      <c r="F17" s="104" t="n">
        <v>142938.33333333334</v>
      </c>
      <c r="G17" s="105" t="n">
        <v>223045.0</v>
      </c>
      <c r="H17" s="106" t="n">
        <v>123001</v>
      </c>
      <c r="I17" s="107" t="inlineStr">
        <is>
          <t>Јотон Среќа</t>
        </is>
      </c>
    </row>
    <row ht="12" customHeight="true" r="18">
      <c r="A18" s="99" t="inlineStr">
        <is>
          <t>Кочани</t>
        </is>
      </c>
      <c r="B18" s="100" t="n">
        <v>829035.0</v>
      </c>
      <c r="C18" s="101" t="n">
        <v>0.0304552891881308</v>
      </c>
      <c r="D18" s="102" t="n">
        <v>3</v>
      </c>
      <c r="E18" s="103" t="n">
        <v>30850.0</v>
      </c>
      <c r="F18" s="104" t="n">
        <v>276345.0</v>
      </c>
      <c r="G18" s="105" t="n">
        <v>725385.0</v>
      </c>
      <c r="H18" s="106" t="n">
        <v>230010</v>
      </c>
      <c r="I18" s="107" t="inlineStr">
        <is>
          <t>ТП АНАФИЛ Кочани</t>
        </is>
      </c>
    </row>
    <row ht="12" customHeight="true" r="19">
      <c r="A19" s="99" t="inlineStr">
        <is>
          <t>Охрид</t>
        </is>
      </c>
      <c r="B19" s="100" t="n">
        <v>1344260.0</v>
      </c>
      <c r="C19" s="101" t="n">
        <v>0.04938250742614812</v>
      </c>
      <c r="D19" s="102" t="n">
        <v>3</v>
      </c>
      <c r="E19" s="103" t="n">
        <v>331465.0</v>
      </c>
      <c r="F19" s="104" t="n">
        <v>448086.6666666667</v>
      </c>
      <c r="G19" s="105" t="n">
        <v>566180.0</v>
      </c>
      <c r="H19" s="106" t="n">
        <v>600011</v>
      </c>
      <c r="I19" s="107" t="inlineStr">
        <is>
          <t>ВЛАДИЈА 2011 Охрид</t>
        </is>
      </c>
    </row>
    <row ht="12" customHeight="true" r="20">
      <c r="A20" s="99" t="inlineStr">
        <is>
          <t>Дебар</t>
        </is>
      </c>
      <c r="B20" s="100" t="n">
        <v>72935.0</v>
      </c>
      <c r="C20" s="101" t="n">
        <v>0.002679327793080292</v>
      </c>
      <c r="D20" s="102" t="n">
        <v>2</v>
      </c>
      <c r="E20" s="103" t="n">
        <v>21135.0</v>
      </c>
      <c r="F20" s="104" t="n">
        <v>36467.5</v>
      </c>
      <c r="G20" s="105" t="n">
        <v>51800.0</v>
      </c>
      <c r="H20" s="106" t="n">
        <v>125006</v>
      </c>
      <c r="I20" s="107" t="inlineStr">
        <is>
          <t>ТП АГНЕСА АМ - Дебар</t>
        </is>
      </c>
    </row>
    <row ht="12" customHeight="true" r="21">
      <c r="A21" s="99" t="inlineStr">
        <is>
          <t>Делчево</t>
        </is>
      </c>
      <c r="B21" s="100" t="n">
        <v>342755.0</v>
      </c>
      <c r="C21" s="101" t="n">
        <v>0.012591389562175025</v>
      </c>
      <c r="D21" s="102" t="n">
        <v>2</v>
      </c>
      <c r="E21" s="103" t="n">
        <v>15135.0</v>
      </c>
      <c r="F21" s="104" t="n">
        <v>171377.5</v>
      </c>
      <c r="G21" s="105" t="n">
        <v>327620.0</v>
      </c>
      <c r="H21" s="106" t="n">
        <v>232007</v>
      </c>
      <c r="I21" s="107" t="inlineStr">
        <is>
          <t>ВЕРА-НБ Делчево</t>
        </is>
      </c>
    </row>
    <row ht="12" customHeight="true" r="22">
      <c r="A22" s="99" t="inlineStr">
        <is>
          <t>Македонска Каменица</t>
        </is>
      </c>
      <c r="B22" s="100" t="n">
        <v>119800.0</v>
      </c>
      <c r="C22" s="101" t="n">
        <v>0.0044009524866116265</v>
      </c>
      <c r="D22" s="102" t="n">
        <v>2</v>
      </c>
      <c r="E22" s="103" t="n">
        <v>42360.0</v>
      </c>
      <c r="F22" s="104" t="n">
        <v>59900.0</v>
      </c>
      <c r="G22" s="105" t="n">
        <v>77440.0</v>
      </c>
      <c r="H22" s="106" t="n">
        <v>230006</v>
      </c>
      <c r="I22" s="107" t="inlineStr">
        <is>
          <t>АСТРО ДООЕЛ 1</t>
        </is>
      </c>
    </row>
    <row ht="12" customHeight="true" r="23">
      <c r="A23" s="99" t="inlineStr">
        <is>
          <t>Неготино</t>
        </is>
      </c>
      <c r="B23" s="100" t="n">
        <v>232835.0</v>
      </c>
      <c r="C23" s="101" t="n">
        <v>0.008553387080302321</v>
      </c>
      <c r="D23" s="102" t="n">
        <v>2</v>
      </c>
      <c r="E23" s="103" t="n">
        <v>14490.0</v>
      </c>
      <c r="F23" s="104" t="n">
        <v>116417.5</v>
      </c>
      <c r="G23" s="105" t="n">
        <v>218345.0</v>
      </c>
      <c r="H23" s="106" t="n">
        <v>144006</v>
      </c>
      <c r="I23" s="107" t="inlineStr">
        <is>
          <t>Корзо Неготино</t>
        </is>
      </c>
    </row>
    <row ht="12" customHeight="true" r="24">
      <c r="A24" s="99" t="inlineStr">
        <is>
          <t>Радовиш</t>
        </is>
      </c>
      <c r="B24" s="100" t="n">
        <v>227020.0</v>
      </c>
      <c r="C24" s="101" t="n">
        <v>0.008339768226298594</v>
      </c>
      <c r="D24" s="102" t="n">
        <v>2</v>
      </c>
      <c r="E24" s="103" t="n">
        <v>3570.0</v>
      </c>
      <c r="F24" s="104" t="n">
        <v>113510.0</v>
      </c>
      <c r="G24" s="105" t="n">
        <v>223450.0</v>
      </c>
      <c r="H24" s="106" t="n">
        <v>242006</v>
      </c>
      <c r="I24" s="107" t="inlineStr">
        <is>
          <t>МАКОМ ТРЕФ ПЛУС Радовиш</t>
        </is>
      </c>
    </row>
    <row ht="12" customHeight="true" r="25">
      <c r="A25" s="99" t="inlineStr">
        <is>
          <t>Струга</t>
        </is>
      </c>
      <c r="B25" s="100" t="n">
        <v>380595.0</v>
      </c>
      <c r="C25" s="101" t="n">
        <v>0.013981473385992921</v>
      </c>
      <c r="D25" s="102" t="n">
        <v>2</v>
      </c>
      <c r="E25" s="103" t="n">
        <v>144295.0</v>
      </c>
      <c r="F25" s="104" t="n">
        <v>190297.5</v>
      </c>
      <c r="G25" s="105" t="n">
        <v>236300.0</v>
      </c>
      <c r="H25" s="106" t="n">
        <v>633011</v>
      </c>
      <c r="I25" s="107" t="inlineStr">
        <is>
          <t>КИКИ-ТВИНС 2009 Струга</t>
        </is>
      </c>
    </row>
    <row ht="12" customHeight="true" r="26">
      <c r="A26" s="99" t="inlineStr">
        <is>
          <t>Богданци</t>
        </is>
      </c>
      <c r="B26" s="100" t="n">
        <v>113330.0</v>
      </c>
      <c r="C26" s="101" t="n">
        <v>0.004163271663670248</v>
      </c>
      <c r="D26" s="102" t="n">
        <v>1</v>
      </c>
      <c r="E26" s="103" t="n">
        <v>113330.0</v>
      </c>
      <c r="F26" s="104" t="n">
        <v>113330.0</v>
      </c>
      <c r="G26" s="105" t="n">
        <v>113330.0</v>
      </c>
      <c r="H26" s="106" t="n">
        <v>148012</v>
      </c>
      <c r="I26" s="107" t="inlineStr">
        <is>
          <t>Риви - Богданци</t>
        </is>
      </c>
    </row>
    <row ht="12" customHeight="true" r="27">
      <c r="A27" s="99" t="inlineStr">
        <is>
          <t>Валандово</t>
        </is>
      </c>
      <c r="B27" s="100" t="n">
        <v>56255.0</v>
      </c>
      <c r="C27" s="101" t="n">
        <v>0.0020665741413550672</v>
      </c>
      <c r="D27" s="102" t="n">
        <v>1</v>
      </c>
      <c r="E27" s="103" t="n">
        <v>56255.0</v>
      </c>
      <c r="F27" s="104" t="n">
        <v>56255.0</v>
      </c>
      <c r="G27" s="105" t="n">
        <v>56255.0</v>
      </c>
      <c r="H27" s="106" t="n">
        <v>246002</v>
      </c>
      <c r="I27" s="107" t="inlineStr">
        <is>
          <t>ЦЕНТАР ДООЕЛ - Валандово</t>
        </is>
      </c>
    </row>
    <row ht="12" customHeight="true" r="28">
      <c r="A28" s="99" t="inlineStr">
        <is>
          <t>Виница</t>
        </is>
      </c>
      <c r="B28" s="100" t="n">
        <v>190805.0</v>
      </c>
      <c r="C28" s="101" t="n">
        <v>0.007009380126944336</v>
      </c>
      <c r="D28" s="102" t="n">
        <v>1</v>
      </c>
      <c r="E28" s="103" t="n">
        <v>190805.0</v>
      </c>
      <c r="F28" s="104" t="n">
        <v>190805.0</v>
      </c>
      <c r="G28" s="105" t="n">
        <v>190805.0</v>
      </c>
      <c r="H28" s="106" t="n">
        <v>231004</v>
      </c>
      <c r="I28" s="107" t="inlineStr">
        <is>
          <t>ВИ ВАРДАР Виница</t>
        </is>
      </c>
    </row>
    <row ht="12" customHeight="true" r="29">
      <c r="A29" s="99" t="inlineStr">
        <is>
          <t>Градско</t>
        </is>
      </c>
      <c r="B29" s="100" t="n">
        <v>21455.0</v>
      </c>
      <c r="C29" s="101" t="n">
        <v>0.0007881672420722241</v>
      </c>
      <c r="D29" s="102" t="n">
        <v>1</v>
      </c>
      <c r="E29" s="103" t="n">
        <v>21455.0</v>
      </c>
      <c r="F29" s="104" t="n">
        <v>21455.0</v>
      </c>
      <c r="G29" s="105" t="n">
        <v>21455.0</v>
      </c>
      <c r="H29" s="106" t="n">
        <v>142002</v>
      </c>
      <c r="I29" s="107" t="inlineStr">
        <is>
          <t>ЛАЛЕКОМЕРЦ96 Градско</t>
        </is>
      </c>
    </row>
    <row ht="12" customHeight="true" r="30">
      <c r="A30" s="99" t="inlineStr">
        <is>
          <t>Демир Капија</t>
        </is>
      </c>
      <c r="B30" s="100" t="n">
        <v>19135.0</v>
      </c>
      <c r="C30" s="101" t="n">
        <v>0.0007029401154533679</v>
      </c>
      <c r="D30" s="102" t="n">
        <v>1</v>
      </c>
      <c r="E30" s="103" t="n">
        <v>19135.0</v>
      </c>
      <c r="F30" s="104" t="n">
        <v>19135.0</v>
      </c>
      <c r="G30" s="105" t="n">
        <v>19135.0</v>
      </c>
      <c r="H30" s="106" t="n">
        <v>144202</v>
      </c>
      <c r="I30" s="107" t="inlineStr">
        <is>
          <t>КУНА-АС 2014 Демир Капија</t>
        </is>
      </c>
    </row>
    <row ht="12" customHeight="true" r="31">
      <c r="A31" s="99" t="inlineStr">
        <is>
          <t>Демир Хисар</t>
        </is>
      </c>
      <c r="B31" s="100" t="n">
        <v>25615.0</v>
      </c>
      <c r="C31" s="101" t="n">
        <v>0.0009409882966991387</v>
      </c>
      <c r="D31" s="102" t="n">
        <v>1</v>
      </c>
      <c r="E31" s="103" t="n">
        <v>25615.0</v>
      </c>
      <c r="F31" s="104" t="n">
        <v>25615.0</v>
      </c>
      <c r="G31" s="105" t="n">
        <v>25615.0</v>
      </c>
      <c r="H31" s="106" t="n">
        <v>724004</v>
      </c>
      <c r="I31" s="107" t="inlineStr">
        <is>
          <t>ЧЕТИРИ ПИВЦИЊА Демир Хисар</t>
        </is>
      </c>
    </row>
    <row ht="12" customHeight="true" r="32">
      <c r="A32" s="99" t="inlineStr">
        <is>
          <t>Кратово</t>
        </is>
      </c>
      <c r="B32" s="100" t="n">
        <v>62500.0</v>
      </c>
      <c r="C32" s="101" t="n">
        <v>0.0022959894024476347</v>
      </c>
      <c r="D32" s="102" t="n">
        <v>1</v>
      </c>
      <c r="E32" s="103" t="n">
        <v>62500.0</v>
      </c>
      <c r="F32" s="104" t="n">
        <v>62500.0</v>
      </c>
      <c r="G32" s="105" t="n">
        <v>62500.0</v>
      </c>
      <c r="H32" s="106" t="n">
        <v>136004</v>
      </c>
      <c r="I32" s="107" t="inlineStr">
        <is>
          <t>ТОБАКО ДАРМИС ДООЕЛ Кратово</t>
        </is>
      </c>
    </row>
    <row ht="12" customHeight="true" r="33">
      <c r="A33" s="99" t="inlineStr">
        <is>
          <t>Крива Паланка</t>
        </is>
      </c>
      <c r="B33" s="100" t="n">
        <v>244115.0</v>
      </c>
      <c r="C33" s="101" t="n">
        <v>0.00896776724765607</v>
      </c>
      <c r="D33" s="102" t="n">
        <v>1</v>
      </c>
      <c r="E33" s="103" t="n">
        <v>244115.0</v>
      </c>
      <c r="F33" s="104" t="n">
        <v>244115.0</v>
      </c>
      <c r="G33" s="105" t="n">
        <v>244115.0</v>
      </c>
      <c r="H33" s="106" t="n">
        <v>133003</v>
      </c>
      <c r="I33" s="107" t="inlineStr">
        <is>
          <t>ТП-ТЕДИ-АН-РИО Крива Паланка</t>
        </is>
      </c>
    </row>
    <row ht="12" customHeight="true" r="34">
      <c r="A34" s="99" t="inlineStr">
        <is>
          <t>Македонски Брод</t>
        </is>
      </c>
      <c r="B34" s="100" t="n">
        <v>27995.0</v>
      </c>
      <c r="C34" s="101" t="n">
        <v>0.0010284195731443447</v>
      </c>
      <c r="D34" s="102" t="n">
        <v>1</v>
      </c>
      <c r="E34" s="103" t="n">
        <v>27995.0</v>
      </c>
      <c r="F34" s="104" t="n">
        <v>27995.0</v>
      </c>
      <c r="G34" s="105" t="n">
        <v>27995.0</v>
      </c>
      <c r="H34" s="106" t="n">
        <v>653002</v>
      </c>
      <c r="I34" s="107" t="inlineStr">
        <is>
          <t>ТОБАКО-ВЕСТ Македонски Брод</t>
        </is>
      </c>
    </row>
    <row ht="12" customHeight="true" r="35">
      <c r="A35" s="99" t="inlineStr">
        <is>
          <t>Негорци</t>
        </is>
      </c>
      <c r="B35" s="100" t="n">
        <v>8895.0</v>
      </c>
      <c r="C35" s="101" t="n">
        <v>0.0003267652117563474</v>
      </c>
      <c r="D35" s="102" t="n">
        <v>1</v>
      </c>
      <c r="E35" s="103" t="n">
        <v>8895.0</v>
      </c>
      <c r="F35" s="104" t="n">
        <v>8895.0</v>
      </c>
      <c r="G35" s="105" t="n">
        <v>8895.0</v>
      </c>
      <c r="H35" s="106" t="n">
        <v>148016</v>
      </c>
      <c r="I35" s="107" t="inlineStr">
        <is>
          <t>НТ-КИСТ с.Негорци</t>
        </is>
      </c>
    </row>
    <row ht="12" customHeight="true" r="36">
      <c r="A36" s="99" t="inlineStr">
        <is>
          <t>Нов Дојран</t>
        </is>
      </c>
      <c r="B36" s="100" t="n">
        <v>43900.0</v>
      </c>
      <c r="C36" s="101" t="n">
        <v>0.0016127029562792187</v>
      </c>
      <c r="D36" s="102" t="n">
        <v>1</v>
      </c>
      <c r="E36" s="103" t="n">
        <v>43900.0</v>
      </c>
      <c r="F36" s="104" t="n">
        <v>43900.0</v>
      </c>
      <c r="G36" s="105" t="n">
        <v>43900.0</v>
      </c>
      <c r="H36" s="106" t="n">
        <v>148013</v>
      </c>
      <c r="I36" s="107" t="inlineStr">
        <is>
          <t>ЏИНОВ АМГ -Нов Дојран</t>
        </is>
      </c>
    </row>
    <row ht="12" customHeight="true" r="37">
      <c r="A37" s="99" t="inlineStr">
        <is>
          <t>Ново Село</t>
        </is>
      </c>
      <c r="B37" s="100" t="n">
        <v>277360.0</v>
      </c>
      <c r="C37" s="101" t="n">
        <v>0.010189049930606016</v>
      </c>
      <c r="D37" s="102" t="n">
        <v>1</v>
      </c>
      <c r="E37" s="103" t="n">
        <v>277360.0</v>
      </c>
      <c r="F37" s="104" t="n">
        <v>277360.0</v>
      </c>
      <c r="G37" s="105" t="n">
        <v>277360.0</v>
      </c>
      <c r="H37" s="106" t="n">
        <v>243001</v>
      </c>
      <c r="I37" s="107" t="inlineStr">
        <is>
          <t>Аида Доел</t>
        </is>
      </c>
    </row>
    <row ht="12" customHeight="true" r="38">
      <c r="A38" s="99" t="inlineStr">
        <is>
          <t>Пехчево</t>
        </is>
      </c>
      <c r="B38" s="100" t="n">
        <v>41015.0</v>
      </c>
      <c r="C38" s="101" t="n">
        <v>0.0015067200854622358</v>
      </c>
      <c r="D38" s="102" t="n">
        <v>1</v>
      </c>
      <c r="E38" s="103" t="n">
        <v>41015.0</v>
      </c>
      <c r="F38" s="104" t="n">
        <v>41015.0</v>
      </c>
      <c r="G38" s="105" t="n">
        <v>41015.0</v>
      </c>
      <c r="H38" s="106" t="n">
        <v>232008</v>
      </c>
      <c r="I38" s="107" t="inlineStr">
        <is>
          <t>ДИМБО КОМ Пехчево</t>
        </is>
      </c>
    </row>
    <row ht="12" customHeight="true" r="39">
      <c r="A39" s="99" t="inlineStr">
        <is>
          <t>Пробиштип</t>
        </is>
      </c>
      <c r="B39" s="100" t="n">
        <v>142545.0</v>
      </c>
      <c r="C39" s="101" t="n">
        <v>0.00523650894995037</v>
      </c>
      <c r="D39" s="102" t="n">
        <v>1</v>
      </c>
      <c r="E39" s="103" t="n">
        <v>142545.0</v>
      </c>
      <c r="F39" s="104" t="n">
        <v>142545.0</v>
      </c>
      <c r="G39" s="105" t="n">
        <v>142545.0</v>
      </c>
      <c r="H39" s="106" t="n">
        <v>221001</v>
      </c>
      <c r="I39" s="107" t="inlineStr">
        <is>
          <t>Лила Лото</t>
        </is>
      </c>
    </row>
    <row ht="12" customHeight="true" r="40">
      <c r="A40" s="99" t="inlineStr">
        <is>
          <t>Ресен</t>
        </is>
      </c>
      <c r="B40" s="100" t="n">
        <v>155695.0</v>
      </c>
      <c r="C40" s="101" t="n">
        <v>0.005719585120225352</v>
      </c>
      <c r="D40" s="102" t="n">
        <v>1</v>
      </c>
      <c r="E40" s="103" t="n">
        <v>155695.0</v>
      </c>
      <c r="F40" s="104" t="n">
        <v>155695.0</v>
      </c>
      <c r="G40" s="105" t="n">
        <v>155695.0</v>
      </c>
      <c r="H40" s="106" t="n">
        <v>731001</v>
      </c>
      <c r="I40" s="107" t="inlineStr">
        <is>
          <t>СИМ – КОМЕРЦ 1</t>
        </is>
      </c>
    </row>
    <row ht="12" customHeight="true" r="41">
      <c r="A41" s="99" t="inlineStr">
        <is>
          <t>Свети Николе</t>
        </is>
      </c>
      <c r="B41" s="100" t="n">
        <v>279075.0</v>
      </c>
      <c r="C41" s="101" t="n">
        <v>0.01025205187980918</v>
      </c>
      <c r="D41" s="102" t="n">
        <v>1</v>
      </c>
      <c r="E41" s="103" t="n">
        <v>279075.0</v>
      </c>
      <c r="F41" s="104" t="n">
        <v>279075.0</v>
      </c>
      <c r="G41" s="105" t="n">
        <v>279075.0</v>
      </c>
      <c r="H41" s="106" t="n">
        <v>222005</v>
      </c>
      <c r="I41" s="107" t="inlineStr">
        <is>
          <t>Венмарк Дооел - Свети Николе</t>
        </is>
      </c>
    </row>
  </sheetData>
  <sheetCalcPr fullCalcOnLoad="true"/>
  <mergeCells count="2">
    <mergeCell ref="A1:I1"/>
    <mergeCell ref="A2:I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Andreja Tonevski</dc:creator>
  <dcterms:created xsi:type="dcterms:W3CDTF">2016-09-05T13:14:42Z</dcterms:created>
  <cp:revision>0</cp:revision>
</cp:coreProperties>
</file>