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mleyhorn-my.sharepoint.com/personal/alan_toppen_kimley-horn_com/Documents/000000000 Castle Rock/"/>
    </mc:Choice>
  </mc:AlternateContent>
  <xr:revisionPtr revIDLastSave="107" documentId="13_ncr:1_{31F88D0D-3253-4777-B7A9-84522B81692A}" xr6:coauthVersionLast="47" xr6:coauthVersionMax="47" xr10:uidLastSave="{05C32A5C-EABB-4FC0-8275-B559943AE52C}"/>
  <bookViews>
    <workbookView xWindow="-120" yWindow="-120" windowWidth="29040" windowHeight="15840" xr2:uid="{8B05CEAD-0242-4C50-8EF5-7BB021DB1867}"/>
  </bookViews>
  <sheets>
    <sheet name="Corridors_Latest_VDOT" sheetId="2" r:id="rId1"/>
    <sheet name="Sheet3" sheetId="5" r:id="rId2"/>
    <sheet name="NWRO_Signals" sheetId="4" r:id="rId3"/>
    <sheet name="Signals_NR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2" i="7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K29" i="2"/>
  <c r="K33" i="2"/>
  <c r="K19" i="2"/>
  <c r="K35" i="2"/>
  <c r="K5" i="2"/>
  <c r="K36" i="2"/>
  <c r="K37" i="2"/>
  <c r="K21" i="2"/>
  <c r="K2" i="2"/>
  <c r="K25" i="2"/>
  <c r="K27" i="2"/>
  <c r="K28" i="2"/>
  <c r="K38" i="2"/>
  <c r="K39" i="2"/>
  <c r="K40" i="2"/>
  <c r="K41" i="2"/>
  <c r="K22" i="2"/>
  <c r="K23" i="2"/>
  <c r="K24" i="2"/>
  <c r="K26" i="2"/>
  <c r="K8" i="2"/>
  <c r="K10" i="2"/>
  <c r="K12" i="2"/>
  <c r="K13" i="2"/>
  <c r="K15" i="2"/>
  <c r="K16" i="2"/>
  <c r="K17" i="2"/>
  <c r="K18" i="2"/>
  <c r="K20" i="2"/>
  <c r="K30" i="2"/>
  <c r="K31" i="2"/>
  <c r="K32" i="2"/>
  <c r="K4" i="2"/>
  <c r="K9" i="2"/>
  <c r="K6" i="2"/>
  <c r="K7" i="2"/>
  <c r="K11" i="2"/>
  <c r="K3" i="2"/>
  <c r="K14" i="2"/>
  <c r="K34" i="2"/>
</calcChain>
</file>

<file path=xl/sharedStrings.xml><?xml version="1.0" encoding="utf-8"?>
<sst xmlns="http://schemas.openxmlformats.org/spreadsheetml/2006/main" count="800" uniqueCount="379">
  <si>
    <t>SignalID</t>
  </si>
  <si>
    <t>Corridor</t>
  </si>
  <si>
    <t>Milepost</t>
  </si>
  <si>
    <t>Agency</t>
  </si>
  <si>
    <t>Asof</t>
  </si>
  <si>
    <t>US 340</t>
  </si>
  <si>
    <t>Zone_Group</t>
  </si>
  <si>
    <t>Zone</t>
  </si>
  <si>
    <t>Subcorridor</t>
  </si>
  <si>
    <t>Main Street Name</t>
  </si>
  <si>
    <t>Side Street Name</t>
  </si>
  <si>
    <t>Duplicate</t>
  </si>
  <si>
    <t>Include</t>
  </si>
  <si>
    <t>Modified</t>
  </si>
  <si>
    <t>Note</t>
  </si>
  <si>
    <t>Airport Rd.</t>
  </si>
  <si>
    <t>Rt 743 (Hydraulic Rd.)</t>
  </si>
  <si>
    <t>Seminole Ct.</t>
  </si>
  <si>
    <t>Greenbrier Dr.</t>
  </si>
  <si>
    <t>29th Place Ct./Fashion Sq. Dr.</t>
  </si>
  <si>
    <t>Rt 1417 (Woodbrook Dr.)</t>
  </si>
  <si>
    <t>Hydraulic Rd (743)</t>
  </si>
  <si>
    <t>Lambs (657) / Whitewood (1455)</t>
  </si>
  <si>
    <t>Rt 1520 (Hollymead Dr.)</t>
  </si>
  <si>
    <t>Branchlands Blvd.</t>
  </si>
  <si>
    <t>Timberwood Blvd.</t>
  </si>
  <si>
    <t>Hilton Heights Rd./Seminole Ln.</t>
  </si>
  <si>
    <t>Rt 1670 (Ashwood Blvd.)</t>
  </si>
  <si>
    <t>Gander Dr.</t>
  </si>
  <si>
    <t>Rt 643 (Polo Grounds Rd.)</t>
  </si>
  <si>
    <t>Town Center Dr.</t>
  </si>
  <si>
    <t>Lenox Ave.</t>
  </si>
  <si>
    <t>US 250</t>
  </si>
  <si>
    <t>SR 151</t>
  </si>
  <si>
    <t>Franklin St.</t>
  </si>
  <si>
    <t>Farmview Rd.</t>
  </si>
  <si>
    <t>Tinkling Springs Rd / Draft Ave (608)</t>
  </si>
  <si>
    <t>Augusta Farms Rd (649) / Locust Grove Ln</t>
  </si>
  <si>
    <t>White Hill Rd (654) / Johnson Dr (909)</t>
  </si>
  <si>
    <t>Gloucester Rd (1512) / Sheetz entrance</t>
  </si>
  <si>
    <t>Mt. Vernon Rd. (635)</t>
  </si>
  <si>
    <t>Windmill Square</t>
  </si>
  <si>
    <t>Berlin Pike</t>
  </si>
  <si>
    <t>RT 28</t>
  </si>
  <si>
    <t>656&amp;853 Station Dr</t>
  </si>
  <si>
    <t>Rt17 Marsh Rd</t>
  </si>
  <si>
    <t>Station Dr. (853)</t>
  </si>
  <si>
    <t>Rt859 Village Center Dr</t>
  </si>
  <si>
    <t>Fair Ridge Dr</t>
  </si>
  <si>
    <t>Dorthforth</t>
  </si>
  <si>
    <t>Rugby/Middle Ridge</t>
  </si>
  <si>
    <t>Majestic Lane</t>
  </si>
  <si>
    <t>Greenbriar Ent</t>
  </si>
  <si>
    <t>Plaza La</t>
  </si>
  <si>
    <t>Stringfellow Rd</t>
  </si>
  <si>
    <t>Lees Corner</t>
  </si>
  <si>
    <t>Chantilly Plaza</t>
  </si>
  <si>
    <t>Elmwood Dr / Metrotech</t>
  </si>
  <si>
    <t>Chantilly Rd</t>
  </si>
  <si>
    <t>Centreville / Walney</t>
  </si>
  <si>
    <t>Sullyfield Cir Centerview</t>
  </si>
  <si>
    <t>RT 20</t>
  </si>
  <si>
    <t>Rt601 Flatrun</t>
  </si>
  <si>
    <t>US 522/340</t>
  </si>
  <si>
    <t>Toray Dr</t>
  </si>
  <si>
    <t>US 11</t>
  </si>
  <si>
    <t>Latitude</t>
  </si>
  <si>
    <t>Longitude</t>
  </si>
  <si>
    <t>North</t>
  </si>
  <si>
    <t>South</t>
  </si>
  <si>
    <t>US 17</t>
  </si>
  <si>
    <t>US 33 (Spotswood Trail)</t>
  </si>
  <si>
    <t>Create New</t>
  </si>
  <si>
    <t>50.199.30.119</t>
  </si>
  <si>
    <t>RT 262 (Woodrow Wilson Pkwy)</t>
  </si>
  <si>
    <t>US 11 (Commerce Rd)</t>
  </si>
  <si>
    <t>96.75.213.99</t>
  </si>
  <si>
    <t>RT 276</t>
  </si>
  <si>
    <t>RT 256</t>
  </si>
  <si>
    <t>96.84.236.236</t>
  </si>
  <si>
    <t>Rt 655 (Country Club Rd)</t>
  </si>
  <si>
    <t>US 340/522 (Winchester Rd)</t>
  </si>
  <si>
    <t>New</t>
  </si>
  <si>
    <t>96.84.236.249</t>
  </si>
  <si>
    <t>172.33.102.52</t>
  </si>
  <si>
    <t>Hisey Ave</t>
  </si>
  <si>
    <t>Rt42 (Reservoir Rd)</t>
  </si>
  <si>
    <t>172.33.102.58</t>
  </si>
  <si>
    <t>Bowman Ave</t>
  </si>
  <si>
    <t>US11  (S Main St)</t>
  </si>
  <si>
    <t>172.33.102.53</t>
  </si>
  <si>
    <t>Henry Ford Dr-Walmart</t>
  </si>
  <si>
    <t>172.33.102.56</t>
  </si>
  <si>
    <t>Ox Rd</t>
  </si>
  <si>
    <t>Rt42 (W Reservoir Rd)</t>
  </si>
  <si>
    <t>172.33.102.54</t>
  </si>
  <si>
    <t>I-81 SB Ramp</t>
  </si>
  <si>
    <t>172.33.102.55</t>
  </si>
  <si>
    <t>I-81 NB Ramp</t>
  </si>
  <si>
    <t>Rt42 (W Reservior Rd)</t>
  </si>
  <si>
    <t>172.33.102.57</t>
  </si>
  <si>
    <t>Rt 42 (S Main St)</t>
  </si>
  <si>
    <t>US11 (E Reservor Rd)</t>
  </si>
  <si>
    <t>172.23.67.34</t>
  </si>
  <si>
    <t>Rt 996 (McGaheysville Rd)</t>
  </si>
  <si>
    <t>172.23.67.26</t>
  </si>
  <si>
    <t>Rt 655 (Lawyer Rd)</t>
  </si>
  <si>
    <t>172.23.67.50</t>
  </si>
  <si>
    <t>Rt 649 (Island Ford Rd)</t>
  </si>
  <si>
    <t>50.227.24.92</t>
  </si>
  <si>
    <t>Furrs Mill / Old Buena Vista Rd</t>
  </si>
  <si>
    <t>96.82.28.99</t>
  </si>
  <si>
    <t>Rt3 Germanna Hwy</t>
  </si>
  <si>
    <t>96.82.3.18</t>
  </si>
  <si>
    <t>RT 3</t>
  </si>
  <si>
    <t>172.22.51.2</t>
  </si>
  <si>
    <t>Rt522 Zachary Taylor Hwy</t>
  </si>
  <si>
    <t>RT20 Constitution Hwy</t>
  </si>
  <si>
    <t>172.29.35.81</t>
  </si>
  <si>
    <t>Shoppers Way</t>
  </si>
  <si>
    <t>US 460 Business North Franklin St</t>
  </si>
  <si>
    <t>172.29.35.28</t>
  </si>
  <si>
    <t>Lowes Parking Lot &amp; Arbor Dr</t>
  </si>
  <si>
    <t>US 114 Peppers Ferry Rd</t>
  </si>
  <si>
    <t>172.29.43.28</t>
  </si>
  <si>
    <t>Farmview Rd</t>
  </si>
  <si>
    <t>172.29.43.24</t>
  </si>
  <si>
    <t>Spradlin Farm Dr &amp; Welcome St</t>
  </si>
  <si>
    <t>172.29.43.20</t>
  </si>
  <si>
    <t>Patton Dr &amp; Laurel St</t>
  </si>
  <si>
    <t>172.29.35.77</t>
  </si>
  <si>
    <t>Bradley Dr &amp; NRV Mall</t>
  </si>
  <si>
    <t>US 114 Peppers Ferry Road</t>
  </si>
  <si>
    <t>172.29.35.24</t>
  </si>
  <si>
    <t>Route 114 Peppers Ferry Rd</t>
  </si>
  <si>
    <t>172.23.162.49</t>
  </si>
  <si>
    <t>Merchant St</t>
  </si>
  <si>
    <t>US11</t>
  </si>
  <si>
    <t>172.23.162.33</t>
  </si>
  <si>
    <t>I81 NB Ramp &amp; RT661 Redbud RD</t>
  </si>
  <si>
    <t>172.23.162.24</t>
  </si>
  <si>
    <t>I81 SB Ramp</t>
  </si>
  <si>
    <t>172.23.162.53</t>
  </si>
  <si>
    <t>Rt6037 Crown Ln</t>
  </si>
  <si>
    <t>172.23.162.15</t>
  </si>
  <si>
    <t>661 Welltown Rd 839 Amoco Ln</t>
  </si>
  <si>
    <t>50.73.234.86</t>
  </si>
  <si>
    <t>50.73.234.81</t>
  </si>
  <si>
    <t>Rt 28</t>
  </si>
  <si>
    <t>50.73.234.90</t>
  </si>
  <si>
    <t>50.73.234.84</t>
  </si>
  <si>
    <t>50.211.59.196</t>
  </si>
  <si>
    <t>RT 7 EB ramps</t>
  </si>
  <si>
    <t>50.211.46.148</t>
  </si>
  <si>
    <t>RT 7 WB ramps</t>
  </si>
  <si>
    <t>96.75.219.12</t>
  </si>
  <si>
    <t>7 Bus East / E Main / Audley Ln</t>
  </si>
  <si>
    <t>RT 7</t>
  </si>
  <si>
    <t>50.227.24.31</t>
  </si>
  <si>
    <t>50.227.24.6</t>
  </si>
  <si>
    <t>50.227.24.21</t>
  </si>
  <si>
    <t>172.23.59.18</t>
  </si>
  <si>
    <t>Rt262 (Woodrow Wilson Pkwy)</t>
  </si>
  <si>
    <t>US11 (Commerce Rd)</t>
  </si>
  <si>
    <t>50.227.24.36</t>
  </si>
  <si>
    <t>50.227.24.16</t>
  </si>
  <si>
    <t>VA 276</t>
  </si>
  <si>
    <t>VA 256</t>
  </si>
  <si>
    <t>50.227.24.26</t>
  </si>
  <si>
    <t>50.245.224.228</t>
  </si>
  <si>
    <t>Rt 256</t>
  </si>
  <si>
    <t>172.24.107.11</t>
  </si>
  <si>
    <t>166.148.22.200</t>
  </si>
  <si>
    <t>50.232.117.142</t>
  </si>
  <si>
    <t>US 29 (Seminole Trl.)</t>
  </si>
  <si>
    <t>50.232.117.230</t>
  </si>
  <si>
    <t>50.232.117.211</t>
  </si>
  <si>
    <t>50.232.117.195</t>
  </si>
  <si>
    <t>50.232.117.217</t>
  </si>
  <si>
    <t>50.232.117.206</t>
  </si>
  <si>
    <t>50.232.117.236</t>
  </si>
  <si>
    <t>50.232.117.154</t>
  </si>
  <si>
    <t>50.232.117.223</t>
  </si>
  <si>
    <t>23.25.127.18</t>
  </si>
  <si>
    <t>50.232.117.190</t>
  </si>
  <si>
    <t>50.232.117.159</t>
  </si>
  <si>
    <t>50.232.117.148</t>
  </si>
  <si>
    <t>50.232.117.136</t>
  </si>
  <si>
    <t>50.232.117.130</t>
  </si>
  <si>
    <t>50.232.117.242</t>
  </si>
  <si>
    <t>Start</t>
  </si>
  <si>
    <t>VersionActionId</t>
  </si>
  <si>
    <t>VersionID</t>
  </si>
  <si>
    <t>Enabled</t>
  </si>
  <si>
    <t>ControllerTypeID</t>
  </si>
  <si>
    <t>RegionID</t>
  </si>
  <si>
    <t>IPAddress</t>
  </si>
  <si>
    <t>SecondaryName</t>
  </si>
  <si>
    <t>PrimaryName</t>
  </si>
  <si>
    <t>fected)</t>
  </si>
  <si>
    <t>(70 rows af</t>
  </si>
  <si>
    <t>172.17.173.66</t>
  </si>
  <si>
    <t>Franklin Farm Rd</t>
  </si>
  <si>
    <t>172.17.173.82</t>
  </si>
  <si>
    <t>Lees Corner Rd</t>
  </si>
  <si>
    <t>172.17.173.18</t>
  </si>
  <si>
    <t>Kinross Cir</t>
  </si>
  <si>
    <t>172.17.173.34</t>
  </si>
  <si>
    <t>Highland Mews Ct</t>
  </si>
  <si>
    <t>172.17.173.50</t>
  </si>
  <si>
    <t>McLearen Rd</t>
  </si>
  <si>
    <t>172.17.104.18</t>
  </si>
  <si>
    <t>Frying Pan Rd</t>
  </si>
  <si>
    <t>172.17.65.66</t>
  </si>
  <si>
    <t>Sunrise Valley</t>
  </si>
  <si>
    <t>172.17.113.18</t>
  </si>
  <si>
    <t>Coppermine Rd</t>
  </si>
  <si>
    <t>172.17.113.2</t>
  </si>
  <si>
    <t>McNair Farms Dr North</t>
  </si>
  <si>
    <t>172.17.173.2</t>
  </si>
  <si>
    <t>Wall Rd</t>
  </si>
  <si>
    <t>172.17.210.66</t>
  </si>
  <si>
    <t>I-495 Ramp</t>
  </si>
  <si>
    <t>Gallows Rd</t>
  </si>
  <si>
    <t>172.17.210.34</t>
  </si>
  <si>
    <t>Woodburn Rd</t>
  </si>
  <si>
    <t>172.17.210.2</t>
  </si>
  <si>
    <t>Fairfax Hospital Entrance</t>
  </si>
  <si>
    <t>172.17.209.226</t>
  </si>
  <si>
    <t>Fairfax Hospital / Womens and Child Entr</t>
  </si>
  <si>
    <t>172.17.209.194</t>
  </si>
  <si>
    <t>Anderson Rd</t>
  </si>
  <si>
    <t>172.17.209.162</t>
  </si>
  <si>
    <t>Willow Oaks Corp Dr</t>
  </si>
  <si>
    <t>172.17.209.130</t>
  </si>
  <si>
    <t>Entrance to Yorktowne Shopping Center</t>
  </si>
  <si>
    <t>172.17.209.98</t>
  </si>
  <si>
    <t>Gatehouse Rd</t>
  </si>
  <si>
    <t>172.17.209.66</t>
  </si>
  <si>
    <t>Strawberry Ln / Porter Rd</t>
  </si>
  <si>
    <t>172.17.209.34</t>
  </si>
  <si>
    <t>Shopping Center / Verizon</t>
  </si>
  <si>
    <t>172.17.156.162</t>
  </si>
  <si>
    <t>Gainesville Sq / RiteAid</t>
  </si>
  <si>
    <t>Lee Hwy</t>
  </si>
  <si>
    <t>50.197.21.249</t>
  </si>
  <si>
    <t>Crescent Park Dr</t>
  </si>
  <si>
    <t>Old Carolina Rd</t>
  </si>
  <si>
    <t>172.17.156.178</t>
  </si>
  <si>
    <t>Somerset / Baltusrol Blvd</t>
  </si>
  <si>
    <t>172.17.156.130</t>
  </si>
  <si>
    <t>Virginia Oaks</t>
  </si>
  <si>
    <t>172.17.156.146</t>
  </si>
  <si>
    <t>Webb Dr / Wa-Wa Site</t>
  </si>
  <si>
    <t>172.17.98.194</t>
  </si>
  <si>
    <t>Nutley St</t>
  </si>
  <si>
    <t>172.17.12.226</t>
  </si>
  <si>
    <t>Mainstone Dr</t>
  </si>
  <si>
    <t>172.17.12.194</t>
  </si>
  <si>
    <t>Cedarest Rd / Saxon Flowers Dr</t>
  </si>
  <si>
    <t>172.17.12.162</t>
  </si>
  <si>
    <t>Cedar Lane</t>
  </si>
  <si>
    <t>172.17.12.130</t>
  </si>
  <si>
    <t>Prosperity</t>
  </si>
  <si>
    <t>172.17.12.98</t>
  </si>
  <si>
    <t>Hilltop</t>
  </si>
  <si>
    <t>172.17.12.66</t>
  </si>
  <si>
    <t>Merrilee</t>
  </si>
  <si>
    <t>172.17.12.34</t>
  </si>
  <si>
    <t>Initial</t>
  </si>
  <si>
    <t>172.16.150.4</t>
  </si>
  <si>
    <t>Office</t>
  </si>
  <si>
    <t>Tom's</t>
  </si>
  <si>
    <t>Copy of Initial</t>
  </si>
  <si>
    <t>172.17.7.226</t>
  </si>
  <si>
    <t>10.20.196.71</t>
  </si>
  <si>
    <t>RepairShop14</t>
  </si>
  <si>
    <t>172.17.157.34</t>
  </si>
  <si>
    <t>172.17.16.2</t>
  </si>
  <si>
    <t>Prosperity Ave</t>
  </si>
  <si>
    <t>172.17.15.226</t>
  </si>
  <si>
    <t>Prosperity Prof Park</t>
  </si>
  <si>
    <t>172.17.144.162</t>
  </si>
  <si>
    <t>Pleasant Valley Rd FFZ</t>
  </si>
  <si>
    <t>172.17.17.226</t>
  </si>
  <si>
    <t>Stonecroft Blvd</t>
  </si>
  <si>
    <t>172.17.204.226</t>
  </si>
  <si>
    <t>Avion/Airline Pky</t>
  </si>
  <si>
    <t>172.17.204.194</t>
  </si>
  <si>
    <t>Sully Rd Spur E</t>
  </si>
  <si>
    <t>172.17.204.162</t>
  </si>
  <si>
    <t>Lee Rd</t>
  </si>
  <si>
    <t>172.17.17.194</t>
  </si>
  <si>
    <t>172.17.157.130</t>
  </si>
  <si>
    <t>172.17.17.162</t>
  </si>
  <si>
    <t>172.17.17.130</t>
  </si>
  <si>
    <t>172.17.17.98</t>
  </si>
  <si>
    <t>172.17.17.66</t>
  </si>
  <si>
    <t>172.17.17.34</t>
  </si>
  <si>
    <t>172.17.17.2</t>
  </si>
  <si>
    <t>172.17.16.226</t>
  </si>
  <si>
    <t>172.17.99.130</t>
  </si>
  <si>
    <t>172.17.16.194</t>
  </si>
  <si>
    <t>172.17.16.162</t>
  </si>
  <si>
    <t>172.17.16.130</t>
  </si>
  <si>
    <t>Fair Ridge Dr [VA Power Ent]</t>
  </si>
  <si>
    <t>172.17.16.98</t>
  </si>
  <si>
    <t>172.17.157.66</t>
  </si>
  <si>
    <t>Stonehurst Dr</t>
  </si>
  <si>
    <t>172.17.126.130</t>
  </si>
  <si>
    <t>Covington</t>
  </si>
  <si>
    <t>172.17.16.66</t>
  </si>
  <si>
    <t>Barkley Dr</t>
  </si>
  <si>
    <t>172.17.16.34</t>
  </si>
  <si>
    <t>172.17.15.194</t>
  </si>
  <si>
    <t>Javier Rd</t>
  </si>
  <si>
    <t>172.17.15.162</t>
  </si>
  <si>
    <t>Williams Dr</t>
  </si>
  <si>
    <t>Arlington Blvd</t>
  </si>
  <si>
    <t>Lee JacksonMem Hwy</t>
  </si>
  <si>
    <t>Mason KingCt</t>
  </si>
  <si>
    <t>CharlestownPike</t>
  </si>
  <si>
    <t>CentrevilleRd</t>
  </si>
  <si>
    <t>Wilcox St</t>
  </si>
  <si>
    <t>5th St</t>
  </si>
  <si>
    <t>Wolfensberger Rd</t>
  </si>
  <si>
    <t>Prairie Hawk</t>
  </si>
  <si>
    <t>Plum Creek Pkwy</t>
  </si>
  <si>
    <t>Perry St</t>
  </si>
  <si>
    <t>Plum Creek Blvd/Fairgrounds Rd</t>
  </si>
  <si>
    <t>Park St</t>
  </si>
  <si>
    <t>Meadows Blvd</t>
  </si>
  <si>
    <t>N Meadows Blvd</t>
  </si>
  <si>
    <t>Meadows Pkwy</t>
  </si>
  <si>
    <t>Limelight Ave</t>
  </si>
  <si>
    <t>S Wilcox St</t>
  </si>
  <si>
    <t>3rd St</t>
  </si>
  <si>
    <t>5th Steet</t>
  </si>
  <si>
    <t>Gilbert Street</t>
  </si>
  <si>
    <t>Front Street</t>
  </si>
  <si>
    <t>Scott Blvd</t>
  </si>
  <si>
    <t>I-25 NB</t>
  </si>
  <si>
    <t>I-25 SB</t>
  </si>
  <si>
    <t>Factory Shops Blvd</t>
  </si>
  <si>
    <t>New Memphis Ct</t>
  </si>
  <si>
    <t>Front St</t>
  </si>
  <si>
    <t>Milestone Ave</t>
  </si>
  <si>
    <t>Caprice Dr</t>
  </si>
  <si>
    <t>Wolfensberger Road</t>
  </si>
  <si>
    <t>Red Hawk Dr</t>
  </si>
  <si>
    <t>Emerald Dr</t>
  </si>
  <si>
    <t>Low Meadow Blvd</t>
  </si>
  <si>
    <t>Future St</t>
  </si>
  <si>
    <t>Cherokee Drive</t>
  </si>
  <si>
    <t>Hwy 85</t>
  </si>
  <si>
    <t>Liggett Road</t>
  </si>
  <si>
    <t>Meadows Blvd/Prairie Hawk</t>
  </si>
  <si>
    <t>North Meadows Blvd</t>
  </si>
  <si>
    <t>Butterfield Crossing</t>
  </si>
  <si>
    <t>Elegant St</t>
  </si>
  <si>
    <t>Coachline Rd</t>
  </si>
  <si>
    <t>Gilbert St</t>
  </si>
  <si>
    <t>5th Street</t>
  </si>
  <si>
    <t>Woodlands Blvd</t>
  </si>
  <si>
    <t>6th St</t>
  </si>
  <si>
    <t>Huskie Lane</t>
  </si>
  <si>
    <t>Liggett Rd</t>
  </si>
  <si>
    <t>Black Feather</t>
  </si>
  <si>
    <t>Sam Walton Lane</t>
  </si>
  <si>
    <t>Castle Rock Pkwy</t>
  </si>
  <si>
    <t>Castlegate Dr W</t>
  </si>
  <si>
    <t>SH-85</t>
  </si>
  <si>
    <t>Ridge Road</t>
  </si>
  <si>
    <t>750 N. Ridge</t>
  </si>
  <si>
    <t>Promenade Parkway</t>
  </si>
  <si>
    <t>Outlet access</t>
  </si>
  <si>
    <t>Castle Rock</t>
  </si>
  <si>
    <t>Meadows</t>
  </si>
  <si>
    <t>Plum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</si>
</sst>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9"/>
      <color theme="1"/>
      <name val="Segoe UI"/>
      <family val="2"/>
    </font>
    <font>
      <sz val="9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b/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9"/>
      <color rgb="FFFF0000"/>
      <name val="Segoe UI"/>
      <family val="2"/>
    </font>
    <font>
      <sz val="9"/>
      <name val="Segoe UI"/>
      <family val="2"/>
    </font>
    <font>
      <sz val="8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8" borderId="8" applyNumberFormat="0" applyFont="0" applyAlignment="0" applyProtection="0"/>
    <xf numFmtId="0" fontId="8" fillId="0" borderId="0"/>
    <xf numFmtId="0" fontId="7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6" fillId="32" borderId="0" applyNumberFormat="0" applyBorder="0" applyAlignment="0" applyProtection="0"/>
    <xf numFmtId="0" fontId="37" fillId="0" borderId="0"/>
    <xf numFmtId="0" fontId="37" fillId="0" borderId="0"/>
    <xf numFmtId="0" fontId="7" fillId="0" borderId="0"/>
    <xf numFmtId="0" fontId="37" fillId="0" borderId="0"/>
    <xf numFmtId="0" fontId="38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8" borderId="8" applyNumberFormat="0" applyFont="0" applyAlignment="0" applyProtection="0"/>
    <xf numFmtId="0" fontId="37" fillId="0" borderId="0"/>
    <xf numFmtId="0" fontId="1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0" fontId="6" fillId="0" borderId="0" xfId="6" applyFont="1" applyAlignment="1">
      <alignment vertical="center"/>
    </xf>
    <xf numFmtId="0" fontId="6" fillId="0" borderId="0" xfId="6" applyFont="1" applyFill="1" applyAlignment="1">
      <alignment vertical="center"/>
    </xf>
    <xf numFmtId="0" fontId="0" fillId="0" borderId="0" xfId="0" applyNumberForma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20">
    <cellStyle name="20% - Accent1 2" xfId="63" xr:uid="{00000000-0005-0000-0000-000001000000}"/>
    <cellStyle name="20% - Accent1 3" xfId="97" xr:uid="{00000000-0005-0000-0000-000065000000}"/>
    <cellStyle name="20% - Accent1 4" xfId="19" xr:uid="{00000000-0005-0000-0000-00002F000000}"/>
    <cellStyle name="20% - Accent2 2" xfId="67" xr:uid="{00000000-0005-0000-0000-000003000000}"/>
    <cellStyle name="20% - Accent2 3" xfId="100" xr:uid="{00000000-0005-0000-0000-000066000000}"/>
    <cellStyle name="20% - Accent2 4" xfId="23" xr:uid="{00000000-0005-0000-0000-000032000000}"/>
    <cellStyle name="20% - Accent3 2" xfId="71" xr:uid="{00000000-0005-0000-0000-000005000000}"/>
    <cellStyle name="20% - Accent3 3" xfId="103" xr:uid="{00000000-0005-0000-0000-000067000000}"/>
    <cellStyle name="20% - Accent3 4" xfId="27" xr:uid="{00000000-0005-0000-0000-000035000000}"/>
    <cellStyle name="20% - Accent4 2" xfId="75" xr:uid="{00000000-0005-0000-0000-000007000000}"/>
    <cellStyle name="20% - Accent4 3" xfId="106" xr:uid="{00000000-0005-0000-0000-000068000000}"/>
    <cellStyle name="20% - Accent4 4" xfId="31" xr:uid="{00000000-0005-0000-0000-000038000000}"/>
    <cellStyle name="20% - Accent5 2" xfId="79" xr:uid="{00000000-0005-0000-0000-000009000000}"/>
    <cellStyle name="20% - Accent5 3" xfId="109" xr:uid="{00000000-0005-0000-0000-000069000000}"/>
    <cellStyle name="20% - Accent5 4" xfId="35" xr:uid="{00000000-0005-0000-0000-00003B000000}"/>
    <cellStyle name="20% - Accent6 2" xfId="83" xr:uid="{00000000-0005-0000-0000-00000B000000}"/>
    <cellStyle name="20% - Accent6 3" xfId="112" xr:uid="{00000000-0005-0000-0000-00006A000000}"/>
    <cellStyle name="20% - Accent6 4" xfId="39" xr:uid="{00000000-0005-0000-0000-00003E000000}"/>
    <cellStyle name="40% - Accent1 2" xfId="64" xr:uid="{00000000-0005-0000-0000-00000D000000}"/>
    <cellStyle name="40% - Accent1 3" xfId="98" xr:uid="{00000000-0005-0000-0000-00006B000000}"/>
    <cellStyle name="40% - Accent1 4" xfId="20" xr:uid="{00000000-0005-0000-0000-000041000000}"/>
    <cellStyle name="40% - Accent2 2" xfId="68" xr:uid="{00000000-0005-0000-0000-00000F000000}"/>
    <cellStyle name="40% - Accent2 3" xfId="101" xr:uid="{00000000-0005-0000-0000-00006C000000}"/>
    <cellStyle name="40% - Accent2 4" xfId="24" xr:uid="{00000000-0005-0000-0000-000044000000}"/>
    <cellStyle name="40% - Accent3 2" xfId="72" xr:uid="{00000000-0005-0000-0000-000011000000}"/>
    <cellStyle name="40% - Accent3 3" xfId="104" xr:uid="{00000000-0005-0000-0000-00006D000000}"/>
    <cellStyle name="40% - Accent3 4" xfId="28" xr:uid="{00000000-0005-0000-0000-000047000000}"/>
    <cellStyle name="40% - Accent4 2" xfId="76" xr:uid="{00000000-0005-0000-0000-000013000000}"/>
    <cellStyle name="40% - Accent4 3" xfId="107" xr:uid="{00000000-0005-0000-0000-00006E000000}"/>
    <cellStyle name="40% - Accent4 4" xfId="32" xr:uid="{00000000-0005-0000-0000-00004A000000}"/>
    <cellStyle name="40% - Accent5 2" xfId="80" xr:uid="{00000000-0005-0000-0000-000015000000}"/>
    <cellStyle name="40% - Accent5 3" xfId="110" xr:uid="{00000000-0005-0000-0000-00006F000000}"/>
    <cellStyle name="40% - Accent5 4" xfId="36" xr:uid="{00000000-0005-0000-0000-00004D000000}"/>
    <cellStyle name="40% - Accent6 2" xfId="84" xr:uid="{00000000-0005-0000-0000-000017000000}"/>
    <cellStyle name="40% - Accent6 3" xfId="113" xr:uid="{00000000-0005-0000-0000-000070000000}"/>
    <cellStyle name="40% - Accent6 4" xfId="40" xr:uid="{00000000-0005-0000-0000-000050000000}"/>
    <cellStyle name="60% - Accent1 2" xfId="65" xr:uid="{00000000-0005-0000-0000-000019000000}"/>
    <cellStyle name="60% - Accent1 3" xfId="91" xr:uid="{00000000-0005-0000-0000-00001A000000}"/>
    <cellStyle name="60% - Accent1 4" xfId="99" xr:uid="{00000000-0005-0000-0000-000071000000}"/>
    <cellStyle name="60% - Accent1 5" xfId="21" xr:uid="{00000000-0005-0000-0000-000053000000}"/>
    <cellStyle name="60% - Accent2 2" xfId="69" xr:uid="{00000000-0005-0000-0000-00001C000000}"/>
    <cellStyle name="60% - Accent2 3" xfId="92" xr:uid="{00000000-0005-0000-0000-00001D000000}"/>
    <cellStyle name="60% - Accent2 4" xfId="102" xr:uid="{00000000-0005-0000-0000-000072000000}"/>
    <cellStyle name="60% - Accent2 5" xfId="25" xr:uid="{00000000-0005-0000-0000-000057000000}"/>
    <cellStyle name="60% - Accent3 2" xfId="73" xr:uid="{00000000-0005-0000-0000-00001F000000}"/>
    <cellStyle name="60% - Accent3 3" xfId="93" xr:uid="{00000000-0005-0000-0000-000020000000}"/>
    <cellStyle name="60% - Accent3 4" xfId="105" xr:uid="{00000000-0005-0000-0000-000073000000}"/>
    <cellStyle name="60% - Accent3 5" xfId="29" xr:uid="{00000000-0005-0000-0000-00005B000000}"/>
    <cellStyle name="60% - Accent4 2" xfId="77" xr:uid="{00000000-0005-0000-0000-000022000000}"/>
    <cellStyle name="60% - Accent4 3" xfId="94" xr:uid="{00000000-0005-0000-0000-000023000000}"/>
    <cellStyle name="60% - Accent4 4" xfId="108" xr:uid="{00000000-0005-0000-0000-000074000000}"/>
    <cellStyle name="60% - Accent4 5" xfId="33" xr:uid="{00000000-0005-0000-0000-00005F000000}"/>
    <cellStyle name="60% - Accent5 2" xfId="81" xr:uid="{00000000-0005-0000-0000-000025000000}"/>
    <cellStyle name="60% - Accent5 3" xfId="95" xr:uid="{00000000-0005-0000-0000-000026000000}"/>
    <cellStyle name="60% - Accent5 4" xfId="111" xr:uid="{00000000-0005-0000-0000-000075000000}"/>
    <cellStyle name="60% - Accent5 5" xfId="37" xr:uid="{00000000-0005-0000-0000-000063000000}"/>
    <cellStyle name="60% - Accent6 2" xfId="85" xr:uid="{00000000-0005-0000-0000-000028000000}"/>
    <cellStyle name="60% - Accent6 3" xfId="96" xr:uid="{00000000-0005-0000-0000-000029000000}"/>
    <cellStyle name="60% - Accent6 4" xfId="114" xr:uid="{00000000-0005-0000-0000-000076000000}"/>
    <cellStyle name="60% - Accent6 5" xfId="41" xr:uid="{00000000-0005-0000-0000-000067000000}"/>
    <cellStyle name="Accent1 2" xfId="62" xr:uid="{00000000-0005-0000-0000-00002B000000}"/>
    <cellStyle name="Accent1 3" xfId="18" xr:uid="{00000000-0005-0000-0000-00006B000000}"/>
    <cellStyle name="Accent2 2" xfId="66" xr:uid="{00000000-0005-0000-0000-00002D000000}"/>
    <cellStyle name="Accent2 3" xfId="22" xr:uid="{00000000-0005-0000-0000-00006D000000}"/>
    <cellStyle name="Accent3 2" xfId="70" xr:uid="{00000000-0005-0000-0000-00002F000000}"/>
    <cellStyle name="Accent3 3" xfId="26" xr:uid="{00000000-0005-0000-0000-00006F000000}"/>
    <cellStyle name="Accent4 2" xfId="74" xr:uid="{00000000-0005-0000-0000-000031000000}"/>
    <cellStyle name="Accent4 3" xfId="30" xr:uid="{00000000-0005-0000-0000-000071000000}"/>
    <cellStyle name="Accent5 2" xfId="78" xr:uid="{00000000-0005-0000-0000-000033000000}"/>
    <cellStyle name="Accent5 3" xfId="34" xr:uid="{00000000-0005-0000-0000-000073000000}"/>
    <cellStyle name="Accent6 2" xfId="82" xr:uid="{00000000-0005-0000-0000-000035000000}"/>
    <cellStyle name="Accent6 3" xfId="38" xr:uid="{00000000-0005-0000-0000-000075000000}"/>
    <cellStyle name="Bad 2" xfId="52" xr:uid="{00000000-0005-0000-0000-000037000000}"/>
    <cellStyle name="Bad 3" xfId="8" xr:uid="{00000000-0005-0000-0000-000077000000}"/>
    <cellStyle name="Calculation 2" xfId="56" xr:uid="{00000000-0005-0000-0000-000039000000}"/>
    <cellStyle name="Calculation 3" xfId="12" xr:uid="{00000000-0005-0000-0000-000079000000}"/>
    <cellStyle name="Check Cell 2" xfId="58" xr:uid="{00000000-0005-0000-0000-00003B000000}"/>
    <cellStyle name="Check Cell 3" xfId="14" xr:uid="{00000000-0005-0000-0000-00007B000000}"/>
    <cellStyle name="Explanatory Text 2" xfId="60" xr:uid="{00000000-0005-0000-0000-00003D000000}"/>
    <cellStyle name="Explanatory Text 3" xfId="16" xr:uid="{00000000-0005-0000-0000-00007D000000}"/>
    <cellStyle name="Good 2" xfId="51" xr:uid="{00000000-0005-0000-0000-00003F000000}"/>
    <cellStyle name="Good 3" xfId="7" xr:uid="{00000000-0005-0000-0000-00007F000000}"/>
    <cellStyle name="Heading 1" xfId="2" builtinId="16" customBuiltin="1"/>
    <cellStyle name="Heading 1 2" xfId="47" xr:uid="{00000000-0005-0000-0000-000041000000}"/>
    <cellStyle name="Heading 2" xfId="3" builtinId="17" customBuiltin="1"/>
    <cellStyle name="Heading 2 2" xfId="48" xr:uid="{00000000-0005-0000-0000-000043000000}"/>
    <cellStyle name="Heading 3" xfId="4" builtinId="18" customBuiltin="1"/>
    <cellStyle name="Heading 3 2" xfId="49" xr:uid="{00000000-0005-0000-0000-000045000000}"/>
    <cellStyle name="Heading 4" xfId="5" builtinId="19" customBuiltin="1"/>
    <cellStyle name="Heading 4 2" xfId="50" xr:uid="{00000000-0005-0000-0000-000047000000}"/>
    <cellStyle name="Input 2" xfId="54" xr:uid="{00000000-0005-0000-0000-000049000000}"/>
    <cellStyle name="Input 3" xfId="10" xr:uid="{00000000-0005-0000-0000-000085000000}"/>
    <cellStyle name="Linked Cell 2" xfId="57" xr:uid="{00000000-0005-0000-0000-00004B000000}"/>
    <cellStyle name="Linked Cell 3" xfId="13" xr:uid="{00000000-0005-0000-0000-000087000000}"/>
    <cellStyle name="Neutral 2" xfId="53" xr:uid="{00000000-0005-0000-0000-00004D000000}"/>
    <cellStyle name="Neutral 3" xfId="90" xr:uid="{00000000-0005-0000-0000-00004E000000}"/>
    <cellStyle name="Neutral 4" xfId="9" xr:uid="{00000000-0005-0000-0000-000089000000}"/>
    <cellStyle name="Normal" xfId="0" builtinId="0"/>
    <cellStyle name="Normal 2" xfId="42" xr:uid="{00000000-0005-0000-0000-000050000000}"/>
    <cellStyle name="Normal 2 2" xfId="87" xr:uid="{00000000-0005-0000-0000-000051000000}"/>
    <cellStyle name="Normal 2 2 2" xfId="117" xr:uid="{00000000-0005-0000-0000-000051000000}"/>
    <cellStyle name="Normal 2 3" xfId="115" xr:uid="{00000000-0005-0000-0000-000050000000}"/>
    <cellStyle name="Normal 2 4" xfId="89" xr:uid="{00000000-0005-0000-0000-000052000000}"/>
    <cellStyle name="Normal 3" xfId="44" xr:uid="{00000000-0005-0000-0000-000053000000}"/>
    <cellStyle name="Normal 3 2" xfId="88" xr:uid="{00000000-0005-0000-0000-000054000000}"/>
    <cellStyle name="Normal 4" xfId="86" xr:uid="{00000000-0005-0000-0000-000055000000}"/>
    <cellStyle name="Normal 5" xfId="118" xr:uid="{AF694A64-77CB-4C09-9068-D45C0F74C38F}"/>
    <cellStyle name="Normal 6" xfId="119" xr:uid="{BCC35A63-3390-4B6A-BC6A-97FCB49B5143}"/>
    <cellStyle name="Normal 7" xfId="6" xr:uid="{00000000-0005-0000-0000-00008C000000}"/>
    <cellStyle name="Note 2" xfId="43" xr:uid="{00000000-0005-0000-0000-000057000000}"/>
    <cellStyle name="Note 2 2" xfId="116" xr:uid="{00000000-0005-0000-0000-000057000000}"/>
    <cellStyle name="Note 3" xfId="45" xr:uid="{00000000-0005-0000-0000-000097000000}"/>
    <cellStyle name="Output 2" xfId="55" xr:uid="{00000000-0005-0000-0000-000059000000}"/>
    <cellStyle name="Output 3" xfId="11" xr:uid="{00000000-0005-0000-0000-00009A000000}"/>
    <cellStyle name="Title" xfId="1" builtinId="15" customBuiltin="1"/>
    <cellStyle name="Title 2" xfId="46" xr:uid="{00000000-0005-0000-0000-00005B000000}"/>
    <cellStyle name="Total 2" xfId="61" xr:uid="{00000000-0005-0000-0000-00005D000000}"/>
    <cellStyle name="Total 3" xfId="17" xr:uid="{00000000-0005-0000-0000-00009D000000}"/>
    <cellStyle name="Warning Text 2" xfId="59" xr:uid="{00000000-0005-0000-0000-00005F000000}"/>
    <cellStyle name="Warning Text 3" xfId="15" xr:uid="{00000000-0005-0000-0000-00009F000000}"/>
  </cellStyles>
  <dxfs count="5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D5F85F-5667-40D6-9829-D8F7986A7F9A}" name="Table2" displayName="Table2" ref="A1:P41" totalsRowShown="0" headerRowDxfId="4" headerRowCellStyle="Normal 7">
  <autoFilter ref="A1:P41" xr:uid="{20D49CB2-A9CC-453F-805C-350067AD2A3F}"/>
  <sortState xmlns:xlrd2="http://schemas.microsoft.com/office/spreadsheetml/2017/richdata2" ref="A2:P41">
    <sortCondition ref="A1:A41"/>
  </sortState>
  <tableColumns count="16">
    <tableColumn id="1" xr3:uid="{2C769672-104D-4C6E-9C0F-E0FB331E7C25}" name="SignalID"/>
    <tableColumn id="2" xr3:uid="{EA3AE6C2-61BC-46A4-88B1-A6FDF8CD087D}" name="Zone_Group"/>
    <tableColumn id="3" xr3:uid="{7B6B0B56-8E45-4B7A-8871-8F5C1E1593BC}" name="Zone"/>
    <tableColumn id="4" xr3:uid="{5DECF360-10D0-4E04-AFF6-8291F6B01CB0}" name="Corridor"/>
    <tableColumn id="5" xr3:uid="{7B205992-6B28-4D9A-A170-D8A38628F714}" name="Subcorridor"/>
    <tableColumn id="6" xr3:uid="{F9F342A1-3661-4187-927D-946B7DD73599}" name="Agency"/>
    <tableColumn id="8" xr3:uid="{E4E45927-2A46-4C5F-9920-ECBAE7810F05}" name="Main Street Name"/>
    <tableColumn id="9" xr3:uid="{B0CEED8B-49A0-459D-BDC3-6AE0E30123A8}" name="Side Street Name"/>
    <tableColumn id="10" xr3:uid="{2041F99D-F84E-4DE7-B94B-326B8F4C56B6}" name="Milepost"/>
    <tableColumn id="11" xr3:uid="{A20F4721-9A66-443C-B205-12F5BF4607AC}" name="Asof" dataDxfId="0"/>
    <tableColumn id="12" xr3:uid="{922D2A9F-D5E1-4E89-A78B-7AED37A91AFF}" name="Duplicate" dataDxfId="3">
      <calculatedColumnFormula>MATCH(Table2[[#This Row],[SignalID]],A$1:A1,0)</calculatedColumnFormula>
    </tableColumn>
    <tableColumn id="13" xr3:uid="{4EAE285C-6507-4066-BF60-CEA13B9D97FA}" name="Include"/>
    <tableColumn id="14" xr3:uid="{9F2BD71F-9BAA-4FB1-898D-EB607162DEC2}" name="Modified"/>
    <tableColumn id="15" xr3:uid="{15A80C11-C189-4C7F-B4CE-7CD85D657861}" name="Note"/>
    <tableColumn id="7" xr3:uid="{434DA7F7-8F7E-43E0-AFE5-884A428A4ED6}" name="Latitude" dataDxfId="2"/>
    <tableColumn id="16" xr3:uid="{7B50F978-E708-49C5-A299-B1FA3FFB9043}" name="Longitud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8802-8589-4DC0-8F99-639B5A07545A}">
  <dimension ref="A1:P41"/>
  <sheetViews>
    <sheetView tabSelected="1" workbookViewId="0">
      <selection activeCell="B19" sqref="B19"/>
    </sheetView>
  </sheetViews>
  <sheetFormatPr defaultRowHeight="12" x14ac:dyDescent="0.2"/>
  <cols>
    <col min="1" max="1" width="11.33203125" bestFit="1" customWidth="1"/>
    <col min="2" max="2" width="17.1640625" bestFit="1" customWidth="1"/>
    <col min="3" max="3" width="21.1640625" bestFit="1" customWidth="1"/>
    <col min="4" max="4" width="39.1640625" bestFit="1" customWidth="1"/>
    <col min="5" max="5" width="40.6640625" bestFit="1" customWidth="1"/>
    <col min="6" max="6" width="22.1640625" bestFit="1" customWidth="1"/>
    <col min="7" max="7" width="31.1640625" bestFit="1" customWidth="1"/>
    <col min="8" max="8" width="39.1640625" bestFit="1" customWidth="1"/>
    <col min="9" max="9" width="11.6640625" bestFit="1" customWidth="1"/>
    <col min="10" max="10" width="10.83203125" bestFit="1" customWidth="1"/>
    <col min="11" max="11" width="12.5" bestFit="1" customWidth="1"/>
    <col min="12" max="12" width="10.5" bestFit="1" customWidth="1"/>
    <col min="13" max="13" width="12" bestFit="1" customWidth="1"/>
    <col min="14" max="14" width="11.33203125" bestFit="1" customWidth="1"/>
    <col min="15" max="15" width="12.1640625" bestFit="1" customWidth="1"/>
    <col min="16" max="16" width="13" bestFit="1" customWidth="1"/>
  </cols>
  <sheetData>
    <row r="1" spans="1:16" x14ac:dyDescent="0.2">
      <c r="A1" s="2" t="s">
        <v>0</v>
      </c>
      <c r="B1" s="2" t="s">
        <v>6</v>
      </c>
      <c r="C1" s="2" t="s">
        <v>7</v>
      </c>
      <c r="D1" s="2" t="s">
        <v>1</v>
      </c>
      <c r="E1" s="2" t="s">
        <v>8</v>
      </c>
      <c r="F1" s="2" t="s">
        <v>3</v>
      </c>
      <c r="G1" s="2" t="s">
        <v>9</v>
      </c>
      <c r="H1" s="2" t="s">
        <v>10</v>
      </c>
      <c r="I1" s="2" t="s">
        <v>2</v>
      </c>
      <c r="J1" s="2" t="s">
        <v>4</v>
      </c>
      <c r="K1" s="2" t="s">
        <v>11</v>
      </c>
      <c r="L1" s="2" t="s">
        <v>12</v>
      </c>
      <c r="M1" s="2" t="s">
        <v>13</v>
      </c>
      <c r="N1" s="2" t="s">
        <v>14</v>
      </c>
      <c r="O1" s="3" t="s">
        <v>66</v>
      </c>
      <c r="P1" s="3" t="s">
        <v>67</v>
      </c>
    </row>
    <row r="2" spans="1:16" x14ac:dyDescent="0.2">
      <c r="A2" s="8">
        <v>0</v>
      </c>
      <c r="B2" s="5" t="s">
        <v>376</v>
      </c>
      <c r="C2" t="s">
        <v>376</v>
      </c>
      <c r="D2" s="5" t="s">
        <v>69</v>
      </c>
      <c r="E2" s="5"/>
      <c r="F2" t="s">
        <v>376</v>
      </c>
      <c r="G2" s="8" t="s">
        <v>323</v>
      </c>
      <c r="H2" s="8" t="s">
        <v>324</v>
      </c>
      <c r="J2" s="1">
        <v>44832</v>
      </c>
      <c r="K2" s="4" t="e">
        <f>MATCH(Table2[[#This Row],[SignalID]],A$1:A1,0)</f>
        <v>#N/A</v>
      </c>
      <c r="L2" t="b">
        <v>1</v>
      </c>
      <c r="M2" s="9">
        <v>44887</v>
      </c>
      <c r="O2" s="8">
        <v>39.374364200000002</v>
      </c>
      <c r="P2" s="8">
        <v>-104.8599827</v>
      </c>
    </row>
    <row r="3" spans="1:16" x14ac:dyDescent="0.2">
      <c r="A3" s="8">
        <v>1</v>
      </c>
      <c r="B3" s="5" t="s">
        <v>376</v>
      </c>
      <c r="C3" t="s">
        <v>376</v>
      </c>
      <c r="D3" s="8" t="s">
        <v>348</v>
      </c>
      <c r="E3" s="5"/>
      <c r="F3" t="s">
        <v>376</v>
      </c>
      <c r="G3" s="8" t="s">
        <v>325</v>
      </c>
      <c r="H3" s="8" t="s">
        <v>326</v>
      </c>
      <c r="J3" s="1">
        <v>44832</v>
      </c>
      <c r="K3" s="4" t="e">
        <f>MATCH(Table2[[#This Row],[SignalID]],A$1:A2,0)</f>
        <v>#N/A</v>
      </c>
      <c r="L3" t="b">
        <v>1</v>
      </c>
      <c r="M3" s="9">
        <v>44887</v>
      </c>
      <c r="O3" s="8">
        <v>39.380305300000003</v>
      </c>
      <c r="P3" s="8">
        <v>-104.86947019999999</v>
      </c>
    </row>
    <row r="4" spans="1:16" x14ac:dyDescent="0.2">
      <c r="A4" s="8">
        <v>2</v>
      </c>
      <c r="B4" s="5" t="s">
        <v>376</v>
      </c>
      <c r="C4" t="s">
        <v>376</v>
      </c>
      <c r="D4" s="8" t="s">
        <v>348</v>
      </c>
      <c r="E4" s="5"/>
      <c r="F4" t="s">
        <v>376</v>
      </c>
      <c r="G4" s="8" t="s">
        <v>325</v>
      </c>
      <c r="H4" s="8" t="s">
        <v>330</v>
      </c>
      <c r="J4" s="1">
        <v>44832</v>
      </c>
      <c r="K4" s="4" t="e">
        <f>MATCH(Table2[[#This Row],[SignalID]],A$1:A3,0)</f>
        <v>#N/A</v>
      </c>
      <c r="L4" t="b">
        <v>1</v>
      </c>
      <c r="M4" s="9">
        <v>44887</v>
      </c>
      <c r="O4" s="8">
        <v>39.380275699999999</v>
      </c>
      <c r="P4" s="8">
        <v>-104.86587179999999</v>
      </c>
    </row>
    <row r="5" spans="1:16" x14ac:dyDescent="0.2">
      <c r="A5" s="8">
        <v>10</v>
      </c>
      <c r="B5" s="5" t="s">
        <v>376</v>
      </c>
      <c r="C5" t="s">
        <v>376</v>
      </c>
      <c r="D5" s="8" t="s">
        <v>348</v>
      </c>
      <c r="F5" t="s">
        <v>376</v>
      </c>
      <c r="G5" s="8" t="s">
        <v>325</v>
      </c>
      <c r="H5" s="8" t="s">
        <v>347</v>
      </c>
      <c r="J5" s="1">
        <v>44832</v>
      </c>
      <c r="K5" s="4" t="e">
        <f>MATCH(Table2[[#This Row],[SignalID]],A$1:A4,0)</f>
        <v>#N/A</v>
      </c>
      <c r="L5" t="b">
        <v>1</v>
      </c>
      <c r="M5" s="9">
        <v>44887</v>
      </c>
      <c r="O5" s="8">
        <v>39.380258400000002</v>
      </c>
      <c r="P5" s="8">
        <v>-104.8638866</v>
      </c>
    </row>
    <row r="6" spans="1:16" x14ac:dyDescent="0.2">
      <c r="A6" s="8">
        <v>12</v>
      </c>
      <c r="B6" s="5" t="s">
        <v>376</v>
      </c>
      <c r="C6" t="s">
        <v>376</v>
      </c>
      <c r="D6" s="5" t="s">
        <v>378</v>
      </c>
      <c r="E6" s="5"/>
      <c r="F6" t="s">
        <v>376</v>
      </c>
      <c r="G6" s="8" t="s">
        <v>327</v>
      </c>
      <c r="H6" s="8" t="s">
        <v>328</v>
      </c>
      <c r="J6" s="1">
        <v>44832</v>
      </c>
      <c r="K6" s="4" t="e">
        <f>MATCH(Table2[[#This Row],[SignalID]],A$1:A5,0)</f>
        <v>#N/A</v>
      </c>
      <c r="L6" t="b">
        <v>1</v>
      </c>
      <c r="M6" s="9">
        <v>44887</v>
      </c>
      <c r="O6" s="8">
        <v>39.364913000000001</v>
      </c>
      <c r="P6" s="8">
        <v>-104.861115</v>
      </c>
    </row>
    <row r="7" spans="1:16" x14ac:dyDescent="0.2">
      <c r="A7" s="8">
        <v>13</v>
      </c>
      <c r="B7" s="5" t="s">
        <v>376</v>
      </c>
      <c r="C7" t="s">
        <v>376</v>
      </c>
      <c r="D7" s="5" t="s">
        <v>378</v>
      </c>
      <c r="E7" s="5"/>
      <c r="F7" t="s">
        <v>376</v>
      </c>
      <c r="G7" s="8" t="s">
        <v>327</v>
      </c>
      <c r="H7" s="8" t="s">
        <v>329</v>
      </c>
      <c r="J7" s="1">
        <v>44832</v>
      </c>
      <c r="K7" s="4" t="e">
        <f>MATCH(Table2[[#This Row],[SignalID]],A$1:A6,0)</f>
        <v>#N/A</v>
      </c>
      <c r="L7" t="b">
        <v>1</v>
      </c>
      <c r="M7" s="9">
        <v>44887</v>
      </c>
      <c r="O7" s="8">
        <v>39.362721000000001</v>
      </c>
      <c r="P7" s="8">
        <v>-104.85709799999999</v>
      </c>
    </row>
    <row r="8" spans="1:16" x14ac:dyDescent="0.2">
      <c r="A8" s="8">
        <v>20</v>
      </c>
      <c r="B8" s="5" t="s">
        <v>376</v>
      </c>
      <c r="C8" t="s">
        <v>376</v>
      </c>
      <c r="D8" s="5" t="s">
        <v>377</v>
      </c>
      <c r="F8" t="s">
        <v>376</v>
      </c>
      <c r="G8" s="8" t="s">
        <v>333</v>
      </c>
      <c r="H8" s="8" t="s">
        <v>356</v>
      </c>
      <c r="J8" s="1">
        <v>44832</v>
      </c>
      <c r="K8" s="4" t="e">
        <f>MATCH(Table2[[#This Row],[SignalID]],A$1:A7,0)</f>
        <v>#N/A</v>
      </c>
      <c r="L8" t="b">
        <v>1</v>
      </c>
      <c r="M8" s="9">
        <v>44887</v>
      </c>
      <c r="O8" s="8">
        <v>39.402276999999998</v>
      </c>
      <c r="P8" s="8">
        <v>-104.8845213</v>
      </c>
    </row>
    <row r="9" spans="1:16" x14ac:dyDescent="0.2">
      <c r="A9" s="8">
        <v>21</v>
      </c>
      <c r="B9" s="5" t="s">
        <v>376</v>
      </c>
      <c r="C9" t="s">
        <v>376</v>
      </c>
      <c r="D9" s="5" t="s">
        <v>377</v>
      </c>
      <c r="E9" s="5"/>
      <c r="F9" t="s">
        <v>376</v>
      </c>
      <c r="G9" s="8" t="s">
        <v>331</v>
      </c>
      <c r="H9" s="8" t="s">
        <v>332</v>
      </c>
      <c r="J9" s="1">
        <v>44832</v>
      </c>
      <c r="K9" s="4" t="e">
        <f>MATCH(Table2[[#This Row],[SignalID]],A$1:A8,0)</f>
        <v>#N/A</v>
      </c>
      <c r="L9" t="b">
        <v>1</v>
      </c>
      <c r="M9" s="9">
        <v>44887</v>
      </c>
      <c r="O9" s="8">
        <v>39.407623100000002</v>
      </c>
      <c r="P9" s="8">
        <v>-104.8954458</v>
      </c>
    </row>
    <row r="10" spans="1:16" x14ac:dyDescent="0.2">
      <c r="A10" s="8">
        <v>23</v>
      </c>
      <c r="B10" s="5" t="s">
        <v>376</v>
      </c>
      <c r="C10" t="s">
        <v>376</v>
      </c>
      <c r="D10" s="5" t="s">
        <v>377</v>
      </c>
      <c r="F10" t="s">
        <v>376</v>
      </c>
      <c r="G10" s="8" t="s">
        <v>357</v>
      </c>
      <c r="H10" s="8" t="s">
        <v>358</v>
      </c>
      <c r="J10" s="1">
        <v>44832</v>
      </c>
      <c r="K10" s="4" t="e">
        <f>MATCH(Table2[[#This Row],[SignalID]],A$1:A9,0)</f>
        <v>#N/A</v>
      </c>
      <c r="L10" t="b">
        <v>1</v>
      </c>
      <c r="M10" s="9">
        <v>44887</v>
      </c>
      <c r="O10" s="8">
        <v>39.412069299999999</v>
      </c>
      <c r="P10" s="8">
        <v>-104.8953087</v>
      </c>
    </row>
    <row r="11" spans="1:16" x14ac:dyDescent="0.2">
      <c r="A11" s="8">
        <v>24</v>
      </c>
      <c r="B11" s="5" t="s">
        <v>376</v>
      </c>
      <c r="C11" t="s">
        <v>376</v>
      </c>
      <c r="D11" s="5" t="s">
        <v>377</v>
      </c>
      <c r="F11" t="s">
        <v>376</v>
      </c>
      <c r="G11" s="8" t="s">
        <v>333</v>
      </c>
      <c r="H11" s="8" t="s">
        <v>334</v>
      </c>
      <c r="J11" s="1">
        <v>44832</v>
      </c>
      <c r="K11" s="4" t="e">
        <f>MATCH(Table2[[#This Row],[SignalID]],A$1:A10,0)</f>
        <v>#N/A</v>
      </c>
      <c r="L11" t="b">
        <v>1</v>
      </c>
      <c r="M11" s="9">
        <v>44887</v>
      </c>
      <c r="O11" s="8">
        <v>39.403423400000001</v>
      </c>
      <c r="P11" s="8">
        <v>-104.8821909</v>
      </c>
    </row>
    <row r="12" spans="1:16" x14ac:dyDescent="0.2">
      <c r="A12" s="8">
        <v>25</v>
      </c>
      <c r="B12" s="5" t="s">
        <v>376</v>
      </c>
      <c r="C12" t="s">
        <v>376</v>
      </c>
      <c r="D12" s="5" t="s">
        <v>377</v>
      </c>
      <c r="F12" t="s">
        <v>376</v>
      </c>
      <c r="G12" s="8" t="s">
        <v>331</v>
      </c>
      <c r="H12" s="8" t="s">
        <v>359</v>
      </c>
      <c r="J12" s="1">
        <v>44832</v>
      </c>
      <c r="K12" s="4" t="e">
        <f>MATCH(Table2[[#This Row],[SignalID]],A$1:A11,0)</f>
        <v>#N/A</v>
      </c>
      <c r="L12" t="b">
        <v>1</v>
      </c>
      <c r="M12" s="9">
        <v>44887</v>
      </c>
      <c r="O12" s="8">
        <v>39.40757</v>
      </c>
      <c r="P12" s="8">
        <v>-104.8886657</v>
      </c>
    </row>
    <row r="13" spans="1:16" x14ac:dyDescent="0.2">
      <c r="A13" s="8">
        <v>26</v>
      </c>
      <c r="B13" s="5" t="s">
        <v>376</v>
      </c>
      <c r="C13" t="s">
        <v>376</v>
      </c>
      <c r="D13" s="5" t="s">
        <v>377</v>
      </c>
      <c r="F13" t="s">
        <v>376</v>
      </c>
      <c r="G13" s="8" t="s">
        <v>331</v>
      </c>
      <c r="H13" s="8" t="s">
        <v>360</v>
      </c>
      <c r="J13" s="1">
        <v>44832</v>
      </c>
      <c r="K13" s="4" t="e">
        <f>MATCH(Table2[[#This Row],[SignalID]],A$1:A12,0)</f>
        <v>#N/A</v>
      </c>
      <c r="L13" t="b">
        <v>1</v>
      </c>
      <c r="M13" s="9">
        <v>44887</v>
      </c>
      <c r="O13" s="8">
        <v>39.390889700000002</v>
      </c>
      <c r="P13" s="8">
        <v>-104.8996932</v>
      </c>
    </row>
    <row r="14" spans="1:16" x14ac:dyDescent="0.2">
      <c r="A14" s="8">
        <v>35</v>
      </c>
      <c r="B14" s="5" t="s">
        <v>376</v>
      </c>
      <c r="C14" t="s">
        <v>376</v>
      </c>
      <c r="D14" s="5" t="s">
        <v>378</v>
      </c>
      <c r="F14" t="s">
        <v>376</v>
      </c>
      <c r="G14" s="8" t="s">
        <v>327</v>
      </c>
      <c r="H14" s="8" t="s">
        <v>335</v>
      </c>
      <c r="J14" s="1">
        <v>44832</v>
      </c>
      <c r="K14" s="4" t="e">
        <f>MATCH(Table2[[#This Row],[SignalID]],A$1:A13,0)</f>
        <v>#N/A</v>
      </c>
      <c r="L14" t="b">
        <v>1</v>
      </c>
      <c r="M14" s="9">
        <v>44887</v>
      </c>
      <c r="O14" s="8">
        <v>39.365791999999999</v>
      </c>
      <c r="P14" s="8">
        <v>-104.86272200000001</v>
      </c>
    </row>
    <row r="15" spans="1:16" x14ac:dyDescent="0.2">
      <c r="A15" s="8">
        <v>36</v>
      </c>
      <c r="B15" s="5" t="s">
        <v>376</v>
      </c>
      <c r="C15" t="s">
        <v>376</v>
      </c>
      <c r="D15" s="5" t="s">
        <v>378</v>
      </c>
      <c r="F15" t="s">
        <v>376</v>
      </c>
      <c r="G15" s="8" t="s">
        <v>327</v>
      </c>
      <c r="H15" s="8" t="s">
        <v>361</v>
      </c>
      <c r="J15" s="1">
        <v>44562</v>
      </c>
      <c r="K15" s="4" t="e">
        <f>MATCH(Table2[[#This Row],[SignalID]],A$1:A14,0)</f>
        <v>#N/A</v>
      </c>
      <c r="L15" t="b">
        <v>0</v>
      </c>
      <c r="M15" s="9">
        <v>44887</v>
      </c>
      <c r="O15" s="8">
        <v>39.357730599999996</v>
      </c>
      <c r="P15" s="8">
        <v>-104.842128</v>
      </c>
    </row>
    <row r="16" spans="1:16" x14ac:dyDescent="0.2">
      <c r="A16" s="8">
        <v>40</v>
      </c>
      <c r="B16" s="5" t="s">
        <v>376</v>
      </c>
      <c r="C16" t="s">
        <v>376</v>
      </c>
      <c r="D16" s="5" t="s">
        <v>69</v>
      </c>
      <c r="F16" t="s">
        <v>376</v>
      </c>
      <c r="G16" s="8" t="s">
        <v>362</v>
      </c>
      <c r="H16" s="8" t="s">
        <v>363</v>
      </c>
      <c r="J16" s="1">
        <v>44832</v>
      </c>
      <c r="K16" s="4" t="e">
        <f>MATCH(Table2[[#This Row],[SignalID]],A$1:A15,0)</f>
        <v>#N/A</v>
      </c>
      <c r="L16" t="b">
        <v>1</v>
      </c>
      <c r="M16" s="9">
        <v>44887</v>
      </c>
      <c r="O16" s="8">
        <v>39.379250200000001</v>
      </c>
      <c r="P16" s="8">
        <v>-104.84602049999999</v>
      </c>
    </row>
    <row r="17" spans="1:16" x14ac:dyDescent="0.2">
      <c r="A17" s="8">
        <v>50</v>
      </c>
      <c r="B17" s="5" t="s">
        <v>376</v>
      </c>
      <c r="C17" t="s">
        <v>376</v>
      </c>
      <c r="D17" s="5" t="s">
        <v>69</v>
      </c>
      <c r="F17" t="s">
        <v>376</v>
      </c>
      <c r="G17" s="8" t="s">
        <v>324</v>
      </c>
      <c r="H17" s="8" t="s">
        <v>323</v>
      </c>
      <c r="J17" s="1">
        <v>44832</v>
      </c>
      <c r="K17" s="4" t="e">
        <f>MATCH(Table2[[#This Row],[SignalID]],A$1:A16,0)</f>
        <v>#N/A</v>
      </c>
      <c r="L17" t="b">
        <v>1</v>
      </c>
      <c r="M17" s="9">
        <v>44887</v>
      </c>
      <c r="O17" s="8">
        <v>39.374364200000002</v>
      </c>
      <c r="P17" s="8">
        <v>-104.8599827</v>
      </c>
    </row>
    <row r="18" spans="1:16" x14ac:dyDescent="0.2">
      <c r="A18" s="8">
        <v>51</v>
      </c>
      <c r="B18" s="5" t="s">
        <v>376</v>
      </c>
      <c r="C18" t="s">
        <v>376</v>
      </c>
      <c r="D18" s="5" t="s">
        <v>69</v>
      </c>
      <c r="F18" t="s">
        <v>376</v>
      </c>
      <c r="G18" s="8" t="s">
        <v>362</v>
      </c>
      <c r="H18" s="8" t="s">
        <v>328</v>
      </c>
      <c r="J18" s="1">
        <v>44832</v>
      </c>
      <c r="K18" s="4" t="e">
        <f>MATCH(Table2[[#This Row],[SignalID]],A$1:A17,0)</f>
        <v>#N/A</v>
      </c>
      <c r="L18" t="b">
        <v>1</v>
      </c>
      <c r="M18" s="9">
        <v>44887</v>
      </c>
      <c r="O18" s="8">
        <v>39.374378200000002</v>
      </c>
      <c r="P18" s="8">
        <v>-104.8586715</v>
      </c>
    </row>
    <row r="19" spans="1:16" x14ac:dyDescent="0.2">
      <c r="A19" s="8">
        <v>53</v>
      </c>
      <c r="B19" s="5" t="s">
        <v>376</v>
      </c>
      <c r="C19" t="s">
        <v>376</v>
      </c>
      <c r="D19" s="5" t="s">
        <v>69</v>
      </c>
      <c r="F19" t="s">
        <v>376</v>
      </c>
      <c r="G19" s="8" t="s">
        <v>323</v>
      </c>
      <c r="H19" s="8" t="s">
        <v>336</v>
      </c>
      <c r="J19" s="1">
        <v>44832</v>
      </c>
      <c r="K19" s="4" t="e">
        <f>MATCH(Table2[[#This Row],[SignalID]],A$1:A18,0)</f>
        <v>#N/A</v>
      </c>
      <c r="L19" t="b">
        <v>1</v>
      </c>
      <c r="M19" s="9">
        <v>44887</v>
      </c>
      <c r="O19" s="8">
        <v>39.372243699999999</v>
      </c>
      <c r="P19" s="8">
        <v>-104.8600337</v>
      </c>
    </row>
    <row r="20" spans="1:16" x14ac:dyDescent="0.2">
      <c r="A20" s="8">
        <v>54</v>
      </c>
      <c r="B20" s="5" t="s">
        <v>376</v>
      </c>
      <c r="C20" t="s">
        <v>376</v>
      </c>
      <c r="D20" s="5" t="s">
        <v>69</v>
      </c>
      <c r="F20" t="s">
        <v>376</v>
      </c>
      <c r="G20" s="8" t="s">
        <v>323</v>
      </c>
      <c r="H20" s="8" t="s">
        <v>364</v>
      </c>
      <c r="J20" s="1">
        <v>44832</v>
      </c>
      <c r="K20" s="4" t="e">
        <f>MATCH(Table2[[#This Row],[SignalID]],A$1:A19,0)</f>
        <v>#N/A</v>
      </c>
      <c r="L20" t="b">
        <v>1</v>
      </c>
      <c r="M20" s="9">
        <v>44887</v>
      </c>
      <c r="O20" s="8">
        <v>39.375377899999997</v>
      </c>
      <c r="P20" s="8">
        <v>-104.85996350000001</v>
      </c>
    </row>
    <row r="21" spans="1:16" x14ac:dyDescent="0.2">
      <c r="A21" s="8">
        <v>55</v>
      </c>
      <c r="B21" s="5" t="s">
        <v>376</v>
      </c>
      <c r="C21" t="s">
        <v>376</v>
      </c>
      <c r="D21" s="5" t="s">
        <v>69</v>
      </c>
      <c r="F21" t="s">
        <v>376</v>
      </c>
      <c r="G21" s="8" t="s">
        <v>337</v>
      </c>
      <c r="H21" s="8" t="s">
        <v>338</v>
      </c>
      <c r="J21" s="1">
        <v>44832</v>
      </c>
      <c r="K21" s="4" t="e">
        <f>MATCH(Table2[[#This Row],[SignalID]],A$1:A20,0)</f>
        <v>#N/A</v>
      </c>
      <c r="L21" t="b">
        <v>1</v>
      </c>
      <c r="M21" s="9">
        <v>44887</v>
      </c>
      <c r="O21" s="8">
        <v>39.375022000000001</v>
      </c>
      <c r="P21" s="8">
        <v>-104.85385599999999</v>
      </c>
    </row>
    <row r="22" spans="1:16" x14ac:dyDescent="0.2">
      <c r="A22" s="8">
        <v>61</v>
      </c>
      <c r="B22" s="5" t="s">
        <v>376</v>
      </c>
      <c r="C22" t="s">
        <v>376</v>
      </c>
      <c r="D22" t="s">
        <v>339</v>
      </c>
      <c r="F22" t="s">
        <v>376</v>
      </c>
      <c r="G22" s="8" t="s">
        <v>339</v>
      </c>
      <c r="H22" s="8" t="s">
        <v>365</v>
      </c>
      <c r="J22" s="1">
        <v>44832</v>
      </c>
      <c r="K22" s="4" t="e">
        <f>MATCH(Table2[[#This Row],[SignalID]],A$1:A21,0)</f>
        <v>#N/A</v>
      </c>
      <c r="L22" t="b">
        <v>1</v>
      </c>
      <c r="M22" s="9">
        <v>44887</v>
      </c>
      <c r="O22" s="8">
        <v>39.390192999999996</v>
      </c>
      <c r="P22" s="8">
        <v>-104.8593661</v>
      </c>
    </row>
    <row r="23" spans="1:16" x14ac:dyDescent="0.2">
      <c r="A23" s="8">
        <v>62</v>
      </c>
      <c r="B23" s="5" t="s">
        <v>376</v>
      </c>
      <c r="C23" t="s">
        <v>376</v>
      </c>
      <c r="D23" t="s">
        <v>339</v>
      </c>
      <c r="F23" t="s">
        <v>376</v>
      </c>
      <c r="G23" s="8" t="s">
        <v>339</v>
      </c>
      <c r="H23" s="8" t="s">
        <v>366</v>
      </c>
      <c r="J23" s="1">
        <v>44832</v>
      </c>
      <c r="K23" s="4" t="e">
        <f>MATCH(Table2[[#This Row],[SignalID]],A$1:A22,0)</f>
        <v>#N/A</v>
      </c>
      <c r="L23" t="b">
        <v>1</v>
      </c>
      <c r="M23" s="9">
        <v>44887</v>
      </c>
      <c r="O23" s="8">
        <v>39.387768800000003</v>
      </c>
      <c r="P23" s="8">
        <v>-104.85913530000001</v>
      </c>
    </row>
    <row r="24" spans="1:16" x14ac:dyDescent="0.2">
      <c r="A24" s="8">
        <v>63</v>
      </c>
      <c r="B24" s="5" t="s">
        <v>376</v>
      </c>
      <c r="C24" t="s">
        <v>376</v>
      </c>
      <c r="D24" t="s">
        <v>339</v>
      </c>
      <c r="F24" t="s">
        <v>376</v>
      </c>
      <c r="G24" s="8" t="s">
        <v>345</v>
      </c>
      <c r="H24" s="8" t="s">
        <v>367</v>
      </c>
      <c r="J24" s="1">
        <v>44832</v>
      </c>
      <c r="K24" s="4" t="e">
        <f>MATCH(Table2[[#This Row],[SignalID]],A$1:A23,0)</f>
        <v>#N/A</v>
      </c>
      <c r="L24" t="b">
        <v>1</v>
      </c>
      <c r="M24" s="9">
        <v>44887</v>
      </c>
      <c r="O24" s="8">
        <v>39.400455600000001</v>
      </c>
      <c r="P24" s="8">
        <v>-104.8604527</v>
      </c>
    </row>
    <row r="25" spans="1:16" x14ac:dyDescent="0.2">
      <c r="A25" s="8">
        <v>64</v>
      </c>
      <c r="B25" s="5" t="s">
        <v>376</v>
      </c>
      <c r="C25" t="s">
        <v>376</v>
      </c>
      <c r="D25" t="s">
        <v>339</v>
      </c>
      <c r="F25" t="s">
        <v>376</v>
      </c>
      <c r="G25" s="8" t="s">
        <v>339</v>
      </c>
      <c r="H25" s="8" t="s">
        <v>340</v>
      </c>
      <c r="J25" s="1">
        <v>44832</v>
      </c>
      <c r="K25" s="4" t="e">
        <f>MATCH(Table2[[#This Row],[SignalID]],A$1:A24,0)</f>
        <v>#N/A</v>
      </c>
      <c r="L25" t="b">
        <v>1</v>
      </c>
      <c r="M25" s="9">
        <v>44887</v>
      </c>
      <c r="O25" s="8">
        <v>39.3921469</v>
      </c>
      <c r="P25" s="8">
        <v>-104.859165</v>
      </c>
    </row>
    <row r="26" spans="1:16" x14ac:dyDescent="0.2">
      <c r="A26" s="8">
        <v>65</v>
      </c>
      <c r="B26" s="5" t="s">
        <v>376</v>
      </c>
      <c r="C26" t="s">
        <v>376</v>
      </c>
      <c r="D26" t="s">
        <v>339</v>
      </c>
      <c r="F26" t="s">
        <v>376</v>
      </c>
      <c r="G26" s="8" t="s">
        <v>339</v>
      </c>
      <c r="H26" s="8" t="s">
        <v>368</v>
      </c>
      <c r="J26" s="1">
        <v>44832</v>
      </c>
      <c r="K26" s="4" t="e">
        <f>MATCH(Table2[[#This Row],[SignalID]],A$1:A25,0)</f>
        <v>#N/A</v>
      </c>
      <c r="L26" t="b">
        <v>1</v>
      </c>
      <c r="M26" s="9">
        <v>44887</v>
      </c>
      <c r="O26" s="8">
        <v>39.4046667</v>
      </c>
      <c r="P26" s="8">
        <v>-104.86294669999999</v>
      </c>
    </row>
    <row r="27" spans="1:16" x14ac:dyDescent="0.2">
      <c r="A27" s="8">
        <v>80</v>
      </c>
      <c r="B27" s="5" t="s">
        <v>376</v>
      </c>
      <c r="C27" t="s">
        <v>376</v>
      </c>
      <c r="D27" s="5" t="s">
        <v>378</v>
      </c>
      <c r="F27" t="s">
        <v>376</v>
      </c>
      <c r="G27" s="8" t="s">
        <v>327</v>
      </c>
      <c r="H27" s="8" t="s">
        <v>341</v>
      </c>
      <c r="J27" s="1">
        <v>44832</v>
      </c>
      <c r="K27" s="4" t="e">
        <f>MATCH(Table2[[#This Row],[SignalID]],A$1:A26,0)</f>
        <v>#N/A</v>
      </c>
      <c r="L27" t="b">
        <v>1</v>
      </c>
      <c r="M27" s="9">
        <v>44887</v>
      </c>
      <c r="O27" s="8">
        <v>39.366383999999996</v>
      </c>
      <c r="P27" s="8">
        <v>-104.865118</v>
      </c>
    </row>
    <row r="28" spans="1:16" x14ac:dyDescent="0.2">
      <c r="A28" s="8">
        <v>83</v>
      </c>
      <c r="B28" s="5" t="s">
        <v>376</v>
      </c>
      <c r="C28" t="s">
        <v>376</v>
      </c>
      <c r="D28" s="5" t="s">
        <v>378</v>
      </c>
      <c r="F28" t="s">
        <v>376</v>
      </c>
      <c r="G28" s="8" t="s">
        <v>327</v>
      </c>
      <c r="H28" s="8" t="s">
        <v>342</v>
      </c>
      <c r="J28" s="1">
        <v>44832</v>
      </c>
      <c r="K28" s="4" t="e">
        <f>MATCH(Table2[[#This Row],[SignalID]],A$1:A27,0)</f>
        <v>#N/A</v>
      </c>
      <c r="L28" t="b">
        <v>1</v>
      </c>
      <c r="M28" s="9">
        <v>44887</v>
      </c>
      <c r="O28" s="8">
        <v>39.366601899999999</v>
      </c>
      <c r="P28" s="8">
        <v>-104.8660464</v>
      </c>
    </row>
    <row r="29" spans="1:16" x14ac:dyDescent="0.2">
      <c r="A29" s="8">
        <v>89</v>
      </c>
      <c r="B29" s="5" t="s">
        <v>376</v>
      </c>
      <c r="C29" t="s">
        <v>376</v>
      </c>
      <c r="D29" t="s">
        <v>68</v>
      </c>
      <c r="F29" t="s">
        <v>376</v>
      </c>
      <c r="G29" s="8" t="s">
        <v>369</v>
      </c>
      <c r="H29" s="8" t="s">
        <v>370</v>
      </c>
      <c r="J29" s="1">
        <v>44832</v>
      </c>
      <c r="K29" s="4" t="e">
        <f>MATCH(Table2[[#This Row],[SignalID]],A$1:A28,0)</f>
        <v>#N/A</v>
      </c>
      <c r="L29" t="b">
        <v>1</v>
      </c>
      <c r="M29" s="9">
        <v>44887</v>
      </c>
      <c r="O29" s="8">
        <v>39.423619299999999</v>
      </c>
      <c r="P29" s="8">
        <v>-104.88508349999999</v>
      </c>
    </row>
    <row r="30" spans="1:16" x14ac:dyDescent="0.2">
      <c r="A30" s="8">
        <v>90</v>
      </c>
      <c r="B30" s="5" t="s">
        <v>376</v>
      </c>
      <c r="C30" t="s">
        <v>376</v>
      </c>
      <c r="D30" t="s">
        <v>68</v>
      </c>
      <c r="F30" t="s">
        <v>376</v>
      </c>
      <c r="G30" s="8" t="s">
        <v>369</v>
      </c>
      <c r="H30" s="8" t="s">
        <v>371</v>
      </c>
      <c r="J30" s="1">
        <v>44832</v>
      </c>
      <c r="K30" s="4" t="e">
        <f>MATCH(Table2[[#This Row],[SignalID]],A$1:A28,0)</f>
        <v>#N/A</v>
      </c>
      <c r="L30" t="b">
        <v>1</v>
      </c>
      <c r="M30" s="9">
        <v>44887</v>
      </c>
      <c r="O30" s="8">
        <v>39.420295500000002</v>
      </c>
      <c r="P30" s="8">
        <v>-104.8883299</v>
      </c>
    </row>
    <row r="31" spans="1:16" x14ac:dyDescent="0.2">
      <c r="A31" s="8">
        <v>91</v>
      </c>
      <c r="B31" s="5" t="s">
        <v>376</v>
      </c>
      <c r="C31" t="s">
        <v>376</v>
      </c>
      <c r="D31" s="5" t="s">
        <v>69</v>
      </c>
      <c r="F31" t="s">
        <v>376</v>
      </c>
      <c r="G31" s="8" t="s">
        <v>372</v>
      </c>
      <c r="H31" s="8" t="s">
        <v>373</v>
      </c>
      <c r="J31" s="1">
        <v>44832</v>
      </c>
      <c r="K31" s="4" t="e">
        <f>MATCH(Table2[[#This Row],[SignalID]],A$1:A30,0)</f>
        <v>#N/A</v>
      </c>
      <c r="L31" t="b">
        <v>1</v>
      </c>
      <c r="M31" s="9">
        <v>44887</v>
      </c>
      <c r="O31" s="8">
        <v>39.373827400000003</v>
      </c>
      <c r="P31" s="8">
        <v>-104.8271441</v>
      </c>
    </row>
    <row r="32" spans="1:16" x14ac:dyDescent="0.2">
      <c r="A32" s="8">
        <v>92</v>
      </c>
      <c r="B32" s="5" t="s">
        <v>376</v>
      </c>
      <c r="C32" t="s">
        <v>376</v>
      </c>
      <c r="D32" t="s">
        <v>68</v>
      </c>
      <c r="F32" t="s">
        <v>376</v>
      </c>
      <c r="G32" s="8" t="s">
        <v>343</v>
      </c>
      <c r="H32" s="8" t="s">
        <v>374</v>
      </c>
      <c r="J32" s="1">
        <v>44832</v>
      </c>
      <c r="K32" s="4" t="e">
        <f>MATCH(Table2[[#This Row],[SignalID]],A$1:A31,0)</f>
        <v>#N/A</v>
      </c>
      <c r="L32" t="b">
        <v>1</v>
      </c>
      <c r="M32" s="9">
        <v>44887</v>
      </c>
      <c r="O32" s="8">
        <v>39.417044199999999</v>
      </c>
      <c r="P32" s="8">
        <v>-104.8786114</v>
      </c>
    </row>
    <row r="33" spans="1:16" x14ac:dyDescent="0.2">
      <c r="A33" s="8">
        <v>93</v>
      </c>
      <c r="B33" s="5" t="s">
        <v>376</v>
      </c>
      <c r="C33" t="s">
        <v>376</v>
      </c>
      <c r="D33" t="s">
        <v>68</v>
      </c>
      <c r="F33" t="s">
        <v>376</v>
      </c>
      <c r="G33" s="8" t="s">
        <v>343</v>
      </c>
      <c r="H33" s="8" t="s">
        <v>375</v>
      </c>
      <c r="J33" s="1">
        <v>44832</v>
      </c>
      <c r="K33" s="4" t="e">
        <f>MATCH(Table2[[#This Row],[SignalID]],A$1:A30,0)</f>
        <v>#N/A</v>
      </c>
      <c r="L33" t="b">
        <v>1</v>
      </c>
      <c r="M33" s="9">
        <v>44887</v>
      </c>
      <c r="O33" s="8">
        <v>39.415365700000002</v>
      </c>
      <c r="P33" s="8">
        <v>-104.8763388</v>
      </c>
    </row>
    <row r="34" spans="1:16" x14ac:dyDescent="0.2">
      <c r="A34" s="8">
        <v>94</v>
      </c>
      <c r="B34" s="5" t="s">
        <v>376</v>
      </c>
      <c r="C34" t="s">
        <v>376</v>
      </c>
      <c r="D34" t="s">
        <v>68</v>
      </c>
      <c r="F34" t="s">
        <v>376</v>
      </c>
      <c r="G34" s="8" t="s">
        <v>343</v>
      </c>
      <c r="H34" s="8" t="s">
        <v>344</v>
      </c>
      <c r="J34" s="1">
        <v>44832</v>
      </c>
      <c r="K34" t="e">
        <f>MATCH(Table2[[#This Row],[SignalID]],A$1:A33,0)</f>
        <v>#N/A</v>
      </c>
      <c r="L34" t="b">
        <v>1</v>
      </c>
      <c r="M34" s="9">
        <v>44887</v>
      </c>
      <c r="O34" s="8">
        <v>39.4122755</v>
      </c>
      <c r="P34" s="8">
        <v>-104.87378390000001</v>
      </c>
    </row>
    <row r="35" spans="1:16" x14ac:dyDescent="0.2">
      <c r="A35" s="8">
        <v>98</v>
      </c>
      <c r="B35" s="5" t="s">
        <v>376</v>
      </c>
      <c r="C35" t="s">
        <v>376</v>
      </c>
      <c r="D35" t="s">
        <v>339</v>
      </c>
      <c r="F35" t="s">
        <v>376</v>
      </c>
      <c r="G35" s="8" t="s">
        <v>345</v>
      </c>
      <c r="H35" s="8" t="s">
        <v>346</v>
      </c>
      <c r="J35" s="1">
        <v>44562</v>
      </c>
      <c r="K35" s="4" t="e">
        <f>MATCH(Table2[[#This Row],[SignalID]],A$1:A34,0)</f>
        <v>#N/A</v>
      </c>
      <c r="L35" t="b">
        <v>0</v>
      </c>
      <c r="M35" s="9">
        <v>44887</v>
      </c>
      <c r="O35" s="8">
        <v>39.409497999999999</v>
      </c>
      <c r="P35" s="8">
        <v>-104.863957</v>
      </c>
    </row>
    <row r="36" spans="1:16" x14ac:dyDescent="0.2">
      <c r="A36" s="8">
        <v>102</v>
      </c>
      <c r="B36" s="5" t="s">
        <v>376</v>
      </c>
      <c r="C36" t="s">
        <v>376</v>
      </c>
      <c r="D36" s="8" t="s">
        <v>348</v>
      </c>
      <c r="F36" t="s">
        <v>376</v>
      </c>
      <c r="G36" s="8" t="s">
        <v>348</v>
      </c>
      <c r="H36" s="8" t="s">
        <v>349</v>
      </c>
      <c r="J36" s="1">
        <v>44832</v>
      </c>
      <c r="K36" s="4" t="e">
        <f>MATCH(Table2[[#This Row],[SignalID]],A$1:A35,0)</f>
        <v>#N/A</v>
      </c>
      <c r="L36" t="b">
        <v>1</v>
      </c>
      <c r="M36" s="9">
        <v>44887</v>
      </c>
      <c r="O36" s="8">
        <v>39.380269200000001</v>
      </c>
      <c r="P36" s="8">
        <v>-104.8745692</v>
      </c>
    </row>
    <row r="37" spans="1:16" x14ac:dyDescent="0.2">
      <c r="A37" s="8">
        <v>105</v>
      </c>
      <c r="B37" s="5" t="s">
        <v>376</v>
      </c>
      <c r="C37" t="s">
        <v>376</v>
      </c>
      <c r="D37" s="5" t="s">
        <v>378</v>
      </c>
      <c r="F37" t="s">
        <v>376</v>
      </c>
      <c r="G37" s="8" t="s">
        <v>327</v>
      </c>
      <c r="H37" s="8" t="s">
        <v>350</v>
      </c>
      <c r="J37" s="1">
        <v>44832</v>
      </c>
      <c r="K37" s="4" t="e">
        <f>MATCH(Table2[[#This Row],[SignalID]],A$1:A36,0)</f>
        <v>#N/A</v>
      </c>
      <c r="L37" t="b">
        <v>1</v>
      </c>
      <c r="M37" s="9">
        <v>44887</v>
      </c>
      <c r="O37" s="8">
        <v>39.358348999999997</v>
      </c>
      <c r="P37" s="8">
        <v>-104.849222</v>
      </c>
    </row>
    <row r="38" spans="1:16" x14ac:dyDescent="0.2">
      <c r="A38" s="8">
        <v>106</v>
      </c>
      <c r="B38" s="5" t="s">
        <v>376</v>
      </c>
      <c r="C38" t="s">
        <v>376</v>
      </c>
      <c r="D38" s="5" t="s">
        <v>377</v>
      </c>
      <c r="F38" t="s">
        <v>376</v>
      </c>
      <c r="G38" s="8" t="s">
        <v>331</v>
      </c>
      <c r="H38" s="8" t="s">
        <v>351</v>
      </c>
      <c r="J38" s="1">
        <v>44832</v>
      </c>
      <c r="K38" s="4" t="e">
        <f>MATCH(Table2[[#This Row],[SignalID]],A$1:A37,0)</f>
        <v>#N/A</v>
      </c>
      <c r="L38" t="b">
        <v>1</v>
      </c>
      <c r="M38" s="9">
        <v>44887</v>
      </c>
      <c r="O38" s="8">
        <v>39.395945599999997</v>
      </c>
      <c r="P38" s="8">
        <v>-104.8917999</v>
      </c>
    </row>
    <row r="39" spans="1:16" x14ac:dyDescent="0.2">
      <c r="A39" s="8">
        <v>107</v>
      </c>
      <c r="B39" s="5" t="s">
        <v>376</v>
      </c>
      <c r="C39" t="s">
        <v>376</v>
      </c>
      <c r="D39" s="5" t="s">
        <v>377</v>
      </c>
      <c r="F39" t="s">
        <v>376</v>
      </c>
      <c r="G39" s="8" t="s">
        <v>331</v>
      </c>
      <c r="H39" s="8" t="s">
        <v>352</v>
      </c>
      <c r="J39" s="1">
        <v>44832</v>
      </c>
      <c r="K39" s="4" t="e">
        <f>MATCH(Table2[[#This Row],[SignalID]],A$1:A38,0)</f>
        <v>#N/A</v>
      </c>
      <c r="L39" t="b">
        <v>1</v>
      </c>
      <c r="M39" s="9">
        <v>44887</v>
      </c>
      <c r="O39" s="8">
        <v>39.404091899999997</v>
      </c>
      <c r="P39" s="8">
        <v>-104.8861924</v>
      </c>
    </row>
    <row r="40" spans="1:16" x14ac:dyDescent="0.2">
      <c r="A40" s="8">
        <v>108</v>
      </c>
      <c r="B40" s="5" t="s">
        <v>376</v>
      </c>
      <c r="C40" t="s">
        <v>376</v>
      </c>
      <c r="D40" s="5" t="s">
        <v>377</v>
      </c>
      <c r="F40" t="s">
        <v>376</v>
      </c>
      <c r="G40" s="8" t="s">
        <v>331</v>
      </c>
      <c r="H40" s="8" t="s">
        <v>353</v>
      </c>
      <c r="J40" s="1">
        <v>44562</v>
      </c>
      <c r="K40" s="4" t="e">
        <f>MATCH(Table2[[#This Row],[SignalID]],A$1:A39,0)</f>
        <v>#N/A</v>
      </c>
      <c r="L40" t="b">
        <v>0</v>
      </c>
      <c r="M40" s="9">
        <v>44887</v>
      </c>
      <c r="O40" s="8">
        <v>39.402751600000002</v>
      </c>
      <c r="P40" s="8">
        <v>-104.90901479999999</v>
      </c>
    </row>
    <row r="41" spans="1:16" x14ac:dyDescent="0.2">
      <c r="A41" s="8">
        <v>109</v>
      </c>
      <c r="B41" s="5" t="s">
        <v>376</v>
      </c>
      <c r="C41" t="s">
        <v>376</v>
      </c>
      <c r="D41" t="s">
        <v>68</v>
      </c>
      <c r="F41" t="s">
        <v>376</v>
      </c>
      <c r="G41" s="8" t="s">
        <v>354</v>
      </c>
      <c r="H41" s="8" t="s">
        <v>355</v>
      </c>
      <c r="J41" s="1">
        <v>44832</v>
      </c>
      <c r="K41" s="4" t="e">
        <f>MATCH(Table2[[#This Row],[SignalID]],A$1:A40,0)</f>
        <v>#N/A</v>
      </c>
      <c r="L41" t="b">
        <v>1</v>
      </c>
      <c r="M41" s="9">
        <v>44887</v>
      </c>
      <c r="O41" s="8">
        <v>39.401915899999999</v>
      </c>
      <c r="P41" s="8">
        <v>-104.869243</v>
      </c>
    </row>
  </sheetData>
  <phoneticPr fontId="4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DE5B-3B0B-4DDB-B25B-3C161FA322EB}">
  <dimension ref="A1:B41"/>
  <sheetViews>
    <sheetView workbookViewId="0">
      <selection activeCell="F10" sqref="F10"/>
    </sheetView>
  </sheetViews>
  <sheetFormatPr defaultRowHeight="12" x14ac:dyDescent="0.2"/>
  <cols>
    <col min="1" max="16384" width="9.33203125" style="6"/>
  </cols>
  <sheetData>
    <row r="1" spans="1:2" x14ac:dyDescent="0.2">
      <c r="A1" s="7">
        <v>2103</v>
      </c>
      <c r="B1" s="7">
        <v>1</v>
      </c>
    </row>
    <row r="2" spans="1:2" x14ac:dyDescent="0.2">
      <c r="A2" s="7">
        <v>2107</v>
      </c>
      <c r="B2" s="7">
        <v>20</v>
      </c>
    </row>
    <row r="3" spans="1:2" x14ac:dyDescent="0.2">
      <c r="A3" s="7">
        <v>2108</v>
      </c>
      <c r="B3" s="7">
        <v>16</v>
      </c>
    </row>
    <row r="4" spans="1:2" x14ac:dyDescent="0.2">
      <c r="A4" s="7">
        <v>2109</v>
      </c>
      <c r="B4" s="7">
        <v>16</v>
      </c>
    </row>
    <row r="5" spans="1:2" x14ac:dyDescent="0.2">
      <c r="A5" s="7">
        <v>2111</v>
      </c>
      <c r="B5" s="7">
        <v>24</v>
      </c>
    </row>
    <row r="6" spans="1:2" x14ac:dyDescent="0.2">
      <c r="A6" s="7">
        <v>2114</v>
      </c>
      <c r="B6" s="7">
        <v>16</v>
      </c>
    </row>
    <row r="7" spans="1:2" x14ac:dyDescent="0.2">
      <c r="A7" s="7">
        <v>2123</v>
      </c>
      <c r="B7" s="7">
        <v>10</v>
      </c>
    </row>
    <row r="8" spans="1:2" x14ac:dyDescent="0.2">
      <c r="A8" s="7">
        <v>2125</v>
      </c>
      <c r="B8" s="7">
        <v>16</v>
      </c>
    </row>
    <row r="9" spans="1:2" x14ac:dyDescent="0.2">
      <c r="A9" s="7">
        <v>2128</v>
      </c>
      <c r="B9" s="7">
        <v>16</v>
      </c>
    </row>
    <row r="10" spans="1:2" x14ac:dyDescent="0.2">
      <c r="A10" s="7">
        <v>2129</v>
      </c>
      <c r="B10" s="7">
        <v>16</v>
      </c>
    </row>
    <row r="11" spans="1:2" x14ac:dyDescent="0.2">
      <c r="A11" s="7">
        <v>2140</v>
      </c>
      <c r="B11" s="7">
        <v>11</v>
      </c>
    </row>
    <row r="12" spans="1:2" x14ac:dyDescent="0.2">
      <c r="A12" s="7">
        <v>2146</v>
      </c>
      <c r="B12" s="7">
        <v>15</v>
      </c>
    </row>
    <row r="13" spans="1:2" x14ac:dyDescent="0.2">
      <c r="A13" s="7">
        <v>2161</v>
      </c>
      <c r="B13" s="7">
        <v>29</v>
      </c>
    </row>
    <row r="14" spans="1:2" x14ac:dyDescent="0.2">
      <c r="A14" s="7">
        <v>2169</v>
      </c>
      <c r="B14" s="7">
        <v>13</v>
      </c>
    </row>
    <row r="15" spans="1:2" x14ac:dyDescent="0.2">
      <c r="A15" s="7">
        <v>2187</v>
      </c>
      <c r="B15" s="7">
        <v>14</v>
      </c>
    </row>
    <row r="16" spans="1:2" x14ac:dyDescent="0.2">
      <c r="A16" s="7">
        <v>2190</v>
      </c>
      <c r="B16" s="7">
        <v>4</v>
      </c>
    </row>
    <row r="17" spans="1:2" x14ac:dyDescent="0.2">
      <c r="A17" s="7">
        <v>6029</v>
      </c>
      <c r="B17" s="7">
        <v>11</v>
      </c>
    </row>
    <row r="18" spans="1:2" x14ac:dyDescent="0.2">
      <c r="A18" s="7">
        <v>7217</v>
      </c>
      <c r="B18" s="7">
        <v>32</v>
      </c>
    </row>
    <row r="19" spans="1:2" x14ac:dyDescent="0.2">
      <c r="A19" s="7">
        <v>21817</v>
      </c>
      <c r="B19" s="7">
        <v>1</v>
      </c>
    </row>
    <row r="20" spans="1:2" x14ac:dyDescent="0.2">
      <c r="A20" s="7">
        <v>21818</v>
      </c>
      <c r="B20" s="7">
        <v>1</v>
      </c>
    </row>
    <row r="21" spans="1:2" x14ac:dyDescent="0.2">
      <c r="A21" s="7">
        <v>30302</v>
      </c>
      <c r="B21" s="7">
        <v>44</v>
      </c>
    </row>
    <row r="22" spans="1:2" x14ac:dyDescent="0.2">
      <c r="A22" s="7">
        <v>30313</v>
      </c>
      <c r="B22" s="7">
        <v>37</v>
      </c>
    </row>
    <row r="23" spans="1:2" x14ac:dyDescent="0.2">
      <c r="A23" s="7">
        <v>30320</v>
      </c>
      <c r="B23" s="7">
        <v>6</v>
      </c>
    </row>
    <row r="24" spans="1:2" x14ac:dyDescent="0.2">
      <c r="A24" s="7">
        <v>30321</v>
      </c>
      <c r="B24" s="7">
        <v>28</v>
      </c>
    </row>
    <row r="25" spans="1:2" x14ac:dyDescent="0.2">
      <c r="A25" s="7">
        <v>34614</v>
      </c>
      <c r="B25" s="7">
        <v>31</v>
      </c>
    </row>
    <row r="26" spans="1:2" x14ac:dyDescent="0.2">
      <c r="A26" s="7">
        <v>34651</v>
      </c>
      <c r="B26" s="7">
        <v>27</v>
      </c>
    </row>
    <row r="27" spans="1:2" x14ac:dyDescent="0.2">
      <c r="A27" s="7">
        <v>34676</v>
      </c>
      <c r="B27" s="7">
        <v>19</v>
      </c>
    </row>
    <row r="28" spans="1:2" x14ac:dyDescent="0.2">
      <c r="A28" s="7">
        <v>34677</v>
      </c>
      <c r="B28" s="7">
        <v>33</v>
      </c>
    </row>
    <row r="29" spans="1:2" x14ac:dyDescent="0.2">
      <c r="A29" s="7">
        <v>34678</v>
      </c>
      <c r="B29" s="7">
        <v>36</v>
      </c>
    </row>
    <row r="30" spans="1:2" x14ac:dyDescent="0.2">
      <c r="A30" s="7">
        <v>60004</v>
      </c>
      <c r="B30" s="7">
        <v>15</v>
      </c>
    </row>
    <row r="31" spans="1:2" x14ac:dyDescent="0.2">
      <c r="A31" s="7">
        <v>60010</v>
      </c>
      <c r="B31" s="7">
        <v>13</v>
      </c>
    </row>
    <row r="32" spans="1:2" x14ac:dyDescent="0.2">
      <c r="A32" s="7">
        <v>60023</v>
      </c>
      <c r="B32" s="7">
        <v>16</v>
      </c>
    </row>
    <row r="33" spans="1:2" x14ac:dyDescent="0.2">
      <c r="A33" s="7">
        <v>60026</v>
      </c>
      <c r="B33" s="7">
        <v>17</v>
      </c>
    </row>
    <row r="34" spans="1:2" x14ac:dyDescent="0.2">
      <c r="A34" s="7">
        <v>60029</v>
      </c>
      <c r="B34" s="7">
        <v>15</v>
      </c>
    </row>
    <row r="35" spans="1:2" x14ac:dyDescent="0.2">
      <c r="A35" s="7">
        <v>60030</v>
      </c>
      <c r="B35" s="7">
        <v>10</v>
      </c>
    </row>
    <row r="36" spans="1:2" x14ac:dyDescent="0.2">
      <c r="A36" s="7">
        <v>60033</v>
      </c>
      <c r="B36" s="7">
        <v>17</v>
      </c>
    </row>
    <row r="37" spans="1:2" x14ac:dyDescent="0.2">
      <c r="A37" s="7">
        <v>68807</v>
      </c>
      <c r="B37" s="7">
        <v>6</v>
      </c>
    </row>
    <row r="38" spans="1:2" x14ac:dyDescent="0.2">
      <c r="A38" s="7">
        <v>81004</v>
      </c>
      <c r="B38" s="7">
        <v>4</v>
      </c>
    </row>
    <row r="39" spans="1:2" x14ac:dyDescent="0.2">
      <c r="A39" s="7">
        <v>82427</v>
      </c>
      <c r="B39" s="7">
        <v>21</v>
      </c>
    </row>
    <row r="40" spans="1:2" x14ac:dyDescent="0.2">
      <c r="A40" s="7">
        <v>82440</v>
      </c>
      <c r="B40" s="7">
        <v>19</v>
      </c>
    </row>
    <row r="41" spans="1:2" x14ac:dyDescent="0.2">
      <c r="A41" s="7">
        <v>807206</v>
      </c>
      <c r="B41" s="7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A275-1651-48F3-843D-8C99E352EF6A}">
  <dimension ref="A1:X65"/>
  <sheetViews>
    <sheetView topLeftCell="A22" workbookViewId="0">
      <selection activeCell="A66" sqref="A66"/>
    </sheetView>
  </sheetViews>
  <sheetFormatPr defaultRowHeight="12" x14ac:dyDescent="0.2"/>
  <cols>
    <col min="1" max="1" width="8.33203125" bestFit="1" customWidth="1"/>
    <col min="2" max="6" width="4.83203125" customWidth="1"/>
    <col min="7" max="7" width="31.1640625" bestFit="1" customWidth="1"/>
    <col min="8" max="8" width="39.1640625" bestFit="1" customWidth="1"/>
    <col min="9" max="12" width="4.83203125" customWidth="1"/>
    <col min="13" max="13" width="10.83203125" bestFit="1" customWidth="1"/>
    <col min="14" max="14" width="14.83203125" bestFit="1" customWidth="1"/>
    <col min="15" max="15" width="12.1640625" bestFit="1" customWidth="1"/>
    <col min="16" max="16" width="13" bestFit="1" customWidth="1"/>
    <col min="17" max="17" width="10.83203125" customWidth="1"/>
    <col min="18" max="18" width="13.83203125" bestFit="1" customWidth="1"/>
    <col min="19" max="19" width="9.1640625" bestFit="1" customWidth="1"/>
    <col min="20" max="20" width="16.1640625" bestFit="1" customWidth="1"/>
    <col min="21" max="21" width="8.1640625" bestFit="1" customWidth="1"/>
    <col min="22" max="22" width="9.5" bestFit="1" customWidth="1"/>
    <col min="23" max="23" width="15.33203125" bestFit="1" customWidth="1"/>
    <col min="24" max="24" width="20.5" bestFit="1" customWidth="1"/>
  </cols>
  <sheetData>
    <row r="1" spans="1:24" x14ac:dyDescent="0.2">
      <c r="A1" t="s">
        <v>0</v>
      </c>
      <c r="G1" t="s">
        <v>198</v>
      </c>
      <c r="H1" t="s">
        <v>197</v>
      </c>
      <c r="M1" t="s">
        <v>190</v>
      </c>
      <c r="N1" t="s">
        <v>14</v>
      </c>
      <c r="O1" t="s">
        <v>66</v>
      </c>
      <c r="P1" t="s">
        <v>67</v>
      </c>
      <c r="R1" t="s">
        <v>196</v>
      </c>
      <c r="S1" t="s">
        <v>195</v>
      </c>
      <c r="T1" t="s">
        <v>194</v>
      </c>
      <c r="U1" t="s">
        <v>193</v>
      </c>
      <c r="V1" t="s">
        <v>192</v>
      </c>
      <c r="W1" t="s">
        <v>191</v>
      </c>
    </row>
    <row r="2" spans="1:24" x14ac:dyDescent="0.2">
      <c r="A2">
        <v>2103</v>
      </c>
      <c r="G2" t="s">
        <v>174</v>
      </c>
      <c r="H2" t="s">
        <v>15</v>
      </c>
      <c r="M2" s="1">
        <v>42005</v>
      </c>
      <c r="N2" t="s">
        <v>82</v>
      </c>
      <c r="O2">
        <v>38.132210000000001</v>
      </c>
      <c r="P2">
        <v>-78.435383000000002</v>
      </c>
      <c r="Q2" s="1"/>
      <c r="R2" t="s">
        <v>189</v>
      </c>
      <c r="S2">
        <v>1</v>
      </c>
      <c r="T2">
        <v>6</v>
      </c>
      <c r="U2">
        <v>1</v>
      </c>
      <c r="V2">
        <v>2</v>
      </c>
      <c r="W2">
        <v>1</v>
      </c>
      <c r="X2" t="str">
        <f>_xlfn.XLOOKUP(A2,Table2[SignalID],Table2[Corridor],"",0,1)</f>
        <v/>
      </c>
    </row>
    <row r="3" spans="1:24" x14ac:dyDescent="0.2">
      <c r="A3">
        <v>2107</v>
      </c>
      <c r="G3" t="s">
        <v>174</v>
      </c>
      <c r="H3" t="s">
        <v>16</v>
      </c>
      <c r="M3" s="1">
        <v>42005</v>
      </c>
      <c r="N3" t="s">
        <v>82</v>
      </c>
      <c r="O3">
        <v>38.062176000000001</v>
      </c>
      <c r="P3">
        <v>-78.491614999999996</v>
      </c>
      <c r="Q3" s="1"/>
      <c r="R3" t="s">
        <v>188</v>
      </c>
      <c r="S3">
        <v>1</v>
      </c>
      <c r="T3">
        <v>6</v>
      </c>
      <c r="U3">
        <v>1</v>
      </c>
      <c r="V3">
        <v>3</v>
      </c>
      <c r="W3">
        <v>1</v>
      </c>
      <c r="X3" t="str">
        <f>_xlfn.XLOOKUP(A3,Table2[SignalID],Table2[Corridor],"",0,1)</f>
        <v/>
      </c>
    </row>
    <row r="4" spans="1:24" x14ac:dyDescent="0.2">
      <c r="A4">
        <v>2108</v>
      </c>
      <c r="G4" t="s">
        <v>174</v>
      </c>
      <c r="H4" t="s">
        <v>17</v>
      </c>
      <c r="M4" s="1">
        <v>42005</v>
      </c>
      <c r="N4" t="s">
        <v>82</v>
      </c>
      <c r="O4">
        <v>38.065835</v>
      </c>
      <c r="P4">
        <v>-78.488190000000003</v>
      </c>
      <c r="Q4" s="1"/>
      <c r="R4" t="s">
        <v>187</v>
      </c>
      <c r="S4">
        <v>1</v>
      </c>
      <c r="T4">
        <v>6</v>
      </c>
      <c r="U4">
        <v>1</v>
      </c>
      <c r="V4">
        <v>4</v>
      </c>
      <c r="W4">
        <v>1</v>
      </c>
      <c r="X4" t="str">
        <f>_xlfn.XLOOKUP(A4,Table2[SignalID],Table2[Corridor],"",0,1)</f>
        <v/>
      </c>
    </row>
    <row r="5" spans="1:24" x14ac:dyDescent="0.2">
      <c r="A5">
        <v>2109</v>
      </c>
      <c r="G5" t="s">
        <v>174</v>
      </c>
      <c r="H5" t="s">
        <v>18</v>
      </c>
      <c r="M5" s="1">
        <v>42005</v>
      </c>
      <c r="N5" t="s">
        <v>82</v>
      </c>
      <c r="O5">
        <v>38.070151000000003</v>
      </c>
      <c r="P5">
        <v>-78.484520000000003</v>
      </c>
      <c r="Q5" s="1"/>
      <c r="R5" t="s">
        <v>186</v>
      </c>
      <c r="S5">
        <v>1</v>
      </c>
      <c r="T5">
        <v>6</v>
      </c>
      <c r="U5">
        <v>1</v>
      </c>
      <c r="V5">
        <v>5</v>
      </c>
      <c r="W5">
        <v>1</v>
      </c>
      <c r="X5" t="str">
        <f>_xlfn.XLOOKUP(A5,Table2[SignalID],Table2[Corridor],"",0,1)</f>
        <v/>
      </c>
    </row>
    <row r="6" spans="1:24" x14ac:dyDescent="0.2">
      <c r="A6">
        <v>2111</v>
      </c>
      <c r="G6" t="s">
        <v>174</v>
      </c>
      <c r="H6" t="s">
        <v>19</v>
      </c>
      <c r="M6" s="1">
        <v>42005</v>
      </c>
      <c r="N6" t="s">
        <v>82</v>
      </c>
      <c r="O6">
        <v>38.076580999999997</v>
      </c>
      <c r="P6">
        <v>-78.478461999999993</v>
      </c>
      <c r="Q6" s="1"/>
      <c r="R6" t="s">
        <v>185</v>
      </c>
      <c r="S6">
        <v>1</v>
      </c>
      <c r="T6">
        <v>6</v>
      </c>
      <c r="U6">
        <v>1</v>
      </c>
      <c r="V6">
        <v>6</v>
      </c>
      <c r="W6">
        <v>1</v>
      </c>
      <c r="X6" t="str">
        <f>_xlfn.XLOOKUP(A6,Table2[SignalID],Table2[Corridor],"",0,1)</f>
        <v/>
      </c>
    </row>
    <row r="7" spans="1:24" x14ac:dyDescent="0.2">
      <c r="A7">
        <v>2114</v>
      </c>
      <c r="G7" t="s">
        <v>174</v>
      </c>
      <c r="H7" t="s">
        <v>20</v>
      </c>
      <c r="M7" s="1">
        <v>42005</v>
      </c>
      <c r="N7" t="s">
        <v>82</v>
      </c>
      <c r="O7">
        <v>38.087916999999997</v>
      </c>
      <c r="P7">
        <v>-78.470487000000006</v>
      </c>
      <c r="Q7" s="1"/>
      <c r="R7" t="s">
        <v>184</v>
      </c>
      <c r="S7">
        <v>1</v>
      </c>
      <c r="T7">
        <v>6</v>
      </c>
      <c r="U7">
        <v>1</v>
      </c>
      <c r="V7">
        <v>7</v>
      </c>
      <c r="W7">
        <v>1</v>
      </c>
      <c r="X7" t="str">
        <f>_xlfn.XLOOKUP(A7,Table2[SignalID],Table2[Corridor],"",0,1)</f>
        <v/>
      </c>
    </row>
    <row r="8" spans="1:24" x14ac:dyDescent="0.2">
      <c r="A8">
        <v>2118</v>
      </c>
      <c r="G8" t="s">
        <v>21</v>
      </c>
      <c r="H8" t="s">
        <v>22</v>
      </c>
      <c r="M8" s="1">
        <v>42005</v>
      </c>
      <c r="N8" t="s">
        <v>82</v>
      </c>
      <c r="O8">
        <v>38.075431000000002</v>
      </c>
      <c r="P8">
        <v>-78.498101000000005</v>
      </c>
      <c r="Q8" s="1"/>
      <c r="R8" t="s">
        <v>183</v>
      </c>
      <c r="S8">
        <v>1</v>
      </c>
      <c r="T8">
        <v>9</v>
      </c>
      <c r="U8">
        <v>1</v>
      </c>
      <c r="V8">
        <v>8</v>
      </c>
      <c r="W8">
        <v>1</v>
      </c>
      <c r="X8" t="str">
        <f>_xlfn.XLOOKUP(A8,Table2[SignalID],Table2[Corridor],"",0,1)</f>
        <v/>
      </c>
    </row>
    <row r="9" spans="1:24" x14ac:dyDescent="0.2">
      <c r="A9">
        <v>2123</v>
      </c>
      <c r="G9" t="s">
        <v>174</v>
      </c>
      <c r="H9" t="s">
        <v>23</v>
      </c>
      <c r="M9" s="1">
        <v>42005</v>
      </c>
      <c r="N9" t="s">
        <v>82</v>
      </c>
      <c r="O9">
        <v>38.121265999999999</v>
      </c>
      <c r="P9">
        <v>-78.447395</v>
      </c>
      <c r="Q9" s="1"/>
      <c r="R9" t="s">
        <v>182</v>
      </c>
      <c r="S9">
        <v>1</v>
      </c>
      <c r="T9">
        <v>6</v>
      </c>
      <c r="U9">
        <v>1</v>
      </c>
      <c r="V9">
        <v>9</v>
      </c>
      <c r="W9">
        <v>1</v>
      </c>
      <c r="X9" t="str">
        <f>_xlfn.XLOOKUP(A9,Table2[SignalID],Table2[Corridor],"",0,1)</f>
        <v/>
      </c>
    </row>
    <row r="10" spans="1:24" x14ac:dyDescent="0.2">
      <c r="A10">
        <v>2125</v>
      </c>
      <c r="G10" t="s">
        <v>174</v>
      </c>
      <c r="H10" t="s">
        <v>24</v>
      </c>
      <c r="M10" s="1">
        <v>42005</v>
      </c>
      <c r="N10" t="s">
        <v>82</v>
      </c>
      <c r="O10">
        <v>38.073895</v>
      </c>
      <c r="P10">
        <v>-78.480800000000002</v>
      </c>
      <c r="Q10" s="1"/>
      <c r="R10" t="s">
        <v>181</v>
      </c>
      <c r="S10">
        <v>1</v>
      </c>
      <c r="T10">
        <v>6</v>
      </c>
      <c r="U10">
        <v>1</v>
      </c>
      <c r="V10">
        <v>10</v>
      </c>
      <c r="W10">
        <v>1</v>
      </c>
      <c r="X10" t="str">
        <f>_xlfn.XLOOKUP(A10,Table2[SignalID],Table2[Corridor],"",0,1)</f>
        <v/>
      </c>
    </row>
    <row r="11" spans="1:24" x14ac:dyDescent="0.2">
      <c r="A11">
        <v>2128</v>
      </c>
      <c r="G11" t="s">
        <v>174</v>
      </c>
      <c r="H11" t="s">
        <v>25</v>
      </c>
      <c r="M11" s="1">
        <v>42005</v>
      </c>
      <c r="N11" t="s">
        <v>82</v>
      </c>
      <c r="O11">
        <v>38.129852</v>
      </c>
      <c r="P11">
        <v>-78.438167000000007</v>
      </c>
      <c r="Q11" s="1"/>
      <c r="R11" t="s">
        <v>180</v>
      </c>
      <c r="S11">
        <v>1</v>
      </c>
      <c r="T11">
        <v>6</v>
      </c>
      <c r="U11">
        <v>1</v>
      </c>
      <c r="V11">
        <v>11</v>
      </c>
      <c r="W11">
        <v>1</v>
      </c>
      <c r="X11" t="str">
        <f>_xlfn.XLOOKUP(A11,Table2[SignalID],Table2[Corridor],"",0,1)</f>
        <v/>
      </c>
    </row>
    <row r="12" spans="1:24" x14ac:dyDescent="0.2">
      <c r="A12">
        <v>2129</v>
      </c>
      <c r="G12" t="s">
        <v>174</v>
      </c>
      <c r="H12" t="s">
        <v>26</v>
      </c>
      <c r="M12" s="1">
        <v>42005</v>
      </c>
      <c r="N12" t="s">
        <v>82</v>
      </c>
      <c r="O12">
        <v>38.097085</v>
      </c>
      <c r="P12">
        <v>-78.464680999999999</v>
      </c>
      <c r="Q12" s="1"/>
      <c r="R12" t="s">
        <v>179</v>
      </c>
      <c r="S12">
        <v>1</v>
      </c>
      <c r="T12">
        <v>6</v>
      </c>
      <c r="U12">
        <v>1</v>
      </c>
      <c r="V12">
        <v>12</v>
      </c>
      <c r="W12">
        <v>1</v>
      </c>
      <c r="X12" t="str">
        <f>_xlfn.XLOOKUP(A12,Table2[SignalID],Table2[Corridor],"",0,1)</f>
        <v/>
      </c>
    </row>
    <row r="13" spans="1:24" x14ac:dyDescent="0.2">
      <c r="A13">
        <v>2140</v>
      </c>
      <c r="G13" t="s">
        <v>174</v>
      </c>
      <c r="H13" t="s">
        <v>27</v>
      </c>
      <c r="M13" s="1">
        <v>42005</v>
      </c>
      <c r="N13" t="s">
        <v>82</v>
      </c>
      <c r="O13">
        <v>38.113208</v>
      </c>
      <c r="P13">
        <v>-78.452752000000004</v>
      </c>
      <c r="Q13" s="1"/>
      <c r="R13" t="s">
        <v>178</v>
      </c>
      <c r="S13">
        <v>1</v>
      </c>
      <c r="T13">
        <v>6</v>
      </c>
      <c r="U13">
        <v>1</v>
      </c>
      <c r="V13">
        <v>13</v>
      </c>
      <c r="W13">
        <v>1</v>
      </c>
      <c r="X13" t="str">
        <f>_xlfn.XLOOKUP(A13,Table2[SignalID],Table2[Corridor],"",0,1)</f>
        <v/>
      </c>
    </row>
    <row r="14" spans="1:24" x14ac:dyDescent="0.2">
      <c r="A14">
        <v>2146</v>
      </c>
      <c r="G14" t="s">
        <v>174</v>
      </c>
      <c r="H14" t="s">
        <v>28</v>
      </c>
      <c r="M14" s="1">
        <v>42005</v>
      </c>
      <c r="N14" t="s">
        <v>82</v>
      </c>
      <c r="O14">
        <v>38.091943999999998</v>
      </c>
      <c r="P14">
        <v>-78.468089000000006</v>
      </c>
      <c r="Q14" s="1"/>
      <c r="R14" t="s">
        <v>177</v>
      </c>
      <c r="S14">
        <v>1</v>
      </c>
      <c r="T14">
        <v>6</v>
      </c>
      <c r="U14">
        <v>1</v>
      </c>
      <c r="V14">
        <v>14</v>
      </c>
      <c r="W14">
        <v>1</v>
      </c>
      <c r="X14" t="str">
        <f>_xlfn.XLOOKUP(A14,Table2[SignalID],Table2[Corridor],"",0,1)</f>
        <v/>
      </c>
    </row>
    <row r="15" spans="1:24" x14ac:dyDescent="0.2">
      <c r="A15">
        <v>2161</v>
      </c>
      <c r="G15" t="s">
        <v>174</v>
      </c>
      <c r="H15" t="s">
        <v>29</v>
      </c>
      <c r="M15" s="1">
        <v>42005</v>
      </c>
      <c r="N15" t="s">
        <v>82</v>
      </c>
      <c r="O15">
        <v>38.102581000000001</v>
      </c>
      <c r="P15">
        <v>-78.460007000000004</v>
      </c>
      <c r="Q15" s="1"/>
      <c r="R15" t="s">
        <v>176</v>
      </c>
      <c r="S15">
        <v>1</v>
      </c>
      <c r="T15">
        <v>6</v>
      </c>
      <c r="U15">
        <v>1</v>
      </c>
      <c r="V15">
        <v>15</v>
      </c>
      <c r="W15">
        <v>1</v>
      </c>
      <c r="X15" t="str">
        <f>_xlfn.XLOOKUP(A15,Table2[SignalID],Table2[Corridor],"",0,1)</f>
        <v/>
      </c>
    </row>
    <row r="16" spans="1:24" x14ac:dyDescent="0.2">
      <c r="A16">
        <v>2169</v>
      </c>
      <c r="G16" t="s">
        <v>174</v>
      </c>
      <c r="H16" t="s">
        <v>30</v>
      </c>
      <c r="M16" s="1">
        <v>42005</v>
      </c>
      <c r="N16" t="s">
        <v>82</v>
      </c>
      <c r="O16">
        <v>38.125931999999999</v>
      </c>
      <c r="P16">
        <v>-78.442592000000005</v>
      </c>
      <c r="Q16" s="1"/>
      <c r="R16" t="s">
        <v>175</v>
      </c>
      <c r="S16">
        <v>1</v>
      </c>
      <c r="T16">
        <v>6</v>
      </c>
      <c r="U16">
        <v>1</v>
      </c>
      <c r="V16">
        <v>16</v>
      </c>
      <c r="W16">
        <v>1</v>
      </c>
      <c r="X16" t="str">
        <f>_xlfn.XLOOKUP(A16,Table2[SignalID],Table2[Corridor],"",0,1)</f>
        <v/>
      </c>
    </row>
    <row r="17" spans="1:24" x14ac:dyDescent="0.2">
      <c r="A17">
        <v>2187</v>
      </c>
      <c r="G17" t="s">
        <v>174</v>
      </c>
      <c r="H17" t="s">
        <v>31</v>
      </c>
      <c r="M17" s="1">
        <v>42005</v>
      </c>
      <c r="N17" t="s">
        <v>82</v>
      </c>
      <c r="O17">
        <v>38.067686000000002</v>
      </c>
      <c r="P17">
        <v>-78.486542999999998</v>
      </c>
      <c r="Q17" s="1"/>
      <c r="R17" t="s">
        <v>173</v>
      </c>
      <c r="S17">
        <v>1</v>
      </c>
      <c r="T17">
        <v>6</v>
      </c>
      <c r="U17">
        <v>1</v>
      </c>
      <c r="V17">
        <v>17</v>
      </c>
      <c r="W17">
        <v>1</v>
      </c>
      <c r="X17" t="str">
        <f>_xlfn.XLOOKUP(A17,Table2[SignalID],Table2[Corridor],"",0,1)</f>
        <v/>
      </c>
    </row>
    <row r="18" spans="1:24" x14ac:dyDescent="0.2">
      <c r="A18">
        <v>2190</v>
      </c>
      <c r="G18" t="s">
        <v>32</v>
      </c>
      <c r="H18" t="s">
        <v>33</v>
      </c>
      <c r="M18" s="1">
        <v>42005</v>
      </c>
      <c r="N18" t="s">
        <v>82</v>
      </c>
      <c r="O18">
        <v>38.029820000000001</v>
      </c>
      <c r="P18">
        <v>-78.806920000000005</v>
      </c>
      <c r="Q18" s="1"/>
      <c r="R18" t="s">
        <v>172</v>
      </c>
      <c r="S18">
        <v>1</v>
      </c>
      <c r="T18">
        <v>6</v>
      </c>
      <c r="U18">
        <v>1</v>
      </c>
      <c r="V18">
        <v>18</v>
      </c>
      <c r="W18">
        <v>1</v>
      </c>
      <c r="X18" t="str">
        <f>_xlfn.XLOOKUP(A18,Table2[SignalID],Table2[Corridor],"",0,1)</f>
        <v/>
      </c>
    </row>
    <row r="19" spans="1:24" x14ac:dyDescent="0.2">
      <c r="A19">
        <v>6029</v>
      </c>
      <c r="G19" t="s">
        <v>34</v>
      </c>
      <c r="H19" t="s">
        <v>35</v>
      </c>
      <c r="M19" s="1">
        <v>42005</v>
      </c>
      <c r="N19" t="s">
        <v>82</v>
      </c>
      <c r="O19">
        <v>37.15795833</v>
      </c>
      <c r="P19">
        <v>-80.418541669999996</v>
      </c>
      <c r="Q19" s="1"/>
      <c r="R19" t="s">
        <v>171</v>
      </c>
      <c r="S19">
        <v>1</v>
      </c>
      <c r="T19">
        <v>8</v>
      </c>
      <c r="U19">
        <v>1</v>
      </c>
      <c r="V19">
        <v>23</v>
      </c>
      <c r="W19">
        <v>1</v>
      </c>
      <c r="X19" t="str">
        <f>_xlfn.XLOOKUP(A19,Table2[SignalID],Table2[Corridor],"",0,1)</f>
        <v/>
      </c>
    </row>
    <row r="20" spans="1:24" x14ac:dyDescent="0.2">
      <c r="A20">
        <v>7202</v>
      </c>
      <c r="G20" t="s">
        <v>65</v>
      </c>
      <c r="H20" t="s">
        <v>170</v>
      </c>
      <c r="M20" s="1">
        <v>44460</v>
      </c>
      <c r="N20" t="s">
        <v>72</v>
      </c>
      <c r="O20">
        <v>38.289115099999997</v>
      </c>
      <c r="P20">
        <v>-78.935678600000003</v>
      </c>
      <c r="Q20" s="1"/>
      <c r="R20" t="s">
        <v>169</v>
      </c>
      <c r="S20">
        <v>1</v>
      </c>
      <c r="T20">
        <v>9</v>
      </c>
      <c r="U20">
        <v>1</v>
      </c>
      <c r="V20">
        <v>74</v>
      </c>
      <c r="W20">
        <v>1</v>
      </c>
      <c r="X20" t="str">
        <f>_xlfn.XLOOKUP(A20,Table2[SignalID],Table2[Corridor],"",0,1)</f>
        <v/>
      </c>
    </row>
    <row r="21" spans="1:24" x14ac:dyDescent="0.2">
      <c r="A21">
        <v>7204</v>
      </c>
      <c r="G21" t="s">
        <v>5</v>
      </c>
      <c r="H21" t="s">
        <v>36</v>
      </c>
      <c r="M21" s="1">
        <v>42005</v>
      </c>
      <c r="N21" t="s">
        <v>82</v>
      </c>
      <c r="O21">
        <v>38.034607000000001</v>
      </c>
      <c r="P21">
        <v>-79.034822000000005</v>
      </c>
      <c r="Q21" s="1"/>
      <c r="R21" t="s">
        <v>168</v>
      </c>
      <c r="S21">
        <v>1</v>
      </c>
      <c r="T21">
        <v>9</v>
      </c>
      <c r="U21">
        <v>1</v>
      </c>
      <c r="V21">
        <v>26</v>
      </c>
      <c r="W21">
        <v>1</v>
      </c>
      <c r="X21" t="str">
        <f>_xlfn.XLOOKUP(A21,Table2[SignalID],Table2[Corridor],"",0,1)</f>
        <v/>
      </c>
    </row>
    <row r="22" spans="1:24" x14ac:dyDescent="0.2">
      <c r="A22">
        <v>7206</v>
      </c>
      <c r="G22" t="s">
        <v>167</v>
      </c>
      <c r="H22" t="s">
        <v>166</v>
      </c>
      <c r="M22" s="1">
        <v>42005</v>
      </c>
      <c r="N22" t="s">
        <v>82</v>
      </c>
      <c r="O22">
        <v>38.285007700000001</v>
      </c>
      <c r="P22">
        <v>-78.914591799999997</v>
      </c>
      <c r="Q22" s="1"/>
      <c r="R22" t="s">
        <v>76</v>
      </c>
      <c r="S22">
        <v>1</v>
      </c>
      <c r="T22">
        <v>9</v>
      </c>
      <c r="U22">
        <v>1</v>
      </c>
      <c r="V22">
        <v>1</v>
      </c>
      <c r="W22">
        <v>3</v>
      </c>
      <c r="X22" t="str">
        <f>_xlfn.XLOOKUP(A22,Table2[SignalID],Table2[Corridor],"",0,1)</f>
        <v/>
      </c>
    </row>
    <row r="23" spans="1:24" x14ac:dyDescent="0.2">
      <c r="A23">
        <v>7212</v>
      </c>
      <c r="G23" t="s">
        <v>5</v>
      </c>
      <c r="H23" t="s">
        <v>37</v>
      </c>
      <c r="M23" s="1">
        <v>42005</v>
      </c>
      <c r="N23" t="s">
        <v>82</v>
      </c>
      <c r="O23">
        <v>38.042603999999997</v>
      </c>
      <c r="P23">
        <v>-79.010024000000001</v>
      </c>
      <c r="Q23" s="1"/>
      <c r="R23" t="s">
        <v>165</v>
      </c>
      <c r="S23">
        <v>1</v>
      </c>
      <c r="T23">
        <v>9</v>
      </c>
      <c r="U23">
        <v>1</v>
      </c>
      <c r="V23">
        <v>27</v>
      </c>
      <c r="W23">
        <v>1</v>
      </c>
      <c r="X23" t="str">
        <f>_xlfn.XLOOKUP(A23,Table2[SignalID],Table2[Corridor],"",0,1)</f>
        <v/>
      </c>
    </row>
    <row r="24" spans="1:24" x14ac:dyDescent="0.2">
      <c r="A24">
        <v>7213</v>
      </c>
      <c r="G24" t="s">
        <v>5</v>
      </c>
      <c r="H24" t="s">
        <v>38</v>
      </c>
      <c r="M24" s="1">
        <v>42005</v>
      </c>
      <c r="N24" t="s">
        <v>82</v>
      </c>
      <c r="O24">
        <v>38.030214999999998</v>
      </c>
      <c r="P24">
        <v>-79.049307999999996</v>
      </c>
      <c r="Q24" s="1"/>
      <c r="R24" t="s">
        <v>164</v>
      </c>
      <c r="S24">
        <v>1</v>
      </c>
      <c r="T24">
        <v>9</v>
      </c>
      <c r="U24">
        <v>1</v>
      </c>
      <c r="V24">
        <v>28</v>
      </c>
      <c r="W24">
        <v>1</v>
      </c>
      <c r="X24" t="str">
        <f>_xlfn.XLOOKUP(A24,Table2[SignalID],Table2[Corridor],"",0,1)</f>
        <v/>
      </c>
    </row>
    <row r="25" spans="1:24" x14ac:dyDescent="0.2">
      <c r="A25">
        <v>7217</v>
      </c>
      <c r="G25" t="s">
        <v>163</v>
      </c>
      <c r="H25" t="s">
        <v>162</v>
      </c>
      <c r="M25" s="1">
        <v>42005</v>
      </c>
      <c r="N25" t="s">
        <v>72</v>
      </c>
      <c r="O25">
        <v>38.181030999999997</v>
      </c>
      <c r="P25">
        <v>-79.032025000000004</v>
      </c>
      <c r="Q25" s="1"/>
      <c r="R25" t="s">
        <v>161</v>
      </c>
      <c r="S25">
        <v>1</v>
      </c>
      <c r="T25">
        <v>9</v>
      </c>
      <c r="U25">
        <v>1</v>
      </c>
      <c r="V25">
        <v>71</v>
      </c>
      <c r="W25">
        <v>1</v>
      </c>
      <c r="X25" t="str">
        <f>_xlfn.XLOOKUP(A25,Table2[SignalID],Table2[Corridor],"",0,1)</f>
        <v/>
      </c>
    </row>
    <row r="26" spans="1:24" x14ac:dyDescent="0.2">
      <c r="A26">
        <v>7219</v>
      </c>
      <c r="G26" t="s">
        <v>5</v>
      </c>
      <c r="H26" t="s">
        <v>39</v>
      </c>
      <c r="M26" s="1">
        <v>42005</v>
      </c>
      <c r="N26" t="s">
        <v>82</v>
      </c>
      <c r="O26">
        <v>38.037792000000003</v>
      </c>
      <c r="P26">
        <v>-79.025614000000004</v>
      </c>
      <c r="Q26" s="1"/>
      <c r="R26" t="s">
        <v>160</v>
      </c>
      <c r="S26">
        <v>1</v>
      </c>
      <c r="T26">
        <v>9</v>
      </c>
      <c r="U26">
        <v>1</v>
      </c>
      <c r="V26">
        <v>30</v>
      </c>
      <c r="W26">
        <v>1</v>
      </c>
      <c r="X26" t="str">
        <f>_xlfn.XLOOKUP(A26,Table2[SignalID],Table2[Corridor],"",0,1)</f>
        <v/>
      </c>
    </row>
    <row r="27" spans="1:24" x14ac:dyDescent="0.2">
      <c r="A27">
        <v>7225</v>
      </c>
      <c r="G27" t="s">
        <v>5</v>
      </c>
      <c r="H27" t="s">
        <v>40</v>
      </c>
      <c r="M27" s="1">
        <v>42005</v>
      </c>
      <c r="N27" t="s">
        <v>82</v>
      </c>
      <c r="O27">
        <v>38.044319999999999</v>
      </c>
      <c r="P27">
        <v>-78.996686999999994</v>
      </c>
      <c r="Q27" s="1"/>
      <c r="R27" t="s">
        <v>159</v>
      </c>
      <c r="S27">
        <v>1</v>
      </c>
      <c r="T27">
        <v>9</v>
      </c>
      <c r="U27">
        <v>1</v>
      </c>
      <c r="V27">
        <v>31</v>
      </c>
      <c r="W27">
        <v>1</v>
      </c>
      <c r="X27" t="str">
        <f>_xlfn.XLOOKUP(A27,Table2[SignalID],Table2[Corridor],"",0,1)</f>
        <v/>
      </c>
    </row>
    <row r="28" spans="1:24" x14ac:dyDescent="0.2">
      <c r="A28">
        <v>7230</v>
      </c>
      <c r="G28" t="s">
        <v>5</v>
      </c>
      <c r="H28" t="s">
        <v>41</v>
      </c>
      <c r="M28" s="1">
        <v>42005</v>
      </c>
      <c r="N28" t="s">
        <v>82</v>
      </c>
      <c r="O28">
        <v>38.033262999999998</v>
      </c>
      <c r="P28">
        <v>-79.038730999999999</v>
      </c>
      <c r="Q28" s="1"/>
      <c r="R28" t="s">
        <v>158</v>
      </c>
      <c r="S28">
        <v>1</v>
      </c>
      <c r="T28">
        <v>9</v>
      </c>
      <c r="U28">
        <v>1</v>
      </c>
      <c r="V28">
        <v>32</v>
      </c>
      <c r="W28">
        <v>1</v>
      </c>
      <c r="X28" t="str">
        <f>_xlfn.XLOOKUP(A28,Table2[SignalID],Table2[Corridor],"",0,1)</f>
        <v/>
      </c>
    </row>
    <row r="29" spans="1:24" x14ac:dyDescent="0.2">
      <c r="A29">
        <v>21816</v>
      </c>
      <c r="G29" t="s">
        <v>157</v>
      </c>
      <c r="H29" t="s">
        <v>156</v>
      </c>
      <c r="M29" s="1">
        <v>43994</v>
      </c>
      <c r="N29" t="s">
        <v>72</v>
      </c>
      <c r="O29">
        <v>39.145997000000001</v>
      </c>
      <c r="P29">
        <v>-77.958962</v>
      </c>
      <c r="Q29" s="1"/>
      <c r="R29" t="s">
        <v>155</v>
      </c>
      <c r="S29">
        <v>1</v>
      </c>
      <c r="T29">
        <v>9</v>
      </c>
      <c r="U29">
        <v>1</v>
      </c>
      <c r="V29">
        <v>55</v>
      </c>
      <c r="W29">
        <v>1</v>
      </c>
      <c r="X29" t="str">
        <f>_xlfn.XLOOKUP(A29,Table2[SignalID],Table2[Corridor],"",0,1)</f>
        <v/>
      </c>
    </row>
    <row r="30" spans="1:24" x14ac:dyDescent="0.2">
      <c r="A30">
        <v>21817</v>
      </c>
      <c r="G30" t="s">
        <v>5</v>
      </c>
      <c r="H30" t="s">
        <v>154</v>
      </c>
      <c r="M30" s="1">
        <v>43994</v>
      </c>
      <c r="N30" t="s">
        <v>72</v>
      </c>
      <c r="O30">
        <v>39.161811999999998</v>
      </c>
      <c r="P30">
        <v>-77.976686000000001</v>
      </c>
      <c r="Q30" s="1"/>
      <c r="R30" t="s">
        <v>153</v>
      </c>
      <c r="S30">
        <v>1</v>
      </c>
      <c r="T30">
        <v>9</v>
      </c>
      <c r="U30">
        <v>1</v>
      </c>
      <c r="V30">
        <v>56</v>
      </c>
      <c r="W30">
        <v>1</v>
      </c>
      <c r="X30" t="str">
        <f>_xlfn.XLOOKUP(A30,Table2[SignalID],Table2[Corridor],"",0,1)</f>
        <v/>
      </c>
    </row>
    <row r="31" spans="1:24" x14ac:dyDescent="0.2">
      <c r="A31">
        <v>21818</v>
      </c>
      <c r="G31" t="s">
        <v>5</v>
      </c>
      <c r="H31" t="s">
        <v>152</v>
      </c>
      <c r="M31" s="1">
        <v>43993</v>
      </c>
      <c r="N31" t="s">
        <v>72</v>
      </c>
      <c r="O31">
        <v>39.160674999999998</v>
      </c>
      <c r="P31">
        <v>-77.977310000000003</v>
      </c>
      <c r="Q31" s="1"/>
      <c r="R31" t="s">
        <v>151</v>
      </c>
      <c r="S31">
        <v>1</v>
      </c>
      <c r="T31">
        <v>9</v>
      </c>
      <c r="U31">
        <v>1</v>
      </c>
      <c r="V31">
        <v>54</v>
      </c>
      <c r="W31">
        <v>1</v>
      </c>
      <c r="X31" t="str">
        <f>_xlfn.XLOOKUP(A31,Table2[SignalID],Table2[Corridor],"",0,1)</f>
        <v/>
      </c>
    </row>
    <row r="32" spans="1:24" x14ac:dyDescent="0.2">
      <c r="A32">
        <v>30302</v>
      </c>
      <c r="G32" t="s">
        <v>70</v>
      </c>
      <c r="H32" t="s">
        <v>43</v>
      </c>
      <c r="M32" s="1">
        <v>42005</v>
      </c>
      <c r="N32" t="s">
        <v>82</v>
      </c>
      <c r="O32">
        <v>38.582987000000003</v>
      </c>
      <c r="P32">
        <v>-77.767823000000007</v>
      </c>
      <c r="Q32" s="1"/>
      <c r="R32" t="s">
        <v>150</v>
      </c>
      <c r="S32">
        <v>1</v>
      </c>
      <c r="T32">
        <v>6</v>
      </c>
      <c r="U32">
        <v>1</v>
      </c>
      <c r="V32">
        <v>19</v>
      </c>
      <c r="W32">
        <v>1</v>
      </c>
      <c r="X32" t="str">
        <f>_xlfn.XLOOKUP(A32,Table2[SignalID],Table2[Corridor],"",0,1)</f>
        <v/>
      </c>
    </row>
    <row r="33" spans="1:24" x14ac:dyDescent="0.2">
      <c r="A33">
        <v>30313</v>
      </c>
      <c r="G33" t="s">
        <v>45</v>
      </c>
      <c r="H33" t="s">
        <v>44</v>
      </c>
      <c r="M33" s="1">
        <v>42005</v>
      </c>
      <c r="N33" t="s">
        <v>82</v>
      </c>
      <c r="O33">
        <v>38.576117000000004</v>
      </c>
      <c r="P33">
        <v>-77.765130999999997</v>
      </c>
      <c r="Q33" s="1"/>
      <c r="R33" t="s">
        <v>149</v>
      </c>
      <c r="S33">
        <v>1</v>
      </c>
      <c r="T33">
        <v>6</v>
      </c>
      <c r="U33">
        <v>1</v>
      </c>
      <c r="V33">
        <v>20</v>
      </c>
      <c r="W33">
        <v>1</v>
      </c>
      <c r="X33" t="str">
        <f>_xlfn.XLOOKUP(A33,Table2[SignalID],Table2[Corridor],"",0,1)</f>
        <v/>
      </c>
    </row>
    <row r="34" spans="1:24" x14ac:dyDescent="0.2">
      <c r="A34">
        <v>30320</v>
      </c>
      <c r="G34" t="s">
        <v>148</v>
      </c>
      <c r="H34" t="s">
        <v>46</v>
      </c>
      <c r="M34" s="1">
        <v>42005</v>
      </c>
      <c r="N34" t="s">
        <v>82</v>
      </c>
      <c r="O34">
        <v>38.585982999999999</v>
      </c>
      <c r="P34">
        <v>-77.760934000000006</v>
      </c>
      <c r="Q34" s="1"/>
      <c r="R34" t="s">
        <v>147</v>
      </c>
      <c r="S34">
        <v>1</v>
      </c>
      <c r="T34">
        <v>6</v>
      </c>
      <c r="U34">
        <v>1</v>
      </c>
      <c r="V34">
        <v>21</v>
      </c>
      <c r="W34">
        <v>1</v>
      </c>
      <c r="X34" t="str">
        <f>_xlfn.XLOOKUP(A34,Table2[SignalID],Table2[Corridor],"",0,1)</f>
        <v/>
      </c>
    </row>
    <row r="35" spans="1:24" x14ac:dyDescent="0.2">
      <c r="A35">
        <v>30321</v>
      </c>
      <c r="G35" t="s">
        <v>45</v>
      </c>
      <c r="H35" t="s">
        <v>47</v>
      </c>
      <c r="M35" s="1">
        <v>42005</v>
      </c>
      <c r="N35" t="s">
        <v>82</v>
      </c>
      <c r="O35">
        <v>38.580286999999998</v>
      </c>
      <c r="P35">
        <v>-77.767072999999996</v>
      </c>
      <c r="Q35" s="1"/>
      <c r="R35" t="s">
        <v>146</v>
      </c>
      <c r="S35">
        <v>1</v>
      </c>
      <c r="T35">
        <v>6</v>
      </c>
      <c r="U35">
        <v>1</v>
      </c>
      <c r="V35">
        <v>22</v>
      </c>
      <c r="W35">
        <v>1</v>
      </c>
      <c r="X35" t="str">
        <f>_xlfn.XLOOKUP(A35,Table2[SignalID],Table2[Corridor],"",0,1)</f>
        <v/>
      </c>
    </row>
    <row r="36" spans="1:24" x14ac:dyDescent="0.2">
      <c r="A36">
        <v>34614</v>
      </c>
      <c r="G36" t="s">
        <v>137</v>
      </c>
      <c r="H36" t="s">
        <v>145</v>
      </c>
      <c r="M36" s="1">
        <v>44032</v>
      </c>
      <c r="N36" t="s">
        <v>72</v>
      </c>
      <c r="O36">
        <v>39.215867000000003</v>
      </c>
      <c r="P36">
        <v>-78.141265000000004</v>
      </c>
      <c r="Q36" s="1"/>
      <c r="R36" t="s">
        <v>144</v>
      </c>
      <c r="S36">
        <v>1</v>
      </c>
      <c r="T36">
        <v>9</v>
      </c>
      <c r="U36">
        <v>1</v>
      </c>
      <c r="V36">
        <v>58</v>
      </c>
      <c r="W36">
        <v>1</v>
      </c>
      <c r="X36" t="str">
        <f>_xlfn.XLOOKUP(A36,Table2[SignalID],Table2[Corridor],"",0,1)</f>
        <v/>
      </c>
    </row>
    <row r="37" spans="1:24" x14ac:dyDescent="0.2">
      <c r="A37">
        <v>34651</v>
      </c>
      <c r="G37" t="s">
        <v>65</v>
      </c>
      <c r="H37" t="s">
        <v>143</v>
      </c>
      <c r="M37" s="1">
        <v>44032</v>
      </c>
      <c r="N37" t="s">
        <v>72</v>
      </c>
      <c r="O37">
        <v>39.214931999999997</v>
      </c>
      <c r="P37">
        <v>-78.143078000000003</v>
      </c>
      <c r="Q37" s="1"/>
      <c r="R37" t="s">
        <v>142</v>
      </c>
      <c r="S37">
        <v>1</v>
      </c>
      <c r="T37">
        <v>9</v>
      </c>
      <c r="U37">
        <v>1</v>
      </c>
      <c r="V37">
        <v>57</v>
      </c>
      <c r="W37">
        <v>1</v>
      </c>
      <c r="X37" t="str">
        <f>_xlfn.XLOOKUP(A37,Table2[SignalID],Table2[Corridor],"",0,1)</f>
        <v/>
      </c>
    </row>
    <row r="38" spans="1:24" x14ac:dyDescent="0.2">
      <c r="A38">
        <v>34676</v>
      </c>
      <c r="G38" t="s">
        <v>137</v>
      </c>
      <c r="H38" t="s">
        <v>141</v>
      </c>
      <c r="M38" s="1">
        <v>44032</v>
      </c>
      <c r="N38" t="s">
        <v>72</v>
      </c>
      <c r="O38">
        <v>39.217005</v>
      </c>
      <c r="P38">
        <v>-78.138649999999998</v>
      </c>
      <c r="Q38" s="1"/>
      <c r="R38" t="s">
        <v>140</v>
      </c>
      <c r="S38">
        <v>1</v>
      </c>
      <c r="T38">
        <v>9</v>
      </c>
      <c r="U38">
        <v>1</v>
      </c>
      <c r="V38">
        <v>59</v>
      </c>
      <c r="W38">
        <v>1</v>
      </c>
      <c r="X38" t="str">
        <f>_xlfn.XLOOKUP(A38,Table2[SignalID],Table2[Corridor],"",0,1)</f>
        <v/>
      </c>
    </row>
    <row r="39" spans="1:24" x14ac:dyDescent="0.2">
      <c r="A39">
        <v>34677</v>
      </c>
      <c r="G39" t="s">
        <v>137</v>
      </c>
      <c r="H39" t="s">
        <v>139</v>
      </c>
      <c r="M39" s="1">
        <v>44403</v>
      </c>
      <c r="N39" t="s">
        <v>72</v>
      </c>
      <c r="O39">
        <v>39.217982999999997</v>
      </c>
      <c r="P39">
        <v>-78.136230999999995</v>
      </c>
      <c r="Q39" s="1"/>
      <c r="R39" t="s">
        <v>138</v>
      </c>
      <c r="S39">
        <v>1</v>
      </c>
      <c r="T39">
        <v>9</v>
      </c>
      <c r="U39">
        <v>1</v>
      </c>
      <c r="V39">
        <v>68</v>
      </c>
      <c r="W39">
        <v>1</v>
      </c>
      <c r="X39" t="str">
        <f>_xlfn.XLOOKUP(A39,Table2[SignalID],Table2[Corridor],"",0,1)</f>
        <v/>
      </c>
    </row>
    <row r="40" spans="1:24" x14ac:dyDescent="0.2">
      <c r="A40">
        <v>34678</v>
      </c>
      <c r="G40" t="s">
        <v>137</v>
      </c>
      <c r="H40" t="s">
        <v>136</v>
      </c>
      <c r="M40" s="1">
        <v>44403</v>
      </c>
      <c r="N40" t="s">
        <v>72</v>
      </c>
      <c r="O40">
        <v>39.219648999999997</v>
      </c>
      <c r="P40">
        <v>-78.132614000000004</v>
      </c>
      <c r="Q40" s="1"/>
      <c r="R40" t="s">
        <v>135</v>
      </c>
      <c r="S40">
        <v>1</v>
      </c>
      <c r="T40">
        <v>9</v>
      </c>
      <c r="U40">
        <v>1</v>
      </c>
      <c r="V40">
        <v>70</v>
      </c>
      <c r="W40">
        <v>1</v>
      </c>
      <c r="X40" t="str">
        <f>_xlfn.XLOOKUP(A40,Table2[SignalID],Table2[Corridor],"",0,1)</f>
        <v/>
      </c>
    </row>
    <row r="41" spans="1:24" x14ac:dyDescent="0.2">
      <c r="A41">
        <v>60004</v>
      </c>
      <c r="G41" t="s">
        <v>120</v>
      </c>
      <c r="H41" t="s">
        <v>134</v>
      </c>
      <c r="M41" s="1">
        <v>43711</v>
      </c>
      <c r="N41" t="s">
        <v>72</v>
      </c>
      <c r="O41">
        <v>37.163611000000003</v>
      </c>
      <c r="P41">
        <v>-80.423330000000007</v>
      </c>
      <c r="Q41" s="1"/>
      <c r="R41" t="s">
        <v>133</v>
      </c>
      <c r="S41">
        <v>2</v>
      </c>
      <c r="T41">
        <v>9</v>
      </c>
      <c r="U41">
        <v>1</v>
      </c>
      <c r="V41">
        <v>37</v>
      </c>
      <c r="W41">
        <v>1</v>
      </c>
      <c r="X41" t="str">
        <f>_xlfn.XLOOKUP(A41,Table2[SignalID],Table2[Corridor],"",0,1)</f>
        <v/>
      </c>
    </row>
    <row r="42" spans="1:24" x14ac:dyDescent="0.2">
      <c r="A42">
        <v>60010</v>
      </c>
      <c r="G42" t="s">
        <v>132</v>
      </c>
      <c r="H42" t="s">
        <v>131</v>
      </c>
      <c r="M42" s="1">
        <v>43923</v>
      </c>
      <c r="N42" t="s">
        <v>72</v>
      </c>
      <c r="O42">
        <v>37.162812000000002</v>
      </c>
      <c r="P42">
        <v>-80.427211</v>
      </c>
      <c r="Q42" s="1"/>
      <c r="R42" t="s">
        <v>130</v>
      </c>
      <c r="S42">
        <v>2</v>
      </c>
      <c r="T42">
        <v>9</v>
      </c>
      <c r="U42">
        <v>1</v>
      </c>
      <c r="V42">
        <v>41</v>
      </c>
      <c r="W42">
        <v>1</v>
      </c>
      <c r="X42" t="str">
        <f>_xlfn.XLOOKUP(A42,Table2[SignalID],Table2[Corridor],"",0,1)</f>
        <v/>
      </c>
    </row>
    <row r="43" spans="1:24" x14ac:dyDescent="0.2">
      <c r="A43">
        <v>60023</v>
      </c>
      <c r="G43" t="s">
        <v>120</v>
      </c>
      <c r="H43" t="s">
        <v>129</v>
      </c>
      <c r="M43" s="1">
        <v>43923</v>
      </c>
      <c r="N43" t="s">
        <v>72</v>
      </c>
      <c r="O43">
        <v>37.161718</v>
      </c>
      <c r="P43">
        <v>-80.422771999999995</v>
      </c>
      <c r="Q43" s="1"/>
      <c r="R43" t="s">
        <v>128</v>
      </c>
      <c r="S43">
        <v>2</v>
      </c>
      <c r="T43">
        <v>9</v>
      </c>
      <c r="U43">
        <v>1</v>
      </c>
      <c r="V43">
        <v>42</v>
      </c>
      <c r="W43">
        <v>1</v>
      </c>
      <c r="X43" t="str">
        <f>_xlfn.XLOOKUP(A43,Table2[SignalID],Table2[Corridor],"",0,1)</f>
        <v/>
      </c>
    </row>
    <row r="44" spans="1:24" x14ac:dyDescent="0.2">
      <c r="A44">
        <v>60026</v>
      </c>
      <c r="G44" t="s">
        <v>120</v>
      </c>
      <c r="H44" t="s">
        <v>127</v>
      </c>
      <c r="M44" s="1">
        <v>43923</v>
      </c>
      <c r="N44" t="s">
        <v>72</v>
      </c>
      <c r="O44">
        <v>37.160384000000001</v>
      </c>
      <c r="P44">
        <v>-80.421582999999998</v>
      </c>
      <c r="Q44" s="1"/>
      <c r="R44" t="s">
        <v>126</v>
      </c>
      <c r="S44">
        <v>2</v>
      </c>
      <c r="T44">
        <v>9</v>
      </c>
      <c r="U44">
        <v>1</v>
      </c>
      <c r="V44">
        <v>43</v>
      </c>
      <c r="W44">
        <v>1</v>
      </c>
      <c r="X44" t="str">
        <f>_xlfn.XLOOKUP(A44,Table2[SignalID],Table2[Corridor],"",0,1)</f>
        <v/>
      </c>
    </row>
    <row r="45" spans="1:24" x14ac:dyDescent="0.2">
      <c r="A45">
        <v>60029</v>
      </c>
      <c r="G45" t="s">
        <v>120</v>
      </c>
      <c r="H45" t="s">
        <v>125</v>
      </c>
      <c r="M45" s="1">
        <v>43923</v>
      </c>
      <c r="N45" t="s">
        <v>72</v>
      </c>
      <c r="O45">
        <v>37.157981999999997</v>
      </c>
      <c r="P45">
        <v>-80.418469000000002</v>
      </c>
      <c r="Q45" s="1"/>
      <c r="R45" t="s">
        <v>124</v>
      </c>
      <c r="S45">
        <v>2</v>
      </c>
      <c r="T45">
        <v>9</v>
      </c>
      <c r="U45">
        <v>1</v>
      </c>
      <c r="V45">
        <v>44</v>
      </c>
      <c r="W45">
        <v>1</v>
      </c>
      <c r="X45" t="str">
        <f>_xlfn.XLOOKUP(A45,Table2[SignalID],Table2[Corridor],"",0,1)</f>
        <v/>
      </c>
    </row>
    <row r="46" spans="1:24" x14ac:dyDescent="0.2">
      <c r="A46">
        <v>60030</v>
      </c>
      <c r="G46" t="s">
        <v>123</v>
      </c>
      <c r="H46" t="s">
        <v>122</v>
      </c>
      <c r="M46" s="1">
        <v>43923</v>
      </c>
      <c r="N46" t="s">
        <v>72</v>
      </c>
      <c r="O46">
        <v>37.164406</v>
      </c>
      <c r="P46">
        <v>-80.418099999999995</v>
      </c>
      <c r="Q46" s="1"/>
      <c r="R46" t="s">
        <v>121</v>
      </c>
      <c r="S46">
        <v>2</v>
      </c>
      <c r="T46">
        <v>9</v>
      </c>
      <c r="U46">
        <v>1</v>
      </c>
      <c r="V46">
        <v>46</v>
      </c>
      <c r="W46">
        <v>1</v>
      </c>
      <c r="X46" t="str">
        <f>_xlfn.XLOOKUP(A46,Table2[SignalID],Table2[Corridor],"",0,1)</f>
        <v/>
      </c>
    </row>
    <row r="47" spans="1:24" x14ac:dyDescent="0.2">
      <c r="A47">
        <v>60033</v>
      </c>
      <c r="G47" t="s">
        <v>120</v>
      </c>
      <c r="H47" t="s">
        <v>119</v>
      </c>
      <c r="M47" s="1">
        <v>43923</v>
      </c>
      <c r="N47" t="s">
        <v>72</v>
      </c>
      <c r="O47">
        <v>37.166164999999999</v>
      </c>
      <c r="P47">
        <v>-80.422920000000005</v>
      </c>
      <c r="Q47" s="1"/>
      <c r="R47" t="s">
        <v>118</v>
      </c>
      <c r="S47">
        <v>2</v>
      </c>
      <c r="T47">
        <v>9</v>
      </c>
      <c r="U47">
        <v>1</v>
      </c>
      <c r="V47">
        <v>47</v>
      </c>
      <c r="W47">
        <v>1</v>
      </c>
      <c r="X47" t="str">
        <f>_xlfn.XLOOKUP(A47,Table2[SignalID],Table2[Corridor],"",0,1)</f>
        <v/>
      </c>
    </row>
    <row r="48" spans="1:24" x14ac:dyDescent="0.2">
      <c r="A48">
        <v>68803</v>
      </c>
      <c r="G48" t="s">
        <v>117</v>
      </c>
      <c r="H48" t="s">
        <v>116</v>
      </c>
      <c r="M48" s="1">
        <v>44440</v>
      </c>
      <c r="N48" t="s">
        <v>72</v>
      </c>
      <c r="O48">
        <v>38.266061999999998</v>
      </c>
      <c r="P48">
        <v>-77.956845999999999</v>
      </c>
      <c r="Q48" s="1"/>
      <c r="R48" t="s">
        <v>115</v>
      </c>
      <c r="S48">
        <v>1</v>
      </c>
      <c r="T48">
        <v>9</v>
      </c>
      <c r="U48">
        <v>1</v>
      </c>
      <c r="V48">
        <v>72</v>
      </c>
      <c r="W48">
        <v>1</v>
      </c>
      <c r="X48" t="str">
        <f>_xlfn.XLOOKUP(A48,Table2[SignalID],Table2[Corridor],"",0,1)</f>
        <v/>
      </c>
    </row>
    <row r="49" spans="1:24" x14ac:dyDescent="0.2">
      <c r="A49">
        <v>68804</v>
      </c>
      <c r="G49" t="s">
        <v>114</v>
      </c>
      <c r="H49" t="s">
        <v>61</v>
      </c>
      <c r="M49" s="1">
        <v>42005</v>
      </c>
      <c r="N49" t="s">
        <v>82</v>
      </c>
      <c r="O49">
        <v>38.326113999999997</v>
      </c>
      <c r="P49">
        <v>-77.728223999999997</v>
      </c>
      <c r="Q49" s="1"/>
      <c r="R49" t="s">
        <v>113</v>
      </c>
      <c r="S49">
        <v>1</v>
      </c>
      <c r="T49">
        <v>9</v>
      </c>
      <c r="U49">
        <v>1</v>
      </c>
      <c r="V49">
        <v>24</v>
      </c>
      <c r="W49">
        <v>1</v>
      </c>
      <c r="X49" t="str">
        <f>_xlfn.XLOOKUP(A49,Table2[SignalID],Table2[Corridor],"",0,1)</f>
        <v/>
      </c>
    </row>
    <row r="50" spans="1:24" x14ac:dyDescent="0.2">
      <c r="A50">
        <v>68807</v>
      </c>
      <c r="G50" t="s">
        <v>112</v>
      </c>
      <c r="H50" t="s">
        <v>62</v>
      </c>
      <c r="M50" s="1">
        <v>42005</v>
      </c>
      <c r="N50" t="s">
        <v>82</v>
      </c>
      <c r="O50">
        <v>38.365971000000002</v>
      </c>
      <c r="P50">
        <v>-77.766694999999999</v>
      </c>
      <c r="Q50" s="1"/>
      <c r="R50" t="s">
        <v>111</v>
      </c>
      <c r="S50">
        <v>1</v>
      </c>
      <c r="T50">
        <v>9</v>
      </c>
      <c r="U50">
        <v>1</v>
      </c>
      <c r="V50">
        <v>25</v>
      </c>
      <c r="W50">
        <v>1</v>
      </c>
      <c r="X50" t="str">
        <f>_xlfn.XLOOKUP(A50,Table2[SignalID],Table2[Corridor],"",0,1)</f>
        <v/>
      </c>
    </row>
    <row r="51" spans="1:24" x14ac:dyDescent="0.2">
      <c r="A51">
        <v>81004</v>
      </c>
      <c r="G51" t="s">
        <v>65</v>
      </c>
      <c r="H51" t="s">
        <v>110</v>
      </c>
      <c r="M51" s="1">
        <v>44468</v>
      </c>
      <c r="N51" t="s">
        <v>72</v>
      </c>
      <c r="O51">
        <v>37.792963700000001</v>
      </c>
      <c r="P51">
        <v>-79.425954899999994</v>
      </c>
      <c r="Q51" s="1"/>
      <c r="R51" t="s">
        <v>109</v>
      </c>
      <c r="S51">
        <v>1</v>
      </c>
      <c r="T51">
        <v>9</v>
      </c>
      <c r="U51">
        <v>1</v>
      </c>
      <c r="V51">
        <v>75</v>
      </c>
      <c r="W51">
        <v>1</v>
      </c>
      <c r="X51" t="str">
        <f>_xlfn.XLOOKUP(A51,Table2[SignalID],Table2[Corridor],"",0,1)</f>
        <v/>
      </c>
    </row>
    <row r="52" spans="1:24" x14ac:dyDescent="0.2">
      <c r="A52">
        <v>82419</v>
      </c>
      <c r="G52" t="s">
        <v>71</v>
      </c>
      <c r="H52" t="s">
        <v>108</v>
      </c>
      <c r="M52" s="1">
        <v>44154</v>
      </c>
      <c r="N52" t="s">
        <v>72</v>
      </c>
      <c r="O52">
        <v>38.376007999999999</v>
      </c>
      <c r="P52">
        <v>-78.728693000000007</v>
      </c>
      <c r="Q52" s="1"/>
      <c r="R52" t="s">
        <v>107</v>
      </c>
      <c r="S52">
        <v>1</v>
      </c>
      <c r="T52">
        <v>9</v>
      </c>
      <c r="U52">
        <v>1</v>
      </c>
      <c r="V52">
        <v>64</v>
      </c>
      <c r="W52">
        <v>1</v>
      </c>
      <c r="X52" t="str">
        <f>_xlfn.XLOOKUP(A52,Table2[SignalID],Table2[Corridor],"",0,1)</f>
        <v/>
      </c>
    </row>
    <row r="53" spans="1:24" x14ac:dyDescent="0.2">
      <c r="A53">
        <v>82427</v>
      </c>
      <c r="G53" t="s">
        <v>71</v>
      </c>
      <c r="H53" t="s">
        <v>106</v>
      </c>
      <c r="M53" s="1">
        <v>44154</v>
      </c>
      <c r="N53" t="s">
        <v>72</v>
      </c>
      <c r="O53">
        <v>38.378098999999999</v>
      </c>
      <c r="P53">
        <v>-78.796633</v>
      </c>
      <c r="Q53" s="1"/>
      <c r="R53" t="s">
        <v>105</v>
      </c>
      <c r="S53">
        <v>1</v>
      </c>
      <c r="T53">
        <v>9</v>
      </c>
      <c r="U53">
        <v>1</v>
      </c>
      <c r="V53">
        <v>65</v>
      </c>
      <c r="W53">
        <v>1</v>
      </c>
      <c r="X53" t="str">
        <f>_xlfn.XLOOKUP(A53,Table2[SignalID],Table2[Corridor],"",0,1)</f>
        <v/>
      </c>
    </row>
    <row r="54" spans="1:24" x14ac:dyDescent="0.2">
      <c r="A54">
        <v>82440</v>
      </c>
      <c r="G54" t="s">
        <v>71</v>
      </c>
      <c r="H54" t="s">
        <v>104</v>
      </c>
      <c r="M54" s="1">
        <v>44154</v>
      </c>
      <c r="N54" t="s">
        <v>72</v>
      </c>
      <c r="O54">
        <v>38.369824999999999</v>
      </c>
      <c r="P54">
        <v>-78.779953000000006</v>
      </c>
      <c r="Q54" s="1"/>
      <c r="R54" t="s">
        <v>103</v>
      </c>
      <c r="S54">
        <v>1</v>
      </c>
      <c r="T54">
        <v>9</v>
      </c>
      <c r="U54">
        <v>1</v>
      </c>
      <c r="V54">
        <v>66</v>
      </c>
      <c r="W54">
        <v>1</v>
      </c>
      <c r="X54" t="str">
        <f>_xlfn.XLOOKUP(A54,Table2[SignalID],Table2[Corridor],"",0,1)</f>
        <v/>
      </c>
    </row>
    <row r="55" spans="1:24" x14ac:dyDescent="0.2">
      <c r="A55">
        <v>85506</v>
      </c>
      <c r="G55" t="s">
        <v>102</v>
      </c>
      <c r="H55" t="s">
        <v>101</v>
      </c>
      <c r="M55" s="1">
        <v>43921</v>
      </c>
      <c r="N55" t="s">
        <v>72</v>
      </c>
      <c r="O55">
        <v>38.866959999999999</v>
      </c>
      <c r="P55">
        <v>-78.517919000000006</v>
      </c>
      <c r="Q55" s="1"/>
      <c r="R55" t="s">
        <v>100</v>
      </c>
      <c r="S55">
        <v>1</v>
      </c>
      <c r="T55">
        <v>9</v>
      </c>
      <c r="U55">
        <v>1</v>
      </c>
      <c r="V55">
        <v>40</v>
      </c>
      <c r="W55">
        <v>1</v>
      </c>
      <c r="X55" t="str">
        <f>_xlfn.XLOOKUP(A55,Table2[SignalID],Table2[Corridor],"",0,1)</f>
        <v/>
      </c>
    </row>
    <row r="56" spans="1:24" x14ac:dyDescent="0.2">
      <c r="A56">
        <v>85509</v>
      </c>
      <c r="G56" t="s">
        <v>99</v>
      </c>
      <c r="H56" t="s">
        <v>98</v>
      </c>
      <c r="M56" s="1">
        <v>43930</v>
      </c>
      <c r="N56" t="s">
        <v>72</v>
      </c>
      <c r="O56">
        <v>38.871599000000003</v>
      </c>
      <c r="P56">
        <v>-78.526283000000006</v>
      </c>
      <c r="Q56" s="1"/>
      <c r="R56" t="s">
        <v>97</v>
      </c>
      <c r="S56">
        <v>1</v>
      </c>
      <c r="T56">
        <v>9</v>
      </c>
      <c r="U56">
        <v>1</v>
      </c>
      <c r="V56">
        <v>49</v>
      </c>
      <c r="W56">
        <v>1</v>
      </c>
      <c r="X56" t="str">
        <f>_xlfn.XLOOKUP(A56,Table2[SignalID],Table2[Corridor],"",0,1)</f>
        <v/>
      </c>
    </row>
    <row r="57" spans="1:24" x14ac:dyDescent="0.2">
      <c r="A57">
        <v>85510</v>
      </c>
      <c r="G57" t="s">
        <v>94</v>
      </c>
      <c r="H57" t="s">
        <v>96</v>
      </c>
      <c r="M57" s="1">
        <v>43930</v>
      </c>
      <c r="N57" t="s">
        <v>72</v>
      </c>
      <c r="O57">
        <v>38.872211999999998</v>
      </c>
      <c r="P57">
        <v>-78.528616999999997</v>
      </c>
      <c r="Q57" s="1"/>
      <c r="R57" t="s">
        <v>95</v>
      </c>
      <c r="S57">
        <v>1</v>
      </c>
      <c r="T57">
        <v>9</v>
      </c>
      <c r="U57">
        <v>1</v>
      </c>
      <c r="V57">
        <v>50</v>
      </c>
      <c r="W57">
        <v>1</v>
      </c>
      <c r="X57" t="str">
        <f>_xlfn.XLOOKUP(A57,Table2[SignalID],Table2[Corridor],"",0,1)</f>
        <v/>
      </c>
    </row>
    <row r="58" spans="1:24" x14ac:dyDescent="0.2">
      <c r="A58">
        <v>85511</v>
      </c>
      <c r="G58" t="s">
        <v>94</v>
      </c>
      <c r="H58" t="s">
        <v>93</v>
      </c>
      <c r="M58" s="1">
        <v>43930</v>
      </c>
      <c r="N58" t="s">
        <v>72</v>
      </c>
      <c r="O58">
        <v>38.869785</v>
      </c>
      <c r="P58">
        <v>-78.523054000000002</v>
      </c>
      <c r="Q58" s="1"/>
      <c r="R58" t="s">
        <v>92</v>
      </c>
      <c r="S58">
        <v>1</v>
      </c>
      <c r="T58">
        <v>9</v>
      </c>
      <c r="U58">
        <v>1</v>
      </c>
      <c r="V58">
        <v>48</v>
      </c>
      <c r="W58">
        <v>1</v>
      </c>
      <c r="X58" t="str">
        <f>_xlfn.XLOOKUP(A58,Table2[SignalID],Table2[Corridor],"",0,1)</f>
        <v/>
      </c>
    </row>
    <row r="59" spans="1:24" x14ac:dyDescent="0.2">
      <c r="A59">
        <v>85514</v>
      </c>
      <c r="G59" t="s">
        <v>86</v>
      </c>
      <c r="H59" t="s">
        <v>91</v>
      </c>
      <c r="M59" s="1">
        <v>43930</v>
      </c>
      <c r="N59" t="s">
        <v>72</v>
      </c>
      <c r="O59">
        <v>38.872498999999998</v>
      </c>
      <c r="P59">
        <v>-78.531148000000002</v>
      </c>
      <c r="Q59" s="1"/>
      <c r="R59" t="s">
        <v>90</v>
      </c>
      <c r="S59">
        <v>1</v>
      </c>
      <c r="T59">
        <v>9</v>
      </c>
      <c r="U59">
        <v>1</v>
      </c>
      <c r="V59">
        <v>51</v>
      </c>
      <c r="W59">
        <v>1</v>
      </c>
      <c r="X59" t="str">
        <f>_xlfn.XLOOKUP(A59,Table2[SignalID],Table2[Corridor],"",0,1)</f>
        <v/>
      </c>
    </row>
    <row r="60" spans="1:24" x14ac:dyDescent="0.2">
      <c r="A60">
        <v>85515</v>
      </c>
      <c r="G60" t="s">
        <v>89</v>
      </c>
      <c r="H60" t="s">
        <v>88</v>
      </c>
      <c r="M60" s="1">
        <v>43930</v>
      </c>
      <c r="N60" t="s">
        <v>72</v>
      </c>
      <c r="O60">
        <v>38.871068000000001</v>
      </c>
      <c r="P60">
        <v>-78.514409000000001</v>
      </c>
      <c r="Q60" s="1"/>
      <c r="R60" t="s">
        <v>87</v>
      </c>
      <c r="S60">
        <v>1</v>
      </c>
      <c r="T60">
        <v>9</v>
      </c>
      <c r="U60">
        <v>1</v>
      </c>
      <c r="V60">
        <v>53</v>
      </c>
      <c r="W60">
        <v>1</v>
      </c>
      <c r="X60" t="str">
        <f>_xlfn.XLOOKUP(A60,Table2[SignalID],Table2[Corridor],"",0,1)</f>
        <v/>
      </c>
    </row>
    <row r="61" spans="1:24" x14ac:dyDescent="0.2">
      <c r="A61">
        <v>85516</v>
      </c>
      <c r="G61" t="s">
        <v>86</v>
      </c>
      <c r="H61" t="s">
        <v>85</v>
      </c>
      <c r="M61" s="1">
        <v>43930</v>
      </c>
      <c r="N61" t="s">
        <v>72</v>
      </c>
      <c r="O61">
        <v>38.872898999999997</v>
      </c>
      <c r="P61">
        <v>-78.533994000000007</v>
      </c>
      <c r="Q61" s="1"/>
      <c r="R61" t="s">
        <v>84</v>
      </c>
      <c r="S61">
        <v>1</v>
      </c>
      <c r="T61">
        <v>9</v>
      </c>
      <c r="U61">
        <v>1</v>
      </c>
      <c r="V61">
        <v>52</v>
      </c>
      <c r="W61">
        <v>1</v>
      </c>
      <c r="X61" t="str">
        <f>_xlfn.XLOOKUP(A61,Table2[SignalID],Table2[Corridor],"",0,1)</f>
        <v/>
      </c>
    </row>
    <row r="62" spans="1:24" x14ac:dyDescent="0.2">
      <c r="A62">
        <v>93817</v>
      </c>
      <c r="G62" t="s">
        <v>63</v>
      </c>
      <c r="H62" t="s">
        <v>64</v>
      </c>
      <c r="M62" s="1">
        <v>42005</v>
      </c>
      <c r="N62" t="s">
        <v>82</v>
      </c>
      <c r="O62">
        <v>38.991548999999999</v>
      </c>
      <c r="P62">
        <v>-78.178476000000003</v>
      </c>
      <c r="Q62" s="1"/>
      <c r="R62" t="s">
        <v>83</v>
      </c>
      <c r="S62">
        <v>1</v>
      </c>
      <c r="T62">
        <v>9</v>
      </c>
      <c r="U62">
        <v>1</v>
      </c>
      <c r="V62">
        <v>33</v>
      </c>
      <c r="W62">
        <v>1</v>
      </c>
      <c r="X62" t="str">
        <f>_xlfn.XLOOKUP(A62,Table2[SignalID],Table2[Corridor],"",0,1)</f>
        <v/>
      </c>
    </row>
    <row r="63" spans="1:24" x14ac:dyDescent="0.2">
      <c r="A63">
        <v>93820</v>
      </c>
      <c r="G63" t="s">
        <v>81</v>
      </c>
      <c r="H63" t="s">
        <v>80</v>
      </c>
      <c r="M63" s="1">
        <v>44362</v>
      </c>
      <c r="N63" t="s">
        <v>72</v>
      </c>
      <c r="O63">
        <v>38.966043999999997</v>
      </c>
      <c r="P63">
        <v>-78.189819</v>
      </c>
      <c r="Q63" s="1"/>
      <c r="R63" t="s">
        <v>79</v>
      </c>
      <c r="S63">
        <v>1</v>
      </c>
      <c r="T63">
        <v>9</v>
      </c>
      <c r="U63">
        <v>1</v>
      </c>
      <c r="V63">
        <v>67</v>
      </c>
      <c r="W63">
        <v>1</v>
      </c>
      <c r="X63" t="str">
        <f>_xlfn.XLOOKUP(A63,Table2[SignalID],Table2[Corridor],"",0,1)</f>
        <v/>
      </c>
    </row>
    <row r="64" spans="1:24" x14ac:dyDescent="0.2">
      <c r="A64">
        <v>807206</v>
      </c>
      <c r="G64" t="s">
        <v>78</v>
      </c>
      <c r="H64" t="s">
        <v>77</v>
      </c>
      <c r="M64" s="1">
        <v>43551</v>
      </c>
      <c r="N64" t="s">
        <v>72</v>
      </c>
      <c r="O64">
        <v>38.285007700000001</v>
      </c>
      <c r="P64">
        <v>-78.914591799999997</v>
      </c>
      <c r="Q64" s="1"/>
      <c r="R64" t="s">
        <v>76</v>
      </c>
      <c r="S64">
        <v>1</v>
      </c>
      <c r="T64">
        <v>9</v>
      </c>
      <c r="U64">
        <v>1</v>
      </c>
      <c r="V64">
        <v>63</v>
      </c>
      <c r="W64">
        <v>1</v>
      </c>
      <c r="X64" t="str">
        <f>_xlfn.XLOOKUP(A64,Table2[SignalID],Table2[Corridor],"",0,1)</f>
        <v/>
      </c>
    </row>
    <row r="65" spans="1:24" x14ac:dyDescent="0.2">
      <c r="A65">
        <v>807217</v>
      </c>
      <c r="G65" t="s">
        <v>75</v>
      </c>
      <c r="H65" t="s">
        <v>74</v>
      </c>
      <c r="M65" s="1">
        <v>44140</v>
      </c>
      <c r="N65" t="s">
        <v>72</v>
      </c>
      <c r="O65">
        <v>38.181030999999997</v>
      </c>
      <c r="P65">
        <v>-79.032025000000004</v>
      </c>
      <c r="Q65" s="1"/>
      <c r="R65" t="s">
        <v>73</v>
      </c>
      <c r="S65">
        <v>1</v>
      </c>
      <c r="T65">
        <v>9</v>
      </c>
      <c r="U65">
        <v>1</v>
      </c>
      <c r="V65">
        <v>62</v>
      </c>
      <c r="W65">
        <v>3</v>
      </c>
      <c r="X65" t="str">
        <f>_xlfn.XLOOKUP(A65,Table2[SignalID],Table2[Corridor],"",0,1)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A5A6-2DA9-4537-9799-9EBA3A0306D9}">
  <dimension ref="A1:N68"/>
  <sheetViews>
    <sheetView workbookViewId="0">
      <selection activeCell="E41" sqref="E41"/>
    </sheetView>
  </sheetViews>
  <sheetFormatPr defaultRowHeight="12" x14ac:dyDescent="0.2"/>
  <cols>
    <col min="1" max="1" width="10.6640625" bestFit="1" customWidth="1"/>
    <col min="2" max="2" width="11.1640625" bestFit="1" customWidth="1"/>
    <col min="3" max="3" width="12" bestFit="1" customWidth="1"/>
    <col min="4" max="4" width="21" bestFit="1" customWidth="1"/>
    <col min="5" max="5" width="38.6640625" bestFit="1" customWidth="1"/>
    <col min="6" max="6" width="13.83203125" bestFit="1" customWidth="1"/>
    <col min="7" max="7" width="9.1640625" bestFit="1" customWidth="1"/>
    <col min="8" max="8" width="16.1640625" bestFit="1" customWidth="1"/>
    <col min="9" max="9" width="8.1640625" bestFit="1" customWidth="1"/>
    <col min="10" max="10" width="9.5" bestFit="1" customWidth="1"/>
    <col min="11" max="11" width="15.33203125" bestFit="1" customWidth="1"/>
    <col min="12" max="12" width="13.6640625" bestFit="1" customWidth="1"/>
    <col min="13" max="13" width="10.83203125" bestFit="1" customWidth="1"/>
    <col min="14" max="14" width="13.83203125" bestFit="1" customWidth="1"/>
  </cols>
  <sheetData>
    <row r="1" spans="1:14" x14ac:dyDescent="0.2">
      <c r="A1" t="s">
        <v>0</v>
      </c>
      <c r="B1" t="s">
        <v>66</v>
      </c>
      <c r="C1" t="s">
        <v>67</v>
      </c>
      <c r="D1" t="s">
        <v>198</v>
      </c>
      <c r="E1" t="s">
        <v>197</v>
      </c>
      <c r="F1" t="s">
        <v>196</v>
      </c>
      <c r="G1" t="s">
        <v>195</v>
      </c>
      <c r="H1" t="s">
        <v>194</v>
      </c>
      <c r="I1" t="s">
        <v>193</v>
      </c>
      <c r="J1" t="s">
        <v>192</v>
      </c>
      <c r="K1" t="s">
        <v>191</v>
      </c>
      <c r="L1" t="s">
        <v>14</v>
      </c>
      <c r="M1" t="s">
        <v>190</v>
      </c>
    </row>
    <row r="2" spans="1:14" x14ac:dyDescent="0.2">
      <c r="A2">
        <v>9001</v>
      </c>
      <c r="B2">
        <v>38.786121999999999</v>
      </c>
      <c r="C2">
        <v>-77.538336000000001</v>
      </c>
      <c r="D2" t="s">
        <v>272</v>
      </c>
      <c r="E2" t="s">
        <v>271</v>
      </c>
      <c r="F2" t="s">
        <v>270</v>
      </c>
      <c r="G2">
        <v>1</v>
      </c>
      <c r="H2">
        <v>9</v>
      </c>
      <c r="I2">
        <v>1</v>
      </c>
      <c r="J2">
        <v>46</v>
      </c>
      <c r="K2">
        <v>10</v>
      </c>
      <c r="L2" t="s">
        <v>269</v>
      </c>
      <c r="M2" s="1">
        <v>43853</v>
      </c>
      <c r="N2" t="str">
        <f>_xlfn.XLOOKUP(A2,Table2[SignalID],Table2[Corridor],"",0)</f>
        <v/>
      </c>
    </row>
    <row r="3" spans="1:14" x14ac:dyDescent="0.2">
      <c r="A3">
        <v>9005</v>
      </c>
      <c r="B3">
        <v>39.187408400000002</v>
      </c>
      <c r="C3">
        <v>-77.682206699999995</v>
      </c>
      <c r="D3" t="s">
        <v>321</v>
      </c>
      <c r="E3" t="s">
        <v>42</v>
      </c>
      <c r="F3" t="s">
        <v>274</v>
      </c>
      <c r="G3">
        <v>1</v>
      </c>
      <c r="H3">
        <v>9</v>
      </c>
      <c r="I3">
        <v>1</v>
      </c>
      <c r="J3">
        <v>38</v>
      </c>
      <c r="K3">
        <v>4</v>
      </c>
      <c r="L3" t="s">
        <v>273</v>
      </c>
      <c r="M3" s="1">
        <v>43740</v>
      </c>
      <c r="N3" t="str">
        <f>_xlfn.XLOOKUP(A3,Table2[SignalID],Table2[Corridor],"",0)</f>
        <v/>
      </c>
    </row>
    <row r="4" spans="1:14" x14ac:dyDescent="0.2">
      <c r="A4">
        <v>29025</v>
      </c>
      <c r="B4">
        <v>38.874464000000003</v>
      </c>
      <c r="C4">
        <v>-77.227130000000002</v>
      </c>
      <c r="D4" t="s">
        <v>244</v>
      </c>
      <c r="E4" t="s">
        <v>223</v>
      </c>
      <c r="F4" t="s">
        <v>268</v>
      </c>
      <c r="G4">
        <v>2</v>
      </c>
      <c r="H4">
        <v>9</v>
      </c>
      <c r="I4">
        <v>1</v>
      </c>
      <c r="J4">
        <v>67</v>
      </c>
      <c r="K4">
        <v>1</v>
      </c>
      <c r="L4" t="s">
        <v>72</v>
      </c>
      <c r="M4" s="1">
        <v>43978</v>
      </c>
      <c r="N4" t="str">
        <f>_xlfn.XLOOKUP(A4,Table2[SignalID],Table2[Corridor],"",0)</f>
        <v/>
      </c>
    </row>
    <row r="5" spans="1:14" x14ac:dyDescent="0.2">
      <c r="A5">
        <v>29026</v>
      </c>
      <c r="B5">
        <v>38.874116999999998</v>
      </c>
      <c r="C5">
        <v>-77.231396000000004</v>
      </c>
      <c r="D5" t="s">
        <v>244</v>
      </c>
      <c r="E5" t="s">
        <v>267</v>
      </c>
      <c r="F5" t="s">
        <v>266</v>
      </c>
      <c r="G5">
        <v>1</v>
      </c>
      <c r="H5">
        <v>9</v>
      </c>
      <c r="I5">
        <v>1</v>
      </c>
      <c r="J5">
        <v>68</v>
      </c>
      <c r="K5">
        <v>1</v>
      </c>
      <c r="L5" t="s">
        <v>72</v>
      </c>
      <c r="M5" s="1">
        <v>43978</v>
      </c>
      <c r="N5" t="str">
        <f>_xlfn.XLOOKUP(A5,Table2[SignalID],Table2[Corridor],"",0)</f>
        <v/>
      </c>
    </row>
    <row r="6" spans="1:14" x14ac:dyDescent="0.2">
      <c r="A6">
        <v>29030</v>
      </c>
      <c r="B6">
        <v>38.873910000000002</v>
      </c>
      <c r="C6">
        <v>-77.233228999999994</v>
      </c>
      <c r="D6" t="s">
        <v>244</v>
      </c>
      <c r="E6" t="s">
        <v>265</v>
      </c>
      <c r="F6" t="s">
        <v>264</v>
      </c>
      <c r="G6">
        <v>1</v>
      </c>
      <c r="H6">
        <v>9</v>
      </c>
      <c r="I6">
        <v>1</v>
      </c>
      <c r="J6">
        <v>69</v>
      </c>
      <c r="K6">
        <v>1</v>
      </c>
      <c r="L6" t="s">
        <v>72</v>
      </c>
      <c r="M6" s="1">
        <v>43978</v>
      </c>
      <c r="N6" t="str">
        <f>_xlfn.XLOOKUP(A6,Table2[SignalID],Table2[Corridor],"",0)</f>
        <v/>
      </c>
    </row>
    <row r="7" spans="1:14" x14ac:dyDescent="0.2">
      <c r="A7">
        <v>29035</v>
      </c>
      <c r="B7">
        <v>38.873693000000003</v>
      </c>
      <c r="C7">
        <v>-77.236000000000004</v>
      </c>
      <c r="D7" t="s">
        <v>244</v>
      </c>
      <c r="E7" t="s">
        <v>263</v>
      </c>
      <c r="F7" t="s">
        <v>262</v>
      </c>
      <c r="G7">
        <v>1</v>
      </c>
      <c r="H7">
        <v>9</v>
      </c>
      <c r="I7">
        <v>1</v>
      </c>
      <c r="J7">
        <v>70</v>
      </c>
      <c r="K7">
        <v>1</v>
      </c>
      <c r="L7" t="s">
        <v>72</v>
      </c>
      <c r="M7" s="1">
        <v>43978</v>
      </c>
      <c r="N7" t="str">
        <f>_xlfn.XLOOKUP(A7,Table2[SignalID],Table2[Corridor],"",0)</f>
        <v/>
      </c>
    </row>
    <row r="8" spans="1:14" x14ac:dyDescent="0.2">
      <c r="A8">
        <v>29040</v>
      </c>
      <c r="B8">
        <v>38.872995000000003</v>
      </c>
      <c r="C8">
        <v>-77.246145999999996</v>
      </c>
      <c r="D8" t="s">
        <v>244</v>
      </c>
      <c r="E8" t="s">
        <v>261</v>
      </c>
      <c r="F8" t="s">
        <v>260</v>
      </c>
      <c r="G8">
        <v>1</v>
      </c>
      <c r="H8">
        <v>9</v>
      </c>
      <c r="I8">
        <v>1</v>
      </c>
      <c r="J8">
        <v>71</v>
      </c>
      <c r="K8">
        <v>1</v>
      </c>
      <c r="L8" t="s">
        <v>72</v>
      </c>
      <c r="M8" s="1">
        <v>43978</v>
      </c>
      <c r="N8" t="str">
        <f>_xlfn.XLOOKUP(A8,Table2[SignalID],Table2[Corridor],"",0)</f>
        <v/>
      </c>
    </row>
    <row r="9" spans="1:14" x14ac:dyDescent="0.2">
      <c r="A9">
        <v>29041</v>
      </c>
      <c r="B9">
        <v>38.872788</v>
      </c>
      <c r="C9">
        <v>-77.249070000000003</v>
      </c>
      <c r="D9" t="s">
        <v>244</v>
      </c>
      <c r="E9" t="s">
        <v>259</v>
      </c>
      <c r="F9" t="s">
        <v>258</v>
      </c>
      <c r="G9">
        <v>1</v>
      </c>
      <c r="H9">
        <v>9</v>
      </c>
      <c r="I9">
        <v>1</v>
      </c>
      <c r="J9">
        <v>72</v>
      </c>
      <c r="K9">
        <v>1</v>
      </c>
      <c r="L9" t="s">
        <v>72</v>
      </c>
      <c r="M9" s="1">
        <v>43978</v>
      </c>
      <c r="N9" t="str">
        <f>_xlfn.XLOOKUP(A9,Table2[SignalID],Table2[Corridor],"",0)</f>
        <v/>
      </c>
    </row>
    <row r="10" spans="1:14" x14ac:dyDescent="0.2">
      <c r="A10">
        <v>29042</v>
      </c>
      <c r="B10">
        <v>38.872627000000001</v>
      </c>
      <c r="C10">
        <v>-77.251588999999996</v>
      </c>
      <c r="D10" t="s">
        <v>244</v>
      </c>
      <c r="E10" t="s">
        <v>257</v>
      </c>
      <c r="F10" t="s">
        <v>256</v>
      </c>
      <c r="G10">
        <v>1</v>
      </c>
      <c r="H10">
        <v>9</v>
      </c>
      <c r="I10">
        <v>1</v>
      </c>
      <c r="J10">
        <v>73</v>
      </c>
      <c r="K10">
        <v>1</v>
      </c>
      <c r="L10" t="s">
        <v>72</v>
      </c>
      <c r="M10" s="1">
        <v>43978</v>
      </c>
      <c r="N10" t="str">
        <f>_xlfn.XLOOKUP(A10,Table2[SignalID],Table2[Corridor],"",0)</f>
        <v/>
      </c>
    </row>
    <row r="11" spans="1:14" x14ac:dyDescent="0.2">
      <c r="A11">
        <v>29045</v>
      </c>
      <c r="B11">
        <v>38.872259999999997</v>
      </c>
      <c r="C11">
        <v>-77.263164000000003</v>
      </c>
      <c r="D11" t="s">
        <v>244</v>
      </c>
      <c r="E11" t="s">
        <v>255</v>
      </c>
      <c r="F11" t="s">
        <v>254</v>
      </c>
      <c r="G11">
        <v>1</v>
      </c>
      <c r="H11">
        <v>9</v>
      </c>
      <c r="I11">
        <v>1</v>
      </c>
      <c r="J11">
        <v>74</v>
      </c>
      <c r="K11">
        <v>1</v>
      </c>
      <c r="L11" t="s">
        <v>72</v>
      </c>
      <c r="M11" s="1">
        <v>43978</v>
      </c>
      <c r="N11" t="str">
        <f>_xlfn.XLOOKUP(A11,Table2[SignalID],Table2[Corridor],"",0)</f>
        <v/>
      </c>
    </row>
    <row r="12" spans="1:14" x14ac:dyDescent="0.2">
      <c r="A12">
        <v>29132</v>
      </c>
      <c r="B12">
        <v>38.793275000000001</v>
      </c>
      <c r="C12">
        <v>-77.622865000000004</v>
      </c>
      <c r="D12" t="s">
        <v>244</v>
      </c>
      <c r="E12" t="s">
        <v>253</v>
      </c>
      <c r="F12" t="s">
        <v>252</v>
      </c>
      <c r="G12">
        <v>1</v>
      </c>
      <c r="H12">
        <v>9</v>
      </c>
      <c r="I12">
        <v>1</v>
      </c>
      <c r="J12">
        <v>75</v>
      </c>
      <c r="K12">
        <v>1</v>
      </c>
      <c r="L12" t="s">
        <v>72</v>
      </c>
      <c r="M12" s="1">
        <v>43978</v>
      </c>
      <c r="N12" t="str">
        <f>_xlfn.XLOOKUP(A12,Table2[SignalID],Table2[Corridor],"",0)</f>
        <v/>
      </c>
    </row>
    <row r="13" spans="1:14" x14ac:dyDescent="0.2">
      <c r="A13">
        <v>29135</v>
      </c>
      <c r="B13">
        <v>38.794297999999998</v>
      </c>
      <c r="C13">
        <v>-77.619146999999998</v>
      </c>
      <c r="D13" t="s">
        <v>244</v>
      </c>
      <c r="E13" t="s">
        <v>251</v>
      </c>
      <c r="F13" t="s">
        <v>250</v>
      </c>
      <c r="G13">
        <v>1</v>
      </c>
      <c r="H13">
        <v>9</v>
      </c>
      <c r="I13">
        <v>1</v>
      </c>
      <c r="J13">
        <v>76</v>
      </c>
      <c r="K13">
        <v>1</v>
      </c>
      <c r="L13" t="s">
        <v>72</v>
      </c>
      <c r="M13" s="1">
        <v>43978</v>
      </c>
      <c r="N13" t="str">
        <f>_xlfn.XLOOKUP(A13,Table2[SignalID],Table2[Corridor],"",0)</f>
        <v/>
      </c>
    </row>
    <row r="14" spans="1:14" x14ac:dyDescent="0.2">
      <c r="A14">
        <v>29137</v>
      </c>
      <c r="B14">
        <v>38.791293000000003</v>
      </c>
      <c r="C14">
        <v>-77.630302</v>
      </c>
      <c r="D14" t="s">
        <v>244</v>
      </c>
      <c r="E14" t="s">
        <v>249</v>
      </c>
      <c r="F14" t="s">
        <v>248</v>
      </c>
      <c r="G14">
        <v>1</v>
      </c>
      <c r="H14">
        <v>9</v>
      </c>
      <c r="I14">
        <v>1</v>
      </c>
      <c r="J14">
        <v>77</v>
      </c>
      <c r="K14">
        <v>1</v>
      </c>
      <c r="L14" t="s">
        <v>72</v>
      </c>
      <c r="M14" s="1">
        <v>43978</v>
      </c>
      <c r="N14" t="str">
        <f>_xlfn.XLOOKUP(A14,Table2[SignalID],Table2[Corridor],"",0)</f>
        <v/>
      </c>
    </row>
    <row r="15" spans="1:14" x14ac:dyDescent="0.2">
      <c r="A15">
        <v>29138</v>
      </c>
      <c r="B15">
        <v>38.786428000000001</v>
      </c>
      <c r="C15">
        <v>-77.650373000000002</v>
      </c>
      <c r="D15" t="s">
        <v>244</v>
      </c>
      <c r="E15" t="s">
        <v>247</v>
      </c>
      <c r="F15" t="s">
        <v>245</v>
      </c>
      <c r="G15">
        <v>1</v>
      </c>
      <c r="H15">
        <v>9</v>
      </c>
      <c r="I15">
        <v>1</v>
      </c>
      <c r="J15">
        <v>78</v>
      </c>
      <c r="K15">
        <v>1</v>
      </c>
      <c r="L15" t="s">
        <v>72</v>
      </c>
      <c r="M15" s="1">
        <v>43978</v>
      </c>
      <c r="N15" t="str">
        <f>_xlfn.XLOOKUP(A15,Table2[SignalID],Table2[Corridor],"",0)</f>
        <v/>
      </c>
    </row>
    <row r="16" spans="1:14" x14ac:dyDescent="0.2">
      <c r="A16">
        <v>29140</v>
      </c>
      <c r="B16">
        <v>38.783273999999999</v>
      </c>
      <c r="C16">
        <v>-77.662710000000004</v>
      </c>
      <c r="D16" t="s">
        <v>244</v>
      </c>
      <c r="E16" t="s">
        <v>246</v>
      </c>
      <c r="F16" t="s">
        <v>245</v>
      </c>
      <c r="G16">
        <v>1</v>
      </c>
      <c r="H16">
        <v>9</v>
      </c>
      <c r="I16">
        <v>1</v>
      </c>
      <c r="J16">
        <v>79</v>
      </c>
      <c r="K16">
        <v>1</v>
      </c>
      <c r="L16" t="s">
        <v>72</v>
      </c>
      <c r="M16" s="1">
        <v>43978</v>
      </c>
      <c r="N16" t="str">
        <f>_xlfn.XLOOKUP(A16,Table2[SignalID],Table2[Corridor],"",0)</f>
        <v/>
      </c>
    </row>
    <row r="17" spans="1:14" x14ac:dyDescent="0.2">
      <c r="A17">
        <v>29150</v>
      </c>
      <c r="B17">
        <v>38.792378999999997</v>
      </c>
      <c r="C17">
        <v>-77.626313999999994</v>
      </c>
      <c r="D17" t="s">
        <v>244</v>
      </c>
      <c r="E17" t="s">
        <v>243</v>
      </c>
      <c r="F17" t="s">
        <v>242</v>
      </c>
      <c r="G17">
        <v>1</v>
      </c>
      <c r="H17">
        <v>9</v>
      </c>
      <c r="I17">
        <v>1</v>
      </c>
      <c r="J17">
        <v>80</v>
      </c>
      <c r="K17">
        <v>1</v>
      </c>
      <c r="L17" t="s">
        <v>72</v>
      </c>
      <c r="M17" s="1">
        <v>43978</v>
      </c>
      <c r="N17" t="str">
        <f>_xlfn.XLOOKUP(A17,Table2[SignalID],Table2[Corridor],"",0)</f>
        <v/>
      </c>
    </row>
    <row r="18" spans="1:14" x14ac:dyDescent="0.2">
      <c r="A18">
        <v>50045</v>
      </c>
      <c r="B18">
        <v>38.865549000000001</v>
      </c>
      <c r="C18">
        <v>-77.233922000000007</v>
      </c>
      <c r="D18" t="s">
        <v>318</v>
      </c>
      <c r="E18" t="s">
        <v>317</v>
      </c>
      <c r="F18" t="s">
        <v>316</v>
      </c>
      <c r="G18">
        <v>1</v>
      </c>
      <c r="H18">
        <v>9</v>
      </c>
      <c r="I18">
        <v>1</v>
      </c>
      <c r="J18">
        <v>81</v>
      </c>
      <c r="K18">
        <v>1</v>
      </c>
      <c r="L18" t="s">
        <v>269</v>
      </c>
      <c r="M18" s="1">
        <v>1</v>
      </c>
      <c r="N18" t="str">
        <f>_xlfn.XLOOKUP(A18,Table2[SignalID],Table2[Corridor],"",0)</f>
        <v/>
      </c>
    </row>
    <row r="19" spans="1:14" x14ac:dyDescent="0.2">
      <c r="A19">
        <v>50050</v>
      </c>
      <c r="B19">
        <v>38.865523000000003</v>
      </c>
      <c r="C19">
        <v>-77.235657000000003</v>
      </c>
      <c r="D19" t="s">
        <v>318</v>
      </c>
      <c r="E19" t="s">
        <v>315</v>
      </c>
      <c r="F19" t="s">
        <v>314</v>
      </c>
      <c r="G19">
        <v>1</v>
      </c>
      <c r="H19">
        <v>9</v>
      </c>
      <c r="I19">
        <v>1</v>
      </c>
      <c r="J19">
        <v>82</v>
      </c>
      <c r="K19">
        <v>1</v>
      </c>
      <c r="L19" t="s">
        <v>269</v>
      </c>
      <c r="M19" s="1">
        <v>1</v>
      </c>
      <c r="N19" t="str">
        <f>_xlfn.XLOOKUP(A19,Table2[SignalID],Table2[Corridor],"",0)</f>
        <v/>
      </c>
    </row>
    <row r="20" spans="1:14" x14ac:dyDescent="0.2">
      <c r="A20">
        <v>50052</v>
      </c>
      <c r="B20">
        <v>38.865436000000003</v>
      </c>
      <c r="C20">
        <v>-77.238061000000002</v>
      </c>
      <c r="D20" t="s">
        <v>318</v>
      </c>
      <c r="E20" t="s">
        <v>281</v>
      </c>
      <c r="F20" t="s">
        <v>280</v>
      </c>
      <c r="G20">
        <v>1</v>
      </c>
      <c r="H20">
        <v>9</v>
      </c>
      <c r="I20">
        <v>1</v>
      </c>
      <c r="J20">
        <v>83</v>
      </c>
      <c r="K20">
        <v>1</v>
      </c>
      <c r="L20" t="s">
        <v>269</v>
      </c>
      <c r="M20" s="1">
        <v>32874</v>
      </c>
      <c r="N20" t="str">
        <f>_xlfn.XLOOKUP(A20,Table2[SignalID],Table2[Corridor],"",0)</f>
        <v/>
      </c>
    </row>
    <row r="21" spans="1:14" x14ac:dyDescent="0.2">
      <c r="A21">
        <v>50055</v>
      </c>
      <c r="B21">
        <v>38.865433000000003</v>
      </c>
      <c r="C21">
        <v>-77.240272000000004</v>
      </c>
      <c r="D21" t="s">
        <v>318</v>
      </c>
      <c r="E21" t="s">
        <v>279</v>
      </c>
      <c r="F21" t="s">
        <v>278</v>
      </c>
      <c r="G21">
        <v>1</v>
      </c>
      <c r="H21">
        <v>9</v>
      </c>
      <c r="I21">
        <v>1</v>
      </c>
      <c r="J21">
        <v>84</v>
      </c>
      <c r="K21">
        <v>1</v>
      </c>
      <c r="L21" t="s">
        <v>269</v>
      </c>
      <c r="M21" s="1">
        <v>32874</v>
      </c>
      <c r="N21" t="str">
        <f>_xlfn.XLOOKUP(A21,Table2[SignalID],Table2[Corridor],"",0)</f>
        <v/>
      </c>
    </row>
    <row r="22" spans="1:14" x14ac:dyDescent="0.2">
      <c r="A22">
        <v>50060</v>
      </c>
      <c r="B22">
        <v>38.865344999999998</v>
      </c>
      <c r="C22">
        <v>-77.246562999999995</v>
      </c>
      <c r="D22" t="s">
        <v>318</v>
      </c>
      <c r="E22" t="s">
        <v>261</v>
      </c>
      <c r="F22" t="s">
        <v>313</v>
      </c>
      <c r="G22">
        <v>1</v>
      </c>
      <c r="H22">
        <v>9</v>
      </c>
      <c r="I22">
        <v>1</v>
      </c>
      <c r="J22">
        <v>85</v>
      </c>
      <c r="K22">
        <v>1</v>
      </c>
      <c r="L22" t="s">
        <v>269</v>
      </c>
      <c r="M22" s="1">
        <v>1</v>
      </c>
      <c r="N22" t="str">
        <f>_xlfn.XLOOKUP(A22,Table2[SignalID],Table2[Corridor],"",0)</f>
        <v/>
      </c>
    </row>
    <row r="23" spans="1:14" x14ac:dyDescent="0.2">
      <c r="A23">
        <v>50065</v>
      </c>
      <c r="B23">
        <v>38.865271999999997</v>
      </c>
      <c r="C23">
        <v>-77.251802999999995</v>
      </c>
      <c r="D23" t="s">
        <v>318</v>
      </c>
      <c r="E23" t="s">
        <v>312</v>
      </c>
      <c r="F23" t="s">
        <v>311</v>
      </c>
      <c r="G23">
        <v>1</v>
      </c>
      <c r="H23">
        <v>9</v>
      </c>
      <c r="I23">
        <v>1</v>
      </c>
      <c r="J23">
        <v>86</v>
      </c>
      <c r="K23">
        <v>1</v>
      </c>
      <c r="L23" t="s">
        <v>269</v>
      </c>
      <c r="M23" s="1">
        <v>1</v>
      </c>
      <c r="N23" t="str">
        <f>_xlfn.XLOOKUP(A23,Table2[SignalID],Table2[Corridor],"",0)</f>
        <v/>
      </c>
    </row>
    <row r="24" spans="1:14" x14ac:dyDescent="0.2">
      <c r="A24">
        <v>50070</v>
      </c>
      <c r="B24">
        <v>38.865136999999997</v>
      </c>
      <c r="C24">
        <v>-77.258720999999994</v>
      </c>
      <c r="D24" t="s">
        <v>318</v>
      </c>
      <c r="E24" t="s">
        <v>310</v>
      </c>
      <c r="F24" t="s">
        <v>309</v>
      </c>
      <c r="G24">
        <v>1</v>
      </c>
      <c r="H24">
        <v>9</v>
      </c>
      <c r="I24">
        <v>1</v>
      </c>
      <c r="J24">
        <v>87</v>
      </c>
      <c r="K24">
        <v>1</v>
      </c>
      <c r="L24" t="s">
        <v>269</v>
      </c>
      <c r="M24" s="1">
        <v>1</v>
      </c>
      <c r="N24" t="str">
        <f>_xlfn.XLOOKUP(A24,Table2[SignalID],Table2[Corridor],"",0)</f>
        <v/>
      </c>
    </row>
    <row r="25" spans="1:14" x14ac:dyDescent="0.2">
      <c r="A25">
        <v>50075</v>
      </c>
      <c r="B25">
        <v>38.865088</v>
      </c>
      <c r="C25">
        <v>-77.261945999999995</v>
      </c>
      <c r="D25" t="s">
        <v>318</v>
      </c>
      <c r="E25" t="s">
        <v>255</v>
      </c>
      <c r="F25" t="s">
        <v>277</v>
      </c>
      <c r="G25">
        <v>1</v>
      </c>
      <c r="H25">
        <v>9</v>
      </c>
      <c r="I25">
        <v>1</v>
      </c>
      <c r="J25">
        <v>88</v>
      </c>
      <c r="K25">
        <v>1</v>
      </c>
      <c r="L25" t="s">
        <v>269</v>
      </c>
      <c r="M25" s="1">
        <v>32874</v>
      </c>
      <c r="N25" t="str">
        <f>_xlfn.XLOOKUP(A25,Table2[SignalID],Table2[Corridor],"",0)</f>
        <v/>
      </c>
    </row>
    <row r="26" spans="1:14" x14ac:dyDescent="0.2">
      <c r="A26">
        <v>50077</v>
      </c>
      <c r="B26">
        <v>38.865048999999999</v>
      </c>
      <c r="C26">
        <v>-77.265281000000002</v>
      </c>
      <c r="D26" t="s">
        <v>318</v>
      </c>
      <c r="E26" t="s">
        <v>308</v>
      </c>
      <c r="F26" t="s">
        <v>307</v>
      </c>
      <c r="G26">
        <v>1</v>
      </c>
      <c r="H26">
        <v>9</v>
      </c>
      <c r="I26">
        <v>1</v>
      </c>
      <c r="J26">
        <v>89</v>
      </c>
      <c r="K26">
        <v>1</v>
      </c>
      <c r="L26" t="s">
        <v>269</v>
      </c>
      <c r="M26" s="1">
        <v>1</v>
      </c>
      <c r="N26" t="str">
        <f>_xlfn.XLOOKUP(A26,Table2[SignalID],Table2[Corridor],"",0)</f>
        <v/>
      </c>
    </row>
    <row r="27" spans="1:14" x14ac:dyDescent="0.2">
      <c r="A27">
        <v>50085</v>
      </c>
      <c r="B27">
        <v>38.870324099999998</v>
      </c>
      <c r="C27">
        <v>-77.369612000000004</v>
      </c>
      <c r="D27" t="s">
        <v>319</v>
      </c>
      <c r="E27" t="s">
        <v>48</v>
      </c>
      <c r="F27" t="s">
        <v>306</v>
      </c>
      <c r="G27">
        <v>1</v>
      </c>
      <c r="H27">
        <v>9</v>
      </c>
      <c r="I27">
        <v>1</v>
      </c>
      <c r="J27">
        <v>8</v>
      </c>
      <c r="K27">
        <v>10</v>
      </c>
      <c r="L27" t="s">
        <v>269</v>
      </c>
      <c r="M27" s="1">
        <v>1</v>
      </c>
      <c r="N27" t="str">
        <f>_xlfn.XLOOKUP(A27,Table2[SignalID],Table2[Corridor],"",0)</f>
        <v/>
      </c>
    </row>
    <row r="28" spans="1:14" x14ac:dyDescent="0.2">
      <c r="A28">
        <v>50086</v>
      </c>
      <c r="B28">
        <v>38.871484100000004</v>
      </c>
      <c r="C28">
        <v>-77.373290499999996</v>
      </c>
      <c r="D28" t="s">
        <v>319</v>
      </c>
      <c r="E28" t="s">
        <v>305</v>
      </c>
      <c r="F28" t="s">
        <v>304</v>
      </c>
      <c r="G28">
        <v>1</v>
      </c>
      <c r="H28">
        <v>9</v>
      </c>
      <c r="I28">
        <v>1</v>
      </c>
      <c r="J28">
        <v>12</v>
      </c>
      <c r="K28">
        <v>10</v>
      </c>
      <c r="L28" t="s">
        <v>269</v>
      </c>
      <c r="M28" s="1">
        <v>1</v>
      </c>
      <c r="N28" t="str">
        <f>_xlfn.XLOOKUP(A28,Table2[SignalID],Table2[Corridor],"",0)</f>
        <v/>
      </c>
    </row>
    <row r="29" spans="1:14" x14ac:dyDescent="0.2">
      <c r="A29">
        <v>50093</v>
      </c>
      <c r="B29">
        <v>38.872685500000003</v>
      </c>
      <c r="C29">
        <v>-77.3767833</v>
      </c>
      <c r="D29" t="s">
        <v>319</v>
      </c>
      <c r="E29" t="s">
        <v>49</v>
      </c>
      <c r="F29" t="s">
        <v>303</v>
      </c>
      <c r="G29">
        <v>1</v>
      </c>
      <c r="H29">
        <v>9</v>
      </c>
      <c r="I29">
        <v>1</v>
      </c>
      <c r="J29">
        <v>13</v>
      </c>
      <c r="K29">
        <v>10</v>
      </c>
      <c r="L29" t="s">
        <v>269</v>
      </c>
      <c r="M29" s="1">
        <v>1</v>
      </c>
      <c r="N29" t="str">
        <f>_xlfn.XLOOKUP(A29,Table2[SignalID],Table2[Corridor],"",0)</f>
        <v/>
      </c>
    </row>
    <row r="30" spans="1:14" x14ac:dyDescent="0.2">
      <c r="A30">
        <v>50100</v>
      </c>
      <c r="B30">
        <v>38.877576500000004</v>
      </c>
      <c r="C30">
        <v>-77.389251900000005</v>
      </c>
      <c r="D30" t="s">
        <v>319</v>
      </c>
      <c r="E30" t="s">
        <v>50</v>
      </c>
      <c r="F30" t="s">
        <v>302</v>
      </c>
      <c r="G30">
        <v>1</v>
      </c>
      <c r="H30">
        <v>9</v>
      </c>
      <c r="I30">
        <v>1</v>
      </c>
      <c r="J30">
        <v>15</v>
      </c>
      <c r="K30">
        <v>10</v>
      </c>
      <c r="L30" t="s">
        <v>269</v>
      </c>
      <c r="M30" s="1">
        <v>1</v>
      </c>
      <c r="N30" t="str">
        <f>_xlfn.XLOOKUP(A30,Table2[SignalID],Table2[Corridor],"",0)</f>
        <v/>
      </c>
    </row>
    <row r="31" spans="1:14" x14ac:dyDescent="0.2">
      <c r="A31">
        <v>50105</v>
      </c>
      <c r="B31">
        <v>38.879976499999998</v>
      </c>
      <c r="C31">
        <v>-77.395599099999998</v>
      </c>
      <c r="D31" t="s">
        <v>319</v>
      </c>
      <c r="E31" t="s">
        <v>51</v>
      </c>
      <c r="F31" t="s">
        <v>301</v>
      </c>
      <c r="G31">
        <v>1</v>
      </c>
      <c r="H31">
        <v>9</v>
      </c>
      <c r="I31">
        <v>1</v>
      </c>
      <c r="J31">
        <v>17</v>
      </c>
      <c r="K31">
        <v>10</v>
      </c>
      <c r="L31" t="s">
        <v>269</v>
      </c>
      <c r="M31" s="1">
        <v>1</v>
      </c>
      <c r="N31" t="str">
        <f>_xlfn.XLOOKUP(A31,Table2[SignalID],Table2[Corridor],"",0)</f>
        <v/>
      </c>
    </row>
    <row r="32" spans="1:14" x14ac:dyDescent="0.2">
      <c r="A32">
        <v>50108</v>
      </c>
      <c r="B32">
        <v>38.881070000000001</v>
      </c>
      <c r="C32">
        <v>-77.398420700000003</v>
      </c>
      <c r="D32" t="s">
        <v>319</v>
      </c>
      <c r="E32" t="s">
        <v>52</v>
      </c>
      <c r="F32" t="s">
        <v>300</v>
      </c>
      <c r="G32">
        <v>1</v>
      </c>
      <c r="H32">
        <v>9</v>
      </c>
      <c r="I32">
        <v>1</v>
      </c>
      <c r="J32">
        <v>18</v>
      </c>
      <c r="K32">
        <v>10</v>
      </c>
      <c r="L32" t="s">
        <v>269</v>
      </c>
      <c r="M32" s="1">
        <v>1</v>
      </c>
      <c r="N32" t="str">
        <f>_xlfn.XLOOKUP(A32,Table2[SignalID],Table2[Corridor],"",0)</f>
        <v/>
      </c>
    </row>
    <row r="33" spans="1:14" x14ac:dyDescent="0.2">
      <c r="A33">
        <v>50109</v>
      </c>
      <c r="B33">
        <v>38.882222499999997</v>
      </c>
      <c r="C33">
        <v>-77.401306899999994</v>
      </c>
      <c r="D33" t="s">
        <v>319</v>
      </c>
      <c r="E33" t="s">
        <v>53</v>
      </c>
      <c r="F33" t="s">
        <v>299</v>
      </c>
      <c r="G33">
        <v>1</v>
      </c>
      <c r="H33">
        <v>9</v>
      </c>
      <c r="I33">
        <v>1</v>
      </c>
      <c r="J33">
        <v>19</v>
      </c>
      <c r="K33">
        <v>10</v>
      </c>
      <c r="L33" t="s">
        <v>269</v>
      </c>
      <c r="M33" s="1">
        <v>1</v>
      </c>
      <c r="N33" t="str">
        <f>_xlfn.XLOOKUP(A33,Table2[SignalID],Table2[Corridor],"",0)</f>
        <v/>
      </c>
    </row>
    <row r="34" spans="1:14" x14ac:dyDescent="0.2">
      <c r="A34">
        <v>50110</v>
      </c>
      <c r="B34">
        <v>38.884298000000001</v>
      </c>
      <c r="C34">
        <v>-77.406619699999993</v>
      </c>
      <c r="D34" t="s">
        <v>319</v>
      </c>
      <c r="E34" t="s">
        <v>54</v>
      </c>
      <c r="F34" t="s">
        <v>298</v>
      </c>
      <c r="G34">
        <v>1</v>
      </c>
      <c r="H34">
        <v>9</v>
      </c>
      <c r="I34">
        <v>1</v>
      </c>
      <c r="J34">
        <v>20</v>
      </c>
      <c r="K34">
        <v>10</v>
      </c>
      <c r="L34" t="s">
        <v>269</v>
      </c>
      <c r="M34" s="1">
        <v>1</v>
      </c>
      <c r="N34" t="str">
        <f>_xlfn.XLOOKUP(A34,Table2[SignalID],Table2[Corridor],"",0)</f>
        <v/>
      </c>
    </row>
    <row r="35" spans="1:14" x14ac:dyDescent="0.2">
      <c r="A35">
        <v>50115</v>
      </c>
      <c r="B35">
        <v>38.887255600000003</v>
      </c>
      <c r="C35">
        <v>-77.414268199999995</v>
      </c>
      <c r="D35" t="s">
        <v>319</v>
      </c>
      <c r="E35" t="s">
        <v>55</v>
      </c>
      <c r="F35" t="s">
        <v>297</v>
      </c>
      <c r="G35">
        <v>1</v>
      </c>
      <c r="H35">
        <v>9</v>
      </c>
      <c r="I35">
        <v>1</v>
      </c>
      <c r="J35">
        <v>21</v>
      </c>
      <c r="K35">
        <v>10</v>
      </c>
      <c r="L35" t="s">
        <v>269</v>
      </c>
      <c r="M35" s="1">
        <v>1</v>
      </c>
      <c r="N35" t="str">
        <f>_xlfn.XLOOKUP(A35,Table2[SignalID],Table2[Corridor],"",0)</f>
        <v/>
      </c>
    </row>
    <row r="36" spans="1:14" x14ac:dyDescent="0.2">
      <c r="A36">
        <v>50116</v>
      </c>
      <c r="B36">
        <v>38.88917</v>
      </c>
      <c r="C36">
        <v>-77.419225600000004</v>
      </c>
      <c r="D36" t="s">
        <v>319</v>
      </c>
      <c r="E36" t="s">
        <v>56</v>
      </c>
      <c r="F36" t="s">
        <v>296</v>
      </c>
      <c r="G36">
        <v>1</v>
      </c>
      <c r="H36">
        <v>9</v>
      </c>
      <c r="I36">
        <v>1</v>
      </c>
      <c r="J36">
        <v>22</v>
      </c>
      <c r="K36">
        <v>10</v>
      </c>
      <c r="L36" t="s">
        <v>269</v>
      </c>
      <c r="M36" s="1">
        <v>1</v>
      </c>
      <c r="N36" t="str">
        <f>_xlfn.XLOOKUP(A36,Table2[SignalID],Table2[Corridor],"",0)</f>
        <v/>
      </c>
    </row>
    <row r="37" spans="1:14" x14ac:dyDescent="0.2">
      <c r="A37">
        <v>50117</v>
      </c>
      <c r="B37">
        <v>38.892488399999998</v>
      </c>
      <c r="C37">
        <v>-77.427738599999998</v>
      </c>
      <c r="D37" t="s">
        <v>319</v>
      </c>
      <c r="E37" t="s">
        <v>57</v>
      </c>
      <c r="F37" t="s">
        <v>295</v>
      </c>
      <c r="G37">
        <v>1</v>
      </c>
      <c r="H37">
        <v>9</v>
      </c>
      <c r="I37">
        <v>1</v>
      </c>
      <c r="J37">
        <v>23</v>
      </c>
      <c r="K37">
        <v>10</v>
      </c>
      <c r="L37" t="s">
        <v>269</v>
      </c>
      <c r="M37" s="1">
        <v>1</v>
      </c>
      <c r="N37" t="str">
        <f>_xlfn.XLOOKUP(A37,Table2[SignalID],Table2[Corridor],"",0)</f>
        <v/>
      </c>
    </row>
    <row r="38" spans="1:14" x14ac:dyDescent="0.2">
      <c r="A38">
        <v>50118</v>
      </c>
      <c r="B38">
        <v>38.8908366</v>
      </c>
      <c r="C38">
        <v>-77.423490200000003</v>
      </c>
      <c r="D38" t="s">
        <v>319</v>
      </c>
      <c r="E38" t="s">
        <v>58</v>
      </c>
      <c r="F38" t="s">
        <v>294</v>
      </c>
      <c r="G38">
        <v>1</v>
      </c>
      <c r="H38">
        <v>9</v>
      </c>
      <c r="I38">
        <v>1</v>
      </c>
      <c r="J38">
        <v>24</v>
      </c>
      <c r="K38">
        <v>10</v>
      </c>
      <c r="L38" t="s">
        <v>269</v>
      </c>
      <c r="M38" s="1">
        <v>1</v>
      </c>
      <c r="N38" t="str">
        <f>_xlfn.XLOOKUP(A38,Table2[SignalID],Table2[Corridor],"",0)</f>
        <v/>
      </c>
    </row>
    <row r="39" spans="1:14" x14ac:dyDescent="0.2">
      <c r="A39">
        <v>50120</v>
      </c>
      <c r="B39">
        <v>38.894201500000001</v>
      </c>
      <c r="C39">
        <v>-77.432379299999994</v>
      </c>
      <c r="D39" t="s">
        <v>319</v>
      </c>
      <c r="E39" t="s">
        <v>59</v>
      </c>
      <c r="F39" t="s">
        <v>293</v>
      </c>
      <c r="G39">
        <v>1</v>
      </c>
      <c r="H39">
        <v>9</v>
      </c>
      <c r="I39">
        <v>1</v>
      </c>
      <c r="J39">
        <v>25</v>
      </c>
      <c r="K39">
        <v>10</v>
      </c>
      <c r="L39" t="s">
        <v>269</v>
      </c>
      <c r="M39" s="1">
        <v>1</v>
      </c>
      <c r="N39" t="str">
        <f>_xlfn.XLOOKUP(A39,Table2[SignalID],Table2[Corridor],"",0)</f>
        <v/>
      </c>
    </row>
    <row r="40" spans="1:14" x14ac:dyDescent="0.2">
      <c r="A40">
        <v>50121</v>
      </c>
      <c r="B40">
        <v>38.895076400000001</v>
      </c>
      <c r="C40">
        <v>-77.434523200000001</v>
      </c>
      <c r="D40" t="s">
        <v>319</v>
      </c>
      <c r="E40" t="s">
        <v>60</v>
      </c>
      <c r="F40" t="s">
        <v>292</v>
      </c>
      <c r="G40">
        <v>1</v>
      </c>
      <c r="H40">
        <v>9</v>
      </c>
      <c r="I40">
        <v>1</v>
      </c>
      <c r="J40">
        <v>26</v>
      </c>
      <c r="K40">
        <v>10</v>
      </c>
      <c r="L40" t="s">
        <v>269</v>
      </c>
      <c r="M40" s="1">
        <v>1</v>
      </c>
      <c r="N40" t="str">
        <f>_xlfn.XLOOKUP(A40,Table2[SignalID],Table2[Corridor],"",0)</f>
        <v/>
      </c>
    </row>
    <row r="41" spans="1:14" x14ac:dyDescent="0.2">
      <c r="A41">
        <v>50122</v>
      </c>
      <c r="B41">
        <v>38.900292999999998</v>
      </c>
      <c r="C41">
        <v>-77.446096999999995</v>
      </c>
      <c r="D41" t="s">
        <v>319</v>
      </c>
      <c r="E41" t="s">
        <v>291</v>
      </c>
      <c r="F41" t="s">
        <v>290</v>
      </c>
      <c r="G41">
        <v>1</v>
      </c>
      <c r="H41">
        <v>9</v>
      </c>
      <c r="I41">
        <v>1</v>
      </c>
      <c r="J41">
        <v>90</v>
      </c>
      <c r="K41">
        <v>1</v>
      </c>
      <c r="L41" t="s">
        <v>269</v>
      </c>
      <c r="M41" s="1">
        <v>1</v>
      </c>
      <c r="N41" t="str">
        <f>_xlfn.XLOOKUP(A41,Table2[SignalID],Table2[Corridor],"",0)</f>
        <v/>
      </c>
    </row>
    <row r="42" spans="1:14" x14ac:dyDescent="0.2">
      <c r="A42">
        <v>50123</v>
      </c>
      <c r="B42">
        <v>38.898412</v>
      </c>
      <c r="C42">
        <v>-77.441447999999994</v>
      </c>
      <c r="D42" t="s">
        <v>319</v>
      </c>
      <c r="E42" t="s">
        <v>289</v>
      </c>
      <c r="F42" t="s">
        <v>288</v>
      </c>
      <c r="G42">
        <v>1</v>
      </c>
      <c r="H42">
        <v>9</v>
      </c>
      <c r="I42">
        <v>1</v>
      </c>
      <c r="J42">
        <v>91</v>
      </c>
      <c r="K42">
        <v>1</v>
      </c>
      <c r="L42" t="s">
        <v>269</v>
      </c>
      <c r="M42" s="1">
        <v>1</v>
      </c>
      <c r="N42" t="str">
        <f>_xlfn.XLOOKUP(A42,Table2[SignalID],Table2[Corridor],"",0)</f>
        <v/>
      </c>
    </row>
    <row r="43" spans="1:14" x14ac:dyDescent="0.2">
      <c r="A43">
        <v>50125</v>
      </c>
      <c r="B43">
        <v>38.901974000000003</v>
      </c>
      <c r="C43">
        <v>-77.450250999999994</v>
      </c>
      <c r="D43" t="s">
        <v>319</v>
      </c>
      <c r="E43" t="s">
        <v>287</v>
      </c>
      <c r="F43" t="s">
        <v>286</v>
      </c>
      <c r="G43">
        <v>1</v>
      </c>
      <c r="H43">
        <v>9</v>
      </c>
      <c r="I43">
        <v>1</v>
      </c>
      <c r="J43">
        <v>92</v>
      </c>
      <c r="K43">
        <v>1</v>
      </c>
      <c r="L43" t="s">
        <v>269</v>
      </c>
      <c r="M43" s="1">
        <v>1</v>
      </c>
      <c r="N43" t="str">
        <f>_xlfn.XLOOKUP(A43,Table2[SignalID],Table2[Corridor],"",0)</f>
        <v/>
      </c>
    </row>
    <row r="44" spans="1:14" x14ac:dyDescent="0.2">
      <c r="A44">
        <v>50127</v>
      </c>
      <c r="B44">
        <v>38.904870000000003</v>
      </c>
      <c r="C44">
        <v>-77.457464000000002</v>
      </c>
      <c r="D44" t="s">
        <v>319</v>
      </c>
      <c r="E44" t="s">
        <v>285</v>
      </c>
      <c r="F44" t="s">
        <v>284</v>
      </c>
      <c r="G44">
        <v>1</v>
      </c>
      <c r="H44">
        <v>9</v>
      </c>
      <c r="I44">
        <v>1</v>
      </c>
      <c r="J44">
        <v>93</v>
      </c>
      <c r="K44">
        <v>1</v>
      </c>
      <c r="L44" t="s">
        <v>269</v>
      </c>
      <c r="M44" s="1">
        <v>1</v>
      </c>
      <c r="N44" t="str">
        <f>_xlfn.XLOOKUP(A44,Table2[SignalID],Table2[Corridor],"",0)</f>
        <v/>
      </c>
    </row>
    <row r="45" spans="1:14" x14ac:dyDescent="0.2">
      <c r="A45">
        <v>50128</v>
      </c>
      <c r="B45">
        <v>38.910072</v>
      </c>
      <c r="C45">
        <v>-77.470421999999999</v>
      </c>
      <c r="D45" t="s">
        <v>319</v>
      </c>
      <c r="E45" t="s">
        <v>283</v>
      </c>
      <c r="F45" t="s">
        <v>282</v>
      </c>
      <c r="G45">
        <v>1</v>
      </c>
      <c r="H45">
        <v>9</v>
      </c>
      <c r="I45">
        <v>1</v>
      </c>
      <c r="J45">
        <v>94</v>
      </c>
      <c r="K45">
        <v>1</v>
      </c>
      <c r="L45" t="s">
        <v>269</v>
      </c>
      <c r="M45" s="1">
        <v>1</v>
      </c>
      <c r="N45" t="str">
        <f>_xlfn.XLOOKUP(A45,Table2[SignalID],Table2[Corridor],"",0)</f>
        <v/>
      </c>
    </row>
    <row r="46" spans="1:14" x14ac:dyDescent="0.2">
      <c r="A46">
        <v>650063</v>
      </c>
      <c r="B46">
        <v>38.870750299999997</v>
      </c>
      <c r="C46">
        <v>-77.227351499999997</v>
      </c>
      <c r="D46" t="s">
        <v>223</v>
      </c>
      <c r="E46" t="s">
        <v>241</v>
      </c>
      <c r="F46" t="s">
        <v>240</v>
      </c>
      <c r="G46">
        <v>1</v>
      </c>
      <c r="H46">
        <v>9</v>
      </c>
      <c r="I46">
        <v>1</v>
      </c>
      <c r="J46">
        <v>95</v>
      </c>
      <c r="K46">
        <v>1</v>
      </c>
      <c r="L46" t="s">
        <v>72</v>
      </c>
      <c r="M46" s="1">
        <v>44137</v>
      </c>
      <c r="N46" t="str">
        <f>_xlfn.XLOOKUP(A46,Table2[SignalID],Table2[Corridor],"",0)</f>
        <v/>
      </c>
    </row>
    <row r="47" spans="1:14" x14ac:dyDescent="0.2">
      <c r="A47">
        <v>650064</v>
      </c>
      <c r="B47">
        <v>38.872464000000001</v>
      </c>
      <c r="C47">
        <v>-77.228279299999997</v>
      </c>
      <c r="D47" t="s">
        <v>223</v>
      </c>
      <c r="E47" t="s">
        <v>239</v>
      </c>
      <c r="F47" t="s">
        <v>238</v>
      </c>
      <c r="G47">
        <v>1</v>
      </c>
      <c r="H47">
        <v>9</v>
      </c>
      <c r="I47">
        <v>1</v>
      </c>
      <c r="J47">
        <v>96</v>
      </c>
      <c r="K47">
        <v>1</v>
      </c>
      <c r="L47" t="s">
        <v>72</v>
      </c>
      <c r="M47" s="1">
        <v>44137</v>
      </c>
      <c r="N47" t="str">
        <f>_xlfn.XLOOKUP(A47,Table2[SignalID],Table2[Corridor],"",0)</f>
        <v/>
      </c>
    </row>
    <row r="48" spans="1:14" x14ac:dyDescent="0.2">
      <c r="A48">
        <v>650065</v>
      </c>
      <c r="B48">
        <v>38.867882000000002</v>
      </c>
      <c r="C48">
        <v>-77.227564999999998</v>
      </c>
      <c r="D48" t="s">
        <v>223</v>
      </c>
      <c r="E48" t="s">
        <v>237</v>
      </c>
      <c r="F48" t="s">
        <v>236</v>
      </c>
      <c r="G48">
        <v>1</v>
      </c>
      <c r="H48">
        <v>9</v>
      </c>
      <c r="I48">
        <v>1</v>
      </c>
      <c r="J48">
        <v>97</v>
      </c>
      <c r="K48">
        <v>1</v>
      </c>
      <c r="L48" t="s">
        <v>72</v>
      </c>
      <c r="M48" s="1">
        <v>44137</v>
      </c>
      <c r="N48" t="str">
        <f>_xlfn.XLOOKUP(A48,Table2[SignalID],Table2[Corridor],"",0)</f>
        <v/>
      </c>
    </row>
    <row r="49" spans="1:14" x14ac:dyDescent="0.2">
      <c r="A49">
        <v>650070</v>
      </c>
      <c r="B49">
        <v>38.866739000000003</v>
      </c>
      <c r="C49">
        <v>-77.227644999999995</v>
      </c>
      <c r="D49" t="s">
        <v>223</v>
      </c>
      <c r="E49" t="s">
        <v>235</v>
      </c>
      <c r="F49" t="s">
        <v>234</v>
      </c>
      <c r="G49">
        <v>1</v>
      </c>
      <c r="H49">
        <v>9</v>
      </c>
      <c r="I49">
        <v>1</v>
      </c>
      <c r="J49">
        <v>99</v>
      </c>
      <c r="K49">
        <v>1</v>
      </c>
      <c r="L49" t="s">
        <v>72</v>
      </c>
      <c r="M49" s="1">
        <v>44137</v>
      </c>
      <c r="N49" t="str">
        <f>_xlfn.XLOOKUP(A49,Table2[SignalID],Table2[Corridor],"",0)</f>
        <v/>
      </c>
    </row>
    <row r="50" spans="1:14" x14ac:dyDescent="0.2">
      <c r="A50">
        <v>650075</v>
      </c>
      <c r="B50">
        <v>38.863000999999997</v>
      </c>
      <c r="C50">
        <v>-77.227738000000002</v>
      </c>
      <c r="D50" t="s">
        <v>223</v>
      </c>
      <c r="E50" t="s">
        <v>233</v>
      </c>
      <c r="F50" t="s">
        <v>232</v>
      </c>
      <c r="G50">
        <v>1</v>
      </c>
      <c r="H50">
        <v>9</v>
      </c>
      <c r="I50">
        <v>1</v>
      </c>
      <c r="J50">
        <v>98</v>
      </c>
      <c r="K50">
        <v>1</v>
      </c>
      <c r="L50" t="s">
        <v>72</v>
      </c>
      <c r="M50" s="1">
        <v>44137</v>
      </c>
      <c r="N50" t="str">
        <f>_xlfn.XLOOKUP(A50,Table2[SignalID],Table2[Corridor],"",0)</f>
        <v/>
      </c>
    </row>
    <row r="51" spans="1:14" x14ac:dyDescent="0.2">
      <c r="A51">
        <v>650076</v>
      </c>
      <c r="B51">
        <v>38.861434000000003</v>
      </c>
      <c r="C51">
        <v>-77.227266</v>
      </c>
      <c r="D51" t="s">
        <v>223</v>
      </c>
      <c r="E51" t="s">
        <v>231</v>
      </c>
      <c r="F51" t="s">
        <v>230</v>
      </c>
      <c r="G51">
        <v>1</v>
      </c>
      <c r="H51">
        <v>9</v>
      </c>
      <c r="I51">
        <v>1</v>
      </c>
      <c r="J51">
        <v>100</v>
      </c>
      <c r="K51">
        <v>1</v>
      </c>
      <c r="L51" t="s">
        <v>72</v>
      </c>
      <c r="M51" s="1">
        <v>44137</v>
      </c>
      <c r="N51" t="str">
        <f>_xlfn.XLOOKUP(A51,Table2[SignalID],Table2[Corridor],"",0)</f>
        <v/>
      </c>
    </row>
    <row r="52" spans="1:14" x14ac:dyDescent="0.2">
      <c r="A52">
        <v>650079</v>
      </c>
      <c r="B52">
        <v>38.858873000000003</v>
      </c>
      <c r="C52">
        <v>-77.226038000000003</v>
      </c>
      <c r="D52" t="s">
        <v>223</v>
      </c>
      <c r="E52" t="s">
        <v>229</v>
      </c>
      <c r="F52" t="s">
        <v>228</v>
      </c>
      <c r="G52">
        <v>1</v>
      </c>
      <c r="H52">
        <v>9</v>
      </c>
      <c r="I52">
        <v>1</v>
      </c>
      <c r="J52">
        <v>101</v>
      </c>
      <c r="K52">
        <v>1</v>
      </c>
      <c r="L52" t="s">
        <v>72</v>
      </c>
      <c r="M52" s="1">
        <v>44137</v>
      </c>
      <c r="N52" t="str">
        <f>_xlfn.XLOOKUP(A52,Table2[SignalID],Table2[Corridor],"",0)</f>
        <v/>
      </c>
    </row>
    <row r="53" spans="1:14" x14ac:dyDescent="0.2">
      <c r="A53">
        <v>650080</v>
      </c>
      <c r="B53">
        <v>38.856867999999999</v>
      </c>
      <c r="C53">
        <v>-77.225474000000006</v>
      </c>
      <c r="D53" t="s">
        <v>223</v>
      </c>
      <c r="E53" t="s">
        <v>227</v>
      </c>
      <c r="F53" t="s">
        <v>226</v>
      </c>
      <c r="G53">
        <v>1</v>
      </c>
      <c r="H53">
        <v>9</v>
      </c>
      <c r="I53">
        <v>1</v>
      </c>
      <c r="J53">
        <v>103</v>
      </c>
      <c r="K53">
        <v>1</v>
      </c>
      <c r="L53" t="s">
        <v>72</v>
      </c>
      <c r="M53" s="1">
        <v>44137</v>
      </c>
      <c r="N53" t="str">
        <f>_xlfn.XLOOKUP(A53,Table2[SignalID],Table2[Corridor],"",0)</f>
        <v/>
      </c>
    </row>
    <row r="54" spans="1:14" x14ac:dyDescent="0.2">
      <c r="A54">
        <v>650085</v>
      </c>
      <c r="B54">
        <v>38.855234000000003</v>
      </c>
      <c r="C54">
        <v>-77.223240000000004</v>
      </c>
      <c r="D54" t="s">
        <v>223</v>
      </c>
      <c r="E54" t="s">
        <v>225</v>
      </c>
      <c r="F54" t="s">
        <v>224</v>
      </c>
      <c r="G54">
        <v>1</v>
      </c>
      <c r="H54">
        <v>9</v>
      </c>
      <c r="I54">
        <v>1</v>
      </c>
      <c r="J54">
        <v>104</v>
      </c>
      <c r="K54">
        <v>1</v>
      </c>
      <c r="L54" t="s">
        <v>72</v>
      </c>
      <c r="M54" s="1">
        <v>44137</v>
      </c>
      <c r="N54" t="str">
        <f>_xlfn.XLOOKUP(A54,Table2[SignalID],Table2[Corridor],"",0)</f>
        <v/>
      </c>
    </row>
    <row r="55" spans="1:14" x14ac:dyDescent="0.2">
      <c r="A55">
        <v>650090</v>
      </c>
      <c r="B55">
        <v>38.853406999999997</v>
      </c>
      <c r="C55">
        <v>-77.219361000000006</v>
      </c>
      <c r="D55" t="s">
        <v>223</v>
      </c>
      <c r="E55" t="s">
        <v>222</v>
      </c>
      <c r="F55" t="s">
        <v>221</v>
      </c>
      <c r="G55">
        <v>1</v>
      </c>
      <c r="H55">
        <v>9</v>
      </c>
      <c r="I55">
        <v>1</v>
      </c>
      <c r="J55">
        <v>105</v>
      </c>
      <c r="K55">
        <v>1</v>
      </c>
      <c r="L55" t="s">
        <v>72</v>
      </c>
      <c r="M55" s="1">
        <v>44137</v>
      </c>
      <c r="N55" t="str">
        <f>_xlfn.XLOOKUP(A55,Table2[SignalID],Table2[Corridor],"",0)</f>
        <v/>
      </c>
    </row>
    <row r="56" spans="1:14" x14ac:dyDescent="0.2">
      <c r="A56">
        <v>657013</v>
      </c>
      <c r="B56">
        <v>38.915461999999998</v>
      </c>
      <c r="C56">
        <v>-77.420190000000005</v>
      </c>
      <c r="D56" t="s">
        <v>322</v>
      </c>
      <c r="E56" t="s">
        <v>220</v>
      </c>
      <c r="F56" t="s">
        <v>219</v>
      </c>
      <c r="G56">
        <v>1</v>
      </c>
      <c r="H56">
        <v>9</v>
      </c>
      <c r="I56">
        <v>1</v>
      </c>
      <c r="J56">
        <v>113</v>
      </c>
      <c r="K56">
        <v>1</v>
      </c>
      <c r="L56" t="s">
        <v>72</v>
      </c>
      <c r="M56" s="1">
        <v>44137</v>
      </c>
      <c r="N56" t="str">
        <f>_xlfn.XLOOKUP(A56,Table2[SignalID],Table2[Corridor],"",0)</f>
        <v/>
      </c>
    </row>
    <row r="57" spans="1:14" x14ac:dyDescent="0.2">
      <c r="A57">
        <v>657016</v>
      </c>
      <c r="B57">
        <v>38.950454999999998</v>
      </c>
      <c r="C57">
        <v>-77.411451</v>
      </c>
      <c r="D57" t="s">
        <v>322</v>
      </c>
      <c r="E57" t="s">
        <v>218</v>
      </c>
      <c r="F57" t="s">
        <v>217</v>
      </c>
      <c r="G57">
        <v>1</v>
      </c>
      <c r="H57">
        <v>9</v>
      </c>
      <c r="I57">
        <v>1</v>
      </c>
      <c r="J57">
        <v>107</v>
      </c>
      <c r="K57">
        <v>1</v>
      </c>
      <c r="L57" t="s">
        <v>72</v>
      </c>
      <c r="M57" s="1">
        <v>44137</v>
      </c>
      <c r="N57" t="str">
        <f>_xlfn.XLOOKUP(A57,Table2[SignalID],Table2[Corridor],"",0)</f>
        <v/>
      </c>
    </row>
    <row r="58" spans="1:14" x14ac:dyDescent="0.2">
      <c r="A58">
        <v>657017</v>
      </c>
      <c r="B58">
        <v>38.947848999999998</v>
      </c>
      <c r="C58">
        <v>-77.413098000000005</v>
      </c>
      <c r="D58" t="s">
        <v>322</v>
      </c>
      <c r="E58" t="s">
        <v>216</v>
      </c>
      <c r="F58" t="s">
        <v>215</v>
      </c>
      <c r="G58">
        <v>1</v>
      </c>
      <c r="H58">
        <v>9</v>
      </c>
      <c r="I58">
        <v>1</v>
      </c>
      <c r="J58">
        <v>108</v>
      </c>
      <c r="K58">
        <v>1</v>
      </c>
      <c r="L58" t="s">
        <v>72</v>
      </c>
      <c r="M58" s="1">
        <v>44137</v>
      </c>
      <c r="N58" t="str">
        <f>_xlfn.XLOOKUP(A58,Table2[SignalID],Table2[Corridor],"",0)</f>
        <v/>
      </c>
    </row>
    <row r="59" spans="1:14" x14ac:dyDescent="0.2">
      <c r="A59">
        <v>657018</v>
      </c>
      <c r="B59">
        <v>38.952345000000001</v>
      </c>
      <c r="C59">
        <v>-77.409198000000004</v>
      </c>
      <c r="D59" t="s">
        <v>322</v>
      </c>
      <c r="E59" t="s">
        <v>214</v>
      </c>
      <c r="F59" t="s">
        <v>213</v>
      </c>
      <c r="G59">
        <v>1</v>
      </c>
      <c r="H59">
        <v>9</v>
      </c>
      <c r="I59">
        <v>1</v>
      </c>
      <c r="J59">
        <v>106</v>
      </c>
      <c r="K59">
        <v>1</v>
      </c>
      <c r="L59" t="s">
        <v>72</v>
      </c>
      <c r="M59" s="1">
        <v>44137</v>
      </c>
      <c r="N59" t="str">
        <f>_xlfn.XLOOKUP(A59,Table2[SignalID],Table2[Corridor],"",0)</f>
        <v/>
      </c>
    </row>
    <row r="60" spans="1:14" x14ac:dyDescent="0.2">
      <c r="A60">
        <v>657019</v>
      </c>
      <c r="B60">
        <v>38.942112000000002</v>
      </c>
      <c r="C60">
        <v>-77.413972000000001</v>
      </c>
      <c r="D60" t="s">
        <v>322</v>
      </c>
      <c r="E60" t="s">
        <v>212</v>
      </c>
      <c r="F60" t="s">
        <v>211</v>
      </c>
      <c r="G60">
        <v>1</v>
      </c>
      <c r="H60">
        <v>9</v>
      </c>
      <c r="I60">
        <v>1</v>
      </c>
      <c r="J60">
        <v>109</v>
      </c>
      <c r="K60">
        <v>1</v>
      </c>
      <c r="L60" t="s">
        <v>72</v>
      </c>
      <c r="M60" s="1">
        <v>44137</v>
      </c>
      <c r="N60" t="str">
        <f>_xlfn.XLOOKUP(A60,Table2[SignalID],Table2[Corridor],"",0)</f>
        <v/>
      </c>
    </row>
    <row r="61" spans="1:14" x14ac:dyDescent="0.2">
      <c r="A61">
        <v>657020</v>
      </c>
      <c r="B61">
        <v>38.923732999999999</v>
      </c>
      <c r="C61">
        <v>-77.416916000000001</v>
      </c>
      <c r="D61" t="s">
        <v>322</v>
      </c>
      <c r="E61" t="s">
        <v>210</v>
      </c>
      <c r="F61" t="s">
        <v>209</v>
      </c>
      <c r="G61">
        <v>1</v>
      </c>
      <c r="H61">
        <v>9</v>
      </c>
      <c r="I61">
        <v>1</v>
      </c>
      <c r="J61">
        <v>110</v>
      </c>
      <c r="K61">
        <v>1</v>
      </c>
      <c r="L61" t="s">
        <v>72</v>
      </c>
      <c r="M61" s="1">
        <v>44137</v>
      </c>
      <c r="N61" t="str">
        <f>_xlfn.XLOOKUP(A61,Table2[SignalID],Table2[Corridor],"",0)</f>
        <v/>
      </c>
    </row>
    <row r="62" spans="1:14" x14ac:dyDescent="0.2">
      <c r="A62">
        <v>657021</v>
      </c>
      <c r="B62">
        <v>38.921263000000003</v>
      </c>
      <c r="C62">
        <v>-77.417862</v>
      </c>
      <c r="D62" t="s">
        <v>322</v>
      </c>
      <c r="E62" t="s">
        <v>208</v>
      </c>
      <c r="F62" t="s">
        <v>207</v>
      </c>
      <c r="G62">
        <v>1</v>
      </c>
      <c r="H62">
        <v>9</v>
      </c>
      <c r="I62">
        <v>1</v>
      </c>
      <c r="J62">
        <v>111</v>
      </c>
      <c r="K62">
        <v>1</v>
      </c>
      <c r="L62" t="s">
        <v>72</v>
      </c>
      <c r="M62" s="1">
        <v>44137</v>
      </c>
      <c r="N62" t="str">
        <f>_xlfn.XLOOKUP(A62,Table2[SignalID],Table2[Corridor],"",0)</f>
        <v/>
      </c>
    </row>
    <row r="63" spans="1:14" x14ac:dyDescent="0.2">
      <c r="A63">
        <v>657023</v>
      </c>
      <c r="B63">
        <v>38.917346000000002</v>
      </c>
      <c r="C63">
        <v>-77.419473999999994</v>
      </c>
      <c r="D63" t="s">
        <v>322</v>
      </c>
      <c r="E63" t="s">
        <v>206</v>
      </c>
      <c r="F63" t="s">
        <v>205</v>
      </c>
      <c r="G63">
        <v>1</v>
      </c>
      <c r="H63">
        <v>9</v>
      </c>
      <c r="I63">
        <v>1</v>
      </c>
      <c r="J63">
        <v>112</v>
      </c>
      <c r="K63">
        <v>1</v>
      </c>
      <c r="L63" t="s">
        <v>72</v>
      </c>
      <c r="M63" s="1">
        <v>44137</v>
      </c>
      <c r="N63" t="str">
        <f>_xlfn.XLOOKUP(A63,Table2[SignalID],Table2[Corridor],"",0)</f>
        <v/>
      </c>
    </row>
    <row r="64" spans="1:14" x14ac:dyDescent="0.2">
      <c r="A64">
        <v>657024</v>
      </c>
      <c r="B64">
        <v>38.910967999999997</v>
      </c>
      <c r="C64">
        <v>-77.421648000000005</v>
      </c>
      <c r="D64" t="s">
        <v>322</v>
      </c>
      <c r="E64" t="s">
        <v>204</v>
      </c>
      <c r="F64" t="s">
        <v>203</v>
      </c>
      <c r="G64">
        <v>1</v>
      </c>
      <c r="H64">
        <v>9</v>
      </c>
      <c r="I64">
        <v>1</v>
      </c>
      <c r="J64">
        <v>115</v>
      </c>
      <c r="K64">
        <v>1</v>
      </c>
      <c r="L64" t="s">
        <v>72</v>
      </c>
      <c r="M64" s="1">
        <v>44137</v>
      </c>
      <c r="N64" t="str">
        <f>_xlfn.XLOOKUP(A64,Table2[SignalID],Table2[Corridor],"",0)</f>
        <v/>
      </c>
    </row>
    <row r="65" spans="1:14" x14ac:dyDescent="0.2">
      <c r="A65">
        <v>657025</v>
      </c>
      <c r="B65">
        <v>38.913119000000002</v>
      </c>
      <c r="C65">
        <v>-77.420929999999998</v>
      </c>
      <c r="D65" t="s">
        <v>322</v>
      </c>
      <c r="E65" t="s">
        <v>202</v>
      </c>
      <c r="F65" t="s">
        <v>201</v>
      </c>
      <c r="G65">
        <v>1</v>
      </c>
      <c r="H65">
        <v>9</v>
      </c>
      <c r="I65">
        <v>1</v>
      </c>
      <c r="J65">
        <v>114</v>
      </c>
      <c r="K65">
        <v>1</v>
      </c>
      <c r="L65" t="s">
        <v>72</v>
      </c>
      <c r="M65" s="1">
        <v>44137</v>
      </c>
      <c r="N65" t="str">
        <f>_xlfn.XLOOKUP(A65,Table2[SignalID],Table2[Corridor],"",0)</f>
        <v/>
      </c>
    </row>
    <row r="66" spans="1:14" x14ac:dyDescent="0.2">
      <c r="A66">
        <v>801014</v>
      </c>
      <c r="B66">
        <v>38.849312099999999</v>
      </c>
      <c r="C66">
        <v>-77.374761300000003</v>
      </c>
      <c r="D66" t="s">
        <v>320</v>
      </c>
      <c r="E66" t="s">
        <v>276</v>
      </c>
      <c r="F66" t="s">
        <v>275</v>
      </c>
      <c r="G66">
        <v>1</v>
      </c>
      <c r="H66">
        <v>9</v>
      </c>
      <c r="I66">
        <v>0</v>
      </c>
      <c r="J66">
        <v>2</v>
      </c>
      <c r="K66">
        <v>3</v>
      </c>
      <c r="L66" t="s">
        <v>72</v>
      </c>
      <c r="M66" s="1">
        <v>43549</v>
      </c>
      <c r="N66" t="str">
        <f>_xlfn.XLOOKUP(A66,Table2[SignalID],Table2[Corridor],"",0)</f>
        <v/>
      </c>
    </row>
    <row r="68" spans="1:14" x14ac:dyDescent="0.2">
      <c r="A68" t="s">
        <v>200</v>
      </c>
      <c r="B68" t="s">
        <v>199</v>
      </c>
    </row>
  </sheetData>
  <sortState xmlns:xlrd2="http://schemas.microsoft.com/office/spreadsheetml/2017/richdata2" ref="A2:M66">
    <sortCondition ref="A2:A66"/>
    <sortCondition ref="M2:M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?mso-contentType ?>
<SharedContentType xmlns="Microsoft.SharePoint.Taxonomy.ContentTypeSync" SourceId="781a52b0-d0f4-44f0-98bb-0d102f5fd161" ContentTypeId="0x01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B11361F9C4CB42B32C7C38C1BEF23E" ma:contentTypeVersion="7" ma:contentTypeDescription="Create a new document." ma:contentTypeScope="" ma:versionID="d1f65d8a315a2934289169e5f6ca9194">
  <xsd:schema xmlns:xsd="http://www.w3.org/2001/XMLSchema" xmlns:xs="http://www.w3.org/2001/XMLSchema" xmlns:p="http://schemas.microsoft.com/office/2006/metadata/properties" xmlns:ns2="c18e8617-fc0f-4dda-a87a-c0ec120ddf92" xmlns:ns3="ac21e18e-b009-44bb-9178-00c7d9e92596" targetNamespace="http://schemas.microsoft.com/office/2006/metadata/properties" ma:root="true" ma:fieldsID="e58437e3a9cbe2f030535e495ba7a3b3" ns2:_="" ns3:_="">
    <xsd:import namespace="c18e8617-fc0f-4dda-a87a-c0ec120ddf92"/>
    <xsd:import namespace="ac21e18e-b009-44bb-9178-00c7d9e9259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1e18e-b009-44bb-9178-00c7d9e92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A2560-7F74-41C7-B3F5-AC1347D0BF26}">
  <ds:schemaRefs>
    <ds:schemaRef ds:uri="http://schemas.microsoft.com/office/2006/documentManagement/types"/>
    <ds:schemaRef ds:uri="http://purl.org/dc/dcmitype/"/>
    <ds:schemaRef ds:uri="c18e8617-fc0f-4dda-a87a-c0ec120ddf92"/>
    <ds:schemaRef ds:uri="http://schemas.openxmlformats.org/package/2006/metadata/core-properties"/>
    <ds:schemaRef ds:uri="http://purl.org/dc/terms/"/>
    <ds:schemaRef ds:uri="ac21e18e-b009-44bb-9178-00c7d9e92596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D27A112-DCB8-4722-968C-2693A5C78D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D3BE2-774C-4646-9A85-8C1871367DC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EFBDF8-198F-42C0-A23C-E6D5D22111F9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41D3001C-21FD-452B-9934-F2597A31D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ac21e18e-b009-44bb-9178-00c7d9e92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Corridors_Latest_VDOT</vt:lpstr>
      <vt:lpstr>Sheet3</vt:lpstr>
      <vt:lpstr>NWRO_Signals</vt:lpstr>
      <vt:lpstr>Signals_NRO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Toppen, Alan</dc:creator>
  <cp:lastModifiedBy>Toppen, Alan</cp:lastModifiedBy>
  <dcterms:created xsi:type="dcterms:W3CDTF">2019-11-25T22:08:51Z</dcterms:created>
  <dcterms:modified xsi:type="dcterms:W3CDTF">2022-11-22T16:17:42Z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0x01010082B11361F9C4CB42B32C7C38C1BEF23E</vt:lpwstr>
  </property>
</Properties>
</file>