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pha\Documents\Postdocs\Projects\Ontario-EVs\Data Input\"/>
    </mc:Choice>
  </mc:AlternateContent>
  <xr:revisionPtr revIDLastSave="0" documentId="13_ncr:1_{9869DEE1-87AA-49C4-BA4A-02DA02253CBD}" xr6:coauthVersionLast="47" xr6:coauthVersionMax="47" xr10:uidLastSave="{00000000-0000-0000-0000-000000000000}"/>
  <bookViews>
    <workbookView xWindow="-120" yWindow="-120" windowWidth="29040" windowHeight="15720" activeTab="1" xr2:uid="{C3FE4414-514F-4607-999C-5BB7E242280B}"/>
  </bookViews>
  <sheets>
    <sheet name="VRE Plants" sheetId="2" r:id="rId1"/>
    <sheet name="Non-VRE Parameters" sheetId="3" r:id="rId2"/>
    <sheet name="Non-VRE Plants" sheetId="4" r:id="rId3"/>
  </sheets>
  <externalReferences>
    <externalReference r:id="rId4"/>
    <externalReference r:id="rId5"/>
  </externalReferences>
  <definedNames>
    <definedName name="code">#REF!</definedName>
    <definedName name="renumber">#REF!</definedName>
    <definedName name="rerank">#REF!</definedName>
    <definedName name="total">#REF!</definedName>
    <definedName name="use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4" i="4" l="1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I29" i="3"/>
  <c r="H29" i="3"/>
  <c r="G29" i="3"/>
  <c r="F29" i="3"/>
  <c r="E29" i="3"/>
  <c r="D29" i="3"/>
  <c r="C29" i="3"/>
  <c r="B29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H6" i="3"/>
  <c r="A6" i="3"/>
  <c r="A5" i="3"/>
  <c r="J2" i="2"/>
  <c r="K2" i="2"/>
  <c r="J3" i="2"/>
  <c r="K3" i="2"/>
  <c r="J4" i="2"/>
  <c r="K4" i="2"/>
  <c r="J5" i="2"/>
  <c r="K5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J45" i="2"/>
  <c r="K45" i="2"/>
  <c r="J46" i="2"/>
  <c r="K46" i="2"/>
  <c r="J47" i="2"/>
  <c r="K47" i="2"/>
  <c r="J48" i="2"/>
  <c r="K48" i="2"/>
  <c r="J49" i="2"/>
  <c r="K49" i="2"/>
  <c r="J50" i="2"/>
  <c r="K50" i="2"/>
  <c r="J51" i="2"/>
  <c r="K51" i="2"/>
  <c r="J52" i="2"/>
  <c r="K52" i="2"/>
  <c r="J53" i="2"/>
  <c r="K53" i="2"/>
  <c r="J54" i="2"/>
  <c r="K54" i="2"/>
  <c r="J55" i="2"/>
  <c r="K55" i="2"/>
  <c r="J56" i="2"/>
  <c r="K56" i="2"/>
  <c r="J57" i="2"/>
  <c r="K57" i="2"/>
  <c r="J58" i="2"/>
  <c r="K58" i="2"/>
  <c r="J59" i="2"/>
  <c r="K59" i="2"/>
  <c r="J60" i="2"/>
  <c r="K60" i="2"/>
  <c r="J61" i="2"/>
  <c r="K61" i="2"/>
  <c r="J62" i="2"/>
  <c r="K62" i="2"/>
  <c r="J63" i="2"/>
  <c r="K63" i="2"/>
  <c r="J64" i="2"/>
  <c r="K64" i="2"/>
  <c r="J65" i="2"/>
  <c r="K65" i="2"/>
  <c r="J66" i="2"/>
  <c r="K66" i="2"/>
  <c r="J67" i="2"/>
  <c r="K67" i="2"/>
  <c r="J68" i="2"/>
  <c r="K68" i="2"/>
  <c r="J69" i="2"/>
  <c r="K69" i="2"/>
  <c r="J70" i="2"/>
  <c r="K70" i="2"/>
  <c r="J71" i="2"/>
  <c r="K71" i="2"/>
  <c r="J72" i="2"/>
  <c r="K72" i="2"/>
  <c r="J73" i="2"/>
  <c r="K73" i="2"/>
  <c r="J74" i="2"/>
  <c r="K74" i="2"/>
  <c r="J75" i="2"/>
  <c r="K75" i="2"/>
  <c r="J76" i="2"/>
  <c r="K76" i="2"/>
  <c r="J77" i="2"/>
  <c r="K77" i="2"/>
  <c r="J78" i="2"/>
  <c r="K78" i="2"/>
  <c r="J79" i="2"/>
  <c r="K79" i="2"/>
  <c r="J80" i="2"/>
  <c r="K80" i="2"/>
  <c r="J81" i="2"/>
  <c r="K81" i="2"/>
  <c r="J82" i="2"/>
  <c r="K82" i="2"/>
  <c r="J83" i="2"/>
  <c r="K83" i="2"/>
  <c r="J84" i="2"/>
  <c r="K84" i="2"/>
  <c r="J85" i="2"/>
  <c r="K85" i="2"/>
  <c r="J86" i="2"/>
  <c r="K86" i="2"/>
  <c r="J87" i="2"/>
  <c r="K87" i="2"/>
  <c r="J88" i="2"/>
  <c r="K88" i="2"/>
  <c r="J89" i="2"/>
  <c r="K89" i="2"/>
  <c r="J90" i="2"/>
  <c r="K90" i="2"/>
  <c r="J91" i="2"/>
  <c r="K91" i="2"/>
  <c r="J92" i="2"/>
  <c r="K92" i="2"/>
  <c r="J93" i="2"/>
  <c r="K93" i="2"/>
  <c r="J94" i="2"/>
  <c r="K94" i="2"/>
  <c r="J95" i="2"/>
  <c r="K95" i="2"/>
  <c r="J96" i="2"/>
  <c r="K96" i="2"/>
  <c r="J97" i="2"/>
  <c r="K97" i="2"/>
  <c r="J98" i="2"/>
  <c r="K98" i="2"/>
  <c r="J99" i="2"/>
  <c r="K99" i="2"/>
  <c r="J100" i="2"/>
  <c r="K100" i="2"/>
  <c r="J101" i="2"/>
  <c r="K101" i="2"/>
  <c r="J102" i="2"/>
  <c r="K102" i="2"/>
  <c r="J103" i="2"/>
  <c r="K103" i="2"/>
  <c r="J104" i="2"/>
  <c r="K104" i="2"/>
  <c r="J105" i="2"/>
  <c r="K105" i="2"/>
  <c r="J106" i="2"/>
  <c r="K106" i="2"/>
  <c r="J107" i="2"/>
  <c r="K107" i="2"/>
  <c r="J108" i="2"/>
  <c r="K108" i="2"/>
  <c r="J109" i="2"/>
  <c r="K109" i="2"/>
  <c r="J110" i="2"/>
  <c r="K110" i="2"/>
  <c r="J111" i="2"/>
  <c r="K111" i="2"/>
  <c r="J112" i="2"/>
  <c r="K112" i="2"/>
  <c r="J113" i="2"/>
  <c r="K113" i="2"/>
  <c r="J114" i="2"/>
  <c r="K114" i="2"/>
  <c r="J115" i="2"/>
  <c r="K115" i="2"/>
  <c r="J116" i="2"/>
  <c r="K116" i="2"/>
  <c r="J117" i="2"/>
  <c r="K117" i="2"/>
  <c r="J118" i="2"/>
  <c r="K118" i="2"/>
  <c r="J119" i="2"/>
  <c r="K119" i="2"/>
  <c r="J120" i="2"/>
  <c r="K120" i="2"/>
  <c r="J121" i="2"/>
  <c r="K121" i="2"/>
  <c r="J122" i="2"/>
  <c r="K122" i="2"/>
  <c r="J123" i="2"/>
  <c r="K123" i="2"/>
  <c r="J124" i="2"/>
  <c r="K124" i="2"/>
  <c r="J125" i="2"/>
  <c r="K125" i="2"/>
  <c r="J126" i="2"/>
  <c r="K126" i="2"/>
  <c r="J127" i="2"/>
  <c r="K127" i="2"/>
  <c r="J128" i="2"/>
  <c r="K128" i="2"/>
  <c r="J129" i="2"/>
  <c r="K129" i="2"/>
  <c r="J130" i="2"/>
  <c r="K130" i="2"/>
  <c r="J131" i="2"/>
  <c r="K131" i="2"/>
  <c r="J132" i="2"/>
  <c r="K132" i="2"/>
  <c r="J133" i="2"/>
  <c r="K133" i="2"/>
  <c r="J134" i="2"/>
  <c r="K134" i="2"/>
  <c r="J135" i="2"/>
  <c r="K135" i="2"/>
  <c r="J136" i="2"/>
  <c r="K136" i="2"/>
  <c r="J137" i="2"/>
  <c r="K137" i="2"/>
  <c r="J138" i="2"/>
  <c r="K138" i="2"/>
  <c r="J139" i="2"/>
  <c r="K139" i="2"/>
  <c r="J140" i="2"/>
  <c r="K140" i="2"/>
  <c r="J141" i="2"/>
  <c r="K141" i="2"/>
  <c r="J142" i="2"/>
  <c r="K142" i="2"/>
  <c r="J143" i="2"/>
  <c r="K143" i="2"/>
  <c r="J144" i="2"/>
  <c r="K144" i="2"/>
  <c r="J145" i="2"/>
  <c r="K145" i="2"/>
  <c r="J146" i="2"/>
  <c r="K146" i="2"/>
  <c r="J147" i="2"/>
  <c r="K147" i="2"/>
</calcChain>
</file>

<file path=xl/sharedStrings.xml><?xml version="1.0" encoding="utf-8"?>
<sst xmlns="http://schemas.openxmlformats.org/spreadsheetml/2006/main" count="1082" uniqueCount="330">
  <si>
    <t>FS395</t>
  </si>
  <si>
    <t>Cherrywood TS</t>
  </si>
  <si>
    <t>multi_c_Si</t>
  </si>
  <si>
    <t>Solar_136</t>
  </si>
  <si>
    <t>Solar</t>
  </si>
  <si>
    <t>Essa TS</t>
  </si>
  <si>
    <t>Solar_128</t>
  </si>
  <si>
    <t>Solar_122</t>
  </si>
  <si>
    <t>Solar_120</t>
  </si>
  <si>
    <t>Longwood TS</t>
  </si>
  <si>
    <t>Solar_119</t>
  </si>
  <si>
    <t>Middleport TS</t>
  </si>
  <si>
    <t>Solar_118</t>
  </si>
  <si>
    <t>Solar_117</t>
  </si>
  <si>
    <t>Solar_113</t>
  </si>
  <si>
    <t>Solar_112</t>
  </si>
  <si>
    <t>Solar_111</t>
  </si>
  <si>
    <t>Solar_109</t>
  </si>
  <si>
    <t>Solar_108</t>
  </si>
  <si>
    <t>Claireville TS</t>
  </si>
  <si>
    <t>Solar_106</t>
  </si>
  <si>
    <t>Solar_105</t>
  </si>
  <si>
    <t>Solar_99</t>
  </si>
  <si>
    <t>Solar_98</t>
  </si>
  <si>
    <t>Solar_97</t>
  </si>
  <si>
    <t>Hanmer TS</t>
  </si>
  <si>
    <t>Solar_94</t>
  </si>
  <si>
    <t>Solar_93</t>
  </si>
  <si>
    <t>Solar_92</t>
  </si>
  <si>
    <t>Solar_91</t>
  </si>
  <si>
    <t>Milton SS</t>
  </si>
  <si>
    <t>Solar_90</t>
  </si>
  <si>
    <t>Solar_89</t>
  </si>
  <si>
    <t>Solar_88</t>
  </si>
  <si>
    <t>Solar_85</t>
  </si>
  <si>
    <t>Hawthorne TS</t>
  </si>
  <si>
    <t>Solar_79</t>
  </si>
  <si>
    <t>Solar_78</t>
  </si>
  <si>
    <t>Solar_76</t>
  </si>
  <si>
    <t>Solar_74</t>
  </si>
  <si>
    <t>Solar_73</t>
  </si>
  <si>
    <t>Solar_72</t>
  </si>
  <si>
    <t>Solar_70</t>
  </si>
  <si>
    <t>Solar_69</t>
  </si>
  <si>
    <t>Solar_67</t>
  </si>
  <si>
    <t>Solar_66</t>
  </si>
  <si>
    <t>Solar_64</t>
  </si>
  <si>
    <t>Solar_63</t>
  </si>
  <si>
    <t>Solar_62</t>
  </si>
  <si>
    <t>Solar_60</t>
  </si>
  <si>
    <t>Solar_58</t>
  </si>
  <si>
    <t>Lennox TS</t>
  </si>
  <si>
    <t>Solar_57</t>
  </si>
  <si>
    <t>Solar_56</t>
  </si>
  <si>
    <t>Solar_54</t>
  </si>
  <si>
    <t>Solar_53</t>
  </si>
  <si>
    <t>Solar_52</t>
  </si>
  <si>
    <t>Solar_51</t>
  </si>
  <si>
    <t>Solar_50</t>
  </si>
  <si>
    <t>Solar_49</t>
  </si>
  <si>
    <t>Solar_47</t>
  </si>
  <si>
    <t>Solar_45</t>
  </si>
  <si>
    <t>Solar_44</t>
  </si>
  <si>
    <t>Solar_43</t>
  </si>
  <si>
    <t>Solar_42</t>
  </si>
  <si>
    <t>Solar_40</t>
  </si>
  <si>
    <t>Solar_38</t>
  </si>
  <si>
    <t>Solar_37</t>
  </si>
  <si>
    <t>Solar_36</t>
  </si>
  <si>
    <t>Solar_35</t>
  </si>
  <si>
    <t>Solar_34</t>
  </si>
  <si>
    <t>Solar_32</t>
  </si>
  <si>
    <t>Solar_31</t>
  </si>
  <si>
    <t>Solar_30</t>
  </si>
  <si>
    <t>Solar_27</t>
  </si>
  <si>
    <t>Solar_25</t>
  </si>
  <si>
    <t>Solar_24</t>
  </si>
  <si>
    <t>Porcupine TS</t>
  </si>
  <si>
    <t>Solar_23</t>
  </si>
  <si>
    <t>Solar_20</t>
  </si>
  <si>
    <t>Solar_19</t>
  </si>
  <si>
    <t>Solar_15</t>
  </si>
  <si>
    <t>Solar_14</t>
  </si>
  <si>
    <t>Solar_13</t>
  </si>
  <si>
    <t>Solar_12</t>
  </si>
  <si>
    <t>Solar_11</t>
  </si>
  <si>
    <t>Solar_10</t>
  </si>
  <si>
    <t>Solar_9</t>
  </si>
  <si>
    <t>Solar_8</t>
  </si>
  <si>
    <t>Solar_5</t>
  </si>
  <si>
    <t>Solar_4</t>
  </si>
  <si>
    <t>Solar_3</t>
  </si>
  <si>
    <t>Solar_2</t>
  </si>
  <si>
    <t>Bruce A TS</t>
  </si>
  <si>
    <t>Solar_1</t>
  </si>
  <si>
    <t>V_112-3.0</t>
  </si>
  <si>
    <t>wind_onshore</t>
  </si>
  <si>
    <t>Wind_98</t>
  </si>
  <si>
    <t>Wind</t>
  </si>
  <si>
    <t>Wind_96</t>
  </si>
  <si>
    <t>Wind_91</t>
  </si>
  <si>
    <t>Wind_89</t>
  </si>
  <si>
    <t>Wind_84</t>
  </si>
  <si>
    <t>Wind_82</t>
  </si>
  <si>
    <t>Wind_80</t>
  </si>
  <si>
    <t>Wind_78</t>
  </si>
  <si>
    <t>Wind_77</t>
  </si>
  <si>
    <t>Wind_75</t>
  </si>
  <si>
    <t>Wind_74</t>
  </si>
  <si>
    <t>Wind_73</t>
  </si>
  <si>
    <t>Wind_72</t>
  </si>
  <si>
    <t>Wind_71</t>
  </si>
  <si>
    <t>Wind_70</t>
  </si>
  <si>
    <t>Wind_69</t>
  </si>
  <si>
    <t>Wind_68</t>
  </si>
  <si>
    <t>Wind_67</t>
  </si>
  <si>
    <t>Wind_65</t>
  </si>
  <si>
    <t>Wind_64</t>
  </si>
  <si>
    <t>Wind_63</t>
  </si>
  <si>
    <t>Wind_62</t>
  </si>
  <si>
    <t>Wind_61</t>
  </si>
  <si>
    <t>Wind_60</t>
  </si>
  <si>
    <t>Wind_59</t>
  </si>
  <si>
    <t>Wind_58</t>
  </si>
  <si>
    <t>Wind_57</t>
  </si>
  <si>
    <t>Wind_54</t>
  </si>
  <si>
    <t>Wind_53</t>
  </si>
  <si>
    <t>Wind_51</t>
  </si>
  <si>
    <t>Wind_48</t>
  </si>
  <si>
    <t>Wind_47</t>
  </si>
  <si>
    <t>Parkway JCT</t>
  </si>
  <si>
    <t>Wind_46</t>
  </si>
  <si>
    <t>Wind_44</t>
  </si>
  <si>
    <t>Wind_43</t>
  </si>
  <si>
    <t>Wind_42</t>
  </si>
  <si>
    <t>Wind_40</t>
  </si>
  <si>
    <t>Wind_38</t>
  </si>
  <si>
    <t>Wind_35</t>
  </si>
  <si>
    <t>Wind_34</t>
  </si>
  <si>
    <t>Wind_32</t>
  </si>
  <si>
    <t>Wind_31</t>
  </si>
  <si>
    <t>Wind_30</t>
  </si>
  <si>
    <t>Wind_29</t>
  </si>
  <si>
    <t>Wind_28</t>
  </si>
  <si>
    <t>Wind_27</t>
  </si>
  <si>
    <t>Wind_26</t>
  </si>
  <si>
    <t>Wind_25</t>
  </si>
  <si>
    <t>Wind_24</t>
  </si>
  <si>
    <t>Wind_22</t>
  </si>
  <si>
    <t>Wind_20</t>
  </si>
  <si>
    <t>Wind_19</t>
  </si>
  <si>
    <t>Wind_17</t>
  </si>
  <si>
    <t>Wind_15</t>
  </si>
  <si>
    <t>Ashfield SS</t>
  </si>
  <si>
    <t>Wind_14</t>
  </si>
  <si>
    <t>Wind_10</t>
  </si>
  <si>
    <t>Wind_9</t>
  </si>
  <si>
    <t>Wind_8</t>
  </si>
  <si>
    <t>Wind_7</t>
  </si>
  <si>
    <t>Wind_6</t>
  </si>
  <si>
    <t>Wind_5</t>
  </si>
  <si>
    <t>Wind_4</t>
  </si>
  <si>
    <t>Evergreen SS</t>
  </si>
  <si>
    <t>Wind_3</t>
  </si>
  <si>
    <t>Wind_2</t>
  </si>
  <si>
    <t>Wind_1</t>
  </si>
  <si>
    <t>longitude_MERRA</t>
  </si>
  <si>
    <t>latitude_MERRA</t>
  </si>
  <si>
    <t>unit capacity [kW]</t>
  </si>
  <si>
    <t>technology type</t>
  </si>
  <si>
    <t>longitude</t>
  </si>
  <si>
    <t>latitude</t>
  </si>
  <si>
    <t>kind</t>
  </si>
  <si>
    <t>name</t>
  </si>
  <si>
    <t>plant ID</t>
  </si>
  <si>
    <t>Non-vre  technology assumptions</t>
  </si>
  <si>
    <t xml:space="preserve">Cost - related Technology Characteristics </t>
  </si>
  <si>
    <t>Operating Characteristics</t>
  </si>
  <si>
    <t>Ramping Characteristics</t>
  </si>
  <si>
    <t>col.</t>
  </si>
  <si>
    <t>start up cost</t>
  </si>
  <si>
    <t>shut down cost</t>
  </si>
  <si>
    <t>min up time</t>
  </si>
  <si>
    <t>min down time</t>
  </si>
  <si>
    <t>ramp rate max</t>
  </si>
  <si>
    <t>ramp rate min</t>
  </si>
  <si>
    <t>start up ramp limit</t>
  </si>
  <si>
    <t>shut down ramp limit</t>
  </si>
  <si>
    <t>[$ / MWcap]</t>
  </si>
  <si>
    <t>[hours]</t>
  </si>
  <si>
    <t>[MW/hr p MWcap]</t>
  </si>
  <si>
    <t>wind</t>
  </si>
  <si>
    <t>solar</t>
  </si>
  <si>
    <t>PHS</t>
  </si>
  <si>
    <t>CAES</t>
  </si>
  <si>
    <t>battery</t>
  </si>
  <si>
    <t>EV</t>
  </si>
  <si>
    <t>importexport</t>
  </si>
  <si>
    <t>Imports</t>
  </si>
  <si>
    <t>Col number</t>
  </si>
  <si>
    <t xml:space="preserve">Notes: </t>
  </si>
  <si>
    <t>cost curve equation</t>
  </si>
  <si>
    <t>combination of variable cost (P^1) and spinning cost (P^0)</t>
  </si>
  <si>
    <t>cost to commit the unit ($)</t>
  </si>
  <si>
    <t>minimum time for which a unit must be on (status =1) after it is committed [hours]</t>
  </si>
  <si>
    <t xml:space="preserve">minimum time for which a unit must be off (status = 0) after it is de-commited [hours] </t>
  </si>
  <si>
    <t>positive change in real power over 1 hour (MW/hr) for a spinning unit (with status = 1)</t>
  </si>
  <si>
    <t>negative change in real power over 1 hou (MW/hr) for a spinning unit (with status =1)</t>
  </si>
  <si>
    <t>maximum positive change in real power over the first hour after startup (MW/hr)</t>
  </si>
  <si>
    <t>maximum negative change in real power over the last hor before shutdown (MW/hr)</t>
  </si>
  <si>
    <t>nuclear_1</t>
  </si>
  <si>
    <t>nuclear</t>
  </si>
  <si>
    <t>Bowmanville SS</t>
  </si>
  <si>
    <t>nuclear_2</t>
  </si>
  <si>
    <t>nuclear_3</t>
  </si>
  <si>
    <t>Bruce B SS</t>
  </si>
  <si>
    <t>nuclear_4</t>
  </si>
  <si>
    <t>Pickering A SS</t>
  </si>
  <si>
    <t>hydro_hourly_1</t>
  </si>
  <si>
    <t>hydro_hourly</t>
  </si>
  <si>
    <t>DA Watson TS</t>
  </si>
  <si>
    <t>hydro_hourly_2</t>
  </si>
  <si>
    <t>Andrews TS</t>
  </si>
  <si>
    <t>hydro_hourly_3</t>
  </si>
  <si>
    <t>Waubaushene TS</t>
  </si>
  <si>
    <t>hydro_hourly_4</t>
  </si>
  <si>
    <t>Clergue TS</t>
  </si>
  <si>
    <t>hydro_hourly_5</t>
  </si>
  <si>
    <t>Fergus TS</t>
  </si>
  <si>
    <t>hydro_hourly_6</t>
  </si>
  <si>
    <t>Beck #1 SS</t>
  </si>
  <si>
    <t>hydro_hourly_7</t>
  </si>
  <si>
    <t>Kapuskasing TS</t>
  </si>
  <si>
    <t>hydro_hourly_8</t>
  </si>
  <si>
    <t>Alexander GS</t>
  </si>
  <si>
    <t>hydro_hourly_9</t>
  </si>
  <si>
    <t>Otonabee TS</t>
  </si>
  <si>
    <t>hydro_hourly_10</t>
  </si>
  <si>
    <t>Sidney TS</t>
  </si>
  <si>
    <t>hydro_daily_1</t>
  </si>
  <si>
    <t>hydro_daily</t>
  </si>
  <si>
    <t>Hollingsworth TS</t>
  </si>
  <si>
    <t>hydro_daily_2</t>
  </si>
  <si>
    <t>DeCew Falls SS</t>
  </si>
  <si>
    <t>hydro_daily_3</t>
  </si>
  <si>
    <t>Aubrey Falls CGS</t>
  </si>
  <si>
    <t>hydro_daily_4</t>
  </si>
  <si>
    <t>Iroquois Falls DS</t>
  </si>
  <si>
    <t>hydro_daily_5</t>
  </si>
  <si>
    <t>Des Joachims TS</t>
  </si>
  <si>
    <t>biomass_1</t>
  </si>
  <si>
    <t>biomass</t>
  </si>
  <si>
    <t>AV Terrace Bay CTS</t>
  </si>
  <si>
    <t>biomass_2</t>
  </si>
  <si>
    <t>Bilberry Creek TS</t>
  </si>
  <si>
    <t>biomass_3</t>
  </si>
  <si>
    <t>King Edward TS</t>
  </si>
  <si>
    <t>biomass_4</t>
  </si>
  <si>
    <t>Duart TS</t>
  </si>
  <si>
    <t>biomass_5</t>
  </si>
  <si>
    <t>Bramalea TS</t>
  </si>
  <si>
    <t>biomass_6</t>
  </si>
  <si>
    <t>Kenilworth TS</t>
  </si>
  <si>
    <t>biomass_7</t>
  </si>
  <si>
    <t>AP Calstock CSS</t>
  </si>
  <si>
    <t>biogas_1</t>
  </si>
  <si>
    <t>biogas</t>
  </si>
  <si>
    <t>biogas_2</t>
  </si>
  <si>
    <t>St.Isidore TS</t>
  </si>
  <si>
    <t>biogas_3</t>
  </si>
  <si>
    <t>North Bay TS</t>
  </si>
  <si>
    <t>biogas_4</t>
  </si>
  <si>
    <t>Kitchener MTS #6</t>
  </si>
  <si>
    <t>biogas_5</t>
  </si>
  <si>
    <t>Erindale TS</t>
  </si>
  <si>
    <t>biogas_6</t>
  </si>
  <si>
    <t>Clarke TS</t>
  </si>
  <si>
    <t>biogas_7</t>
  </si>
  <si>
    <t>Manby TS</t>
  </si>
  <si>
    <t>NG_CG_1</t>
  </si>
  <si>
    <t>NG_CG</t>
  </si>
  <si>
    <t>Leamington TS</t>
  </si>
  <si>
    <t>NG_CG_2</t>
  </si>
  <si>
    <t>Brockville TS</t>
  </si>
  <si>
    <t>NG_CG_3</t>
  </si>
  <si>
    <t>Wilson TS</t>
  </si>
  <si>
    <t>NG_CG_4</t>
  </si>
  <si>
    <t>Richview TS</t>
  </si>
  <si>
    <t>NG_CG_5</t>
  </si>
  <si>
    <t>Holland TS</t>
  </si>
  <si>
    <t>NG_CG_6</t>
  </si>
  <si>
    <t>OHSC CGS</t>
  </si>
  <si>
    <t>NG_CG_7</t>
  </si>
  <si>
    <t>Third Line TS</t>
  </si>
  <si>
    <t>NG_CC_1</t>
  </si>
  <si>
    <t>NG_CC</t>
  </si>
  <si>
    <t>NPIF Kingston CGS</t>
  </si>
  <si>
    <t>NG_CC_2</t>
  </si>
  <si>
    <t>Greenfld Energy CGS</t>
  </si>
  <si>
    <t>NG_CC_3</t>
  </si>
  <si>
    <t>Goreway TS</t>
  </si>
  <si>
    <t>NG_CC_4</t>
  </si>
  <si>
    <t>NG_CT_1</t>
  </si>
  <si>
    <t>NG_CT</t>
  </si>
  <si>
    <t>NG_CT_2</t>
  </si>
  <si>
    <t>York EnergyCentr CGS</t>
  </si>
  <si>
    <t>NG_CT_3</t>
  </si>
  <si>
    <t>Kirkland Lake TS</t>
  </si>
  <si>
    <t>NG_CT_4</t>
  </si>
  <si>
    <t>Nipigon DS</t>
  </si>
  <si>
    <t>NG_CT_5</t>
  </si>
  <si>
    <t>Keith TS</t>
  </si>
  <si>
    <t>NG_CT_6</t>
  </si>
  <si>
    <t>Halton Hills CGS</t>
  </si>
  <si>
    <t>NG_CT_7</t>
  </si>
  <si>
    <t>Hearn SS</t>
  </si>
  <si>
    <t>NG_CT_8</t>
  </si>
  <si>
    <t>St.Clair E.C. CGS</t>
  </si>
  <si>
    <t>NG_CT_9</t>
  </si>
  <si>
    <t>Morrisburg TS</t>
  </si>
  <si>
    <t>importexport_1</t>
  </si>
  <si>
    <t>importexport_2</t>
  </si>
  <si>
    <t>importexport_3</t>
  </si>
  <si>
    <t>importexport_4</t>
  </si>
  <si>
    <t>importexport_5</t>
  </si>
  <si>
    <t>pmin (MW)</t>
  </si>
  <si>
    <t>Capacity (MW)</t>
  </si>
  <si>
    <t>bus (ignore)</t>
  </si>
  <si>
    <t>bus-old (ignore)</t>
  </si>
  <si>
    <t>Operating Cost ($/MWh)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</si>
</sst>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9999FF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/>
    <xf numFmtId="0" fontId="0" fillId="0" borderId="2" xfId="0" applyBorder="1"/>
    <xf numFmtId="0" fontId="0" fillId="0" borderId="5" xfId="0" applyBorder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2" fontId="0" fillId="0" borderId="0" xfId="1" applyNumberFormat="1" applyFont="1" applyFill="1" applyBorder="1" applyAlignment="1">
      <alignment horizontal="center"/>
    </xf>
    <xf numFmtId="2" fontId="0" fillId="0" borderId="6" xfId="1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/>
    <xf numFmtId="0" fontId="8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hmad/DOCUME~1/MobaXterm/slash/RemoteFiles/1443830_3_14/model%20inputs%20-%20A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deleine/Documents/Ontario%20Analysis/Results%20Analysis/Model%20Results_2016_06_06/model%20inputs%20-%20IESO%20Calibr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te independent"/>
      <sheetName val="modeled attributes"/>
      <sheetName val="modeled attributes _original"/>
      <sheetName val="scenario analysis"/>
      <sheetName val="vre plants"/>
      <sheetName val="non-vre plants"/>
      <sheetName val="storage"/>
      <sheetName val="EV_aggregator"/>
      <sheetName val="demand response"/>
      <sheetName val="demand centres"/>
      <sheetName val="existing transmission"/>
      <sheetName val="excel input instructions"/>
      <sheetName val="lists"/>
      <sheetName val="Sheet1"/>
    </sheetNames>
    <sheetDataSet>
      <sheetData sheetId="0" refreshError="1">
        <row r="5">
          <cell r="A5" t="str">
            <v>coal</v>
          </cell>
        </row>
        <row r="6">
          <cell r="A6" t="str">
            <v>Natural gas</v>
          </cell>
        </row>
        <row r="7">
          <cell r="A7" t="str">
            <v>NG_CC</v>
          </cell>
        </row>
        <row r="8">
          <cell r="A8" t="str">
            <v>NG_CT</v>
          </cell>
        </row>
        <row r="9">
          <cell r="A9" t="str">
            <v>NG_CG</v>
          </cell>
        </row>
        <row r="10">
          <cell r="A10" t="str">
            <v>diesel</v>
          </cell>
        </row>
        <row r="11">
          <cell r="A11" t="str">
            <v>fuel oil</v>
          </cell>
        </row>
        <row r="12">
          <cell r="A12" t="str">
            <v>nuclear</v>
          </cell>
        </row>
        <row r="13">
          <cell r="A13" t="str">
            <v>hydro</v>
          </cell>
        </row>
        <row r="14">
          <cell r="A14" t="str">
            <v>hydro_hourly</v>
          </cell>
        </row>
        <row r="15">
          <cell r="A15" t="str">
            <v>hydro_daily</v>
          </cell>
        </row>
        <row r="16">
          <cell r="A16" t="str">
            <v>hydro_monthly</v>
          </cell>
        </row>
        <row r="17">
          <cell r="A17" t="str">
            <v>geothermal</v>
          </cell>
        </row>
        <row r="18">
          <cell r="A18" t="str">
            <v>biomass</v>
          </cell>
        </row>
        <row r="19">
          <cell r="A19" t="str">
            <v>biogas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cel input instructions"/>
      <sheetName val="user_inputs"/>
      <sheetName val="site independent"/>
      <sheetName val="scenario analysis"/>
      <sheetName val="modeled attributes"/>
      <sheetName val="vre plants"/>
      <sheetName val="non-vre plants"/>
      <sheetName val="non-vre plants_run_2"/>
      <sheetName val="demand centres"/>
      <sheetName val="existing transmission"/>
      <sheetName val="storage"/>
      <sheetName val="EV_aggregator"/>
      <sheetName val="demand response"/>
      <sheetName val="Nodes"/>
      <sheetName val="initial conditions"/>
      <sheetName val="vre plants _original"/>
      <sheetName val="modeled attributes _original"/>
      <sheetName val="demand centres _ original"/>
      <sheetName val="existing transmission _original"/>
      <sheetName val="lists"/>
    </sheetNames>
    <sheetDataSet>
      <sheetData sheetId="0" refreshError="1"/>
      <sheetData sheetId="1" refreshError="1"/>
      <sheetData sheetId="2" refreshError="1">
        <row r="6">
          <cell r="K6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F501D-C82F-4592-A78E-717E46F12662}">
  <sheetPr>
    <tabColor rgb="FF00B0F0"/>
  </sheetPr>
  <dimension ref="A1:P147"/>
  <sheetViews>
    <sheetView topLeftCell="D1" zoomScaleNormal="100" workbookViewId="0">
      <selection activeCell="G2" sqref="G2"/>
    </sheetView>
  </sheetViews>
  <sheetFormatPr defaultRowHeight="15" x14ac:dyDescent="0.25"/>
  <cols>
    <col min="1" max="1" width="16.5703125" style="1" customWidth="1"/>
    <col min="2" max="2" width="9.42578125" style="1" bestFit="1" customWidth="1"/>
    <col min="3" max="3" width="20.140625" style="1" customWidth="1"/>
    <col min="4" max="5" width="15.85546875" style="3" customWidth="1"/>
    <col min="6" max="6" width="13.28515625" style="3" customWidth="1"/>
    <col min="7" max="7" width="26.5703125" style="1" customWidth="1"/>
    <col min="8" max="9" width="18.85546875" style="1" customWidth="1"/>
    <col min="10" max="10" width="17.7109375" style="2" customWidth="1"/>
    <col min="11" max="11" width="18.7109375" style="1" customWidth="1"/>
  </cols>
  <sheetData>
    <row r="1" spans="1:16" x14ac:dyDescent="0.25">
      <c r="A1" s="1" t="s">
        <v>174</v>
      </c>
      <c r="B1" s="1" t="s">
        <v>173</v>
      </c>
      <c r="C1" s="1" t="s">
        <v>172</v>
      </c>
      <c r="D1" s="3" t="s">
        <v>171</v>
      </c>
      <c r="E1" s="3" t="s">
        <v>170</v>
      </c>
      <c r="F1" s="3" t="s">
        <v>326</v>
      </c>
      <c r="G1" s="3" t="s">
        <v>327</v>
      </c>
      <c r="H1" s="1" t="s">
        <v>169</v>
      </c>
      <c r="I1" s="1" t="s">
        <v>168</v>
      </c>
      <c r="J1" s="2" t="s">
        <v>167</v>
      </c>
      <c r="K1" s="1" t="s">
        <v>166</v>
      </c>
      <c r="L1" s="8"/>
      <c r="M1" s="8"/>
      <c r="N1" s="8"/>
      <c r="O1" s="8"/>
      <c r="P1" s="8"/>
    </row>
    <row r="2" spans="1:16" x14ac:dyDescent="0.25">
      <c r="A2" s="1" t="s">
        <v>98</v>
      </c>
      <c r="B2" s="1" t="s">
        <v>165</v>
      </c>
      <c r="C2" s="1" t="s">
        <v>96</v>
      </c>
      <c r="D2" s="4">
        <v>44.2044</v>
      </c>
      <c r="E2" s="4">
        <v>-81.457400000000007</v>
      </c>
      <c r="F2" s="4">
        <v>180</v>
      </c>
      <c r="G2" t="s">
        <v>93</v>
      </c>
      <c r="H2" s="1" t="s">
        <v>95</v>
      </c>
      <c r="I2" s="1">
        <v>3075</v>
      </c>
      <c r="J2" s="2">
        <f t="shared" ref="J2:J33" si="0">ROUND((D2+90)*2, 0)</f>
        <v>268</v>
      </c>
      <c r="K2" s="1">
        <f t="shared" ref="K2:K33" si="1">ROUND((E2+180)*(3/2), 0)</f>
        <v>148</v>
      </c>
    </row>
    <row r="3" spans="1:16" x14ac:dyDescent="0.25">
      <c r="A3" s="1" t="s">
        <v>98</v>
      </c>
      <c r="B3" s="1" t="s">
        <v>164</v>
      </c>
      <c r="C3" s="1" t="s">
        <v>96</v>
      </c>
      <c r="D3" s="4">
        <v>43.4846</v>
      </c>
      <c r="E3" s="4">
        <v>-81.628200000000007</v>
      </c>
      <c r="F3" s="4">
        <v>93</v>
      </c>
      <c r="G3" t="s">
        <v>93</v>
      </c>
      <c r="H3" s="1" t="s">
        <v>95</v>
      </c>
      <c r="I3" s="1">
        <v>3075</v>
      </c>
      <c r="J3" s="2">
        <f t="shared" si="0"/>
        <v>267</v>
      </c>
      <c r="K3" s="1">
        <f t="shared" si="1"/>
        <v>148</v>
      </c>
    </row>
    <row r="4" spans="1:16" x14ac:dyDescent="0.25">
      <c r="A4" s="1" t="s">
        <v>98</v>
      </c>
      <c r="B4" s="1" t="s">
        <v>163</v>
      </c>
      <c r="C4" s="1" t="s">
        <v>96</v>
      </c>
      <c r="D4" s="4">
        <v>43.1128</v>
      </c>
      <c r="E4" s="4">
        <v>-81.702399999999997</v>
      </c>
      <c r="F4" s="4">
        <v>222</v>
      </c>
      <c r="G4" t="s">
        <v>162</v>
      </c>
      <c r="H4" s="1" t="s">
        <v>95</v>
      </c>
      <c r="I4" s="1">
        <v>3075</v>
      </c>
      <c r="J4" s="2">
        <f t="shared" si="0"/>
        <v>266</v>
      </c>
      <c r="K4" s="1">
        <f t="shared" si="1"/>
        <v>147</v>
      </c>
    </row>
    <row r="5" spans="1:16" x14ac:dyDescent="0.25">
      <c r="A5" s="1" t="s">
        <v>98</v>
      </c>
      <c r="B5" s="1" t="s">
        <v>161</v>
      </c>
      <c r="C5" s="1" t="s">
        <v>96</v>
      </c>
      <c r="D5" s="4">
        <v>44.247799999999998</v>
      </c>
      <c r="E5" s="4">
        <v>-81.571399999999997</v>
      </c>
      <c r="F5" s="4">
        <v>19.5</v>
      </c>
      <c r="G5" t="s">
        <v>93</v>
      </c>
      <c r="H5" s="1" t="s">
        <v>95</v>
      </c>
      <c r="I5" s="1">
        <v>3075</v>
      </c>
      <c r="J5" s="2">
        <f t="shared" si="0"/>
        <v>268</v>
      </c>
      <c r="K5" s="1">
        <f t="shared" si="1"/>
        <v>148</v>
      </c>
    </row>
    <row r="6" spans="1:16" x14ac:dyDescent="0.25">
      <c r="A6" s="1" t="s">
        <v>98</v>
      </c>
      <c r="B6" s="1" t="s">
        <v>160</v>
      </c>
      <c r="C6" s="1" t="s">
        <v>96</v>
      </c>
      <c r="D6" s="4">
        <v>44.2134</v>
      </c>
      <c r="E6" s="4">
        <v>-80.267300000000006</v>
      </c>
      <c r="F6" s="4">
        <v>145</v>
      </c>
      <c r="G6" t="s">
        <v>5</v>
      </c>
      <c r="H6" s="1" t="s">
        <v>95</v>
      </c>
      <c r="I6" s="1">
        <v>3075</v>
      </c>
      <c r="J6" s="2">
        <f t="shared" si="0"/>
        <v>268</v>
      </c>
      <c r="K6" s="1">
        <f t="shared" si="1"/>
        <v>150</v>
      </c>
    </row>
    <row r="7" spans="1:16" x14ac:dyDescent="0.25">
      <c r="A7" s="1" t="s">
        <v>98</v>
      </c>
      <c r="B7" s="1" t="s">
        <v>159</v>
      </c>
      <c r="C7" s="1" t="s">
        <v>96</v>
      </c>
      <c r="D7" s="4">
        <v>44.197200000000002</v>
      </c>
      <c r="E7" s="4">
        <v>-80.700500000000005</v>
      </c>
      <c r="F7" s="4">
        <v>22.4</v>
      </c>
      <c r="G7" t="s">
        <v>93</v>
      </c>
      <c r="H7" s="1" t="s">
        <v>95</v>
      </c>
      <c r="I7" s="1">
        <v>3075</v>
      </c>
      <c r="J7" s="2">
        <f t="shared" si="0"/>
        <v>268</v>
      </c>
      <c r="K7" s="1">
        <f t="shared" si="1"/>
        <v>149</v>
      </c>
    </row>
    <row r="8" spans="1:16" s="5" customFormat="1" x14ac:dyDescent="0.25">
      <c r="A8" s="1" t="s">
        <v>98</v>
      </c>
      <c r="B8" s="6" t="s">
        <v>158</v>
      </c>
      <c r="C8" s="6" t="s">
        <v>96</v>
      </c>
      <c r="D8" s="4">
        <v>44.9465</v>
      </c>
      <c r="E8" s="4">
        <v>-81.263199999999998</v>
      </c>
      <c r="F8" s="4">
        <v>5.0999999999999996</v>
      </c>
      <c r="G8" t="s">
        <v>93</v>
      </c>
      <c r="H8" s="6" t="s">
        <v>95</v>
      </c>
      <c r="I8" s="6">
        <v>3075</v>
      </c>
      <c r="J8" s="7">
        <f t="shared" si="0"/>
        <v>270</v>
      </c>
      <c r="K8" s="6">
        <f t="shared" si="1"/>
        <v>148</v>
      </c>
    </row>
    <row r="9" spans="1:16" x14ac:dyDescent="0.25">
      <c r="A9" s="1" t="s">
        <v>98</v>
      </c>
      <c r="B9" s="1" t="s">
        <v>157</v>
      </c>
      <c r="C9" s="1" t="s">
        <v>96</v>
      </c>
      <c r="D9" s="4">
        <v>43.2986</v>
      </c>
      <c r="E9" s="4">
        <v>-81.614400000000003</v>
      </c>
      <c r="F9" s="4">
        <v>102.4</v>
      </c>
      <c r="G9" t="s">
        <v>93</v>
      </c>
      <c r="H9" s="1" t="s">
        <v>95</v>
      </c>
      <c r="I9" s="1">
        <v>3075</v>
      </c>
      <c r="J9" s="2">
        <f t="shared" si="0"/>
        <v>267</v>
      </c>
      <c r="K9" s="1">
        <f t="shared" si="1"/>
        <v>148</v>
      </c>
    </row>
    <row r="10" spans="1:16" x14ac:dyDescent="0.25">
      <c r="A10" s="1" t="s">
        <v>98</v>
      </c>
      <c r="B10" s="1" t="s">
        <v>156</v>
      </c>
      <c r="C10" s="1" t="s">
        <v>96</v>
      </c>
      <c r="D10" s="4">
        <v>43.393700000000003</v>
      </c>
      <c r="E10" s="4">
        <v>-81.657799999999995</v>
      </c>
      <c r="F10" s="4">
        <v>99.3</v>
      </c>
      <c r="G10" t="s">
        <v>93</v>
      </c>
      <c r="H10" s="1" t="s">
        <v>95</v>
      </c>
      <c r="I10" s="1">
        <v>3075</v>
      </c>
      <c r="J10" s="2">
        <f t="shared" si="0"/>
        <v>267</v>
      </c>
      <c r="K10" s="1">
        <f t="shared" si="1"/>
        <v>148</v>
      </c>
    </row>
    <row r="11" spans="1:16" x14ac:dyDescent="0.25">
      <c r="A11" s="1" t="s">
        <v>98</v>
      </c>
      <c r="B11" s="1" t="s">
        <v>155</v>
      </c>
      <c r="C11" s="1" t="s">
        <v>96</v>
      </c>
      <c r="D11" s="4">
        <v>44.007800000000003</v>
      </c>
      <c r="E11" s="4">
        <v>-80.355599999999995</v>
      </c>
      <c r="F11" s="4">
        <v>60</v>
      </c>
      <c r="G11" t="s">
        <v>93</v>
      </c>
      <c r="H11" s="1" t="s">
        <v>95</v>
      </c>
      <c r="I11" s="1">
        <v>3075</v>
      </c>
      <c r="J11" s="2">
        <f t="shared" si="0"/>
        <v>268</v>
      </c>
      <c r="K11" s="1">
        <f t="shared" si="1"/>
        <v>149</v>
      </c>
    </row>
    <row r="12" spans="1:16" x14ac:dyDescent="0.25">
      <c r="A12" s="1" t="s">
        <v>98</v>
      </c>
      <c r="B12" s="1" t="s">
        <v>154</v>
      </c>
      <c r="C12" s="1" t="s">
        <v>96</v>
      </c>
      <c r="D12" s="4">
        <v>43.9373</v>
      </c>
      <c r="E12" s="4">
        <v>-81.639899999999997</v>
      </c>
      <c r="F12" s="4">
        <v>270</v>
      </c>
      <c r="G12" t="s">
        <v>153</v>
      </c>
      <c r="H12" s="1" t="s">
        <v>95</v>
      </c>
      <c r="I12" s="1">
        <v>3075</v>
      </c>
      <c r="J12" s="2">
        <f t="shared" si="0"/>
        <v>268</v>
      </c>
      <c r="K12" s="1">
        <f t="shared" si="1"/>
        <v>148</v>
      </c>
    </row>
    <row r="13" spans="1:16" x14ac:dyDescent="0.25">
      <c r="A13" s="1" t="s">
        <v>98</v>
      </c>
      <c r="B13" s="1" t="s">
        <v>152</v>
      </c>
      <c r="C13" s="1" t="s">
        <v>96</v>
      </c>
      <c r="D13" s="4">
        <v>43.858899999999998</v>
      </c>
      <c r="E13" s="4">
        <v>-81.691999999999993</v>
      </c>
      <c r="F13" s="4">
        <v>39.6</v>
      </c>
      <c r="G13" t="s">
        <v>93</v>
      </c>
      <c r="H13" s="1" t="s">
        <v>95</v>
      </c>
      <c r="I13" s="1">
        <v>3075</v>
      </c>
      <c r="J13" s="2">
        <f t="shared" si="0"/>
        <v>268</v>
      </c>
      <c r="K13" s="1">
        <f t="shared" si="1"/>
        <v>147</v>
      </c>
    </row>
    <row r="14" spans="1:16" x14ac:dyDescent="0.25">
      <c r="A14" s="1" t="s">
        <v>98</v>
      </c>
      <c r="B14" s="1" t="s">
        <v>151</v>
      </c>
      <c r="C14" s="1" t="s">
        <v>96</v>
      </c>
      <c r="D14" s="4">
        <v>44.052399999999999</v>
      </c>
      <c r="E14" s="4">
        <v>-81.655799999999999</v>
      </c>
      <c r="F14" s="4">
        <v>76</v>
      </c>
      <c r="G14" t="s">
        <v>93</v>
      </c>
      <c r="H14" s="1" t="s">
        <v>95</v>
      </c>
      <c r="I14" s="1">
        <v>3075</v>
      </c>
      <c r="J14" s="2">
        <f t="shared" si="0"/>
        <v>268</v>
      </c>
      <c r="K14" s="1">
        <f t="shared" si="1"/>
        <v>148</v>
      </c>
    </row>
    <row r="15" spans="1:16" s="5" customFormat="1" x14ac:dyDescent="0.25">
      <c r="A15" s="1" t="s">
        <v>98</v>
      </c>
      <c r="B15" s="6" t="s">
        <v>150</v>
      </c>
      <c r="C15" s="6" t="s">
        <v>96</v>
      </c>
      <c r="D15" s="4">
        <v>44.3416</v>
      </c>
      <c r="E15" s="4">
        <v>-81.453299999999999</v>
      </c>
      <c r="F15" s="4">
        <v>181.5</v>
      </c>
      <c r="G15" t="s">
        <v>93</v>
      </c>
      <c r="H15" s="6" t="s">
        <v>95</v>
      </c>
      <c r="I15" s="6">
        <v>3075</v>
      </c>
      <c r="J15" s="7">
        <f t="shared" si="0"/>
        <v>269</v>
      </c>
      <c r="K15" s="6">
        <f t="shared" si="1"/>
        <v>148</v>
      </c>
    </row>
    <row r="16" spans="1:16" x14ac:dyDescent="0.25">
      <c r="A16" s="1" t="s">
        <v>98</v>
      </c>
      <c r="B16" s="1" t="s">
        <v>149</v>
      </c>
      <c r="C16" s="1" t="s">
        <v>96</v>
      </c>
      <c r="D16" s="4">
        <v>42.881399999999999</v>
      </c>
      <c r="E16" s="4">
        <v>-79.787899999999993</v>
      </c>
      <c r="F16" s="4">
        <v>149</v>
      </c>
      <c r="G16" t="s">
        <v>9</v>
      </c>
      <c r="H16" s="1" t="s">
        <v>95</v>
      </c>
      <c r="I16" s="1">
        <v>3075</v>
      </c>
      <c r="J16" s="2">
        <f t="shared" si="0"/>
        <v>266</v>
      </c>
      <c r="K16" s="1">
        <f t="shared" si="1"/>
        <v>150</v>
      </c>
    </row>
    <row r="17" spans="1:11" x14ac:dyDescent="0.25">
      <c r="A17" s="1" t="s">
        <v>98</v>
      </c>
      <c r="B17" s="1" t="s">
        <v>148</v>
      </c>
      <c r="C17" s="1" t="s">
        <v>96</v>
      </c>
      <c r="D17" s="4">
        <v>42.767699999999998</v>
      </c>
      <c r="E17" s="4">
        <v>-80.252099999999999</v>
      </c>
      <c r="F17" s="4">
        <v>10</v>
      </c>
      <c r="G17" t="s">
        <v>11</v>
      </c>
      <c r="H17" s="1" t="s">
        <v>95</v>
      </c>
      <c r="I17" s="1">
        <v>3075</v>
      </c>
      <c r="J17" s="2">
        <f t="shared" si="0"/>
        <v>266</v>
      </c>
      <c r="K17" s="1">
        <f t="shared" si="1"/>
        <v>150</v>
      </c>
    </row>
    <row r="18" spans="1:11" x14ac:dyDescent="0.25">
      <c r="A18" s="1" t="s">
        <v>98</v>
      </c>
      <c r="B18" s="1" t="s">
        <v>147</v>
      </c>
      <c r="C18" s="1" t="s">
        <v>96</v>
      </c>
      <c r="D18" s="4">
        <v>42.839199999999998</v>
      </c>
      <c r="E18" s="4">
        <v>-80.0274</v>
      </c>
      <c r="F18" s="4">
        <v>104.4</v>
      </c>
      <c r="G18" t="s">
        <v>11</v>
      </c>
      <c r="H18" s="1" t="s">
        <v>95</v>
      </c>
      <c r="I18" s="1">
        <v>3075</v>
      </c>
      <c r="J18" s="2">
        <f t="shared" si="0"/>
        <v>266</v>
      </c>
      <c r="K18" s="1">
        <f t="shared" si="1"/>
        <v>150</v>
      </c>
    </row>
    <row r="19" spans="1:11" s="5" customFormat="1" x14ac:dyDescent="0.25">
      <c r="A19" s="1" t="s">
        <v>98</v>
      </c>
      <c r="B19" s="6" t="s">
        <v>146</v>
      </c>
      <c r="C19" s="6" t="s">
        <v>96</v>
      </c>
      <c r="D19" s="4">
        <v>42.87</v>
      </c>
      <c r="E19" s="4">
        <v>-79.937700000000007</v>
      </c>
      <c r="F19" s="4">
        <v>124.4</v>
      </c>
      <c r="G19" t="s">
        <v>93</v>
      </c>
      <c r="H19" s="6" t="s">
        <v>95</v>
      </c>
      <c r="I19" s="6">
        <v>3075</v>
      </c>
      <c r="J19" s="7">
        <f t="shared" si="0"/>
        <v>266</v>
      </c>
      <c r="K19" s="6">
        <f t="shared" si="1"/>
        <v>150</v>
      </c>
    </row>
    <row r="20" spans="1:11" x14ac:dyDescent="0.25">
      <c r="A20" s="1" t="s">
        <v>98</v>
      </c>
      <c r="B20" s="1" t="s">
        <v>145</v>
      </c>
      <c r="C20" s="1" t="s">
        <v>96</v>
      </c>
      <c r="D20" s="4">
        <v>42.278700000000001</v>
      </c>
      <c r="E20" s="4">
        <v>-81.991699999999994</v>
      </c>
      <c r="F20" s="4">
        <v>119</v>
      </c>
      <c r="G20" t="s">
        <v>9</v>
      </c>
      <c r="H20" s="1" t="s">
        <v>95</v>
      </c>
      <c r="I20" s="1">
        <v>3075</v>
      </c>
      <c r="J20" s="2">
        <f t="shared" si="0"/>
        <v>265</v>
      </c>
      <c r="K20" s="1">
        <f t="shared" si="1"/>
        <v>147</v>
      </c>
    </row>
    <row r="21" spans="1:11" x14ac:dyDescent="0.25">
      <c r="A21" s="1" t="s">
        <v>98</v>
      </c>
      <c r="B21" s="1" t="s">
        <v>144</v>
      </c>
      <c r="C21" s="1" t="s">
        <v>96</v>
      </c>
      <c r="D21" s="4">
        <v>43.082799999999999</v>
      </c>
      <c r="E21" s="4">
        <v>-82.052800000000005</v>
      </c>
      <c r="F21" s="4">
        <v>116.6</v>
      </c>
      <c r="G21" t="s">
        <v>9</v>
      </c>
      <c r="H21" s="1" t="s">
        <v>95</v>
      </c>
      <c r="I21" s="1">
        <v>3075</v>
      </c>
      <c r="J21" s="2">
        <f t="shared" si="0"/>
        <v>266</v>
      </c>
      <c r="K21" s="1">
        <f t="shared" si="1"/>
        <v>147</v>
      </c>
    </row>
    <row r="22" spans="1:11" s="5" customFormat="1" x14ac:dyDescent="0.25">
      <c r="A22" s="1" t="s">
        <v>98</v>
      </c>
      <c r="B22" s="6" t="s">
        <v>143</v>
      </c>
      <c r="C22" s="6" t="s">
        <v>96</v>
      </c>
      <c r="D22" s="4">
        <v>42.274299999999997</v>
      </c>
      <c r="E22" s="4">
        <v>-82.182400000000001</v>
      </c>
      <c r="F22" s="4">
        <v>78</v>
      </c>
      <c r="G22" t="s">
        <v>25</v>
      </c>
      <c r="H22" s="6" t="s">
        <v>95</v>
      </c>
      <c r="I22" s="6">
        <v>3075</v>
      </c>
      <c r="J22" s="7">
        <f t="shared" si="0"/>
        <v>265</v>
      </c>
      <c r="K22" s="6">
        <f t="shared" si="1"/>
        <v>147</v>
      </c>
    </row>
    <row r="23" spans="1:11" s="5" customFormat="1" x14ac:dyDescent="0.25">
      <c r="A23" s="1" t="s">
        <v>98</v>
      </c>
      <c r="B23" s="6" t="s">
        <v>142</v>
      </c>
      <c r="C23" s="6" t="s">
        <v>96</v>
      </c>
      <c r="D23" s="4">
        <v>42.477600000000002</v>
      </c>
      <c r="E23" s="4">
        <v>-82.360299999999995</v>
      </c>
      <c r="F23" s="4">
        <v>99</v>
      </c>
      <c r="G23" t="s">
        <v>1</v>
      </c>
      <c r="H23" s="6" t="s">
        <v>95</v>
      </c>
      <c r="I23" s="6">
        <v>3075</v>
      </c>
      <c r="J23" s="7">
        <f t="shared" si="0"/>
        <v>265</v>
      </c>
      <c r="K23" s="6">
        <f t="shared" si="1"/>
        <v>146</v>
      </c>
    </row>
    <row r="24" spans="1:11" s="5" customFormat="1" x14ac:dyDescent="0.25">
      <c r="A24" s="1" t="s">
        <v>98</v>
      </c>
      <c r="B24" s="6" t="s">
        <v>141</v>
      </c>
      <c r="C24" s="6" t="s">
        <v>96</v>
      </c>
      <c r="D24" s="4">
        <v>42.301099999999998</v>
      </c>
      <c r="E24" s="4">
        <v>-82.0047</v>
      </c>
      <c r="F24" s="4">
        <v>99</v>
      </c>
      <c r="G24" t="s">
        <v>9</v>
      </c>
      <c r="H24" s="6" t="s">
        <v>95</v>
      </c>
      <c r="I24" s="6">
        <v>3075</v>
      </c>
      <c r="J24" s="7">
        <f t="shared" si="0"/>
        <v>265</v>
      </c>
      <c r="K24" s="6">
        <f t="shared" si="1"/>
        <v>147</v>
      </c>
    </row>
    <row r="25" spans="1:11" x14ac:dyDescent="0.25">
      <c r="A25" s="1" t="s">
        <v>98</v>
      </c>
      <c r="B25" s="1" t="s">
        <v>140</v>
      </c>
      <c r="C25" s="1" t="s">
        <v>96</v>
      </c>
      <c r="D25" s="4">
        <v>42.3964</v>
      </c>
      <c r="E25" s="4">
        <v>-81.865700000000004</v>
      </c>
      <c r="F25" s="4">
        <v>108</v>
      </c>
      <c r="G25" t="s">
        <v>25</v>
      </c>
      <c r="H25" s="1" t="s">
        <v>95</v>
      </c>
      <c r="I25" s="1">
        <v>3075</v>
      </c>
      <c r="J25" s="2">
        <f t="shared" si="0"/>
        <v>265</v>
      </c>
      <c r="K25" s="1">
        <f t="shared" si="1"/>
        <v>147</v>
      </c>
    </row>
    <row r="26" spans="1:11" x14ac:dyDescent="0.25">
      <c r="A26" s="1" t="s">
        <v>98</v>
      </c>
      <c r="B26" s="1" t="s">
        <v>139</v>
      </c>
      <c r="C26" s="1" t="s">
        <v>96</v>
      </c>
      <c r="D26" s="4">
        <v>42.519300000000001</v>
      </c>
      <c r="E26" s="4">
        <v>-81.757099999999994</v>
      </c>
      <c r="F26" s="4">
        <v>10</v>
      </c>
      <c r="G26" t="s">
        <v>9</v>
      </c>
      <c r="H26" s="1" t="s">
        <v>95</v>
      </c>
      <c r="I26" s="1">
        <v>3075</v>
      </c>
      <c r="J26" s="2">
        <f t="shared" si="0"/>
        <v>265</v>
      </c>
      <c r="K26" s="1">
        <f t="shared" si="1"/>
        <v>147</v>
      </c>
    </row>
    <row r="27" spans="1:11" x14ac:dyDescent="0.25">
      <c r="A27" s="1" t="s">
        <v>98</v>
      </c>
      <c r="B27" s="1" t="s">
        <v>138</v>
      </c>
      <c r="C27" s="1" t="s">
        <v>96</v>
      </c>
      <c r="D27" s="4">
        <v>43.0184</v>
      </c>
      <c r="E27" s="4">
        <v>-81.739199999999997</v>
      </c>
      <c r="F27" s="4">
        <v>40</v>
      </c>
      <c r="G27" t="s">
        <v>9</v>
      </c>
      <c r="H27" s="1" t="s">
        <v>95</v>
      </c>
      <c r="I27" s="1">
        <v>3075</v>
      </c>
      <c r="J27" s="2">
        <f t="shared" si="0"/>
        <v>266</v>
      </c>
      <c r="K27" s="1">
        <f t="shared" si="1"/>
        <v>147</v>
      </c>
    </row>
    <row r="28" spans="1:11" s="5" customFormat="1" x14ac:dyDescent="0.25">
      <c r="A28" s="1" t="s">
        <v>98</v>
      </c>
      <c r="B28" s="6" t="s">
        <v>137</v>
      </c>
      <c r="C28" s="6" t="s">
        <v>96</v>
      </c>
      <c r="D28" s="4">
        <v>42.561331000000003</v>
      </c>
      <c r="E28" s="4">
        <v>-82.220339999999993</v>
      </c>
      <c r="F28" s="4">
        <v>99.12</v>
      </c>
      <c r="G28" t="s">
        <v>9</v>
      </c>
      <c r="H28" s="6" t="s">
        <v>95</v>
      </c>
      <c r="I28" s="6">
        <v>3075</v>
      </c>
      <c r="J28" s="7">
        <f t="shared" si="0"/>
        <v>265</v>
      </c>
      <c r="K28" s="6">
        <f t="shared" si="1"/>
        <v>147</v>
      </c>
    </row>
    <row r="29" spans="1:11" x14ac:dyDescent="0.25">
      <c r="A29" s="1" t="s">
        <v>98</v>
      </c>
      <c r="B29" s="1" t="s">
        <v>136</v>
      </c>
      <c r="C29" s="1" t="s">
        <v>96</v>
      </c>
      <c r="D29" s="4">
        <v>42.349499999999999</v>
      </c>
      <c r="E29" s="4">
        <v>-82.107100000000003</v>
      </c>
      <c r="F29" s="4">
        <v>270</v>
      </c>
      <c r="G29" t="s">
        <v>9</v>
      </c>
      <c r="H29" s="1" t="s">
        <v>95</v>
      </c>
      <c r="I29" s="1">
        <v>3075</v>
      </c>
      <c r="J29" s="2">
        <f t="shared" si="0"/>
        <v>265</v>
      </c>
      <c r="K29" s="1">
        <f t="shared" si="1"/>
        <v>147</v>
      </c>
    </row>
    <row r="30" spans="1:11" x14ac:dyDescent="0.25">
      <c r="A30" s="1" t="s">
        <v>98</v>
      </c>
      <c r="B30" s="1" t="s">
        <v>135</v>
      </c>
      <c r="C30" s="1" t="s">
        <v>96</v>
      </c>
      <c r="D30" s="4">
        <v>42.263800000000003</v>
      </c>
      <c r="E30" s="4">
        <v>-82.268199999999993</v>
      </c>
      <c r="F30" s="4">
        <v>10</v>
      </c>
      <c r="G30" t="s">
        <v>9</v>
      </c>
      <c r="H30" s="1" t="s">
        <v>95</v>
      </c>
      <c r="I30" s="1">
        <v>3075</v>
      </c>
      <c r="J30" s="2">
        <f t="shared" si="0"/>
        <v>265</v>
      </c>
      <c r="K30" s="1">
        <f t="shared" si="1"/>
        <v>147</v>
      </c>
    </row>
    <row r="31" spans="1:11" x14ac:dyDescent="0.25">
      <c r="A31" s="1" t="s">
        <v>98</v>
      </c>
      <c r="B31" s="1" t="s">
        <v>134</v>
      </c>
      <c r="C31" s="1" t="s">
        <v>96</v>
      </c>
      <c r="D31" s="4">
        <v>46.661499999999997</v>
      </c>
      <c r="E31" s="4">
        <v>-84.358699999999999</v>
      </c>
      <c r="F31" s="4">
        <v>25.3</v>
      </c>
      <c r="G31" t="s">
        <v>25</v>
      </c>
      <c r="H31" s="1" t="s">
        <v>95</v>
      </c>
      <c r="I31" s="1">
        <v>3075</v>
      </c>
      <c r="J31" s="2">
        <f t="shared" si="0"/>
        <v>273</v>
      </c>
      <c r="K31" s="1">
        <f t="shared" si="1"/>
        <v>143</v>
      </c>
    </row>
    <row r="32" spans="1:11" x14ac:dyDescent="0.25">
      <c r="A32" s="1" t="s">
        <v>98</v>
      </c>
      <c r="B32" s="1" t="s">
        <v>133</v>
      </c>
      <c r="C32" s="1" t="s">
        <v>96</v>
      </c>
      <c r="D32" s="4">
        <v>46.6126</v>
      </c>
      <c r="E32" s="4">
        <v>-84.479200000000006</v>
      </c>
      <c r="F32" s="4">
        <v>189</v>
      </c>
      <c r="G32" t="s">
        <v>25</v>
      </c>
      <c r="H32" s="1" t="s">
        <v>95</v>
      </c>
      <c r="I32" s="1">
        <v>3075</v>
      </c>
      <c r="J32" s="2">
        <f t="shared" si="0"/>
        <v>273</v>
      </c>
      <c r="K32" s="1">
        <f t="shared" si="1"/>
        <v>143</v>
      </c>
    </row>
    <row r="33" spans="1:11" x14ac:dyDescent="0.25">
      <c r="A33" s="1" t="s">
        <v>98</v>
      </c>
      <c r="B33" s="1" t="s">
        <v>132</v>
      </c>
      <c r="C33" s="1" t="s">
        <v>96</v>
      </c>
      <c r="D33" s="4">
        <v>44.308500000000002</v>
      </c>
      <c r="E33" s="4">
        <v>-80.313800000000001</v>
      </c>
      <c r="F33" s="4">
        <v>28.5</v>
      </c>
      <c r="G33" t="s">
        <v>5</v>
      </c>
      <c r="H33" s="1" t="s">
        <v>95</v>
      </c>
      <c r="I33" s="1">
        <v>3075</v>
      </c>
      <c r="J33" s="2">
        <f t="shared" si="0"/>
        <v>269</v>
      </c>
      <c r="K33" s="1">
        <f t="shared" si="1"/>
        <v>150</v>
      </c>
    </row>
    <row r="34" spans="1:11" s="5" customFormat="1" x14ac:dyDescent="0.25">
      <c r="A34" s="1" t="s">
        <v>98</v>
      </c>
      <c r="B34" s="6" t="s">
        <v>131</v>
      </c>
      <c r="C34" s="6" t="s">
        <v>96</v>
      </c>
      <c r="D34" s="4">
        <v>45.840257000000001</v>
      </c>
      <c r="E34" s="4">
        <v>-80.631607000000002</v>
      </c>
      <c r="F34" s="4">
        <v>300</v>
      </c>
      <c r="G34" t="s">
        <v>130</v>
      </c>
      <c r="H34" s="6" t="s">
        <v>95</v>
      </c>
      <c r="I34" s="6">
        <v>3075</v>
      </c>
      <c r="J34" s="7">
        <f t="shared" ref="J34:J65" si="2">ROUND((D34+90)*2, 0)</f>
        <v>272</v>
      </c>
      <c r="K34" s="6">
        <f t="shared" ref="K34:K65" si="3">ROUND((E34+180)*(3/2), 0)</f>
        <v>149</v>
      </c>
    </row>
    <row r="35" spans="1:11" x14ac:dyDescent="0.25">
      <c r="A35" s="1" t="s">
        <v>98</v>
      </c>
      <c r="B35" s="1" t="s">
        <v>129</v>
      </c>
      <c r="C35" s="1" t="s">
        <v>96</v>
      </c>
      <c r="D35" s="4">
        <v>44.0197</v>
      </c>
      <c r="E35" s="4">
        <v>-78.581000000000003</v>
      </c>
      <c r="F35" s="4">
        <v>36</v>
      </c>
      <c r="G35" t="s">
        <v>1</v>
      </c>
      <c r="H35" s="1" t="s">
        <v>95</v>
      </c>
      <c r="I35" s="1">
        <v>3075</v>
      </c>
      <c r="J35" s="2">
        <f t="shared" si="2"/>
        <v>268</v>
      </c>
      <c r="K35" s="1">
        <f t="shared" si="3"/>
        <v>152</v>
      </c>
    </row>
    <row r="36" spans="1:11" s="5" customFormat="1" x14ac:dyDescent="0.25">
      <c r="A36" s="1" t="s">
        <v>98</v>
      </c>
      <c r="B36" s="6" t="s">
        <v>128</v>
      </c>
      <c r="C36" s="6" t="s">
        <v>96</v>
      </c>
      <c r="D36" s="4">
        <v>43.8123</v>
      </c>
      <c r="E36" s="4">
        <v>-79.073999999999998</v>
      </c>
      <c r="F36" s="4">
        <v>1.8</v>
      </c>
      <c r="G36" t="s">
        <v>1</v>
      </c>
      <c r="H36" s="6" t="s">
        <v>95</v>
      </c>
      <c r="I36" s="6">
        <v>3075</v>
      </c>
      <c r="J36" s="7">
        <f t="shared" si="2"/>
        <v>268</v>
      </c>
      <c r="K36" s="6">
        <f t="shared" si="3"/>
        <v>151</v>
      </c>
    </row>
    <row r="37" spans="1:11" x14ac:dyDescent="0.25">
      <c r="A37" s="1" t="s">
        <v>98</v>
      </c>
      <c r="B37" s="1" t="s">
        <v>127</v>
      </c>
      <c r="C37" s="1" t="s">
        <v>96</v>
      </c>
      <c r="D37" s="4">
        <v>42.084000000000003</v>
      </c>
      <c r="E37" s="4">
        <v>-83.042500000000004</v>
      </c>
      <c r="F37" s="4">
        <v>10</v>
      </c>
      <c r="G37" t="s">
        <v>9</v>
      </c>
      <c r="H37" s="1" t="s">
        <v>95</v>
      </c>
      <c r="I37" s="1">
        <v>3075</v>
      </c>
      <c r="J37" s="2">
        <f t="shared" si="2"/>
        <v>264</v>
      </c>
      <c r="K37" s="1">
        <f t="shared" si="3"/>
        <v>145</v>
      </c>
    </row>
    <row r="38" spans="1:11" x14ac:dyDescent="0.25">
      <c r="A38" s="1" t="s">
        <v>98</v>
      </c>
      <c r="B38" s="1" t="s">
        <v>126</v>
      </c>
      <c r="C38" s="1" t="s">
        <v>96</v>
      </c>
      <c r="D38" s="4">
        <v>42.032299999999999</v>
      </c>
      <c r="E38" s="4">
        <v>-82.961799999999997</v>
      </c>
      <c r="F38" s="4">
        <v>45.6</v>
      </c>
      <c r="G38" t="s">
        <v>9</v>
      </c>
      <c r="H38" s="1" t="s">
        <v>95</v>
      </c>
      <c r="I38" s="1">
        <v>3075</v>
      </c>
      <c r="J38" s="2">
        <f t="shared" si="2"/>
        <v>264</v>
      </c>
      <c r="K38" s="1">
        <f t="shared" si="3"/>
        <v>146</v>
      </c>
    </row>
    <row r="39" spans="1:11" x14ac:dyDescent="0.25">
      <c r="A39" s="1" t="s">
        <v>98</v>
      </c>
      <c r="B39" s="1" t="s">
        <v>125</v>
      </c>
      <c r="C39" s="1" t="s">
        <v>96</v>
      </c>
      <c r="D39" s="4">
        <v>42.194099999999999</v>
      </c>
      <c r="E39" s="4">
        <v>-82.810500000000005</v>
      </c>
      <c r="F39" s="4">
        <v>20</v>
      </c>
      <c r="G39" t="s">
        <v>9</v>
      </c>
      <c r="H39" s="1" t="s">
        <v>95</v>
      </c>
      <c r="I39" s="1">
        <v>3075</v>
      </c>
      <c r="J39" s="2">
        <f t="shared" si="2"/>
        <v>264</v>
      </c>
      <c r="K39" s="1">
        <f t="shared" si="3"/>
        <v>146</v>
      </c>
    </row>
    <row r="40" spans="1:11" s="5" customFormat="1" x14ac:dyDescent="0.25">
      <c r="A40" s="1" t="s">
        <v>98</v>
      </c>
      <c r="B40" s="6" t="s">
        <v>124</v>
      </c>
      <c r="C40" s="6" t="s">
        <v>96</v>
      </c>
      <c r="D40" s="4">
        <v>42.284100000000002</v>
      </c>
      <c r="E40" s="4">
        <v>-82.528400000000005</v>
      </c>
      <c r="F40" s="4">
        <v>48.6</v>
      </c>
      <c r="G40" t="s">
        <v>9</v>
      </c>
      <c r="H40" s="6" t="s">
        <v>95</v>
      </c>
      <c r="I40" s="6">
        <v>3075</v>
      </c>
      <c r="J40" s="7">
        <f t="shared" si="2"/>
        <v>265</v>
      </c>
      <c r="K40" s="6">
        <f t="shared" si="3"/>
        <v>146</v>
      </c>
    </row>
    <row r="41" spans="1:11" x14ac:dyDescent="0.25">
      <c r="A41" s="1" t="s">
        <v>98</v>
      </c>
      <c r="B41" s="1" t="s">
        <v>123</v>
      </c>
      <c r="C41" s="1" t="s">
        <v>96</v>
      </c>
      <c r="D41" s="4">
        <v>42.183900000000001</v>
      </c>
      <c r="E41" s="4">
        <v>-82.2851</v>
      </c>
      <c r="F41" s="4">
        <v>202</v>
      </c>
      <c r="G41" t="s">
        <v>9</v>
      </c>
      <c r="H41" s="1" t="s">
        <v>95</v>
      </c>
      <c r="I41" s="1">
        <v>3075</v>
      </c>
      <c r="J41" s="2">
        <f t="shared" si="2"/>
        <v>264</v>
      </c>
      <c r="K41" s="1">
        <f t="shared" si="3"/>
        <v>147</v>
      </c>
    </row>
    <row r="42" spans="1:11" x14ac:dyDescent="0.25">
      <c r="A42" s="1" t="s">
        <v>98</v>
      </c>
      <c r="B42" s="1" t="s">
        <v>122</v>
      </c>
      <c r="C42" s="1" t="s">
        <v>96</v>
      </c>
      <c r="D42" s="4">
        <v>42.236400000000003</v>
      </c>
      <c r="E42" s="4">
        <v>-82.456599999999995</v>
      </c>
      <c r="F42" s="4">
        <v>10</v>
      </c>
      <c r="G42" t="s">
        <v>9</v>
      </c>
      <c r="H42" s="1" t="s">
        <v>95</v>
      </c>
      <c r="I42" s="1">
        <v>3075</v>
      </c>
      <c r="J42" s="2">
        <f t="shared" si="2"/>
        <v>264</v>
      </c>
      <c r="K42" s="1">
        <f t="shared" si="3"/>
        <v>146</v>
      </c>
    </row>
    <row r="43" spans="1:11" x14ac:dyDescent="0.25">
      <c r="A43" s="1" t="s">
        <v>98</v>
      </c>
      <c r="B43" s="1" t="s">
        <v>121</v>
      </c>
      <c r="C43" s="1" t="s">
        <v>96</v>
      </c>
      <c r="D43" s="4">
        <v>42.152098000000002</v>
      </c>
      <c r="E43" s="4">
        <v>-82.488984000000002</v>
      </c>
      <c r="F43" s="4">
        <v>60</v>
      </c>
      <c r="G43" t="s">
        <v>9</v>
      </c>
      <c r="H43" s="1" t="s">
        <v>95</v>
      </c>
      <c r="I43" s="1">
        <v>3075</v>
      </c>
      <c r="J43" s="2">
        <f t="shared" si="2"/>
        <v>264</v>
      </c>
      <c r="K43" s="1">
        <f t="shared" si="3"/>
        <v>146</v>
      </c>
    </row>
    <row r="44" spans="1:11" x14ac:dyDescent="0.25">
      <c r="A44" s="1" t="s">
        <v>98</v>
      </c>
      <c r="B44" s="1" t="s">
        <v>120</v>
      </c>
      <c r="C44" s="1" t="s">
        <v>96</v>
      </c>
      <c r="D44" s="4">
        <v>42.126899999999999</v>
      </c>
      <c r="E44" s="4">
        <v>-82.683499999999995</v>
      </c>
      <c r="F44" s="4">
        <v>51</v>
      </c>
      <c r="G44" t="s">
        <v>9</v>
      </c>
      <c r="H44" s="1" t="s">
        <v>95</v>
      </c>
      <c r="I44" s="1">
        <v>3075</v>
      </c>
      <c r="J44" s="2">
        <f t="shared" si="2"/>
        <v>264</v>
      </c>
      <c r="K44" s="1">
        <f t="shared" si="3"/>
        <v>146</v>
      </c>
    </row>
    <row r="45" spans="1:11" x14ac:dyDescent="0.25">
      <c r="A45" s="1" t="s">
        <v>98</v>
      </c>
      <c r="B45" s="1" t="s">
        <v>119</v>
      </c>
      <c r="C45" s="1" t="s">
        <v>96</v>
      </c>
      <c r="D45" s="4">
        <v>42.271799999999999</v>
      </c>
      <c r="E45" s="4">
        <v>-82.488200000000006</v>
      </c>
      <c r="F45" s="4">
        <v>10</v>
      </c>
      <c r="G45" t="s">
        <v>9</v>
      </c>
      <c r="H45" s="1" t="s">
        <v>95</v>
      </c>
      <c r="I45" s="1">
        <v>3075</v>
      </c>
      <c r="J45" s="2">
        <f t="shared" si="2"/>
        <v>265</v>
      </c>
      <c r="K45" s="1">
        <f t="shared" si="3"/>
        <v>146</v>
      </c>
    </row>
    <row r="46" spans="1:11" x14ac:dyDescent="0.25">
      <c r="A46" s="1" t="s">
        <v>98</v>
      </c>
      <c r="B46" s="1" t="s">
        <v>118</v>
      </c>
      <c r="C46" s="1" t="s">
        <v>96</v>
      </c>
      <c r="D46" s="4">
        <v>42.219499999999996</v>
      </c>
      <c r="E46" s="4">
        <v>-82.561400000000006</v>
      </c>
      <c r="F46" s="4">
        <v>166</v>
      </c>
      <c r="G46" t="s">
        <v>9</v>
      </c>
      <c r="H46" s="1" t="s">
        <v>95</v>
      </c>
      <c r="I46" s="1">
        <v>3075</v>
      </c>
      <c r="J46" s="2">
        <f t="shared" si="2"/>
        <v>264</v>
      </c>
      <c r="K46" s="1">
        <f t="shared" si="3"/>
        <v>146</v>
      </c>
    </row>
    <row r="47" spans="1:11" x14ac:dyDescent="0.25">
      <c r="A47" s="1" t="s">
        <v>98</v>
      </c>
      <c r="B47" s="1" t="s">
        <v>117</v>
      </c>
      <c r="C47" s="1" t="s">
        <v>96</v>
      </c>
      <c r="D47" s="4">
        <v>42.249645999999998</v>
      </c>
      <c r="E47" s="4">
        <v>-82.652286000000004</v>
      </c>
      <c r="F47" s="4">
        <v>100</v>
      </c>
      <c r="G47" t="s">
        <v>9</v>
      </c>
      <c r="H47" s="1" t="s">
        <v>95</v>
      </c>
      <c r="I47" s="1">
        <v>3075</v>
      </c>
      <c r="J47" s="2">
        <f t="shared" si="2"/>
        <v>264</v>
      </c>
      <c r="K47" s="1">
        <f t="shared" si="3"/>
        <v>146</v>
      </c>
    </row>
    <row r="48" spans="1:11" x14ac:dyDescent="0.25">
      <c r="A48" s="1" t="s">
        <v>98</v>
      </c>
      <c r="B48" s="1" t="s">
        <v>116</v>
      </c>
      <c r="C48" s="1" t="s">
        <v>96</v>
      </c>
      <c r="D48" s="4">
        <v>45.729100000000003</v>
      </c>
      <c r="E48" s="4">
        <v>-82.295000000000002</v>
      </c>
      <c r="F48" s="4">
        <v>5.5</v>
      </c>
      <c r="G48" t="s">
        <v>25</v>
      </c>
      <c r="H48" s="1" t="s">
        <v>95</v>
      </c>
      <c r="I48" s="1">
        <v>3075</v>
      </c>
      <c r="J48" s="2">
        <f t="shared" si="2"/>
        <v>271</v>
      </c>
      <c r="K48" s="1">
        <f t="shared" si="3"/>
        <v>147</v>
      </c>
    </row>
    <row r="49" spans="1:11" x14ac:dyDescent="0.25">
      <c r="A49" s="1" t="s">
        <v>98</v>
      </c>
      <c r="B49" s="1" t="s">
        <v>115</v>
      </c>
      <c r="C49" s="1" t="s">
        <v>96</v>
      </c>
      <c r="D49" s="4">
        <v>45.935499999999998</v>
      </c>
      <c r="E49" s="4">
        <v>-81.983500000000006</v>
      </c>
      <c r="F49" s="4">
        <v>60</v>
      </c>
      <c r="G49" t="s">
        <v>25</v>
      </c>
      <c r="H49" s="1" t="s">
        <v>95</v>
      </c>
      <c r="I49" s="1">
        <v>3075</v>
      </c>
      <c r="J49" s="2">
        <f t="shared" si="2"/>
        <v>272</v>
      </c>
      <c r="K49" s="1">
        <f t="shared" si="3"/>
        <v>147</v>
      </c>
    </row>
    <row r="50" spans="1:11" x14ac:dyDescent="0.25">
      <c r="A50" s="1" t="s">
        <v>98</v>
      </c>
      <c r="B50" s="1" t="s">
        <v>114</v>
      </c>
      <c r="C50" s="1" t="s">
        <v>96</v>
      </c>
      <c r="D50" s="4">
        <v>44.9437</v>
      </c>
      <c r="E50" s="4">
        <v>-75.370999999999995</v>
      </c>
      <c r="F50" s="4">
        <v>30</v>
      </c>
      <c r="G50" t="s">
        <v>35</v>
      </c>
      <c r="H50" s="1" t="s">
        <v>95</v>
      </c>
      <c r="I50" s="1">
        <v>3075</v>
      </c>
      <c r="J50" s="2">
        <f t="shared" si="2"/>
        <v>270</v>
      </c>
      <c r="K50" s="1">
        <f t="shared" si="3"/>
        <v>157</v>
      </c>
    </row>
    <row r="51" spans="1:11" x14ac:dyDescent="0.25">
      <c r="A51" s="1" t="s">
        <v>98</v>
      </c>
      <c r="B51" s="1" t="s">
        <v>113</v>
      </c>
      <c r="C51" s="1" t="s">
        <v>96</v>
      </c>
      <c r="D51" s="4">
        <v>45.219481000000002</v>
      </c>
      <c r="E51" s="4">
        <v>-75.162934000000007</v>
      </c>
      <c r="F51" s="4">
        <v>100</v>
      </c>
      <c r="G51" t="s">
        <v>35</v>
      </c>
      <c r="H51" s="1" t="s">
        <v>95</v>
      </c>
      <c r="I51" s="1">
        <v>3075</v>
      </c>
      <c r="J51" s="2">
        <f t="shared" si="2"/>
        <v>270</v>
      </c>
      <c r="K51" s="1">
        <f t="shared" si="3"/>
        <v>157</v>
      </c>
    </row>
    <row r="52" spans="1:11" x14ac:dyDescent="0.25">
      <c r="A52" s="1" t="s">
        <v>98</v>
      </c>
      <c r="B52" s="1" t="s">
        <v>112</v>
      </c>
      <c r="C52" s="1" t="s">
        <v>96</v>
      </c>
      <c r="D52" s="4">
        <v>44.179000000000002</v>
      </c>
      <c r="E52" s="4">
        <v>-76.472499999999997</v>
      </c>
      <c r="F52" s="4">
        <v>197.8</v>
      </c>
      <c r="G52" t="s">
        <v>51</v>
      </c>
      <c r="H52" s="1" t="s">
        <v>95</v>
      </c>
      <c r="I52" s="1">
        <v>3075</v>
      </c>
      <c r="J52" s="2">
        <f t="shared" si="2"/>
        <v>268</v>
      </c>
      <c r="K52" s="1">
        <f t="shared" si="3"/>
        <v>155</v>
      </c>
    </row>
    <row r="53" spans="1:11" x14ac:dyDescent="0.25">
      <c r="A53" s="1" t="s">
        <v>98</v>
      </c>
      <c r="B53" s="1" t="s">
        <v>111</v>
      </c>
      <c r="C53" s="1" t="s">
        <v>96</v>
      </c>
      <c r="D53" s="4">
        <v>44.168900000000001</v>
      </c>
      <c r="E53" s="4">
        <v>-78.629300000000001</v>
      </c>
      <c r="F53" s="4">
        <v>10</v>
      </c>
      <c r="G53" t="s">
        <v>1</v>
      </c>
      <c r="H53" s="1" t="s">
        <v>95</v>
      </c>
      <c r="I53" s="1">
        <v>3075</v>
      </c>
      <c r="J53" s="2">
        <f t="shared" si="2"/>
        <v>268</v>
      </c>
      <c r="K53" s="1">
        <f t="shared" si="3"/>
        <v>152</v>
      </c>
    </row>
    <row r="54" spans="1:11" x14ac:dyDescent="0.25">
      <c r="A54" s="1" t="s">
        <v>98</v>
      </c>
      <c r="B54" s="1" t="s">
        <v>110</v>
      </c>
      <c r="C54" s="1" t="s">
        <v>96</v>
      </c>
      <c r="D54" s="4">
        <v>44.228000000000002</v>
      </c>
      <c r="E54" s="4">
        <v>-76.719499999999996</v>
      </c>
      <c r="F54" s="4">
        <v>10</v>
      </c>
      <c r="G54" t="s">
        <v>51</v>
      </c>
      <c r="H54" s="1" t="s">
        <v>95</v>
      </c>
      <c r="I54" s="1">
        <v>3075</v>
      </c>
      <c r="J54" s="2">
        <f t="shared" si="2"/>
        <v>268</v>
      </c>
      <c r="K54" s="1">
        <f t="shared" si="3"/>
        <v>155</v>
      </c>
    </row>
    <row r="55" spans="1:11" x14ac:dyDescent="0.25">
      <c r="A55" s="1" t="s">
        <v>98</v>
      </c>
      <c r="B55" s="1" t="s">
        <v>109</v>
      </c>
      <c r="C55" s="1" t="s">
        <v>96</v>
      </c>
      <c r="D55" s="4">
        <v>44.152166999999999</v>
      </c>
      <c r="E55" s="4">
        <v>-76.721862000000002</v>
      </c>
      <c r="F55" s="4">
        <v>73</v>
      </c>
      <c r="G55" t="s">
        <v>51</v>
      </c>
      <c r="H55" s="1" t="s">
        <v>95</v>
      </c>
      <c r="I55" s="1">
        <v>3075</v>
      </c>
      <c r="J55" s="2">
        <f t="shared" si="2"/>
        <v>268</v>
      </c>
      <c r="K55" s="1">
        <f t="shared" si="3"/>
        <v>155</v>
      </c>
    </row>
    <row r="56" spans="1:11" x14ac:dyDescent="0.25">
      <c r="A56" s="1" t="s">
        <v>98</v>
      </c>
      <c r="B56" s="1" t="s">
        <v>108</v>
      </c>
      <c r="C56" s="1" t="s">
        <v>96</v>
      </c>
      <c r="D56" s="4">
        <v>48.760599999999997</v>
      </c>
      <c r="E56" s="4">
        <v>-88.7667</v>
      </c>
      <c r="F56" s="4">
        <v>98.9</v>
      </c>
      <c r="G56" t="s">
        <v>25</v>
      </c>
      <c r="H56" s="1" t="s">
        <v>95</v>
      </c>
      <c r="I56" s="1">
        <v>3075</v>
      </c>
      <c r="J56" s="2">
        <f t="shared" si="2"/>
        <v>278</v>
      </c>
      <c r="K56" s="1">
        <f t="shared" si="3"/>
        <v>137</v>
      </c>
    </row>
    <row r="57" spans="1:11" x14ac:dyDescent="0.25">
      <c r="A57" s="1" t="s">
        <v>98</v>
      </c>
      <c r="B57" s="1" t="s">
        <v>107</v>
      </c>
      <c r="C57" s="1" t="s">
        <v>96</v>
      </c>
      <c r="D57" s="4">
        <v>47.221400000000003</v>
      </c>
      <c r="E57" s="4">
        <v>-84.523499999999999</v>
      </c>
      <c r="F57" s="4">
        <v>57</v>
      </c>
      <c r="G57" t="s">
        <v>25</v>
      </c>
      <c r="H57" s="1" t="s">
        <v>95</v>
      </c>
      <c r="I57" s="1">
        <v>3075</v>
      </c>
      <c r="J57" s="2">
        <f t="shared" si="2"/>
        <v>274</v>
      </c>
      <c r="K57" s="1">
        <f t="shared" si="3"/>
        <v>143</v>
      </c>
    </row>
    <row r="58" spans="1:11" x14ac:dyDescent="0.25">
      <c r="A58" s="1" t="s">
        <v>98</v>
      </c>
      <c r="B58" s="1" t="s">
        <v>106</v>
      </c>
      <c r="C58" s="1" t="s">
        <v>96</v>
      </c>
      <c r="D58" s="4">
        <v>42.999299999999998</v>
      </c>
      <c r="E58" s="4">
        <v>-79.503500000000003</v>
      </c>
      <c r="F58" s="4">
        <v>253</v>
      </c>
      <c r="G58" t="s">
        <v>11</v>
      </c>
      <c r="H58" s="1" t="s">
        <v>95</v>
      </c>
      <c r="I58" s="1">
        <v>3075</v>
      </c>
      <c r="J58" s="2">
        <f t="shared" si="2"/>
        <v>266</v>
      </c>
      <c r="K58" s="1">
        <f t="shared" si="3"/>
        <v>151</v>
      </c>
    </row>
    <row r="59" spans="1:11" x14ac:dyDescent="0.25">
      <c r="A59" s="1" t="s">
        <v>98</v>
      </c>
      <c r="B59" s="1" t="s">
        <v>105</v>
      </c>
      <c r="C59" s="1" t="s">
        <v>96</v>
      </c>
      <c r="D59" s="4">
        <v>42.897799999999997</v>
      </c>
      <c r="E59" s="4">
        <v>-79.385400000000004</v>
      </c>
      <c r="F59" s="4">
        <v>18.899999999999999</v>
      </c>
      <c r="G59" t="s">
        <v>11</v>
      </c>
      <c r="H59" s="1" t="s">
        <v>95</v>
      </c>
      <c r="I59" s="1">
        <v>3075</v>
      </c>
      <c r="J59" s="2">
        <f t="shared" si="2"/>
        <v>266</v>
      </c>
      <c r="K59" s="1">
        <f t="shared" si="3"/>
        <v>151</v>
      </c>
    </row>
    <row r="60" spans="1:11" x14ac:dyDescent="0.25">
      <c r="A60" s="1" t="s">
        <v>98</v>
      </c>
      <c r="B60" s="1" t="s">
        <v>104</v>
      </c>
      <c r="C60" s="1" t="s">
        <v>96</v>
      </c>
      <c r="D60" s="4">
        <v>43.122</v>
      </c>
      <c r="E60" s="4">
        <v>-79.710800000000006</v>
      </c>
      <c r="F60" s="4">
        <v>9</v>
      </c>
      <c r="G60" t="s">
        <v>11</v>
      </c>
      <c r="H60" s="1" t="s">
        <v>95</v>
      </c>
      <c r="I60" s="1">
        <v>3075</v>
      </c>
      <c r="J60" s="2">
        <f t="shared" si="2"/>
        <v>266</v>
      </c>
      <c r="K60" s="1">
        <f t="shared" si="3"/>
        <v>150</v>
      </c>
    </row>
    <row r="61" spans="1:11" x14ac:dyDescent="0.25">
      <c r="A61" s="1" t="s">
        <v>98</v>
      </c>
      <c r="B61" s="1" t="s">
        <v>103</v>
      </c>
      <c r="C61" s="1" t="s">
        <v>96</v>
      </c>
      <c r="D61" s="4">
        <v>42.9238</v>
      </c>
      <c r="E61" s="4">
        <v>-81.906300000000002</v>
      </c>
      <c r="F61" s="4">
        <v>14.1</v>
      </c>
      <c r="G61" t="s">
        <v>9</v>
      </c>
      <c r="H61" s="1" t="s">
        <v>95</v>
      </c>
      <c r="I61" s="1">
        <v>3075</v>
      </c>
      <c r="J61" s="2">
        <f t="shared" si="2"/>
        <v>266</v>
      </c>
      <c r="K61" s="1">
        <f t="shared" si="3"/>
        <v>147</v>
      </c>
    </row>
    <row r="62" spans="1:11" x14ac:dyDescent="0.25">
      <c r="A62" s="1" t="s">
        <v>98</v>
      </c>
      <c r="B62" s="1" t="s">
        <v>102</v>
      </c>
      <c r="C62" s="1" t="s">
        <v>96</v>
      </c>
      <c r="D62" s="4">
        <v>42.647599999999997</v>
      </c>
      <c r="E62" s="4">
        <v>-80.769499999999994</v>
      </c>
      <c r="F62" s="4">
        <v>129</v>
      </c>
      <c r="G62" t="s">
        <v>11</v>
      </c>
      <c r="H62" s="1" t="s">
        <v>95</v>
      </c>
      <c r="I62" s="1">
        <v>3075</v>
      </c>
      <c r="J62" s="2">
        <f t="shared" si="2"/>
        <v>265</v>
      </c>
      <c r="K62" s="1">
        <f t="shared" si="3"/>
        <v>149</v>
      </c>
    </row>
    <row r="63" spans="1:11" x14ac:dyDescent="0.25">
      <c r="A63" s="1" t="s">
        <v>98</v>
      </c>
      <c r="B63" s="1" t="s">
        <v>101</v>
      </c>
      <c r="C63" s="1" t="s">
        <v>96</v>
      </c>
      <c r="D63" s="4">
        <v>43.085799999999999</v>
      </c>
      <c r="E63" s="4">
        <v>-80.714200000000005</v>
      </c>
      <c r="F63" s="4">
        <v>18</v>
      </c>
      <c r="G63" t="s">
        <v>11</v>
      </c>
      <c r="H63" s="1" t="s">
        <v>95</v>
      </c>
      <c r="I63" s="1">
        <v>3075</v>
      </c>
      <c r="J63" s="2">
        <f t="shared" si="2"/>
        <v>266</v>
      </c>
      <c r="K63" s="1">
        <f t="shared" si="3"/>
        <v>149</v>
      </c>
    </row>
    <row r="64" spans="1:11" x14ac:dyDescent="0.25">
      <c r="A64" s="1" t="s">
        <v>98</v>
      </c>
      <c r="B64" s="1" t="s">
        <v>100</v>
      </c>
      <c r="C64" s="1" t="s">
        <v>96</v>
      </c>
      <c r="D64" s="4">
        <v>42.987699999999997</v>
      </c>
      <c r="E64" s="4">
        <v>-81.706800000000001</v>
      </c>
      <c r="F64" s="4">
        <v>60</v>
      </c>
      <c r="G64" t="s">
        <v>9</v>
      </c>
      <c r="H64" s="1" t="s">
        <v>95</v>
      </c>
      <c r="I64" s="1">
        <v>3075</v>
      </c>
      <c r="J64" s="2">
        <f t="shared" si="2"/>
        <v>266</v>
      </c>
      <c r="K64" s="1">
        <f t="shared" si="3"/>
        <v>147</v>
      </c>
    </row>
    <row r="65" spans="1:11" x14ac:dyDescent="0.25">
      <c r="A65" s="1" t="s">
        <v>98</v>
      </c>
      <c r="B65" s="1" t="s">
        <v>99</v>
      </c>
      <c r="C65" s="1" t="s">
        <v>96</v>
      </c>
      <c r="D65" s="4">
        <v>43.783799999999999</v>
      </c>
      <c r="E65" s="4">
        <v>-80.403999999999996</v>
      </c>
      <c r="F65" s="4">
        <v>41</v>
      </c>
      <c r="G65" t="s">
        <v>19</v>
      </c>
      <c r="H65" s="1" t="s">
        <v>95</v>
      </c>
      <c r="I65" s="1">
        <v>3075</v>
      </c>
      <c r="J65" s="2">
        <f t="shared" si="2"/>
        <v>268</v>
      </c>
      <c r="K65" s="1">
        <f t="shared" si="3"/>
        <v>149</v>
      </c>
    </row>
    <row r="66" spans="1:11" x14ac:dyDescent="0.25">
      <c r="A66" s="1" t="s">
        <v>98</v>
      </c>
      <c r="B66" s="1" t="s">
        <v>97</v>
      </c>
      <c r="C66" s="1" t="s">
        <v>96</v>
      </c>
      <c r="D66" s="4">
        <v>44.082000000000001</v>
      </c>
      <c r="E66" s="4">
        <v>-80.287000000000006</v>
      </c>
      <c r="F66" s="4">
        <v>199.5</v>
      </c>
      <c r="G66" t="s">
        <v>19</v>
      </c>
      <c r="H66" s="1" t="s">
        <v>95</v>
      </c>
      <c r="I66" s="1">
        <v>3075</v>
      </c>
      <c r="J66" s="2">
        <f t="shared" ref="J66:J97" si="4">ROUND((D66+90)*2, 0)</f>
        <v>268</v>
      </c>
      <c r="K66" s="1">
        <f t="shared" ref="K66:K97" si="5">ROUND((E66+180)*(3/2), 0)</f>
        <v>150</v>
      </c>
    </row>
    <row r="67" spans="1:11" x14ac:dyDescent="0.25">
      <c r="A67" s="1" t="s">
        <v>4</v>
      </c>
      <c r="B67" s="1" t="s">
        <v>94</v>
      </c>
      <c r="C67" s="1" t="s">
        <v>2</v>
      </c>
      <c r="D67" s="4">
        <v>44.593899999999998</v>
      </c>
      <c r="E67" s="4">
        <v>-75.735399999999998</v>
      </c>
      <c r="F67" s="4">
        <v>10</v>
      </c>
      <c r="G67" t="s">
        <v>93</v>
      </c>
      <c r="H67" s="1" t="s">
        <v>0</v>
      </c>
      <c r="I67" s="1">
        <v>95</v>
      </c>
      <c r="J67" s="2">
        <f t="shared" si="4"/>
        <v>269</v>
      </c>
      <c r="K67" s="1">
        <f t="shared" si="5"/>
        <v>156</v>
      </c>
    </row>
    <row r="68" spans="1:11" x14ac:dyDescent="0.25">
      <c r="A68" s="1" t="s">
        <v>4</v>
      </c>
      <c r="B68" s="1" t="s">
        <v>92</v>
      </c>
      <c r="C68" s="1" t="s">
        <v>2</v>
      </c>
      <c r="D68" s="4">
        <v>44.101999999999997</v>
      </c>
      <c r="E68" s="4">
        <v>-80.747200000000007</v>
      </c>
      <c r="F68" s="4">
        <v>50</v>
      </c>
      <c r="G68" t="s">
        <v>9</v>
      </c>
      <c r="H68" s="1" t="s">
        <v>0</v>
      </c>
      <c r="I68" s="1">
        <v>95</v>
      </c>
      <c r="J68" s="2">
        <f t="shared" si="4"/>
        <v>268</v>
      </c>
      <c r="K68" s="1">
        <f t="shared" si="5"/>
        <v>149</v>
      </c>
    </row>
    <row r="69" spans="1:11" x14ac:dyDescent="0.25">
      <c r="A69" s="1" t="s">
        <v>4</v>
      </c>
      <c r="B69" s="1" t="s">
        <v>91</v>
      </c>
      <c r="C69" s="1" t="s">
        <v>2</v>
      </c>
      <c r="D69" s="4">
        <v>42.958500000000001</v>
      </c>
      <c r="E69" s="4">
        <v>-81.6708</v>
      </c>
      <c r="F69" s="4">
        <v>12</v>
      </c>
      <c r="G69" t="s">
        <v>9</v>
      </c>
      <c r="H69" s="1" t="s">
        <v>0</v>
      </c>
      <c r="I69" s="1">
        <v>95</v>
      </c>
      <c r="J69" s="2">
        <f t="shared" si="4"/>
        <v>266</v>
      </c>
      <c r="K69" s="1">
        <f t="shared" si="5"/>
        <v>147</v>
      </c>
    </row>
    <row r="70" spans="1:11" x14ac:dyDescent="0.25">
      <c r="A70" s="1" t="s">
        <v>4</v>
      </c>
      <c r="B70" s="1" t="s">
        <v>90</v>
      </c>
      <c r="C70" s="1" t="s">
        <v>2</v>
      </c>
      <c r="D70" s="4">
        <v>42.891300000000001</v>
      </c>
      <c r="E70" s="4">
        <v>-81.113399999999999</v>
      </c>
      <c r="F70" s="4">
        <v>20</v>
      </c>
      <c r="G70" t="s">
        <v>9</v>
      </c>
      <c r="H70" s="1" t="s">
        <v>0</v>
      </c>
      <c r="I70" s="1">
        <v>95</v>
      </c>
      <c r="J70" s="2">
        <f t="shared" si="4"/>
        <v>266</v>
      </c>
      <c r="K70" s="1">
        <f t="shared" si="5"/>
        <v>148</v>
      </c>
    </row>
    <row r="71" spans="1:11" x14ac:dyDescent="0.25">
      <c r="A71" s="1" t="s">
        <v>4</v>
      </c>
      <c r="B71" s="1" t="s">
        <v>89</v>
      </c>
      <c r="C71" s="1" t="s">
        <v>2</v>
      </c>
      <c r="D71" s="4">
        <v>42.985399999999998</v>
      </c>
      <c r="E71" s="4">
        <v>-80.960400000000007</v>
      </c>
      <c r="F71" s="4">
        <v>19.5</v>
      </c>
      <c r="G71" t="s">
        <v>9</v>
      </c>
      <c r="H71" s="1" t="s">
        <v>0</v>
      </c>
      <c r="I71" s="1">
        <v>95</v>
      </c>
      <c r="J71" s="2">
        <f t="shared" si="4"/>
        <v>266</v>
      </c>
      <c r="K71" s="1">
        <f t="shared" si="5"/>
        <v>149</v>
      </c>
    </row>
    <row r="72" spans="1:11" x14ac:dyDescent="0.25">
      <c r="A72" s="1" t="s">
        <v>4</v>
      </c>
      <c r="B72" s="1" t="s">
        <v>88</v>
      </c>
      <c r="C72" s="1" t="s">
        <v>2</v>
      </c>
      <c r="D72" s="4">
        <v>42.695</v>
      </c>
      <c r="E72" s="4">
        <v>-80.979100000000003</v>
      </c>
      <c r="F72" s="4">
        <v>10</v>
      </c>
      <c r="G72" t="s">
        <v>9</v>
      </c>
      <c r="H72" s="1" t="s">
        <v>0</v>
      </c>
      <c r="I72" s="1">
        <v>95</v>
      </c>
      <c r="J72" s="2">
        <f t="shared" si="4"/>
        <v>265</v>
      </c>
      <c r="K72" s="1">
        <f t="shared" si="5"/>
        <v>149</v>
      </c>
    </row>
    <row r="73" spans="1:11" x14ac:dyDescent="0.25">
      <c r="A73" s="1" t="s">
        <v>4</v>
      </c>
      <c r="B73" s="1" t="s">
        <v>87</v>
      </c>
      <c r="C73" s="1" t="s">
        <v>2</v>
      </c>
      <c r="D73" s="4">
        <v>43.071100000000001</v>
      </c>
      <c r="E73" s="4">
        <v>-81.158199999999994</v>
      </c>
      <c r="F73" s="4">
        <v>7</v>
      </c>
      <c r="G73" t="s">
        <v>9</v>
      </c>
      <c r="H73" s="1" t="s">
        <v>0</v>
      </c>
      <c r="I73" s="1">
        <v>95</v>
      </c>
      <c r="J73" s="2">
        <f t="shared" si="4"/>
        <v>266</v>
      </c>
      <c r="K73" s="1">
        <f t="shared" si="5"/>
        <v>148</v>
      </c>
    </row>
    <row r="74" spans="1:11" x14ac:dyDescent="0.25">
      <c r="A74" s="1" t="s">
        <v>4</v>
      </c>
      <c r="B74" s="1" t="s">
        <v>86</v>
      </c>
      <c r="C74" s="1" t="s">
        <v>2</v>
      </c>
      <c r="D74" s="4">
        <v>42.974299999999999</v>
      </c>
      <c r="E74" s="4">
        <v>-79.1965</v>
      </c>
      <c r="F74" s="4">
        <v>10</v>
      </c>
      <c r="G74" t="s">
        <v>11</v>
      </c>
      <c r="H74" s="1" t="s">
        <v>0</v>
      </c>
      <c r="I74" s="1">
        <v>95</v>
      </c>
      <c r="J74" s="2">
        <f t="shared" si="4"/>
        <v>266</v>
      </c>
      <c r="K74" s="1">
        <f t="shared" si="5"/>
        <v>151</v>
      </c>
    </row>
    <row r="75" spans="1:11" x14ac:dyDescent="0.25">
      <c r="A75" s="1" t="s">
        <v>4</v>
      </c>
      <c r="B75" s="1" t="s">
        <v>85</v>
      </c>
      <c r="C75" s="1" t="s">
        <v>2</v>
      </c>
      <c r="D75" s="4">
        <v>48.360300000000002</v>
      </c>
      <c r="E75" s="4">
        <v>-89.253600000000006</v>
      </c>
      <c r="F75" s="4">
        <v>10.9</v>
      </c>
      <c r="G75" t="s">
        <v>11</v>
      </c>
      <c r="H75" s="1" t="s">
        <v>0</v>
      </c>
      <c r="I75" s="1">
        <v>95</v>
      </c>
      <c r="J75" s="2">
        <f t="shared" si="4"/>
        <v>277</v>
      </c>
      <c r="K75" s="1">
        <f t="shared" si="5"/>
        <v>136</v>
      </c>
    </row>
    <row r="76" spans="1:11" x14ac:dyDescent="0.25">
      <c r="A76" s="1" t="s">
        <v>4</v>
      </c>
      <c r="B76" s="1" t="s">
        <v>84</v>
      </c>
      <c r="C76" s="1" t="s">
        <v>2</v>
      </c>
      <c r="D76" s="4">
        <v>48.715200000000003</v>
      </c>
      <c r="E76" s="4">
        <v>-94.251800000000003</v>
      </c>
      <c r="F76" s="4">
        <v>10</v>
      </c>
      <c r="G76" t="s">
        <v>9</v>
      </c>
      <c r="H76" s="1" t="s">
        <v>0</v>
      </c>
      <c r="I76" s="1">
        <v>95</v>
      </c>
      <c r="J76" s="2">
        <f t="shared" si="4"/>
        <v>277</v>
      </c>
      <c r="K76" s="1">
        <f t="shared" si="5"/>
        <v>129</v>
      </c>
    </row>
    <row r="77" spans="1:11" x14ac:dyDescent="0.25">
      <c r="A77" s="1" t="s">
        <v>4</v>
      </c>
      <c r="B77" s="1" t="s">
        <v>83</v>
      </c>
      <c r="C77" s="1" t="s">
        <v>2</v>
      </c>
      <c r="D77" s="4">
        <v>48.942799999999998</v>
      </c>
      <c r="E77" s="4">
        <v>-88.314099999999996</v>
      </c>
      <c r="F77" s="4">
        <v>1</v>
      </c>
      <c r="G77" t="s">
        <v>25</v>
      </c>
      <c r="H77" s="1" t="s">
        <v>0</v>
      </c>
      <c r="I77" s="1">
        <v>95</v>
      </c>
      <c r="J77" s="2">
        <f t="shared" si="4"/>
        <v>278</v>
      </c>
      <c r="K77" s="1">
        <f t="shared" si="5"/>
        <v>138</v>
      </c>
    </row>
    <row r="78" spans="1:11" x14ac:dyDescent="0.25">
      <c r="A78" s="1" t="s">
        <v>4</v>
      </c>
      <c r="B78" s="1" t="s">
        <v>82</v>
      </c>
      <c r="C78" s="1" t="s">
        <v>2</v>
      </c>
      <c r="D78" s="4">
        <v>48.439300000000003</v>
      </c>
      <c r="E78" s="4">
        <v>-80.325599999999994</v>
      </c>
      <c r="F78" s="4">
        <v>8</v>
      </c>
      <c r="G78" t="s">
        <v>77</v>
      </c>
      <c r="H78" s="1" t="s">
        <v>0</v>
      </c>
      <c r="I78" s="1">
        <v>95</v>
      </c>
      <c r="J78" s="2">
        <f t="shared" si="4"/>
        <v>277</v>
      </c>
      <c r="K78" s="1">
        <f t="shared" si="5"/>
        <v>150</v>
      </c>
    </row>
    <row r="79" spans="1:11" x14ac:dyDescent="0.25">
      <c r="A79" s="1" t="s">
        <v>4</v>
      </c>
      <c r="B79" s="1" t="s">
        <v>81</v>
      </c>
      <c r="C79" s="1" t="s">
        <v>2</v>
      </c>
      <c r="D79" s="4">
        <v>49.144399999999997</v>
      </c>
      <c r="E79" s="4">
        <v>-80.971699999999998</v>
      </c>
      <c r="F79" s="4">
        <v>40</v>
      </c>
      <c r="G79" t="s">
        <v>77</v>
      </c>
      <c r="H79" s="1" t="s">
        <v>0</v>
      </c>
      <c r="I79" s="1">
        <v>95</v>
      </c>
      <c r="J79" s="2">
        <f t="shared" si="4"/>
        <v>278</v>
      </c>
      <c r="K79" s="1">
        <f t="shared" si="5"/>
        <v>149</v>
      </c>
    </row>
    <row r="80" spans="1:11" x14ac:dyDescent="0.25">
      <c r="A80" s="1" t="s">
        <v>4</v>
      </c>
      <c r="B80" s="1" t="s">
        <v>80</v>
      </c>
      <c r="C80" s="1" t="s">
        <v>2</v>
      </c>
      <c r="D80" s="4">
        <v>49.680700000000002</v>
      </c>
      <c r="E80" s="4">
        <v>-83.681600000000003</v>
      </c>
      <c r="F80" s="4">
        <v>10</v>
      </c>
      <c r="G80" t="s">
        <v>77</v>
      </c>
      <c r="H80" s="1" t="s">
        <v>0</v>
      </c>
      <c r="I80" s="1">
        <v>95</v>
      </c>
      <c r="J80" s="2">
        <f t="shared" si="4"/>
        <v>279</v>
      </c>
      <c r="K80" s="1">
        <f t="shared" si="5"/>
        <v>144</v>
      </c>
    </row>
    <row r="81" spans="1:11" x14ac:dyDescent="0.25">
      <c r="A81" s="1" t="s">
        <v>4</v>
      </c>
      <c r="B81" s="1" t="s">
        <v>79</v>
      </c>
      <c r="C81" s="1" t="s">
        <v>2</v>
      </c>
      <c r="D81" s="4">
        <v>47.512599999999999</v>
      </c>
      <c r="E81" s="4">
        <v>-79.707999999999998</v>
      </c>
      <c r="F81" s="4">
        <v>30</v>
      </c>
      <c r="G81" t="s">
        <v>77</v>
      </c>
      <c r="H81" s="1" t="s">
        <v>0</v>
      </c>
      <c r="I81" s="1">
        <v>95</v>
      </c>
      <c r="J81" s="2">
        <f t="shared" si="4"/>
        <v>275</v>
      </c>
      <c r="K81" s="1">
        <f t="shared" si="5"/>
        <v>150</v>
      </c>
    </row>
    <row r="82" spans="1:11" s="5" customFormat="1" x14ac:dyDescent="0.25">
      <c r="A82" s="1" t="s">
        <v>4</v>
      </c>
      <c r="B82" s="6" t="s">
        <v>78</v>
      </c>
      <c r="C82" s="6" t="s">
        <v>2</v>
      </c>
      <c r="D82" s="4">
        <v>49.375</v>
      </c>
      <c r="E82" s="4">
        <v>-82.392799999999994</v>
      </c>
      <c r="F82" s="4">
        <v>6</v>
      </c>
      <c r="G82" t="s">
        <v>77</v>
      </c>
      <c r="H82" s="6" t="s">
        <v>0</v>
      </c>
      <c r="I82" s="6">
        <v>95</v>
      </c>
      <c r="J82" s="7">
        <f t="shared" si="4"/>
        <v>279</v>
      </c>
      <c r="K82" s="6">
        <f t="shared" si="5"/>
        <v>146</v>
      </c>
    </row>
    <row r="83" spans="1:11" x14ac:dyDescent="0.25">
      <c r="A83" s="1" t="s">
        <v>4</v>
      </c>
      <c r="B83" s="1" t="s">
        <v>76</v>
      </c>
      <c r="C83" s="1" t="s">
        <v>2</v>
      </c>
      <c r="D83" s="4">
        <v>44.193899999999999</v>
      </c>
      <c r="E83" s="4">
        <v>-78.0946</v>
      </c>
      <c r="F83" s="4">
        <v>5</v>
      </c>
      <c r="G83" t="s">
        <v>1</v>
      </c>
      <c r="H83" s="1" t="s">
        <v>0</v>
      </c>
      <c r="I83" s="1">
        <v>95</v>
      </c>
      <c r="J83" s="2">
        <f t="shared" si="4"/>
        <v>268</v>
      </c>
      <c r="K83" s="1">
        <f t="shared" si="5"/>
        <v>153</v>
      </c>
    </row>
    <row r="84" spans="1:11" x14ac:dyDescent="0.25">
      <c r="A84" s="1" t="s">
        <v>4</v>
      </c>
      <c r="B84" s="1" t="s">
        <v>75</v>
      </c>
      <c r="C84" s="1" t="s">
        <v>2</v>
      </c>
      <c r="D84" s="4">
        <v>45.428899999999999</v>
      </c>
      <c r="E84" s="4">
        <v>-74.937399999999997</v>
      </c>
      <c r="F84" s="4">
        <v>36</v>
      </c>
      <c r="G84" t="s">
        <v>35</v>
      </c>
      <c r="H84" s="1" t="s">
        <v>0</v>
      </c>
      <c r="I84" s="1">
        <v>95</v>
      </c>
      <c r="J84" s="2">
        <f t="shared" si="4"/>
        <v>271</v>
      </c>
      <c r="K84" s="1">
        <f t="shared" si="5"/>
        <v>158</v>
      </c>
    </row>
    <row r="85" spans="1:11" x14ac:dyDescent="0.25">
      <c r="A85" s="1" t="s">
        <v>4</v>
      </c>
      <c r="B85" s="1" t="s">
        <v>74</v>
      </c>
      <c r="C85" s="1" t="s">
        <v>2</v>
      </c>
      <c r="D85" s="4">
        <v>45.503500000000003</v>
      </c>
      <c r="E85" s="4">
        <v>-74.527799999999999</v>
      </c>
      <c r="F85" s="4">
        <v>43.2</v>
      </c>
      <c r="G85" t="s">
        <v>35</v>
      </c>
      <c r="H85" s="1" t="s">
        <v>0</v>
      </c>
      <c r="I85" s="1">
        <v>95</v>
      </c>
      <c r="J85" s="2">
        <f t="shared" si="4"/>
        <v>271</v>
      </c>
      <c r="K85" s="1">
        <f t="shared" si="5"/>
        <v>158</v>
      </c>
    </row>
    <row r="86" spans="1:11" x14ac:dyDescent="0.25">
      <c r="A86" s="1" t="s">
        <v>4</v>
      </c>
      <c r="B86" s="1" t="s">
        <v>73</v>
      </c>
      <c r="C86" s="1" t="s">
        <v>2</v>
      </c>
      <c r="D86" s="4">
        <v>45.309199999999997</v>
      </c>
      <c r="E86" s="4">
        <v>-76.243499999999997</v>
      </c>
      <c r="F86" s="4">
        <v>20</v>
      </c>
      <c r="G86" t="s">
        <v>35</v>
      </c>
      <c r="H86" s="1" t="s">
        <v>0</v>
      </c>
      <c r="I86" s="1">
        <v>95</v>
      </c>
      <c r="J86" s="2">
        <f t="shared" si="4"/>
        <v>271</v>
      </c>
      <c r="K86" s="1">
        <f t="shared" si="5"/>
        <v>156</v>
      </c>
    </row>
    <row r="87" spans="1:11" x14ac:dyDescent="0.25">
      <c r="A87" s="1" t="s">
        <v>4</v>
      </c>
      <c r="B87" s="1" t="s">
        <v>72</v>
      </c>
      <c r="C87" s="1" t="s">
        <v>2</v>
      </c>
      <c r="D87" s="4">
        <v>45.303075</v>
      </c>
      <c r="E87" s="4">
        <v>-75.457955999999996</v>
      </c>
      <c r="F87" s="4">
        <v>10</v>
      </c>
      <c r="G87" t="s">
        <v>35</v>
      </c>
      <c r="H87" s="1" t="s">
        <v>0</v>
      </c>
      <c r="I87" s="1">
        <v>95</v>
      </c>
      <c r="J87" s="2">
        <f t="shared" si="4"/>
        <v>271</v>
      </c>
      <c r="K87" s="1">
        <f t="shared" si="5"/>
        <v>157</v>
      </c>
    </row>
    <row r="88" spans="1:11" x14ac:dyDescent="0.25">
      <c r="A88" s="1" t="s">
        <v>4</v>
      </c>
      <c r="B88" s="1" t="s">
        <v>71</v>
      </c>
      <c r="C88" s="1" t="s">
        <v>2</v>
      </c>
      <c r="D88" s="4">
        <v>45.408299999999997</v>
      </c>
      <c r="E88" s="4">
        <v>-76.275000000000006</v>
      </c>
      <c r="F88" s="4">
        <v>23.4</v>
      </c>
      <c r="G88" t="s">
        <v>35</v>
      </c>
      <c r="H88" s="1" t="s">
        <v>0</v>
      </c>
      <c r="I88" s="1">
        <v>95</v>
      </c>
      <c r="J88" s="2">
        <f t="shared" si="4"/>
        <v>271</v>
      </c>
      <c r="K88" s="1">
        <f t="shared" si="5"/>
        <v>156</v>
      </c>
    </row>
    <row r="89" spans="1:11" x14ac:dyDescent="0.25">
      <c r="A89" s="1" t="s">
        <v>4</v>
      </c>
      <c r="B89" s="1" t="s">
        <v>70</v>
      </c>
      <c r="C89" s="1" t="s">
        <v>2</v>
      </c>
      <c r="D89" s="4">
        <v>48.707799999999999</v>
      </c>
      <c r="E89" s="4">
        <v>-94.251599999999996</v>
      </c>
      <c r="F89" s="4">
        <v>5</v>
      </c>
      <c r="G89" t="s">
        <v>25</v>
      </c>
      <c r="H89" s="1" t="s">
        <v>0</v>
      </c>
      <c r="I89" s="1">
        <v>95</v>
      </c>
      <c r="J89" s="2">
        <f t="shared" si="4"/>
        <v>277</v>
      </c>
      <c r="K89" s="1">
        <f t="shared" si="5"/>
        <v>129</v>
      </c>
    </row>
    <row r="90" spans="1:11" x14ac:dyDescent="0.25">
      <c r="A90" s="1" t="s">
        <v>4</v>
      </c>
      <c r="B90" s="1" t="s">
        <v>69</v>
      </c>
      <c r="C90" s="1" t="s">
        <v>2</v>
      </c>
      <c r="D90" s="4">
        <v>49.839500000000001</v>
      </c>
      <c r="E90" s="4">
        <v>-92.846699999999998</v>
      </c>
      <c r="F90" s="4">
        <v>10</v>
      </c>
      <c r="G90" t="s">
        <v>25</v>
      </c>
      <c r="H90" s="1" t="s">
        <v>0</v>
      </c>
      <c r="I90" s="1">
        <v>95</v>
      </c>
      <c r="J90" s="2">
        <f t="shared" si="4"/>
        <v>280</v>
      </c>
      <c r="K90" s="1">
        <f t="shared" si="5"/>
        <v>131</v>
      </c>
    </row>
    <row r="91" spans="1:11" s="5" customFormat="1" x14ac:dyDescent="0.25">
      <c r="A91" s="1" t="s">
        <v>4</v>
      </c>
      <c r="B91" s="6" t="s">
        <v>68</v>
      </c>
      <c r="C91" s="6" t="s">
        <v>2</v>
      </c>
      <c r="D91" s="4">
        <v>48.365299999999998</v>
      </c>
      <c r="E91" s="4">
        <v>-89.320800000000006</v>
      </c>
      <c r="F91" s="4">
        <v>8.5</v>
      </c>
      <c r="G91" t="s">
        <v>11</v>
      </c>
      <c r="H91" s="6" t="s">
        <v>0</v>
      </c>
      <c r="I91" s="6">
        <v>95</v>
      </c>
      <c r="J91" s="7">
        <f t="shared" si="4"/>
        <v>277</v>
      </c>
      <c r="K91" s="6">
        <f t="shared" si="5"/>
        <v>136</v>
      </c>
    </row>
    <row r="92" spans="1:11" x14ac:dyDescent="0.25">
      <c r="A92" s="1" t="s">
        <v>4</v>
      </c>
      <c r="B92" s="1" t="s">
        <v>67</v>
      </c>
      <c r="C92" s="1" t="s">
        <v>2</v>
      </c>
      <c r="D92" s="4">
        <v>48.706899999999997</v>
      </c>
      <c r="E92" s="4">
        <v>-94.250299999999996</v>
      </c>
      <c r="F92" s="4">
        <v>10</v>
      </c>
      <c r="G92" t="s">
        <v>11</v>
      </c>
      <c r="H92" s="1" t="s">
        <v>0</v>
      </c>
      <c r="I92" s="1">
        <v>95</v>
      </c>
      <c r="J92" s="2">
        <f t="shared" si="4"/>
        <v>277</v>
      </c>
      <c r="K92" s="1">
        <f t="shared" si="5"/>
        <v>129</v>
      </c>
    </row>
    <row r="93" spans="1:11" x14ac:dyDescent="0.25">
      <c r="A93" s="1" t="s">
        <v>4</v>
      </c>
      <c r="B93" s="1" t="s">
        <v>66</v>
      </c>
      <c r="C93" s="1" t="s">
        <v>2</v>
      </c>
      <c r="D93" s="4">
        <v>44.290399999999998</v>
      </c>
      <c r="E93" s="4">
        <v>-76.925700000000006</v>
      </c>
      <c r="F93" s="4">
        <v>19.5</v>
      </c>
      <c r="G93" t="s">
        <v>51</v>
      </c>
      <c r="H93" s="1" t="s">
        <v>0</v>
      </c>
      <c r="I93" s="1">
        <v>95</v>
      </c>
      <c r="J93" s="2">
        <f t="shared" si="4"/>
        <v>269</v>
      </c>
      <c r="K93" s="1">
        <f t="shared" si="5"/>
        <v>155</v>
      </c>
    </row>
    <row r="94" spans="1:11" x14ac:dyDescent="0.25">
      <c r="A94" s="1" t="s">
        <v>4</v>
      </c>
      <c r="B94" s="1" t="s">
        <v>65</v>
      </c>
      <c r="C94" s="1" t="s">
        <v>2</v>
      </c>
      <c r="D94" s="4">
        <v>44.0199</v>
      </c>
      <c r="E94" s="4">
        <v>-77.093999999999994</v>
      </c>
      <c r="F94" s="4">
        <v>20</v>
      </c>
      <c r="G94" t="s">
        <v>51</v>
      </c>
      <c r="H94" s="1" t="s">
        <v>0</v>
      </c>
      <c r="I94" s="1">
        <v>95</v>
      </c>
      <c r="J94" s="2">
        <f t="shared" si="4"/>
        <v>268</v>
      </c>
      <c r="K94" s="1">
        <f t="shared" si="5"/>
        <v>154</v>
      </c>
    </row>
    <row r="95" spans="1:11" s="5" customFormat="1" x14ac:dyDescent="0.25">
      <c r="A95" s="1" t="s">
        <v>4</v>
      </c>
      <c r="B95" s="6" t="s">
        <v>64</v>
      </c>
      <c r="C95" s="6" t="s">
        <v>2</v>
      </c>
      <c r="D95" s="4">
        <v>44.311799999999998</v>
      </c>
      <c r="E95" s="4">
        <v>-76.6511</v>
      </c>
      <c r="F95" s="4">
        <v>100</v>
      </c>
      <c r="G95" t="s">
        <v>51</v>
      </c>
      <c r="H95" s="6" t="s">
        <v>0</v>
      </c>
      <c r="I95" s="6">
        <v>95</v>
      </c>
      <c r="J95" s="7">
        <f t="shared" si="4"/>
        <v>269</v>
      </c>
      <c r="K95" s="6">
        <f t="shared" si="5"/>
        <v>155</v>
      </c>
    </row>
    <row r="96" spans="1:11" x14ac:dyDescent="0.25">
      <c r="A96" s="1" t="s">
        <v>4</v>
      </c>
      <c r="B96" s="1" t="s">
        <v>63</v>
      </c>
      <c r="C96" s="1" t="s">
        <v>2</v>
      </c>
      <c r="D96" s="4">
        <v>44.231999999999999</v>
      </c>
      <c r="E96" s="4">
        <v>-77.3566</v>
      </c>
      <c r="F96" s="4">
        <v>10</v>
      </c>
      <c r="G96" t="s">
        <v>51</v>
      </c>
      <c r="H96" s="1" t="s">
        <v>0</v>
      </c>
      <c r="I96" s="1">
        <v>95</v>
      </c>
      <c r="J96" s="2">
        <f t="shared" si="4"/>
        <v>268</v>
      </c>
      <c r="K96" s="1">
        <f t="shared" si="5"/>
        <v>154</v>
      </c>
    </row>
    <row r="97" spans="1:11" x14ac:dyDescent="0.25">
      <c r="A97" s="1" t="s">
        <v>4</v>
      </c>
      <c r="B97" s="1" t="s">
        <v>62</v>
      </c>
      <c r="C97" s="1" t="s">
        <v>2</v>
      </c>
      <c r="D97" s="4">
        <v>44.217500000000001</v>
      </c>
      <c r="E97" s="4">
        <v>-76.708200000000005</v>
      </c>
      <c r="F97" s="4">
        <v>10</v>
      </c>
      <c r="G97" t="s">
        <v>51</v>
      </c>
      <c r="H97" s="1" t="s">
        <v>0</v>
      </c>
      <c r="I97" s="1">
        <v>95</v>
      </c>
      <c r="J97" s="2">
        <f t="shared" si="4"/>
        <v>268</v>
      </c>
      <c r="K97" s="1">
        <f t="shared" si="5"/>
        <v>155</v>
      </c>
    </row>
    <row r="98" spans="1:11" x14ac:dyDescent="0.25">
      <c r="A98" s="1" t="s">
        <v>4</v>
      </c>
      <c r="B98" s="1" t="s">
        <v>61</v>
      </c>
      <c r="C98" s="1" t="s">
        <v>2</v>
      </c>
      <c r="D98" s="4">
        <v>44.058999999999997</v>
      </c>
      <c r="E98" s="4">
        <v>-77.331500000000005</v>
      </c>
      <c r="F98" s="4">
        <v>20</v>
      </c>
      <c r="G98" t="s">
        <v>51</v>
      </c>
      <c r="H98" s="1" t="s">
        <v>0</v>
      </c>
      <c r="I98" s="1">
        <v>95</v>
      </c>
      <c r="J98" s="2">
        <f t="shared" ref="J98:J129" si="6">ROUND((D98+90)*2, 0)</f>
        <v>268</v>
      </c>
      <c r="K98" s="1">
        <f t="shared" ref="K98:K129" si="7">ROUND((E98+180)*(3/2), 0)</f>
        <v>154</v>
      </c>
    </row>
    <row r="99" spans="1:11" x14ac:dyDescent="0.25">
      <c r="A99" s="1" t="s">
        <v>4</v>
      </c>
      <c r="B99" s="1" t="s">
        <v>60</v>
      </c>
      <c r="C99" s="1" t="s">
        <v>2</v>
      </c>
      <c r="D99" s="4">
        <v>44.0246</v>
      </c>
      <c r="E99" s="4">
        <v>-78.120800000000003</v>
      </c>
      <c r="F99" s="4">
        <v>20</v>
      </c>
      <c r="G99" t="s">
        <v>51</v>
      </c>
      <c r="H99" s="1" t="s">
        <v>0</v>
      </c>
      <c r="I99" s="1">
        <v>95</v>
      </c>
      <c r="J99" s="2">
        <f t="shared" si="6"/>
        <v>268</v>
      </c>
      <c r="K99" s="1">
        <f t="shared" si="7"/>
        <v>153</v>
      </c>
    </row>
    <row r="100" spans="1:11" x14ac:dyDescent="0.25">
      <c r="A100" s="1" t="s">
        <v>4</v>
      </c>
      <c r="B100" s="1" t="s">
        <v>59</v>
      </c>
      <c r="C100" s="1" t="s">
        <v>2</v>
      </c>
      <c r="D100" s="4">
        <v>44.408382000000003</v>
      </c>
      <c r="E100" s="4">
        <v>-76.915432999999993</v>
      </c>
      <c r="F100" s="4">
        <v>54</v>
      </c>
      <c r="G100" t="s">
        <v>51</v>
      </c>
      <c r="H100" s="1" t="s">
        <v>0</v>
      </c>
      <c r="I100" s="1">
        <v>95</v>
      </c>
      <c r="J100" s="2">
        <f t="shared" si="6"/>
        <v>269</v>
      </c>
      <c r="K100" s="1">
        <f t="shared" si="7"/>
        <v>155</v>
      </c>
    </row>
    <row r="101" spans="1:11" x14ac:dyDescent="0.25">
      <c r="A101" s="1" t="s">
        <v>4</v>
      </c>
      <c r="B101" s="1" t="s">
        <v>58</v>
      </c>
      <c r="C101" s="1" t="s">
        <v>2</v>
      </c>
      <c r="D101" s="4">
        <v>44.314500000000002</v>
      </c>
      <c r="E101" s="4">
        <v>-77.432000000000002</v>
      </c>
      <c r="F101" s="4">
        <v>21</v>
      </c>
      <c r="G101" t="s">
        <v>51</v>
      </c>
      <c r="H101" s="1" t="s">
        <v>0</v>
      </c>
      <c r="I101" s="1">
        <v>95</v>
      </c>
      <c r="J101" s="2">
        <f t="shared" si="6"/>
        <v>269</v>
      </c>
      <c r="K101" s="1">
        <f t="shared" si="7"/>
        <v>154</v>
      </c>
    </row>
    <row r="102" spans="1:11" x14ac:dyDescent="0.25">
      <c r="A102" s="1" t="s">
        <v>4</v>
      </c>
      <c r="B102" s="1" t="s">
        <v>57</v>
      </c>
      <c r="C102" s="1" t="s">
        <v>2</v>
      </c>
      <c r="D102" s="4">
        <v>44.313600000000001</v>
      </c>
      <c r="E102" s="4">
        <v>-78.392600000000002</v>
      </c>
      <c r="F102" s="4">
        <v>10</v>
      </c>
      <c r="G102" t="s">
        <v>51</v>
      </c>
      <c r="H102" s="1" t="s">
        <v>0</v>
      </c>
      <c r="I102" s="1">
        <v>95</v>
      </c>
      <c r="J102" s="2">
        <f t="shared" si="6"/>
        <v>269</v>
      </c>
      <c r="K102" s="1">
        <f t="shared" si="7"/>
        <v>152</v>
      </c>
    </row>
    <row r="103" spans="1:11" x14ac:dyDescent="0.25">
      <c r="A103" s="1" t="s">
        <v>4</v>
      </c>
      <c r="B103" s="1" t="s">
        <v>56</v>
      </c>
      <c r="C103" s="1" t="s">
        <v>2</v>
      </c>
      <c r="D103" s="4">
        <v>44.2044</v>
      </c>
      <c r="E103" s="4">
        <v>-76.9251</v>
      </c>
      <c r="F103" s="4">
        <v>8.5</v>
      </c>
      <c r="G103" t="s">
        <v>51</v>
      </c>
      <c r="H103" s="1" t="s">
        <v>0</v>
      </c>
      <c r="I103" s="1">
        <v>95</v>
      </c>
      <c r="J103" s="2">
        <f t="shared" si="6"/>
        <v>268</v>
      </c>
      <c r="K103" s="1">
        <f t="shared" si="7"/>
        <v>155</v>
      </c>
    </row>
    <row r="104" spans="1:11" x14ac:dyDescent="0.25">
      <c r="A104" s="1" t="s">
        <v>4</v>
      </c>
      <c r="B104" s="1" t="s">
        <v>55</v>
      </c>
      <c r="C104" s="1" t="s">
        <v>2</v>
      </c>
      <c r="D104" s="4">
        <v>44.296599999999998</v>
      </c>
      <c r="E104" s="4">
        <v>-76.632999999999996</v>
      </c>
      <c r="F104" s="4">
        <v>98</v>
      </c>
      <c r="G104" t="s">
        <v>51</v>
      </c>
      <c r="H104" s="1" t="s">
        <v>0</v>
      </c>
      <c r="I104" s="1">
        <v>95</v>
      </c>
      <c r="J104" s="2">
        <f t="shared" si="6"/>
        <v>269</v>
      </c>
      <c r="K104" s="1">
        <f t="shared" si="7"/>
        <v>155</v>
      </c>
    </row>
    <row r="105" spans="1:11" x14ac:dyDescent="0.25">
      <c r="A105" s="1" t="s">
        <v>4</v>
      </c>
      <c r="B105" s="1" t="s">
        <v>54</v>
      </c>
      <c r="C105" s="1" t="s">
        <v>2</v>
      </c>
      <c r="D105" s="4">
        <v>43.929400000000001</v>
      </c>
      <c r="E105" s="4">
        <v>-78.545400000000001</v>
      </c>
      <c r="F105" s="4">
        <v>2</v>
      </c>
      <c r="G105" t="s">
        <v>51</v>
      </c>
      <c r="H105" s="1" t="s">
        <v>0</v>
      </c>
      <c r="I105" s="1">
        <v>95</v>
      </c>
      <c r="J105" s="2">
        <f t="shared" si="6"/>
        <v>268</v>
      </c>
      <c r="K105" s="1">
        <f t="shared" si="7"/>
        <v>152</v>
      </c>
    </row>
    <row r="106" spans="1:11" x14ac:dyDescent="0.25">
      <c r="A106" s="1" t="s">
        <v>4</v>
      </c>
      <c r="B106" s="1" t="s">
        <v>53</v>
      </c>
      <c r="C106" s="1" t="s">
        <v>2</v>
      </c>
      <c r="D106" s="4">
        <v>44.056100000000001</v>
      </c>
      <c r="E106" s="4">
        <v>-77.151899999999998</v>
      </c>
      <c r="F106" s="4">
        <v>10</v>
      </c>
      <c r="G106" t="s">
        <v>51</v>
      </c>
      <c r="H106" s="1" t="s">
        <v>0</v>
      </c>
      <c r="I106" s="1">
        <v>95</v>
      </c>
      <c r="J106" s="2">
        <f t="shared" si="6"/>
        <v>268</v>
      </c>
      <c r="K106" s="1">
        <f t="shared" si="7"/>
        <v>154</v>
      </c>
    </row>
    <row r="107" spans="1:11" x14ac:dyDescent="0.25">
      <c r="A107" s="1" t="s">
        <v>4</v>
      </c>
      <c r="B107" s="1" t="s">
        <v>52</v>
      </c>
      <c r="C107" s="1" t="s">
        <v>2</v>
      </c>
      <c r="D107" s="4">
        <v>44.670699999999997</v>
      </c>
      <c r="E107" s="4">
        <v>-76.304400000000001</v>
      </c>
      <c r="F107" s="4">
        <v>30</v>
      </c>
      <c r="G107" t="s">
        <v>51</v>
      </c>
      <c r="H107" s="1" t="s">
        <v>0</v>
      </c>
      <c r="I107" s="1">
        <v>95</v>
      </c>
      <c r="J107" s="2">
        <f t="shared" si="6"/>
        <v>269</v>
      </c>
      <c r="K107" s="1">
        <f t="shared" si="7"/>
        <v>156</v>
      </c>
    </row>
    <row r="108" spans="1:11" x14ac:dyDescent="0.25">
      <c r="A108" s="1" t="s">
        <v>4</v>
      </c>
      <c r="B108" s="1" t="s">
        <v>50</v>
      </c>
      <c r="C108" s="1" t="s">
        <v>2</v>
      </c>
      <c r="D108" s="4">
        <v>45.096499999999999</v>
      </c>
      <c r="E108" s="4">
        <v>-74.716700000000003</v>
      </c>
      <c r="F108" s="4">
        <v>10</v>
      </c>
      <c r="G108" t="s">
        <v>35</v>
      </c>
      <c r="H108" s="1" t="s">
        <v>0</v>
      </c>
      <c r="I108" s="1">
        <v>95</v>
      </c>
      <c r="J108" s="2">
        <f t="shared" si="6"/>
        <v>270</v>
      </c>
      <c r="K108" s="1">
        <f t="shared" si="7"/>
        <v>158</v>
      </c>
    </row>
    <row r="109" spans="1:11" x14ac:dyDescent="0.25">
      <c r="A109" s="1" t="s">
        <v>4</v>
      </c>
      <c r="B109" s="1" t="s">
        <v>49</v>
      </c>
      <c r="C109" s="1" t="s">
        <v>2</v>
      </c>
      <c r="D109" s="4">
        <v>44.820599999999999</v>
      </c>
      <c r="E109" s="4">
        <v>-76.307000000000002</v>
      </c>
      <c r="F109" s="4">
        <v>10</v>
      </c>
      <c r="G109" t="s">
        <v>35</v>
      </c>
      <c r="H109" s="1" t="s">
        <v>0</v>
      </c>
      <c r="I109" s="1">
        <v>95</v>
      </c>
      <c r="J109" s="2">
        <f t="shared" si="6"/>
        <v>270</v>
      </c>
      <c r="K109" s="1">
        <f t="shared" si="7"/>
        <v>156</v>
      </c>
    </row>
    <row r="110" spans="1:11" x14ac:dyDescent="0.25">
      <c r="A110" s="1" t="s">
        <v>4</v>
      </c>
      <c r="B110" s="1" t="s">
        <v>48</v>
      </c>
      <c r="C110" s="1" t="s">
        <v>2</v>
      </c>
      <c r="D110" s="4">
        <v>44.725700000000003</v>
      </c>
      <c r="E110" s="4">
        <v>-75.492800000000003</v>
      </c>
      <c r="F110" s="4">
        <v>9.3000000000000007</v>
      </c>
      <c r="G110" t="s">
        <v>35</v>
      </c>
      <c r="H110" s="1" t="s">
        <v>0</v>
      </c>
      <c r="I110" s="1">
        <v>95</v>
      </c>
      <c r="J110" s="2">
        <f t="shared" si="6"/>
        <v>269</v>
      </c>
      <c r="K110" s="1">
        <f t="shared" si="7"/>
        <v>157</v>
      </c>
    </row>
    <row r="111" spans="1:11" x14ac:dyDescent="0.25">
      <c r="A111" s="1" t="s">
        <v>4</v>
      </c>
      <c r="B111" s="1" t="s">
        <v>47</v>
      </c>
      <c r="C111" s="1" t="s">
        <v>2</v>
      </c>
      <c r="D111" s="4">
        <v>45.1066</v>
      </c>
      <c r="E111" s="4">
        <v>-74.682199999999995</v>
      </c>
      <c r="F111" s="4">
        <v>9.3000000000000007</v>
      </c>
      <c r="G111" t="s">
        <v>35</v>
      </c>
      <c r="H111" s="1" t="s">
        <v>0</v>
      </c>
      <c r="I111" s="1">
        <v>95</v>
      </c>
      <c r="J111" s="2">
        <f t="shared" si="6"/>
        <v>270</v>
      </c>
      <c r="K111" s="1">
        <f t="shared" si="7"/>
        <v>158</v>
      </c>
    </row>
    <row r="112" spans="1:11" x14ac:dyDescent="0.25">
      <c r="A112" s="1" t="s">
        <v>4</v>
      </c>
      <c r="B112" s="1" t="s">
        <v>46</v>
      </c>
      <c r="C112" s="1" t="s">
        <v>2</v>
      </c>
      <c r="D112" s="4">
        <v>45.056399999999996</v>
      </c>
      <c r="E112" s="4">
        <v>-76.079499999999996</v>
      </c>
      <c r="F112" s="4">
        <v>34</v>
      </c>
      <c r="G112" t="s">
        <v>35</v>
      </c>
      <c r="H112" s="1" t="s">
        <v>0</v>
      </c>
      <c r="I112" s="1">
        <v>95</v>
      </c>
      <c r="J112" s="2">
        <f t="shared" si="6"/>
        <v>270</v>
      </c>
      <c r="K112" s="1">
        <f t="shared" si="7"/>
        <v>156</v>
      </c>
    </row>
    <row r="113" spans="1:11" x14ac:dyDescent="0.25">
      <c r="A113" s="1" t="s">
        <v>4</v>
      </c>
      <c r="B113" s="1" t="s">
        <v>45</v>
      </c>
      <c r="C113" s="1" t="s">
        <v>2</v>
      </c>
      <c r="D113" s="4">
        <v>45.156300000000002</v>
      </c>
      <c r="E113" s="4">
        <v>-75.224500000000006</v>
      </c>
      <c r="F113" s="4">
        <v>10</v>
      </c>
      <c r="G113" t="s">
        <v>35</v>
      </c>
      <c r="H113" s="1" t="s">
        <v>0</v>
      </c>
      <c r="I113" s="1">
        <v>95</v>
      </c>
      <c r="J113" s="2">
        <f t="shared" si="6"/>
        <v>270</v>
      </c>
      <c r="K113" s="1">
        <f t="shared" si="7"/>
        <v>157</v>
      </c>
    </row>
    <row r="114" spans="1:11" x14ac:dyDescent="0.25">
      <c r="A114" s="1" t="s">
        <v>4</v>
      </c>
      <c r="B114" s="1" t="s">
        <v>44</v>
      </c>
      <c r="C114" s="1" t="s">
        <v>2</v>
      </c>
      <c r="D114" s="4">
        <v>45.102400000000003</v>
      </c>
      <c r="E114" s="4">
        <v>-74.689899999999994</v>
      </c>
      <c r="F114" s="4">
        <v>20</v>
      </c>
      <c r="G114" t="s">
        <v>35</v>
      </c>
      <c r="H114" s="1" t="s">
        <v>0</v>
      </c>
      <c r="I114" s="1">
        <v>95</v>
      </c>
      <c r="J114" s="2">
        <f t="shared" si="6"/>
        <v>270</v>
      </c>
      <c r="K114" s="1">
        <f t="shared" si="7"/>
        <v>158</v>
      </c>
    </row>
    <row r="115" spans="1:11" x14ac:dyDescent="0.25">
      <c r="A115" s="1" t="s">
        <v>4</v>
      </c>
      <c r="B115" s="1" t="s">
        <v>43</v>
      </c>
      <c r="C115" s="1" t="s">
        <v>2</v>
      </c>
      <c r="D115" s="4">
        <v>45.06794</v>
      </c>
      <c r="E115" s="4">
        <v>-74.946807000000007</v>
      </c>
      <c r="F115" s="4">
        <v>10</v>
      </c>
      <c r="G115" t="s">
        <v>35</v>
      </c>
      <c r="H115" s="1" t="s">
        <v>0</v>
      </c>
      <c r="I115" s="1">
        <v>95</v>
      </c>
      <c r="J115" s="2">
        <f t="shared" si="6"/>
        <v>270</v>
      </c>
      <c r="K115" s="1">
        <f t="shared" si="7"/>
        <v>158</v>
      </c>
    </row>
    <row r="116" spans="1:11" x14ac:dyDescent="0.25">
      <c r="A116" s="1" t="s">
        <v>4</v>
      </c>
      <c r="B116" s="1" t="s">
        <v>42</v>
      </c>
      <c r="C116" s="1" t="s">
        <v>2</v>
      </c>
      <c r="D116" s="4">
        <v>44.632899999999999</v>
      </c>
      <c r="E116" s="4">
        <v>-75.6982</v>
      </c>
      <c r="F116" s="4">
        <v>19</v>
      </c>
      <c r="G116" t="s">
        <v>35</v>
      </c>
      <c r="H116" s="1" t="s">
        <v>0</v>
      </c>
      <c r="I116" s="1">
        <v>95</v>
      </c>
      <c r="J116" s="2">
        <f t="shared" si="6"/>
        <v>269</v>
      </c>
      <c r="K116" s="1">
        <f t="shared" si="7"/>
        <v>156</v>
      </c>
    </row>
    <row r="117" spans="1:11" x14ac:dyDescent="0.25">
      <c r="A117" s="1" t="s">
        <v>4</v>
      </c>
      <c r="B117" s="1" t="s">
        <v>41</v>
      </c>
      <c r="C117" s="1" t="s">
        <v>2</v>
      </c>
      <c r="D117" s="4">
        <v>44.977800000000002</v>
      </c>
      <c r="E117" s="4">
        <v>-75.819800000000001</v>
      </c>
      <c r="F117" s="4">
        <v>7</v>
      </c>
      <c r="G117" t="s">
        <v>35</v>
      </c>
      <c r="H117" s="1" t="s">
        <v>0</v>
      </c>
      <c r="I117" s="1">
        <v>95</v>
      </c>
      <c r="J117" s="2">
        <f t="shared" si="6"/>
        <v>270</v>
      </c>
      <c r="K117" s="1">
        <f t="shared" si="7"/>
        <v>156</v>
      </c>
    </row>
    <row r="118" spans="1:11" x14ac:dyDescent="0.25">
      <c r="A118" s="1" t="s">
        <v>4</v>
      </c>
      <c r="B118" s="1" t="s">
        <v>40</v>
      </c>
      <c r="C118" s="1" t="s">
        <v>2</v>
      </c>
      <c r="D118" s="4">
        <v>44.985599999999998</v>
      </c>
      <c r="E118" s="4">
        <v>-75.013000000000005</v>
      </c>
      <c r="F118" s="4">
        <v>10</v>
      </c>
      <c r="G118" t="s">
        <v>35</v>
      </c>
      <c r="H118" s="1" t="s">
        <v>0</v>
      </c>
      <c r="I118" s="1">
        <v>95</v>
      </c>
      <c r="J118" s="2">
        <f t="shared" si="6"/>
        <v>270</v>
      </c>
      <c r="K118" s="1">
        <f t="shared" si="7"/>
        <v>157</v>
      </c>
    </row>
    <row r="119" spans="1:11" x14ac:dyDescent="0.25">
      <c r="A119" s="1" t="s">
        <v>4</v>
      </c>
      <c r="B119" s="1" t="s">
        <v>39</v>
      </c>
      <c r="C119" s="1" t="s">
        <v>2</v>
      </c>
      <c r="D119" s="4">
        <v>44.671199999999999</v>
      </c>
      <c r="E119" s="4">
        <v>-76.272999999999996</v>
      </c>
      <c r="F119" s="4">
        <v>20</v>
      </c>
      <c r="G119" t="s">
        <v>35</v>
      </c>
      <c r="H119" s="1" t="s">
        <v>0</v>
      </c>
      <c r="I119" s="1">
        <v>95</v>
      </c>
      <c r="J119" s="2">
        <f t="shared" si="6"/>
        <v>269</v>
      </c>
      <c r="K119" s="1">
        <f t="shared" si="7"/>
        <v>156</v>
      </c>
    </row>
    <row r="120" spans="1:11" x14ac:dyDescent="0.25">
      <c r="A120" s="1" t="s">
        <v>4</v>
      </c>
      <c r="B120" s="1" t="s">
        <v>38</v>
      </c>
      <c r="C120" s="1" t="s">
        <v>2</v>
      </c>
      <c r="D120" s="4">
        <v>45.017000000000003</v>
      </c>
      <c r="E120" s="4">
        <v>-74.965900000000005</v>
      </c>
      <c r="F120" s="4">
        <v>20</v>
      </c>
      <c r="G120" t="s">
        <v>35</v>
      </c>
      <c r="H120" s="1" t="s">
        <v>0</v>
      </c>
      <c r="I120" s="1">
        <v>95</v>
      </c>
      <c r="J120" s="2">
        <f t="shared" si="6"/>
        <v>270</v>
      </c>
      <c r="K120" s="1">
        <f t="shared" si="7"/>
        <v>158</v>
      </c>
    </row>
    <row r="121" spans="1:11" x14ac:dyDescent="0.25">
      <c r="A121" s="1" t="s">
        <v>4</v>
      </c>
      <c r="B121" s="1" t="s">
        <v>37</v>
      </c>
      <c r="C121" s="1" t="s">
        <v>2</v>
      </c>
      <c r="D121" s="4">
        <v>45.127600000000001</v>
      </c>
      <c r="E121" s="4">
        <v>-75.258099999999999</v>
      </c>
      <c r="F121" s="4">
        <v>10</v>
      </c>
      <c r="G121" t="s">
        <v>35</v>
      </c>
      <c r="H121" s="1" t="s">
        <v>0</v>
      </c>
      <c r="I121" s="1">
        <v>95</v>
      </c>
      <c r="J121" s="2">
        <f t="shared" si="6"/>
        <v>270</v>
      </c>
      <c r="K121" s="1">
        <f t="shared" si="7"/>
        <v>157</v>
      </c>
    </row>
    <row r="122" spans="1:11" x14ac:dyDescent="0.25">
      <c r="A122" s="1" t="s">
        <v>4</v>
      </c>
      <c r="B122" s="1" t="s">
        <v>36</v>
      </c>
      <c r="C122" s="1" t="s">
        <v>2</v>
      </c>
      <c r="D122" s="4">
        <v>44.876899999999999</v>
      </c>
      <c r="E122" s="4">
        <v>-76.007000000000005</v>
      </c>
      <c r="F122" s="4">
        <v>52.5</v>
      </c>
      <c r="G122" t="s">
        <v>35</v>
      </c>
      <c r="H122" s="1" t="s">
        <v>0</v>
      </c>
      <c r="I122" s="1">
        <v>95</v>
      </c>
      <c r="J122" s="2">
        <f t="shared" si="6"/>
        <v>270</v>
      </c>
      <c r="K122" s="1">
        <f t="shared" si="7"/>
        <v>156</v>
      </c>
    </row>
    <row r="123" spans="1:11" x14ac:dyDescent="0.25">
      <c r="A123" s="1" t="s">
        <v>4</v>
      </c>
      <c r="B123" s="1" t="s">
        <v>34</v>
      </c>
      <c r="C123" s="1" t="s">
        <v>2</v>
      </c>
      <c r="D123" s="4">
        <v>42.1449</v>
      </c>
      <c r="E123" s="4">
        <v>-83.076899999999995</v>
      </c>
      <c r="F123" s="4">
        <v>45</v>
      </c>
      <c r="G123" t="s">
        <v>9</v>
      </c>
      <c r="H123" s="1" t="s">
        <v>0</v>
      </c>
      <c r="I123" s="1">
        <v>95</v>
      </c>
      <c r="J123" s="2">
        <f t="shared" si="6"/>
        <v>264</v>
      </c>
      <c r="K123" s="1">
        <f t="shared" si="7"/>
        <v>145</v>
      </c>
    </row>
    <row r="124" spans="1:11" x14ac:dyDescent="0.25">
      <c r="A124" s="1" t="s">
        <v>4</v>
      </c>
      <c r="B124" s="1" t="s">
        <v>33</v>
      </c>
      <c r="C124" s="1" t="s">
        <v>2</v>
      </c>
      <c r="D124" s="4">
        <v>46.669199999999996</v>
      </c>
      <c r="E124" s="4">
        <v>-80.921400000000006</v>
      </c>
      <c r="F124" s="4">
        <v>10</v>
      </c>
      <c r="G124" t="s">
        <v>25</v>
      </c>
      <c r="H124" s="1" t="s">
        <v>0</v>
      </c>
      <c r="I124" s="1">
        <v>95</v>
      </c>
      <c r="J124" s="2">
        <f t="shared" si="6"/>
        <v>273</v>
      </c>
      <c r="K124" s="1">
        <f t="shared" si="7"/>
        <v>149</v>
      </c>
    </row>
    <row r="125" spans="1:11" x14ac:dyDescent="0.25">
      <c r="A125" s="1" t="s">
        <v>4</v>
      </c>
      <c r="B125" s="1" t="s">
        <v>32</v>
      </c>
      <c r="C125" s="1" t="s">
        <v>2</v>
      </c>
      <c r="D125" s="4">
        <v>42.854999999999997</v>
      </c>
      <c r="E125" s="4">
        <v>-80.360699999999994</v>
      </c>
      <c r="F125" s="4">
        <v>9.5</v>
      </c>
      <c r="G125" t="s">
        <v>11</v>
      </c>
      <c r="H125" s="1" t="s">
        <v>0</v>
      </c>
      <c r="I125" s="1">
        <v>95</v>
      </c>
      <c r="J125" s="2">
        <f t="shared" si="6"/>
        <v>266</v>
      </c>
      <c r="K125" s="1">
        <f t="shared" si="7"/>
        <v>149</v>
      </c>
    </row>
    <row r="126" spans="1:11" x14ac:dyDescent="0.25">
      <c r="A126" s="1" t="s">
        <v>4</v>
      </c>
      <c r="B126" s="1" t="s">
        <v>31</v>
      </c>
      <c r="C126" s="1" t="s">
        <v>2</v>
      </c>
      <c r="D126" s="4">
        <v>42.888300000000001</v>
      </c>
      <c r="E126" s="4">
        <v>-79.819000000000003</v>
      </c>
      <c r="F126" s="4">
        <v>100</v>
      </c>
      <c r="G126" t="s">
        <v>30</v>
      </c>
      <c r="H126" s="1" t="s">
        <v>0</v>
      </c>
      <c r="I126" s="1">
        <v>95</v>
      </c>
      <c r="J126" s="2">
        <f t="shared" si="6"/>
        <v>266</v>
      </c>
      <c r="K126" s="1">
        <f t="shared" si="7"/>
        <v>150</v>
      </c>
    </row>
    <row r="127" spans="1:11" x14ac:dyDescent="0.25">
      <c r="A127" s="1" t="s">
        <v>4</v>
      </c>
      <c r="B127" s="1" t="s">
        <v>29</v>
      </c>
      <c r="C127" s="1" t="s">
        <v>2</v>
      </c>
      <c r="D127" s="4">
        <v>42.803688999999999</v>
      </c>
      <c r="E127" s="4">
        <v>-80.046090000000007</v>
      </c>
      <c r="F127" s="4">
        <v>44</v>
      </c>
      <c r="G127" t="s">
        <v>9</v>
      </c>
      <c r="H127" s="1" t="s">
        <v>0</v>
      </c>
      <c r="I127" s="1">
        <v>95</v>
      </c>
      <c r="J127" s="2">
        <f t="shared" si="6"/>
        <v>266</v>
      </c>
      <c r="K127" s="1">
        <f t="shared" si="7"/>
        <v>150</v>
      </c>
    </row>
    <row r="128" spans="1:11" x14ac:dyDescent="0.25">
      <c r="A128" s="1" t="s">
        <v>4</v>
      </c>
      <c r="B128" s="1" t="s">
        <v>28</v>
      </c>
      <c r="C128" s="1" t="s">
        <v>2</v>
      </c>
      <c r="D128" s="4">
        <v>42.874499999999998</v>
      </c>
      <c r="E128" s="4">
        <v>-80.297200000000004</v>
      </c>
      <c r="F128" s="4">
        <v>10</v>
      </c>
      <c r="G128" t="s">
        <v>9</v>
      </c>
      <c r="H128" s="1" t="s">
        <v>0</v>
      </c>
      <c r="I128" s="1">
        <v>95</v>
      </c>
      <c r="J128" s="2">
        <f t="shared" si="6"/>
        <v>266</v>
      </c>
      <c r="K128" s="1">
        <f t="shared" si="7"/>
        <v>150</v>
      </c>
    </row>
    <row r="129" spans="1:11" x14ac:dyDescent="0.25">
      <c r="A129" s="1" t="s">
        <v>4</v>
      </c>
      <c r="B129" s="1" t="s">
        <v>27</v>
      </c>
      <c r="C129" s="1" t="s">
        <v>2</v>
      </c>
      <c r="D129" s="4">
        <v>43.048999999999999</v>
      </c>
      <c r="E129" s="4">
        <v>-80.388300000000001</v>
      </c>
      <c r="F129" s="4">
        <v>8</v>
      </c>
      <c r="G129" t="s">
        <v>9</v>
      </c>
      <c r="H129" s="1" t="s">
        <v>0</v>
      </c>
      <c r="I129" s="1">
        <v>95</v>
      </c>
      <c r="J129" s="2">
        <f t="shared" si="6"/>
        <v>266</v>
      </c>
      <c r="K129" s="1">
        <f t="shared" si="7"/>
        <v>149</v>
      </c>
    </row>
    <row r="130" spans="1:11" x14ac:dyDescent="0.25">
      <c r="A130" s="1" t="s">
        <v>4</v>
      </c>
      <c r="B130" s="1" t="s">
        <v>26</v>
      </c>
      <c r="C130" s="1" t="s">
        <v>2</v>
      </c>
      <c r="D130" s="4">
        <v>46.523600000000002</v>
      </c>
      <c r="E130" s="4">
        <v>-84.445599999999999</v>
      </c>
      <c r="F130" s="4">
        <v>69</v>
      </c>
      <c r="G130" t="s">
        <v>25</v>
      </c>
      <c r="H130" s="1" t="s">
        <v>0</v>
      </c>
      <c r="I130" s="1">
        <v>95</v>
      </c>
      <c r="J130" s="2">
        <f t="shared" ref="J130:J147" si="8">ROUND((D130+90)*2, 0)</f>
        <v>273</v>
      </c>
      <c r="K130" s="1">
        <f t="shared" ref="K130:K147" si="9">ROUND((E130+180)*(3/2), 0)</f>
        <v>143</v>
      </c>
    </row>
    <row r="131" spans="1:11" x14ac:dyDescent="0.25">
      <c r="A131" s="1" t="s">
        <v>4</v>
      </c>
      <c r="B131" s="1" t="s">
        <v>24</v>
      </c>
      <c r="C131" s="1" t="s">
        <v>2</v>
      </c>
      <c r="D131" s="4">
        <v>44.628999999999998</v>
      </c>
      <c r="E131" s="4">
        <v>-79.849299999999999</v>
      </c>
      <c r="F131" s="4">
        <v>9</v>
      </c>
      <c r="G131" t="s">
        <v>5</v>
      </c>
      <c r="H131" s="1" t="s">
        <v>0</v>
      </c>
      <c r="I131" s="1">
        <v>95</v>
      </c>
      <c r="J131" s="2">
        <f t="shared" si="8"/>
        <v>269</v>
      </c>
      <c r="K131" s="1">
        <f t="shared" si="9"/>
        <v>150</v>
      </c>
    </row>
    <row r="132" spans="1:11" x14ac:dyDescent="0.25">
      <c r="A132" s="1" t="s">
        <v>4</v>
      </c>
      <c r="B132" s="1" t="s">
        <v>23</v>
      </c>
      <c r="C132" s="1" t="s">
        <v>2</v>
      </c>
      <c r="D132" s="4">
        <v>44.651000000000003</v>
      </c>
      <c r="E132" s="4">
        <v>-78.758700000000005</v>
      </c>
      <c r="F132" s="4">
        <v>21</v>
      </c>
      <c r="G132" t="s">
        <v>19</v>
      </c>
      <c r="H132" s="1" t="s">
        <v>0</v>
      </c>
      <c r="I132" s="1">
        <v>95</v>
      </c>
      <c r="J132" s="2">
        <f t="shared" si="8"/>
        <v>269</v>
      </c>
      <c r="K132" s="1">
        <f t="shared" si="9"/>
        <v>152</v>
      </c>
    </row>
    <row r="133" spans="1:11" x14ac:dyDescent="0.25">
      <c r="A133" s="1" t="s">
        <v>4</v>
      </c>
      <c r="B133" s="1" t="s">
        <v>22</v>
      </c>
      <c r="C133" s="1" t="s">
        <v>2</v>
      </c>
      <c r="D133" s="4">
        <v>44.258800000000001</v>
      </c>
      <c r="E133" s="4">
        <v>-79.293000000000006</v>
      </c>
      <c r="F133" s="4">
        <v>100</v>
      </c>
      <c r="G133" t="s">
        <v>19</v>
      </c>
      <c r="H133" s="1" t="s">
        <v>0</v>
      </c>
      <c r="I133" s="1">
        <v>95</v>
      </c>
      <c r="J133" s="2">
        <f t="shared" si="8"/>
        <v>269</v>
      </c>
      <c r="K133" s="1">
        <f t="shared" si="9"/>
        <v>151</v>
      </c>
    </row>
    <row r="134" spans="1:11" x14ac:dyDescent="0.25">
      <c r="A134" s="1" t="s">
        <v>4</v>
      </c>
      <c r="B134" s="1" t="s">
        <v>21</v>
      </c>
      <c r="C134" s="1" t="s">
        <v>2</v>
      </c>
      <c r="D134" s="4">
        <v>42.274099999999997</v>
      </c>
      <c r="E134" s="4">
        <v>-82.426699999999997</v>
      </c>
      <c r="F134" s="4">
        <v>5</v>
      </c>
      <c r="G134" t="s">
        <v>9</v>
      </c>
      <c r="H134" s="1" t="s">
        <v>0</v>
      </c>
      <c r="I134" s="1">
        <v>95</v>
      </c>
      <c r="J134" s="2">
        <f t="shared" si="8"/>
        <v>265</v>
      </c>
      <c r="K134" s="1">
        <f t="shared" si="9"/>
        <v>146</v>
      </c>
    </row>
    <row r="135" spans="1:11" x14ac:dyDescent="0.25">
      <c r="A135" s="1" t="s">
        <v>4</v>
      </c>
      <c r="B135" s="1" t="s">
        <v>20</v>
      </c>
      <c r="C135" s="1" t="s">
        <v>2</v>
      </c>
      <c r="D135" s="4">
        <v>44.061599999999999</v>
      </c>
      <c r="E135" s="4">
        <v>-79.181600000000003</v>
      </c>
      <c r="F135" s="4">
        <v>16.5</v>
      </c>
      <c r="G135" t="s">
        <v>19</v>
      </c>
      <c r="H135" s="1" t="s">
        <v>0</v>
      </c>
      <c r="I135" s="1">
        <v>95</v>
      </c>
      <c r="J135" s="2">
        <f t="shared" si="8"/>
        <v>268</v>
      </c>
      <c r="K135" s="1">
        <f t="shared" si="9"/>
        <v>151</v>
      </c>
    </row>
    <row r="136" spans="1:11" x14ac:dyDescent="0.25">
      <c r="A136" s="1" t="s">
        <v>4</v>
      </c>
      <c r="B136" s="1" t="s">
        <v>18</v>
      </c>
      <c r="C136" s="1" t="s">
        <v>2</v>
      </c>
      <c r="D136" s="4">
        <v>42.280999999999999</v>
      </c>
      <c r="E136" s="4">
        <v>-82.935100000000006</v>
      </c>
      <c r="F136" s="4">
        <v>50</v>
      </c>
      <c r="G136" t="s">
        <v>9</v>
      </c>
      <c r="H136" s="1" t="s">
        <v>0</v>
      </c>
      <c r="I136" s="1">
        <v>95</v>
      </c>
      <c r="J136" s="2">
        <f t="shared" si="8"/>
        <v>265</v>
      </c>
      <c r="K136" s="1">
        <f t="shared" si="9"/>
        <v>146</v>
      </c>
    </row>
    <row r="137" spans="1:11" x14ac:dyDescent="0.25">
      <c r="A137" s="1" t="s">
        <v>4</v>
      </c>
      <c r="B137" s="1" t="s">
        <v>17</v>
      </c>
      <c r="C137" s="1" t="s">
        <v>2</v>
      </c>
      <c r="D137" s="4">
        <v>42.941699999999997</v>
      </c>
      <c r="E137" s="4">
        <v>-82.339399999999998</v>
      </c>
      <c r="F137" s="4">
        <v>80</v>
      </c>
      <c r="G137" t="s">
        <v>9</v>
      </c>
      <c r="H137" s="1" t="s">
        <v>0</v>
      </c>
      <c r="I137" s="1">
        <v>95</v>
      </c>
      <c r="J137" s="2">
        <f t="shared" si="8"/>
        <v>266</v>
      </c>
      <c r="K137" s="1">
        <f t="shared" si="9"/>
        <v>146</v>
      </c>
    </row>
    <row r="138" spans="1:11" x14ac:dyDescent="0.25">
      <c r="A138" s="1" t="s">
        <v>4</v>
      </c>
      <c r="B138" s="1" t="s">
        <v>16</v>
      </c>
      <c r="C138" s="1" t="s">
        <v>2</v>
      </c>
      <c r="D138" s="4">
        <v>42.869199999999999</v>
      </c>
      <c r="E138" s="4">
        <v>-82.420699999999997</v>
      </c>
      <c r="F138" s="4">
        <v>20</v>
      </c>
      <c r="G138" t="s">
        <v>9</v>
      </c>
      <c r="H138" s="1" t="s">
        <v>0</v>
      </c>
      <c r="I138" s="1">
        <v>95</v>
      </c>
      <c r="J138" s="2">
        <f t="shared" si="8"/>
        <v>266</v>
      </c>
      <c r="K138" s="1">
        <f t="shared" si="9"/>
        <v>146</v>
      </c>
    </row>
    <row r="139" spans="1:11" x14ac:dyDescent="0.25">
      <c r="A139" s="1" t="s">
        <v>4</v>
      </c>
      <c r="B139" s="1" t="s">
        <v>15</v>
      </c>
      <c r="C139" s="1" t="s">
        <v>2</v>
      </c>
      <c r="D139" s="4">
        <v>42.711300000000001</v>
      </c>
      <c r="E139" s="4">
        <v>-82.4619</v>
      </c>
      <c r="F139" s="4">
        <v>20</v>
      </c>
      <c r="G139" t="s">
        <v>9</v>
      </c>
      <c r="H139" s="1" t="s">
        <v>0</v>
      </c>
      <c r="I139" s="1">
        <v>95</v>
      </c>
      <c r="J139" s="2">
        <f t="shared" si="8"/>
        <v>265</v>
      </c>
      <c r="K139" s="1">
        <f t="shared" si="9"/>
        <v>146</v>
      </c>
    </row>
    <row r="140" spans="1:11" x14ac:dyDescent="0.25">
      <c r="A140" s="1" t="s">
        <v>4</v>
      </c>
      <c r="B140" s="1" t="s">
        <v>14</v>
      </c>
      <c r="C140" s="1" t="s">
        <v>2</v>
      </c>
      <c r="D140" s="4">
        <v>44.539200000000001</v>
      </c>
      <c r="E140" s="4">
        <v>-79.765000000000001</v>
      </c>
      <c r="F140" s="4">
        <v>22</v>
      </c>
      <c r="G140" t="s">
        <v>5</v>
      </c>
      <c r="H140" s="1" t="s">
        <v>0</v>
      </c>
      <c r="I140" s="1">
        <v>95</v>
      </c>
      <c r="J140" s="2">
        <f t="shared" si="8"/>
        <v>269</v>
      </c>
      <c r="K140" s="1">
        <f t="shared" si="9"/>
        <v>150</v>
      </c>
    </row>
    <row r="141" spans="1:11" x14ac:dyDescent="0.25">
      <c r="A141" s="1" t="s">
        <v>4</v>
      </c>
      <c r="B141" s="1" t="s">
        <v>13</v>
      </c>
      <c r="C141" s="1" t="s">
        <v>2</v>
      </c>
      <c r="D141" s="4">
        <v>42.784100000000002</v>
      </c>
      <c r="E141" s="4">
        <v>-80.265500000000003</v>
      </c>
      <c r="F141" s="4">
        <v>9.1</v>
      </c>
      <c r="G141" t="s">
        <v>11</v>
      </c>
      <c r="H141" s="1" t="s">
        <v>0</v>
      </c>
      <c r="I141" s="1">
        <v>95</v>
      </c>
      <c r="J141" s="2">
        <f t="shared" si="8"/>
        <v>266</v>
      </c>
      <c r="K141" s="1">
        <f t="shared" si="9"/>
        <v>150</v>
      </c>
    </row>
    <row r="142" spans="1:11" x14ac:dyDescent="0.25">
      <c r="A142" s="1" t="s">
        <v>4</v>
      </c>
      <c r="B142" s="1" t="s">
        <v>12</v>
      </c>
      <c r="C142" s="1" t="s">
        <v>2</v>
      </c>
      <c r="D142" s="4">
        <v>42.935899999999997</v>
      </c>
      <c r="E142" s="4">
        <v>-80.143500000000003</v>
      </c>
      <c r="F142" s="4">
        <v>20</v>
      </c>
      <c r="G142" t="s">
        <v>11</v>
      </c>
      <c r="H142" s="1" t="s">
        <v>0</v>
      </c>
      <c r="I142" s="1">
        <v>95</v>
      </c>
      <c r="J142" s="2">
        <f t="shared" si="8"/>
        <v>266</v>
      </c>
      <c r="K142" s="1">
        <f t="shared" si="9"/>
        <v>150</v>
      </c>
    </row>
    <row r="143" spans="1:11" x14ac:dyDescent="0.25">
      <c r="A143" s="1" t="s">
        <v>4</v>
      </c>
      <c r="B143" s="1" t="s">
        <v>10</v>
      </c>
      <c r="C143" s="1" t="s">
        <v>2</v>
      </c>
      <c r="D143" s="4">
        <v>42.445399999999999</v>
      </c>
      <c r="E143" s="4">
        <v>-81.850399999999993</v>
      </c>
      <c r="F143" s="4">
        <v>9.4</v>
      </c>
      <c r="G143" t="s">
        <v>9</v>
      </c>
      <c r="H143" s="1" t="s">
        <v>0</v>
      </c>
      <c r="I143" s="1">
        <v>95</v>
      </c>
      <c r="J143" s="2">
        <f t="shared" si="8"/>
        <v>265</v>
      </c>
      <c r="K143" s="1">
        <f t="shared" si="9"/>
        <v>147</v>
      </c>
    </row>
    <row r="144" spans="1:11" x14ac:dyDescent="0.25">
      <c r="A144" s="1" t="s">
        <v>4</v>
      </c>
      <c r="B144" s="1" t="s">
        <v>8</v>
      </c>
      <c r="C144" s="1" t="s">
        <v>2</v>
      </c>
      <c r="D144" s="4">
        <v>45.6081</v>
      </c>
      <c r="E144" s="4">
        <v>-79.426199999999994</v>
      </c>
      <c r="F144" s="4">
        <v>20</v>
      </c>
      <c r="G144" t="s">
        <v>5</v>
      </c>
      <c r="H144" s="1" t="s">
        <v>0</v>
      </c>
      <c r="I144" s="1">
        <v>95</v>
      </c>
      <c r="J144" s="2">
        <f t="shared" si="8"/>
        <v>271</v>
      </c>
      <c r="K144" s="1">
        <f t="shared" si="9"/>
        <v>151</v>
      </c>
    </row>
    <row r="145" spans="1:11" x14ac:dyDescent="0.25">
      <c r="A145" s="1" t="s">
        <v>4</v>
      </c>
      <c r="B145" s="1" t="s">
        <v>7</v>
      </c>
      <c r="C145" s="1" t="s">
        <v>2</v>
      </c>
      <c r="D145" s="4">
        <v>44.582500000000003</v>
      </c>
      <c r="E145" s="4">
        <v>-79.498099999999994</v>
      </c>
      <c r="F145" s="4">
        <v>48</v>
      </c>
      <c r="G145" t="s">
        <v>5</v>
      </c>
      <c r="H145" s="1" t="s">
        <v>0</v>
      </c>
      <c r="I145" s="1">
        <v>95</v>
      </c>
      <c r="J145" s="2">
        <f t="shared" si="8"/>
        <v>269</v>
      </c>
      <c r="K145" s="1">
        <f t="shared" si="9"/>
        <v>151</v>
      </c>
    </row>
    <row r="146" spans="1:11" x14ac:dyDescent="0.25">
      <c r="A146" s="1" t="s">
        <v>4</v>
      </c>
      <c r="B146" s="1" t="s">
        <v>6</v>
      </c>
      <c r="C146" s="1" t="s">
        <v>2</v>
      </c>
      <c r="D146" s="4">
        <v>44.6982</v>
      </c>
      <c r="E146" s="4">
        <v>-79.842299999999994</v>
      </c>
      <c r="F146" s="4">
        <v>20</v>
      </c>
      <c r="G146" t="s">
        <v>5</v>
      </c>
      <c r="H146" s="1" t="s">
        <v>0</v>
      </c>
      <c r="I146" s="1">
        <v>95</v>
      </c>
      <c r="J146" s="2">
        <f t="shared" si="8"/>
        <v>269</v>
      </c>
      <c r="K146" s="1">
        <f t="shared" si="9"/>
        <v>150</v>
      </c>
    </row>
    <row r="147" spans="1:11" x14ac:dyDescent="0.25">
      <c r="A147" s="1" t="s">
        <v>4</v>
      </c>
      <c r="B147" s="1" t="s">
        <v>3</v>
      </c>
      <c r="C147" s="1" t="s">
        <v>2</v>
      </c>
      <c r="D147" s="4">
        <v>44.063600000000001</v>
      </c>
      <c r="E147" s="4">
        <v>-78.866399999999999</v>
      </c>
      <c r="F147" s="4">
        <v>10</v>
      </c>
      <c r="G147" t="s">
        <v>1</v>
      </c>
      <c r="H147" s="1" t="s">
        <v>0</v>
      </c>
      <c r="I147" s="1">
        <v>95</v>
      </c>
      <c r="J147" s="2">
        <f t="shared" si="8"/>
        <v>268</v>
      </c>
      <c r="K147" s="1">
        <f t="shared" si="9"/>
        <v>152</v>
      </c>
    </row>
  </sheetData>
  <dataValidations count="4">
    <dataValidation type="list" allowBlank="1" showInputMessage="1" showErrorMessage="1" sqref="C2:C147" xr:uid="{4CC988FB-42AA-4CF6-BC79-AE3B17921E36}">
      <formula1>INDIRECT($A2)</formula1>
    </dataValidation>
    <dataValidation type="custom" allowBlank="1" showInputMessage="1" showErrorMessage="1" sqref="I67:I147" xr:uid="{DFA4E4D0-3485-42E1-A4A6-24808C60561A}">
      <formula1>#REF!&lt;#REF!*10^6</formula1>
    </dataValidation>
    <dataValidation type="list" allowBlank="1" showInputMessage="1" showErrorMessage="1" sqref="H2:H66" xr:uid="{D1666ABB-7647-4F87-9F00-92FAE01A9FA1}">
      <formula1>INDIRECT(C2)</formula1>
    </dataValidation>
    <dataValidation type="custom" allowBlank="1" showInputMessage="1" showErrorMessage="1" sqref="I2:I66" xr:uid="{6B6D9623-9889-413C-923D-9E74CC465EFD}">
      <formula1>L2&lt;T2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C0099-958B-499B-897A-5F148C5112D3}">
  <dimension ref="A1:I39"/>
  <sheetViews>
    <sheetView tabSelected="1" workbookViewId="0">
      <selection activeCell="D12" sqref="D12"/>
    </sheetView>
  </sheetViews>
  <sheetFormatPr defaultRowHeight="15" x14ac:dyDescent="0.25"/>
  <cols>
    <col min="1" max="1" width="40.140625" bestFit="1" customWidth="1"/>
    <col min="2" max="2" width="20.140625" bestFit="1" customWidth="1"/>
    <col min="3" max="3" width="16.42578125" customWidth="1"/>
    <col min="4" max="4" width="11.85546875" customWidth="1"/>
    <col min="5" max="5" width="14.5703125" bestFit="1" customWidth="1"/>
    <col min="6" max="6" width="17.85546875" customWidth="1"/>
    <col min="7" max="7" width="18.7109375" customWidth="1"/>
    <col min="8" max="8" width="17.7109375" customWidth="1"/>
    <col min="9" max="9" width="17.42578125" customWidth="1"/>
  </cols>
  <sheetData>
    <row r="1" spans="1:9" ht="19.5" thickBot="1" x14ac:dyDescent="0.35">
      <c r="A1" s="9" t="s">
        <v>175</v>
      </c>
    </row>
    <row r="2" spans="1:9" x14ac:dyDescent="0.25">
      <c r="A2" s="10"/>
      <c r="B2" s="33" t="s">
        <v>176</v>
      </c>
      <c r="C2" s="33"/>
      <c r="D2" s="34" t="s">
        <v>177</v>
      </c>
      <c r="E2" s="34"/>
      <c r="F2" s="35" t="s">
        <v>178</v>
      </c>
      <c r="G2" s="35"/>
      <c r="H2" s="35"/>
      <c r="I2" s="36"/>
    </row>
    <row r="3" spans="1:9" x14ac:dyDescent="0.25">
      <c r="A3" s="11" t="s">
        <v>179</v>
      </c>
      <c r="B3" s="12" t="s">
        <v>180</v>
      </c>
      <c r="C3" s="12" t="s">
        <v>181</v>
      </c>
      <c r="D3" s="13" t="s">
        <v>182</v>
      </c>
      <c r="E3" s="13" t="s">
        <v>183</v>
      </c>
      <c r="F3" s="14" t="s">
        <v>184</v>
      </c>
      <c r="G3" s="14" t="s">
        <v>185</v>
      </c>
      <c r="H3" s="14" t="s">
        <v>186</v>
      </c>
      <c r="I3" s="15" t="s">
        <v>187</v>
      </c>
    </row>
    <row r="4" spans="1:9" ht="15.75" thickBot="1" x14ac:dyDescent="0.3">
      <c r="A4" s="11"/>
      <c r="B4" s="16" t="s">
        <v>188</v>
      </c>
      <c r="C4" s="16" t="s">
        <v>188</v>
      </c>
      <c r="D4" s="17" t="s">
        <v>189</v>
      </c>
      <c r="E4" s="17" t="s">
        <v>189</v>
      </c>
      <c r="F4" s="18" t="s">
        <v>190</v>
      </c>
      <c r="G4" s="18" t="s">
        <v>190</v>
      </c>
      <c r="H4" s="18" t="s">
        <v>190</v>
      </c>
      <c r="I4" s="19" t="s">
        <v>190</v>
      </c>
    </row>
    <row r="5" spans="1:9" x14ac:dyDescent="0.25">
      <c r="A5" s="11" t="str">
        <f>'[1]site independent'!A5</f>
        <v>coal</v>
      </c>
      <c r="B5" s="8">
        <v>54</v>
      </c>
      <c r="D5" s="8">
        <v>24</v>
      </c>
      <c r="E5" s="8">
        <v>12</v>
      </c>
      <c r="F5" s="8">
        <v>0.1</v>
      </c>
      <c r="G5" s="8">
        <v>-0.1</v>
      </c>
      <c r="H5" s="20"/>
      <c r="I5" s="21"/>
    </row>
    <row r="6" spans="1:9" x14ac:dyDescent="0.25">
      <c r="A6" s="11" t="str">
        <f>'[1]site independent'!A6</f>
        <v>Natural gas</v>
      </c>
      <c r="B6" s="8"/>
      <c r="D6" s="8"/>
      <c r="E6" s="8"/>
      <c r="F6" s="8"/>
      <c r="G6" s="8"/>
      <c r="H6" s="20" t="str">
        <f>IF('[2]site independent'!K6&gt;0, (1/'[2]site independent'!K6), "")</f>
        <v/>
      </c>
      <c r="I6" s="21"/>
    </row>
    <row r="7" spans="1:9" x14ac:dyDescent="0.25">
      <c r="A7" s="11" t="str">
        <f>'[1]site independent'!A7</f>
        <v>NG_CC</v>
      </c>
      <c r="B7" s="8">
        <v>66</v>
      </c>
      <c r="D7" s="8">
        <v>8</v>
      </c>
      <c r="E7" s="8">
        <v>4</v>
      </c>
      <c r="F7" s="8">
        <v>0.25</v>
      </c>
      <c r="G7" s="8">
        <v>-0.25</v>
      </c>
      <c r="H7" s="20"/>
      <c r="I7" s="21"/>
    </row>
    <row r="8" spans="1:9" x14ac:dyDescent="0.25">
      <c r="A8" s="11" t="str">
        <f>'[1]site independent'!A8</f>
        <v>NG_CT</v>
      </c>
      <c r="B8" s="8">
        <v>26</v>
      </c>
      <c r="D8" s="8">
        <v>1</v>
      </c>
      <c r="E8" s="8">
        <v>1</v>
      </c>
      <c r="F8" s="8">
        <v>1</v>
      </c>
      <c r="G8" s="8">
        <v>-1</v>
      </c>
      <c r="H8" s="20"/>
      <c r="I8" s="21"/>
    </row>
    <row r="9" spans="1:9" x14ac:dyDescent="0.25">
      <c r="A9" s="11" t="str">
        <f>'[1]site independent'!A9</f>
        <v>NG_CG</v>
      </c>
      <c r="B9" s="8">
        <v>26</v>
      </c>
      <c r="D9" s="8">
        <v>1</v>
      </c>
      <c r="E9" s="8">
        <v>1</v>
      </c>
      <c r="F9" s="8">
        <v>1</v>
      </c>
      <c r="G9" s="8">
        <v>-1</v>
      </c>
      <c r="H9" s="20"/>
      <c r="I9" s="21"/>
    </row>
    <row r="10" spans="1:9" x14ac:dyDescent="0.25">
      <c r="A10" s="11" t="str">
        <f>'[1]site independent'!A10</f>
        <v>diesel</v>
      </c>
      <c r="B10" s="8"/>
      <c r="D10" s="8">
        <v>1</v>
      </c>
      <c r="E10" s="8">
        <v>1</v>
      </c>
      <c r="F10" s="8">
        <v>0.25</v>
      </c>
      <c r="G10" s="8">
        <v>-0.25</v>
      </c>
      <c r="I10" s="21"/>
    </row>
    <row r="11" spans="1:9" x14ac:dyDescent="0.25">
      <c r="A11" s="11" t="str">
        <f>'[1]site independent'!A11</f>
        <v>fuel oil</v>
      </c>
      <c r="B11" s="8"/>
      <c r="D11" s="8">
        <v>1</v>
      </c>
      <c r="E11" s="8">
        <v>1</v>
      </c>
      <c r="F11" s="8">
        <v>0.25</v>
      </c>
      <c r="G11" s="8">
        <v>-0.25</v>
      </c>
      <c r="H11" s="20"/>
      <c r="I11" s="21"/>
    </row>
    <row r="12" spans="1:9" x14ac:dyDescent="0.25">
      <c r="A12" s="11" t="str">
        <f>'[1]site independent'!A12</f>
        <v>nuclear</v>
      </c>
      <c r="B12" s="8">
        <v>55</v>
      </c>
      <c r="D12" s="8">
        <v>168</v>
      </c>
      <c r="E12" s="8">
        <v>24</v>
      </c>
      <c r="F12" s="8">
        <v>0.01</v>
      </c>
      <c r="G12" s="8">
        <v>-0.01</v>
      </c>
      <c r="H12" s="20"/>
      <c r="I12" s="21"/>
    </row>
    <row r="13" spans="1:9" x14ac:dyDescent="0.25">
      <c r="A13" s="11" t="str">
        <f>'[1]site independent'!A13</f>
        <v>hydro</v>
      </c>
      <c r="B13" s="8"/>
      <c r="C13" s="8"/>
      <c r="D13" s="8"/>
      <c r="E13" s="8"/>
      <c r="F13" s="8">
        <v>1</v>
      </c>
      <c r="G13" s="8">
        <v>-1</v>
      </c>
      <c r="H13" s="8"/>
      <c r="I13" s="8"/>
    </row>
    <row r="14" spans="1:9" x14ac:dyDescent="0.25">
      <c r="A14" s="11" t="str">
        <f>'[1]site independent'!A14</f>
        <v>hydro_hourly</v>
      </c>
      <c r="B14" s="8"/>
      <c r="C14" s="8"/>
      <c r="D14" s="8"/>
      <c r="E14" s="8"/>
      <c r="F14" s="8">
        <v>1</v>
      </c>
      <c r="G14" s="8">
        <v>-1</v>
      </c>
      <c r="H14" s="8"/>
      <c r="I14" s="8"/>
    </row>
    <row r="15" spans="1:9" x14ac:dyDescent="0.25">
      <c r="A15" s="11" t="str">
        <f>'[1]site independent'!A15</f>
        <v>hydro_daily</v>
      </c>
      <c r="B15" s="8"/>
      <c r="C15" s="8"/>
      <c r="D15" s="8"/>
      <c r="E15" s="8"/>
      <c r="F15" s="8">
        <v>1</v>
      </c>
      <c r="G15" s="8">
        <v>-1</v>
      </c>
      <c r="H15" s="8"/>
      <c r="I15" s="8"/>
    </row>
    <row r="16" spans="1:9" x14ac:dyDescent="0.25">
      <c r="A16" s="11" t="str">
        <f>'[1]site independent'!A16</f>
        <v>hydro_monthly</v>
      </c>
      <c r="B16" s="8"/>
      <c r="C16" s="8"/>
      <c r="D16" s="8"/>
      <c r="E16" s="8"/>
      <c r="F16" s="8">
        <v>1</v>
      </c>
      <c r="G16" s="8">
        <v>-1</v>
      </c>
      <c r="H16" s="8"/>
      <c r="I16" s="8"/>
    </row>
    <row r="17" spans="1:9" x14ac:dyDescent="0.25">
      <c r="A17" s="11" t="str">
        <f>'[1]site independent'!A17</f>
        <v>geothermal</v>
      </c>
      <c r="B17" s="8"/>
      <c r="C17" s="8"/>
      <c r="D17" s="8"/>
      <c r="E17" s="8"/>
      <c r="F17" s="8"/>
      <c r="G17" s="8"/>
      <c r="H17" s="20"/>
      <c r="I17" s="20"/>
    </row>
    <row r="18" spans="1:9" x14ac:dyDescent="0.25">
      <c r="A18" s="11" t="str">
        <f>'[1]site independent'!A18</f>
        <v>biomass</v>
      </c>
      <c r="B18" s="8">
        <v>54</v>
      </c>
      <c r="C18" s="8"/>
      <c r="D18" s="8">
        <v>8</v>
      </c>
      <c r="E18" s="8">
        <v>6</v>
      </c>
      <c r="F18" s="8">
        <v>0.05</v>
      </c>
      <c r="G18" s="8">
        <v>-0.05</v>
      </c>
      <c r="H18" s="20"/>
      <c r="I18" s="21"/>
    </row>
    <row r="19" spans="1:9" x14ac:dyDescent="0.25">
      <c r="A19" s="11" t="str">
        <f>'[1]site independent'!A19</f>
        <v>biogas</v>
      </c>
      <c r="B19" s="8">
        <v>54</v>
      </c>
      <c r="C19" s="8"/>
      <c r="D19" s="8">
        <v>8</v>
      </c>
      <c r="E19" s="8">
        <v>6</v>
      </c>
      <c r="F19" s="8">
        <v>0.05</v>
      </c>
      <c r="G19" s="8">
        <v>-0.05</v>
      </c>
      <c r="H19" s="20"/>
      <c r="I19" s="21"/>
    </row>
    <row r="20" spans="1:9" x14ac:dyDescent="0.25">
      <c r="A20" s="11" t="s">
        <v>191</v>
      </c>
      <c r="B20" s="8"/>
      <c r="C20" s="8"/>
      <c r="D20" s="8"/>
      <c r="E20" s="8"/>
      <c r="F20" s="8"/>
      <c r="G20" s="8"/>
      <c r="H20" s="20"/>
      <c r="I20" s="21"/>
    </row>
    <row r="21" spans="1:9" x14ac:dyDescent="0.25">
      <c r="A21" s="11" t="s">
        <v>192</v>
      </c>
      <c r="B21" s="8"/>
      <c r="C21" s="8"/>
      <c r="D21" s="8"/>
      <c r="E21" s="8"/>
      <c r="F21" s="8"/>
      <c r="G21" s="8"/>
      <c r="H21" s="20"/>
      <c r="I21" s="21"/>
    </row>
    <row r="22" spans="1:9" x14ac:dyDescent="0.25">
      <c r="A22" s="11" t="s">
        <v>193</v>
      </c>
      <c r="B22" s="22">
        <v>0</v>
      </c>
      <c r="C22" s="22">
        <v>0</v>
      </c>
      <c r="D22" s="8">
        <v>1</v>
      </c>
      <c r="E22" s="8">
        <v>1</v>
      </c>
      <c r="F22" s="8">
        <v>1</v>
      </c>
      <c r="G22" s="8">
        <v>-1</v>
      </c>
      <c r="H22" s="20"/>
      <c r="I22" s="21"/>
    </row>
    <row r="23" spans="1:9" x14ac:dyDescent="0.25">
      <c r="A23" s="11" t="s">
        <v>194</v>
      </c>
      <c r="B23" s="22"/>
      <c r="C23" s="22"/>
      <c r="D23" s="8"/>
      <c r="E23" s="8"/>
      <c r="F23" s="8"/>
      <c r="G23" s="8"/>
      <c r="H23" s="20"/>
      <c r="I23" s="21"/>
    </row>
    <row r="24" spans="1:9" x14ac:dyDescent="0.25">
      <c r="A24" s="11" t="s">
        <v>195</v>
      </c>
      <c r="B24" s="22"/>
      <c r="C24" s="22"/>
      <c r="D24" s="8"/>
      <c r="E24" s="8"/>
      <c r="F24" s="8"/>
      <c r="G24" s="8"/>
      <c r="H24" s="8"/>
      <c r="I24" s="23"/>
    </row>
    <row r="25" spans="1:9" ht="15.75" thickBot="1" x14ac:dyDescent="0.3">
      <c r="A25" s="24" t="s">
        <v>196</v>
      </c>
      <c r="B25" s="22"/>
      <c r="C25" s="22"/>
      <c r="D25" s="8"/>
      <c r="E25" s="8"/>
      <c r="F25" s="8"/>
      <c r="G25" s="8"/>
      <c r="H25" s="8"/>
      <c r="I25" s="23"/>
    </row>
    <row r="26" spans="1:9" x14ac:dyDescent="0.25">
      <c r="A26" s="11" t="s">
        <v>197</v>
      </c>
      <c r="B26" s="22"/>
      <c r="C26" s="22"/>
      <c r="D26" s="8"/>
      <c r="E26" s="8"/>
      <c r="F26" s="8"/>
      <c r="G26" s="8"/>
      <c r="H26" s="8"/>
      <c r="I26" s="23"/>
    </row>
    <row r="27" spans="1:9" ht="15.75" thickBot="1" x14ac:dyDescent="0.3">
      <c r="A27" s="11" t="s">
        <v>198</v>
      </c>
      <c r="B27" s="25"/>
      <c r="C27" s="25"/>
      <c r="D27" s="26"/>
      <c r="E27" s="26"/>
      <c r="F27" s="26"/>
      <c r="G27" s="26"/>
      <c r="H27" s="26"/>
      <c r="I27" s="27"/>
    </row>
    <row r="28" spans="1:9" x14ac:dyDescent="0.25">
      <c r="B28" s="8"/>
      <c r="C28" s="8"/>
      <c r="D28" s="8"/>
      <c r="E28" s="8"/>
      <c r="F28" s="8"/>
      <c r="G28" s="8"/>
      <c r="H28" s="8"/>
      <c r="I28" s="8"/>
    </row>
    <row r="29" spans="1:9" x14ac:dyDescent="0.25">
      <c r="A29" t="s">
        <v>199</v>
      </c>
      <c r="B29" s="8">
        <f>COLUMN(B3)-2</f>
        <v>0</v>
      </c>
      <c r="C29" s="8">
        <f t="shared" ref="C29:I29" si="0">COLUMN(C3)-2</f>
        <v>1</v>
      </c>
      <c r="D29" s="8">
        <f t="shared" si="0"/>
        <v>2</v>
      </c>
      <c r="E29" s="8">
        <f t="shared" si="0"/>
        <v>3</v>
      </c>
      <c r="F29" s="8">
        <f t="shared" si="0"/>
        <v>4</v>
      </c>
      <c r="G29" s="8">
        <f t="shared" si="0"/>
        <v>5</v>
      </c>
      <c r="H29" s="8">
        <f t="shared" si="0"/>
        <v>6</v>
      </c>
      <c r="I29" s="8">
        <f t="shared" si="0"/>
        <v>7</v>
      </c>
    </row>
    <row r="31" spans="1:9" x14ac:dyDescent="0.25">
      <c r="A31" t="s">
        <v>200</v>
      </c>
      <c r="B31" t="s">
        <v>201</v>
      </c>
      <c r="C31" t="s">
        <v>202</v>
      </c>
    </row>
    <row r="32" spans="1:9" x14ac:dyDescent="0.25">
      <c r="B32" t="s">
        <v>180</v>
      </c>
      <c r="C32" t="s">
        <v>203</v>
      </c>
    </row>
    <row r="33" spans="2:6" x14ac:dyDescent="0.25">
      <c r="B33" t="s">
        <v>181</v>
      </c>
    </row>
    <row r="34" spans="2:6" x14ac:dyDescent="0.25">
      <c r="B34" t="s">
        <v>182</v>
      </c>
      <c r="C34" t="s">
        <v>204</v>
      </c>
      <c r="E34" s="28"/>
      <c r="F34" s="28"/>
    </row>
    <row r="35" spans="2:6" x14ac:dyDescent="0.25">
      <c r="B35" t="s">
        <v>183</v>
      </c>
      <c r="C35" t="s">
        <v>205</v>
      </c>
      <c r="E35" s="28"/>
      <c r="F35" s="28"/>
    </row>
    <row r="36" spans="2:6" x14ac:dyDescent="0.25">
      <c r="B36" t="s">
        <v>184</v>
      </c>
      <c r="C36" t="s">
        <v>206</v>
      </c>
      <c r="D36" s="28"/>
    </row>
    <row r="37" spans="2:6" x14ac:dyDescent="0.25">
      <c r="B37" t="s">
        <v>185</v>
      </c>
      <c r="C37" t="s">
        <v>207</v>
      </c>
      <c r="D37" s="28"/>
    </row>
    <row r="38" spans="2:6" x14ac:dyDescent="0.25">
      <c r="B38" t="s">
        <v>186</v>
      </c>
      <c r="C38" t="s">
        <v>208</v>
      </c>
    </row>
    <row r="39" spans="2:6" x14ac:dyDescent="0.25">
      <c r="B39" t="s">
        <v>187</v>
      </c>
      <c r="C39" t="s">
        <v>209</v>
      </c>
    </row>
  </sheetData>
  <mergeCells count="3">
    <mergeCell ref="B2:C2"/>
    <mergeCell ref="D2:E2"/>
    <mergeCell ref="F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9FD05-D40C-4EB1-BF2F-0BF81A5CF605}">
  <dimension ref="A1:H141"/>
  <sheetViews>
    <sheetView workbookViewId="0">
      <selection activeCell="D9" sqref="D9"/>
    </sheetView>
  </sheetViews>
  <sheetFormatPr defaultColWidth="16.85546875" defaultRowHeight="15" x14ac:dyDescent="0.25"/>
  <cols>
    <col min="1" max="2" width="16" bestFit="1" customWidth="1"/>
    <col min="3" max="3" width="12.85546875" bestFit="1" customWidth="1"/>
    <col min="4" max="4" width="14.28515625" bestFit="1" customWidth="1"/>
    <col min="5" max="5" width="11" bestFit="1" customWidth="1"/>
    <col min="6" max="6" width="14" bestFit="1" customWidth="1"/>
    <col min="7" max="7" width="15.140625" bestFit="1" customWidth="1"/>
    <col min="8" max="8" width="21.7109375" customWidth="1"/>
  </cols>
  <sheetData>
    <row r="1" spans="1:8" ht="30" x14ac:dyDescent="0.25">
      <c r="A1" s="4" t="s">
        <v>174</v>
      </c>
      <c r="B1" s="4" t="s">
        <v>173</v>
      </c>
      <c r="C1" s="4" t="s">
        <v>172</v>
      </c>
      <c r="D1" s="4" t="s">
        <v>329</v>
      </c>
      <c r="E1" s="4" t="s">
        <v>325</v>
      </c>
      <c r="F1" s="4" t="s">
        <v>326</v>
      </c>
      <c r="G1" s="4" t="s">
        <v>327</v>
      </c>
      <c r="H1" s="4" t="s">
        <v>328</v>
      </c>
    </row>
    <row r="2" spans="1:8" x14ac:dyDescent="0.25">
      <c r="A2" s="4" t="s">
        <v>210</v>
      </c>
      <c r="B2" s="4" t="s">
        <v>210</v>
      </c>
      <c r="C2" s="4" t="s">
        <v>211</v>
      </c>
      <c r="D2">
        <v>12</v>
      </c>
      <c r="E2" s="4">
        <v>0</v>
      </c>
      <c r="F2" s="4">
        <v>3524</v>
      </c>
      <c r="G2" s="4" t="s">
        <v>212</v>
      </c>
      <c r="H2" s="4" t="s">
        <v>212</v>
      </c>
    </row>
    <row r="3" spans="1:8" x14ac:dyDescent="0.25">
      <c r="A3" s="4" t="s">
        <v>213</v>
      </c>
      <c r="B3" s="4" t="s">
        <v>213</v>
      </c>
      <c r="C3" s="4" t="s">
        <v>211</v>
      </c>
      <c r="D3">
        <v>12</v>
      </c>
      <c r="E3" s="4">
        <v>0</v>
      </c>
      <c r="F3" s="4">
        <v>3126</v>
      </c>
      <c r="G3" s="4" t="s">
        <v>93</v>
      </c>
      <c r="H3" s="4" t="s">
        <v>93</v>
      </c>
    </row>
    <row r="4" spans="1:8" x14ac:dyDescent="0.25">
      <c r="A4" s="4" t="s">
        <v>214</v>
      </c>
      <c r="B4" s="4" t="s">
        <v>214</v>
      </c>
      <c r="C4" s="4" t="s">
        <v>211</v>
      </c>
      <c r="D4">
        <v>12</v>
      </c>
      <c r="E4" s="4">
        <v>0</v>
      </c>
      <c r="F4" s="4">
        <v>3268</v>
      </c>
      <c r="G4" s="4" t="s">
        <v>215</v>
      </c>
      <c r="H4" s="4" t="s">
        <v>215</v>
      </c>
    </row>
    <row r="5" spans="1:8" x14ac:dyDescent="0.25">
      <c r="A5" s="4" t="s">
        <v>216</v>
      </c>
      <c r="B5" s="4" t="s">
        <v>216</v>
      </c>
      <c r="C5" s="4" t="s">
        <v>211</v>
      </c>
      <c r="D5">
        <v>12</v>
      </c>
      <c r="E5" s="4">
        <v>0</v>
      </c>
      <c r="F5" s="4">
        <v>3102</v>
      </c>
      <c r="G5" s="29" t="s">
        <v>1</v>
      </c>
      <c r="H5" s="4" t="s">
        <v>217</v>
      </c>
    </row>
    <row r="6" spans="1:8" x14ac:dyDescent="0.25">
      <c r="A6" s="4" t="s">
        <v>218</v>
      </c>
      <c r="B6" s="4" t="s">
        <v>218</v>
      </c>
      <c r="C6" s="4" t="s">
        <v>219</v>
      </c>
      <c r="D6">
        <v>3.3</v>
      </c>
      <c r="E6" s="4">
        <v>0</v>
      </c>
      <c r="F6" s="4">
        <v>58</v>
      </c>
      <c r="G6" s="29" t="s">
        <v>30</v>
      </c>
      <c r="H6" s="30" t="s">
        <v>220</v>
      </c>
    </row>
    <row r="7" spans="1:8" x14ac:dyDescent="0.25">
      <c r="A7" s="4" t="s">
        <v>221</v>
      </c>
      <c r="B7" s="4" t="s">
        <v>221</v>
      </c>
      <c r="C7" s="4" t="s">
        <v>219</v>
      </c>
      <c r="D7">
        <v>3.3</v>
      </c>
      <c r="E7" s="4">
        <v>0</v>
      </c>
      <c r="F7" s="4">
        <v>47</v>
      </c>
      <c r="G7" s="29" t="s">
        <v>9</v>
      </c>
      <c r="H7" s="30" t="s">
        <v>222</v>
      </c>
    </row>
    <row r="8" spans="1:8" x14ac:dyDescent="0.25">
      <c r="A8" s="4" t="s">
        <v>223</v>
      </c>
      <c r="B8" s="4" t="s">
        <v>223</v>
      </c>
      <c r="C8" s="4" t="s">
        <v>219</v>
      </c>
      <c r="D8">
        <v>3.3</v>
      </c>
      <c r="E8" s="4">
        <v>0</v>
      </c>
      <c r="F8" s="4">
        <v>192</v>
      </c>
      <c r="G8" s="29" t="s">
        <v>5</v>
      </c>
      <c r="H8" s="4" t="s">
        <v>224</v>
      </c>
    </row>
    <row r="9" spans="1:8" x14ac:dyDescent="0.25">
      <c r="A9" s="4" t="s">
        <v>225</v>
      </c>
      <c r="B9" s="4" t="s">
        <v>225</v>
      </c>
      <c r="C9" s="4" t="s">
        <v>219</v>
      </c>
      <c r="D9">
        <v>3.3</v>
      </c>
      <c r="E9" s="4">
        <v>0</v>
      </c>
      <c r="F9" s="4">
        <v>860.5</v>
      </c>
      <c r="G9" s="29" t="s">
        <v>25</v>
      </c>
      <c r="H9" s="4" t="s">
        <v>226</v>
      </c>
    </row>
    <row r="10" spans="1:8" x14ac:dyDescent="0.25">
      <c r="A10" s="4" t="s">
        <v>227</v>
      </c>
      <c r="B10" s="4" t="s">
        <v>227</v>
      </c>
      <c r="C10" s="4" t="s">
        <v>219</v>
      </c>
      <c r="D10">
        <v>3.3</v>
      </c>
      <c r="E10" s="4">
        <v>0</v>
      </c>
      <c r="F10" s="4">
        <v>1</v>
      </c>
      <c r="G10" s="29" t="s">
        <v>19</v>
      </c>
      <c r="H10" s="4" t="s">
        <v>228</v>
      </c>
    </row>
    <row r="11" spans="1:8" x14ac:dyDescent="0.25">
      <c r="A11" s="4" t="s">
        <v>229</v>
      </c>
      <c r="B11" s="4" t="s">
        <v>229</v>
      </c>
      <c r="C11" s="4" t="s">
        <v>219</v>
      </c>
      <c r="D11">
        <v>3.3</v>
      </c>
      <c r="E11" s="4">
        <v>0</v>
      </c>
      <c r="F11" s="4">
        <v>2119.1999999999998</v>
      </c>
      <c r="G11" s="29" t="s">
        <v>11</v>
      </c>
      <c r="H11" s="4" t="s">
        <v>230</v>
      </c>
    </row>
    <row r="12" spans="1:8" x14ac:dyDescent="0.25">
      <c r="A12" s="4" t="s">
        <v>231</v>
      </c>
      <c r="B12" s="4" t="s">
        <v>231</v>
      </c>
      <c r="C12" s="4" t="s">
        <v>219</v>
      </c>
      <c r="D12">
        <v>3.3</v>
      </c>
      <c r="E12" s="4">
        <v>0</v>
      </c>
      <c r="F12" s="4">
        <v>214</v>
      </c>
      <c r="G12" s="29" t="s">
        <v>77</v>
      </c>
      <c r="H12" s="30" t="s">
        <v>232</v>
      </c>
    </row>
    <row r="13" spans="1:8" x14ac:dyDescent="0.25">
      <c r="A13" s="4" t="s">
        <v>233</v>
      </c>
      <c r="B13" s="4" t="s">
        <v>233</v>
      </c>
      <c r="C13" s="4" t="s">
        <v>219</v>
      </c>
      <c r="D13">
        <v>3.3</v>
      </c>
      <c r="E13" s="4">
        <v>0</v>
      </c>
      <c r="F13" s="4">
        <v>1417.5</v>
      </c>
      <c r="G13" s="29" t="s">
        <v>35</v>
      </c>
      <c r="H13" s="30" t="s">
        <v>234</v>
      </c>
    </row>
    <row r="14" spans="1:8" x14ac:dyDescent="0.25">
      <c r="A14" s="4" t="s">
        <v>235</v>
      </c>
      <c r="B14" s="4" t="s">
        <v>235</v>
      </c>
      <c r="C14" s="4" t="s">
        <v>219</v>
      </c>
      <c r="D14">
        <v>3.3</v>
      </c>
      <c r="E14" s="4">
        <v>0</v>
      </c>
      <c r="F14" s="4">
        <v>27.2</v>
      </c>
      <c r="G14" s="29" t="s">
        <v>1</v>
      </c>
      <c r="H14" s="30" t="s">
        <v>236</v>
      </c>
    </row>
    <row r="15" spans="1:8" x14ac:dyDescent="0.25">
      <c r="A15" s="4" t="s">
        <v>237</v>
      </c>
      <c r="B15" s="4" t="s">
        <v>237</v>
      </c>
      <c r="C15" s="4" t="s">
        <v>219</v>
      </c>
      <c r="D15">
        <v>3.3</v>
      </c>
      <c r="E15" s="4">
        <v>0</v>
      </c>
      <c r="F15" s="4">
        <v>289</v>
      </c>
      <c r="G15" s="29" t="s">
        <v>51</v>
      </c>
      <c r="H15" s="30" t="s">
        <v>238</v>
      </c>
    </row>
    <row r="16" spans="1:8" x14ac:dyDescent="0.25">
      <c r="A16" s="4" t="s">
        <v>239</v>
      </c>
      <c r="B16" s="4" t="s">
        <v>239</v>
      </c>
      <c r="C16" s="4" t="s">
        <v>240</v>
      </c>
      <c r="D16">
        <v>3.3</v>
      </c>
      <c r="E16" s="4">
        <v>0</v>
      </c>
      <c r="F16" s="4">
        <v>23</v>
      </c>
      <c r="G16" s="29" t="s">
        <v>5</v>
      </c>
      <c r="H16" s="4" t="s">
        <v>241</v>
      </c>
    </row>
    <row r="17" spans="1:8" x14ac:dyDescent="0.25">
      <c r="A17" s="4" t="s">
        <v>242</v>
      </c>
      <c r="B17" s="4" t="s">
        <v>242</v>
      </c>
      <c r="C17" s="4" t="s">
        <v>240</v>
      </c>
      <c r="D17">
        <v>3.3</v>
      </c>
      <c r="E17" s="4">
        <v>0</v>
      </c>
      <c r="F17" s="4">
        <v>206</v>
      </c>
      <c r="G17" s="29" t="s">
        <v>11</v>
      </c>
      <c r="H17" s="4" t="s">
        <v>243</v>
      </c>
    </row>
    <row r="18" spans="1:8" x14ac:dyDescent="0.25">
      <c r="A18" s="4" t="s">
        <v>244</v>
      </c>
      <c r="B18" s="4" t="s">
        <v>244</v>
      </c>
      <c r="C18" s="4" t="s">
        <v>240</v>
      </c>
      <c r="D18">
        <v>3.3</v>
      </c>
      <c r="E18" s="4">
        <v>0</v>
      </c>
      <c r="F18" s="4">
        <v>928</v>
      </c>
      <c r="G18" s="29" t="s">
        <v>25</v>
      </c>
      <c r="H18" s="4" t="s">
        <v>245</v>
      </c>
    </row>
    <row r="19" spans="1:8" x14ac:dyDescent="0.25">
      <c r="A19" s="4" t="s">
        <v>246</v>
      </c>
      <c r="B19" s="4" t="s">
        <v>246</v>
      </c>
      <c r="C19" s="4" t="s">
        <v>240</v>
      </c>
      <c r="D19">
        <v>3.3</v>
      </c>
      <c r="E19" s="4">
        <v>0</v>
      </c>
      <c r="F19" s="4">
        <v>1662</v>
      </c>
      <c r="G19" s="29" t="s">
        <v>77</v>
      </c>
      <c r="H19" s="4" t="s">
        <v>247</v>
      </c>
    </row>
    <row r="20" spans="1:8" x14ac:dyDescent="0.25">
      <c r="A20" s="4" t="s">
        <v>248</v>
      </c>
      <c r="B20" s="4" t="s">
        <v>248</v>
      </c>
      <c r="C20" s="4" t="s">
        <v>240</v>
      </c>
      <c r="D20">
        <v>3.3</v>
      </c>
      <c r="E20" s="4">
        <v>0</v>
      </c>
      <c r="F20" s="4">
        <v>1274</v>
      </c>
      <c r="G20" s="29" t="s">
        <v>35</v>
      </c>
      <c r="H20" s="4" t="s">
        <v>249</v>
      </c>
    </row>
    <row r="21" spans="1:8" x14ac:dyDescent="0.25">
      <c r="A21" s="4" t="s">
        <v>250</v>
      </c>
      <c r="B21" s="4" t="s">
        <v>250</v>
      </c>
      <c r="C21" s="4" t="s">
        <v>251</v>
      </c>
      <c r="D21">
        <v>100</v>
      </c>
      <c r="E21" s="4">
        <f>ROUND(F21*0.1,0)</f>
        <v>36</v>
      </c>
      <c r="F21" s="4">
        <v>360</v>
      </c>
      <c r="G21" s="29" t="s">
        <v>25</v>
      </c>
      <c r="H21" s="4" t="s">
        <v>252</v>
      </c>
    </row>
    <row r="22" spans="1:8" x14ac:dyDescent="0.25">
      <c r="A22" s="4" t="s">
        <v>253</v>
      </c>
      <c r="B22" s="4" t="s">
        <v>253</v>
      </c>
      <c r="C22" s="4" t="s">
        <v>251</v>
      </c>
      <c r="D22">
        <v>100</v>
      </c>
      <c r="E22" s="4">
        <f t="shared" ref="E22:E34" si="0">ROUND(F22*0.1,0)</f>
        <v>0</v>
      </c>
      <c r="F22" s="4">
        <v>2.4</v>
      </c>
      <c r="G22" s="29" t="s">
        <v>35</v>
      </c>
      <c r="H22" s="4" t="s">
        <v>254</v>
      </c>
    </row>
    <row r="23" spans="1:8" x14ac:dyDescent="0.25">
      <c r="A23" s="4" t="s">
        <v>255</v>
      </c>
      <c r="B23" s="4" t="s">
        <v>255</v>
      </c>
      <c r="C23" s="4" t="s">
        <v>251</v>
      </c>
      <c r="D23">
        <v>100</v>
      </c>
      <c r="E23" s="4">
        <f t="shared" si="0"/>
        <v>2</v>
      </c>
      <c r="F23" s="4">
        <v>15</v>
      </c>
      <c r="G23" s="29" t="s">
        <v>19</v>
      </c>
      <c r="H23" s="4" t="s">
        <v>256</v>
      </c>
    </row>
    <row r="24" spans="1:8" x14ac:dyDescent="0.25">
      <c r="A24" s="4" t="s">
        <v>257</v>
      </c>
      <c r="B24" s="4" t="s">
        <v>257</v>
      </c>
      <c r="C24" s="4" t="s">
        <v>251</v>
      </c>
      <c r="D24">
        <v>100</v>
      </c>
      <c r="E24" s="4">
        <f t="shared" si="0"/>
        <v>0</v>
      </c>
      <c r="F24" s="4">
        <v>3</v>
      </c>
      <c r="G24" s="29" t="s">
        <v>9</v>
      </c>
      <c r="H24" s="4" t="s">
        <v>258</v>
      </c>
    </row>
    <row r="25" spans="1:8" x14ac:dyDescent="0.25">
      <c r="A25" s="4" t="s">
        <v>259</v>
      </c>
      <c r="B25" s="4" t="s">
        <v>259</v>
      </c>
      <c r="C25" s="4" t="s">
        <v>251</v>
      </c>
      <c r="D25">
        <v>100</v>
      </c>
      <c r="E25" s="4">
        <f t="shared" si="0"/>
        <v>2</v>
      </c>
      <c r="F25" s="4">
        <v>15.1</v>
      </c>
      <c r="G25" s="29" t="s">
        <v>19</v>
      </c>
      <c r="H25" s="4" t="s">
        <v>260</v>
      </c>
    </row>
    <row r="26" spans="1:8" x14ac:dyDescent="0.25">
      <c r="A26" s="4" t="s">
        <v>261</v>
      </c>
      <c r="B26" s="4" t="s">
        <v>261</v>
      </c>
      <c r="C26" s="4" t="s">
        <v>251</v>
      </c>
      <c r="D26">
        <v>100</v>
      </c>
      <c r="E26" s="4">
        <f t="shared" si="0"/>
        <v>1</v>
      </c>
      <c r="F26" s="4">
        <v>11.4</v>
      </c>
      <c r="G26" s="29" t="s">
        <v>11</v>
      </c>
      <c r="H26" s="4" t="s">
        <v>262</v>
      </c>
    </row>
    <row r="27" spans="1:8" x14ac:dyDescent="0.25">
      <c r="A27" s="4" t="s">
        <v>263</v>
      </c>
      <c r="B27" s="4" t="s">
        <v>263</v>
      </c>
      <c r="C27" s="4" t="s">
        <v>251</v>
      </c>
      <c r="D27">
        <v>100</v>
      </c>
      <c r="E27" s="4">
        <f t="shared" si="0"/>
        <v>5</v>
      </c>
      <c r="F27" s="4">
        <v>53</v>
      </c>
      <c r="G27" s="29" t="s">
        <v>77</v>
      </c>
      <c r="H27" s="4" t="s">
        <v>264</v>
      </c>
    </row>
    <row r="28" spans="1:8" x14ac:dyDescent="0.25">
      <c r="A28" s="4" t="s">
        <v>265</v>
      </c>
      <c r="B28" s="4" t="s">
        <v>265</v>
      </c>
      <c r="C28" s="4" t="s">
        <v>266</v>
      </c>
      <c r="D28">
        <v>100</v>
      </c>
      <c r="E28" s="4">
        <f t="shared" si="0"/>
        <v>1</v>
      </c>
      <c r="F28" s="4">
        <v>7.6</v>
      </c>
      <c r="G28" s="29" t="s">
        <v>1</v>
      </c>
      <c r="H28" s="4" t="s">
        <v>236</v>
      </c>
    </row>
    <row r="29" spans="1:8" x14ac:dyDescent="0.25">
      <c r="A29" s="4" t="s">
        <v>267</v>
      </c>
      <c r="B29" s="4" t="s">
        <v>267</v>
      </c>
      <c r="C29" s="4" t="s">
        <v>266</v>
      </c>
      <c r="D29">
        <v>100</v>
      </c>
      <c r="E29" s="4">
        <f t="shared" si="0"/>
        <v>2</v>
      </c>
      <c r="F29" s="4">
        <v>17.600000000000001</v>
      </c>
      <c r="G29" s="29" t="s">
        <v>35</v>
      </c>
      <c r="H29" s="4" t="s">
        <v>268</v>
      </c>
    </row>
    <row r="30" spans="1:8" x14ac:dyDescent="0.25">
      <c r="A30" s="4" t="s">
        <v>269</v>
      </c>
      <c r="B30" s="4" t="s">
        <v>269</v>
      </c>
      <c r="C30" s="4" t="s">
        <v>266</v>
      </c>
      <c r="D30">
        <v>100</v>
      </c>
      <c r="E30" s="4">
        <f t="shared" si="0"/>
        <v>0</v>
      </c>
      <c r="F30" s="4">
        <v>3.2</v>
      </c>
      <c r="G30" s="29" t="s">
        <v>25</v>
      </c>
      <c r="H30" s="4" t="s">
        <v>270</v>
      </c>
    </row>
    <row r="31" spans="1:8" x14ac:dyDescent="0.25">
      <c r="A31" s="4" t="s">
        <v>271</v>
      </c>
      <c r="B31" s="4" t="s">
        <v>271</v>
      </c>
      <c r="C31" s="4" t="s">
        <v>266</v>
      </c>
      <c r="D31">
        <v>100</v>
      </c>
      <c r="E31" s="4">
        <f t="shared" si="0"/>
        <v>2</v>
      </c>
      <c r="F31" s="4">
        <v>19.399999999999999</v>
      </c>
      <c r="G31" s="29" t="s">
        <v>11</v>
      </c>
      <c r="H31" s="4" t="s">
        <v>272</v>
      </c>
    </row>
    <row r="32" spans="1:8" x14ac:dyDescent="0.25">
      <c r="A32" s="4" t="s">
        <v>273</v>
      </c>
      <c r="B32" s="4" t="s">
        <v>273</v>
      </c>
      <c r="C32" s="4" t="s">
        <v>266</v>
      </c>
      <c r="D32">
        <v>100</v>
      </c>
      <c r="E32" s="4">
        <f t="shared" si="0"/>
        <v>1</v>
      </c>
      <c r="F32" s="4">
        <v>7.6</v>
      </c>
      <c r="G32" s="29" t="s">
        <v>30</v>
      </c>
      <c r="H32" s="4" t="s">
        <v>274</v>
      </c>
    </row>
    <row r="33" spans="1:8" x14ac:dyDescent="0.25">
      <c r="A33" s="4" t="s">
        <v>275</v>
      </c>
      <c r="B33" s="4" t="s">
        <v>275</v>
      </c>
      <c r="C33" s="4" t="s">
        <v>266</v>
      </c>
      <c r="D33">
        <v>100</v>
      </c>
      <c r="E33" s="4">
        <f t="shared" si="0"/>
        <v>1</v>
      </c>
      <c r="F33" s="4">
        <v>8.9499999999999993</v>
      </c>
      <c r="G33" s="29" t="s">
        <v>9</v>
      </c>
      <c r="H33" s="4" t="s">
        <v>276</v>
      </c>
    </row>
    <row r="34" spans="1:8" x14ac:dyDescent="0.25">
      <c r="A34" s="4" t="s">
        <v>277</v>
      </c>
      <c r="B34" s="4" t="s">
        <v>277</v>
      </c>
      <c r="C34" s="4" t="s">
        <v>266</v>
      </c>
      <c r="D34">
        <v>100</v>
      </c>
      <c r="E34" s="4">
        <f t="shared" si="0"/>
        <v>0</v>
      </c>
      <c r="F34" s="4">
        <v>4.7</v>
      </c>
      <c r="G34" s="29" t="s">
        <v>19</v>
      </c>
      <c r="H34" s="4" t="s">
        <v>278</v>
      </c>
    </row>
    <row r="35" spans="1:8" x14ac:dyDescent="0.25">
      <c r="A35" s="4" t="s">
        <v>279</v>
      </c>
      <c r="B35" s="4" t="s">
        <v>279</v>
      </c>
      <c r="C35" s="4" t="s">
        <v>280</v>
      </c>
      <c r="D35">
        <v>136.5</v>
      </c>
      <c r="E35" s="4">
        <f>ROUND(F35*0.2,0)</f>
        <v>59</v>
      </c>
      <c r="F35" s="4">
        <v>293</v>
      </c>
      <c r="G35" s="29" t="s">
        <v>9</v>
      </c>
      <c r="H35" s="4" t="s">
        <v>281</v>
      </c>
    </row>
    <row r="36" spans="1:8" x14ac:dyDescent="0.25">
      <c r="A36" s="4" t="s">
        <v>282</v>
      </c>
      <c r="B36" s="4" t="s">
        <v>282</v>
      </c>
      <c r="C36" s="4" t="s">
        <v>280</v>
      </c>
      <c r="D36">
        <v>136.5</v>
      </c>
      <c r="E36" s="4">
        <f t="shared" ref="E36:E54" si="1">ROUND(F36*0.2,0)</f>
        <v>68</v>
      </c>
      <c r="F36" s="4">
        <v>341</v>
      </c>
      <c r="G36" s="29" t="s">
        <v>35</v>
      </c>
      <c r="H36" s="4" t="s">
        <v>283</v>
      </c>
    </row>
    <row r="37" spans="1:8" x14ac:dyDescent="0.25">
      <c r="A37" s="4" t="s">
        <v>284</v>
      </c>
      <c r="B37" s="4" t="s">
        <v>284</v>
      </c>
      <c r="C37" s="4" t="s">
        <v>280</v>
      </c>
      <c r="D37">
        <v>136.5</v>
      </c>
      <c r="E37" s="4">
        <f t="shared" si="1"/>
        <v>16</v>
      </c>
      <c r="F37" s="4">
        <v>80.5</v>
      </c>
      <c r="G37" s="29" t="s">
        <v>1</v>
      </c>
      <c r="H37" s="4" t="s">
        <v>285</v>
      </c>
    </row>
    <row r="38" spans="1:8" x14ac:dyDescent="0.25">
      <c r="A38" s="4" t="s">
        <v>286</v>
      </c>
      <c r="B38" s="4" t="s">
        <v>286</v>
      </c>
      <c r="C38" s="4" t="s">
        <v>280</v>
      </c>
      <c r="D38">
        <v>136.5</v>
      </c>
      <c r="E38" s="4">
        <f t="shared" si="1"/>
        <v>23</v>
      </c>
      <c r="F38" s="4">
        <v>115</v>
      </c>
      <c r="G38" s="29" t="s">
        <v>19</v>
      </c>
      <c r="H38" s="4" t="s">
        <v>287</v>
      </c>
    </row>
    <row r="39" spans="1:8" x14ac:dyDescent="0.25">
      <c r="A39" s="4" t="s">
        <v>288</v>
      </c>
      <c r="B39" s="4" t="s">
        <v>288</v>
      </c>
      <c r="C39" s="4" t="s">
        <v>280</v>
      </c>
      <c r="D39">
        <v>136.5</v>
      </c>
      <c r="E39" s="4">
        <f t="shared" si="1"/>
        <v>1</v>
      </c>
      <c r="F39" s="4">
        <v>3.2330000000000001</v>
      </c>
      <c r="G39" s="29" t="s">
        <v>93</v>
      </c>
      <c r="H39" s="4" t="s">
        <v>289</v>
      </c>
    </row>
    <row r="40" spans="1:8" x14ac:dyDescent="0.25">
      <c r="A40" s="4" t="s">
        <v>290</v>
      </c>
      <c r="B40" s="4" t="s">
        <v>290</v>
      </c>
      <c r="C40" s="4" t="s">
        <v>280</v>
      </c>
      <c r="D40">
        <v>136.5</v>
      </c>
      <c r="E40" s="4">
        <f t="shared" si="1"/>
        <v>14</v>
      </c>
      <c r="F40" s="4">
        <v>72</v>
      </c>
      <c r="G40" s="29" t="s">
        <v>11</v>
      </c>
      <c r="H40" s="4" t="s">
        <v>291</v>
      </c>
    </row>
    <row r="41" spans="1:8" x14ac:dyDescent="0.25">
      <c r="A41" s="4" t="s">
        <v>292</v>
      </c>
      <c r="B41" s="4" t="s">
        <v>292</v>
      </c>
      <c r="C41" s="4" t="s">
        <v>280</v>
      </c>
      <c r="D41">
        <v>136.5</v>
      </c>
      <c r="E41" s="4">
        <f t="shared" si="1"/>
        <v>35</v>
      </c>
      <c r="F41" s="4">
        <v>173</v>
      </c>
      <c r="G41" s="29" t="s">
        <v>30</v>
      </c>
      <c r="H41" s="4" t="s">
        <v>293</v>
      </c>
    </row>
    <row r="42" spans="1:8" x14ac:dyDescent="0.25">
      <c r="A42" s="4" t="s">
        <v>294</v>
      </c>
      <c r="B42" s="4" t="s">
        <v>294</v>
      </c>
      <c r="C42" s="4" t="s">
        <v>295</v>
      </c>
      <c r="D42">
        <v>75.5</v>
      </c>
      <c r="E42" s="4">
        <f t="shared" si="1"/>
        <v>28</v>
      </c>
      <c r="F42" s="4">
        <v>140</v>
      </c>
      <c r="G42" s="29" t="s">
        <v>51</v>
      </c>
      <c r="H42" s="4" t="s">
        <v>296</v>
      </c>
    </row>
    <row r="43" spans="1:8" x14ac:dyDescent="0.25">
      <c r="A43" s="4" t="s">
        <v>297</v>
      </c>
      <c r="B43" s="4" t="s">
        <v>297</v>
      </c>
      <c r="C43" s="4" t="s">
        <v>295</v>
      </c>
      <c r="D43">
        <v>75.5</v>
      </c>
      <c r="E43" s="4">
        <f t="shared" si="1"/>
        <v>65</v>
      </c>
      <c r="F43" s="4">
        <v>325</v>
      </c>
      <c r="G43" s="29" t="s">
        <v>9</v>
      </c>
      <c r="H43" s="4" t="s">
        <v>298</v>
      </c>
    </row>
    <row r="44" spans="1:8" x14ac:dyDescent="0.25">
      <c r="A44" s="4" t="s">
        <v>299</v>
      </c>
      <c r="B44" s="4" t="s">
        <v>299</v>
      </c>
      <c r="C44" s="4" t="s">
        <v>295</v>
      </c>
      <c r="D44">
        <v>75.5</v>
      </c>
      <c r="E44" s="4">
        <f t="shared" si="1"/>
        <v>185</v>
      </c>
      <c r="F44" s="4">
        <v>927</v>
      </c>
      <c r="G44" s="29" t="s">
        <v>19</v>
      </c>
      <c r="H44" s="4" t="s">
        <v>300</v>
      </c>
    </row>
    <row r="45" spans="1:8" x14ac:dyDescent="0.25">
      <c r="A45" s="4" t="s">
        <v>301</v>
      </c>
      <c r="B45" s="4" t="s">
        <v>301</v>
      </c>
      <c r="C45" s="4" t="s">
        <v>295</v>
      </c>
      <c r="D45">
        <v>75.5</v>
      </c>
      <c r="E45" s="4">
        <f t="shared" si="1"/>
        <v>58</v>
      </c>
      <c r="F45" s="4">
        <v>292</v>
      </c>
      <c r="G45" s="29" t="s">
        <v>77</v>
      </c>
      <c r="H45" s="4" t="s">
        <v>247</v>
      </c>
    </row>
    <row r="46" spans="1:8" x14ac:dyDescent="0.25">
      <c r="A46" s="4" t="s">
        <v>302</v>
      </c>
      <c r="B46" s="4" t="s">
        <v>302</v>
      </c>
      <c r="C46" s="4" t="s">
        <v>303</v>
      </c>
      <c r="D46">
        <v>136.5</v>
      </c>
      <c r="E46" s="4">
        <f t="shared" si="1"/>
        <v>601</v>
      </c>
      <c r="F46" s="4">
        <v>3007</v>
      </c>
      <c r="G46" s="29" t="s">
        <v>51</v>
      </c>
      <c r="H46" s="4" t="s">
        <v>51</v>
      </c>
    </row>
    <row r="47" spans="1:8" x14ac:dyDescent="0.25">
      <c r="A47" s="4" t="s">
        <v>304</v>
      </c>
      <c r="B47" s="4" t="s">
        <v>304</v>
      </c>
      <c r="C47" s="4" t="s">
        <v>303</v>
      </c>
      <c r="D47">
        <v>136.5</v>
      </c>
      <c r="E47" s="4">
        <f t="shared" si="1"/>
        <v>93</v>
      </c>
      <c r="F47" s="4">
        <v>464</v>
      </c>
      <c r="G47" s="29" t="s">
        <v>1</v>
      </c>
      <c r="H47" s="4" t="s">
        <v>305</v>
      </c>
    </row>
    <row r="48" spans="1:8" x14ac:dyDescent="0.25">
      <c r="A48" s="4" t="s">
        <v>306</v>
      </c>
      <c r="B48" s="4" t="s">
        <v>306</v>
      </c>
      <c r="C48" s="4" t="s">
        <v>303</v>
      </c>
      <c r="D48">
        <v>136.5</v>
      </c>
      <c r="E48" s="4">
        <f t="shared" si="1"/>
        <v>7</v>
      </c>
      <c r="F48" s="4">
        <v>34</v>
      </c>
      <c r="G48" s="29" t="s">
        <v>77</v>
      </c>
      <c r="H48" s="4" t="s">
        <v>307</v>
      </c>
    </row>
    <row r="49" spans="1:8" x14ac:dyDescent="0.25">
      <c r="A49" s="4" t="s">
        <v>308</v>
      </c>
      <c r="B49" s="4" t="s">
        <v>308</v>
      </c>
      <c r="C49" s="4" t="s">
        <v>303</v>
      </c>
      <c r="D49">
        <v>136.5</v>
      </c>
      <c r="E49" s="4">
        <f t="shared" si="1"/>
        <v>7</v>
      </c>
      <c r="F49" s="4">
        <v>35</v>
      </c>
      <c r="G49" s="29" t="s">
        <v>25</v>
      </c>
      <c r="H49" s="4" t="s">
        <v>309</v>
      </c>
    </row>
    <row r="50" spans="1:8" x14ac:dyDescent="0.25">
      <c r="A50" s="4" t="s">
        <v>310</v>
      </c>
      <c r="B50" s="4" t="s">
        <v>310</v>
      </c>
      <c r="C50" s="4" t="s">
        <v>303</v>
      </c>
      <c r="D50">
        <v>136.5</v>
      </c>
      <c r="E50" s="4">
        <f t="shared" si="1"/>
        <v>510</v>
      </c>
      <c r="F50" s="4">
        <v>2552</v>
      </c>
      <c r="G50" s="29" t="s">
        <v>9</v>
      </c>
      <c r="H50" s="4" t="s">
        <v>311</v>
      </c>
    </row>
    <row r="51" spans="1:8" x14ac:dyDescent="0.25">
      <c r="A51" s="4" t="s">
        <v>312</v>
      </c>
      <c r="B51" s="4" t="s">
        <v>312</v>
      </c>
      <c r="C51" s="4" t="s">
        <v>303</v>
      </c>
      <c r="D51">
        <v>136.5</v>
      </c>
      <c r="E51" s="4">
        <f t="shared" si="1"/>
        <v>244</v>
      </c>
      <c r="F51" s="4">
        <v>1222</v>
      </c>
      <c r="G51" s="29" t="s">
        <v>30</v>
      </c>
      <c r="H51" s="4" t="s">
        <v>313</v>
      </c>
    </row>
    <row r="52" spans="1:8" x14ac:dyDescent="0.25">
      <c r="A52" s="4" t="s">
        <v>314</v>
      </c>
      <c r="B52" s="4" t="s">
        <v>314</v>
      </c>
      <c r="C52" s="4" t="s">
        <v>303</v>
      </c>
      <c r="D52">
        <v>136.5</v>
      </c>
      <c r="E52" s="4">
        <f t="shared" si="1"/>
        <v>125</v>
      </c>
      <c r="F52" s="4">
        <v>624</v>
      </c>
      <c r="G52" s="29" t="s">
        <v>11</v>
      </c>
      <c r="H52" s="4" t="s">
        <v>315</v>
      </c>
    </row>
    <row r="53" spans="1:8" x14ac:dyDescent="0.25">
      <c r="A53" s="4" t="s">
        <v>316</v>
      </c>
      <c r="B53" s="4" t="s">
        <v>316</v>
      </c>
      <c r="C53" s="4" t="s">
        <v>303</v>
      </c>
      <c r="D53">
        <v>136.5</v>
      </c>
      <c r="E53" s="4">
        <f t="shared" si="1"/>
        <v>124</v>
      </c>
      <c r="F53" s="4">
        <v>618</v>
      </c>
      <c r="G53" s="29" t="s">
        <v>130</v>
      </c>
      <c r="H53" s="4" t="s">
        <v>317</v>
      </c>
    </row>
    <row r="54" spans="1:8" x14ac:dyDescent="0.25">
      <c r="A54" s="4" t="s">
        <v>318</v>
      </c>
      <c r="B54" s="4" t="s">
        <v>318</v>
      </c>
      <c r="C54" s="4" t="s">
        <v>303</v>
      </c>
      <c r="D54">
        <v>136.5</v>
      </c>
      <c r="E54" s="4">
        <f t="shared" si="1"/>
        <v>37</v>
      </c>
      <c r="F54" s="4">
        <v>184</v>
      </c>
      <c r="G54" s="29" t="s">
        <v>35</v>
      </c>
      <c r="H54" s="4" t="s">
        <v>319</v>
      </c>
    </row>
    <row r="55" spans="1:8" x14ac:dyDescent="0.25">
      <c r="A55" s="31" t="s">
        <v>320</v>
      </c>
      <c r="B55" s="31" t="s">
        <v>320</v>
      </c>
      <c r="C55" s="31" t="s">
        <v>197</v>
      </c>
      <c r="D55" s="31">
        <v>0</v>
      </c>
      <c r="E55" s="31">
        <v>0</v>
      </c>
      <c r="F55" s="31">
        <v>1</v>
      </c>
      <c r="G55" s="32" t="s">
        <v>9</v>
      </c>
      <c r="H55" s="31"/>
    </row>
    <row r="56" spans="1:8" x14ac:dyDescent="0.25">
      <c r="A56" s="31" t="s">
        <v>321</v>
      </c>
      <c r="B56" s="31" t="s">
        <v>321</v>
      </c>
      <c r="C56" s="31" t="s">
        <v>197</v>
      </c>
      <c r="D56" s="31">
        <v>0</v>
      </c>
      <c r="E56" s="31">
        <v>0</v>
      </c>
      <c r="F56" s="31">
        <v>1</v>
      </c>
      <c r="G56" s="32" t="s">
        <v>11</v>
      </c>
      <c r="H56" s="31"/>
    </row>
    <row r="57" spans="1:8" x14ac:dyDescent="0.25">
      <c r="A57" s="31" t="s">
        <v>322</v>
      </c>
      <c r="B57" s="31" t="s">
        <v>322</v>
      </c>
      <c r="C57" s="31" t="s">
        <v>197</v>
      </c>
      <c r="D57" s="31">
        <v>0</v>
      </c>
      <c r="E57" s="31">
        <v>0</v>
      </c>
      <c r="F57" s="31">
        <v>1</v>
      </c>
      <c r="G57" s="29" t="s">
        <v>25</v>
      </c>
      <c r="H57" s="4"/>
    </row>
    <row r="58" spans="1:8" x14ac:dyDescent="0.25">
      <c r="A58" s="31" t="s">
        <v>323</v>
      </c>
      <c r="B58" s="31" t="s">
        <v>323</v>
      </c>
      <c r="C58" s="31" t="s">
        <v>197</v>
      </c>
      <c r="D58" s="31">
        <v>0</v>
      </c>
      <c r="E58" s="31">
        <v>0</v>
      </c>
      <c r="F58" s="31">
        <v>1</v>
      </c>
      <c r="G58" s="29" t="s">
        <v>25</v>
      </c>
      <c r="H58" s="4"/>
    </row>
    <row r="59" spans="1:8" x14ac:dyDescent="0.25">
      <c r="A59" s="31" t="s">
        <v>324</v>
      </c>
      <c r="B59" s="31" t="s">
        <v>324</v>
      </c>
      <c r="C59" s="31" t="s">
        <v>197</v>
      </c>
      <c r="D59" s="31">
        <v>0</v>
      </c>
      <c r="E59" s="31">
        <v>0</v>
      </c>
      <c r="F59" s="31">
        <v>1</v>
      </c>
      <c r="G59" s="29" t="s">
        <v>35</v>
      </c>
      <c r="H59" s="4"/>
    </row>
    <row r="60" spans="1:8" x14ac:dyDescent="0.25">
      <c r="A60" s="4"/>
      <c r="B60" s="4"/>
      <c r="C60" s="4"/>
      <c r="D60" s="4"/>
      <c r="E60" s="4"/>
      <c r="F60" s="4"/>
      <c r="G60" s="4"/>
      <c r="H60" s="4"/>
    </row>
    <row r="61" spans="1:8" x14ac:dyDescent="0.25">
      <c r="A61" s="4"/>
      <c r="B61" s="4"/>
      <c r="C61" s="4"/>
      <c r="D61" s="4"/>
      <c r="E61" s="4"/>
      <c r="F61" s="4"/>
      <c r="G61" s="4"/>
      <c r="H61" s="4"/>
    </row>
    <row r="62" spans="1:8" x14ac:dyDescent="0.25">
      <c r="A62" s="4"/>
      <c r="B62" s="4"/>
      <c r="C62" s="4"/>
      <c r="D62" s="4"/>
      <c r="E62" s="4"/>
      <c r="F62" s="4"/>
      <c r="G62" s="4"/>
      <c r="H62" s="4"/>
    </row>
    <row r="63" spans="1:8" x14ac:dyDescent="0.25">
      <c r="A63" s="4"/>
      <c r="B63" s="4"/>
      <c r="C63" s="4"/>
      <c r="D63" s="4"/>
      <c r="E63" s="4"/>
      <c r="F63" s="4"/>
      <c r="G63" s="4"/>
      <c r="H63" s="4"/>
    </row>
    <row r="64" spans="1:8" x14ac:dyDescent="0.25">
      <c r="A64" s="4"/>
      <c r="B64" s="4"/>
      <c r="C64" s="4"/>
      <c r="D64" s="4"/>
      <c r="E64" s="4"/>
      <c r="F64" s="4"/>
      <c r="G64" s="4"/>
      <c r="H64" s="4"/>
    </row>
    <row r="65" spans="1:8" x14ac:dyDescent="0.25">
      <c r="A65" s="4"/>
      <c r="B65" s="4"/>
      <c r="C65" s="4"/>
      <c r="D65" s="4"/>
      <c r="E65" s="4"/>
      <c r="F65" s="4"/>
      <c r="G65" s="4"/>
      <c r="H65" s="4"/>
    </row>
    <row r="66" spans="1:8" x14ac:dyDescent="0.25">
      <c r="A66" s="4"/>
      <c r="B66" s="4"/>
      <c r="C66" s="4"/>
      <c r="D66" s="4"/>
      <c r="E66" s="4"/>
      <c r="F66" s="4"/>
      <c r="G66" s="4"/>
      <c r="H66" s="4"/>
    </row>
    <row r="67" spans="1:8" x14ac:dyDescent="0.25">
      <c r="A67" s="4"/>
      <c r="B67" s="4"/>
      <c r="C67" s="4"/>
      <c r="D67" s="4"/>
      <c r="E67" s="4"/>
      <c r="F67" s="4"/>
      <c r="G67" s="4"/>
      <c r="H67" s="4"/>
    </row>
    <row r="68" spans="1:8" x14ac:dyDescent="0.25">
      <c r="A68" s="4"/>
      <c r="B68" s="4"/>
      <c r="C68" s="4"/>
      <c r="D68" s="4"/>
      <c r="E68" s="4"/>
      <c r="F68" s="4"/>
      <c r="G68" s="4"/>
      <c r="H68" s="4"/>
    </row>
    <row r="69" spans="1:8" x14ac:dyDescent="0.25">
      <c r="A69" s="4"/>
      <c r="B69" s="4"/>
      <c r="C69" s="4"/>
      <c r="D69" s="4"/>
      <c r="E69" s="4"/>
      <c r="F69" s="4"/>
      <c r="G69" s="4"/>
      <c r="H69" s="4"/>
    </row>
    <row r="70" spans="1:8" x14ac:dyDescent="0.25">
      <c r="A70" s="4"/>
      <c r="B70" s="4"/>
      <c r="C70" s="4"/>
      <c r="D70" s="4"/>
      <c r="E70" s="4"/>
      <c r="F70" s="4"/>
      <c r="G70" s="4"/>
      <c r="H70" s="4"/>
    </row>
    <row r="71" spans="1:8" x14ac:dyDescent="0.25">
      <c r="A71" s="4"/>
      <c r="B71" s="4"/>
      <c r="C71" s="4"/>
      <c r="D71" s="4"/>
      <c r="E71" s="4"/>
      <c r="F71" s="4"/>
      <c r="G71" s="4"/>
      <c r="H71" s="4"/>
    </row>
    <row r="72" spans="1:8" x14ac:dyDescent="0.25">
      <c r="A72" s="4"/>
      <c r="B72" s="4"/>
      <c r="C72" s="4"/>
      <c r="D72" s="4"/>
      <c r="E72" s="4"/>
      <c r="F72" s="4"/>
      <c r="G72" s="4"/>
      <c r="H72" s="4"/>
    </row>
    <row r="73" spans="1:8" x14ac:dyDescent="0.25">
      <c r="A73" s="4"/>
      <c r="B73" s="4"/>
      <c r="C73" s="4"/>
      <c r="D73" s="4"/>
      <c r="E73" s="4"/>
      <c r="F73" s="4"/>
      <c r="G73" s="4"/>
      <c r="H73" s="4"/>
    </row>
    <row r="74" spans="1:8" x14ac:dyDescent="0.25">
      <c r="A74" s="4"/>
      <c r="B74" s="4"/>
      <c r="C74" s="4"/>
      <c r="D74" s="4"/>
      <c r="E74" s="4"/>
      <c r="F74" s="4"/>
      <c r="G74" s="4"/>
      <c r="H74" s="4"/>
    </row>
    <row r="75" spans="1:8" x14ac:dyDescent="0.25">
      <c r="A75" s="4"/>
      <c r="B75" s="4"/>
      <c r="C75" s="4"/>
      <c r="D75" s="4"/>
      <c r="E75" s="4"/>
      <c r="F75" s="4"/>
      <c r="G75" s="4"/>
      <c r="H75" s="4"/>
    </row>
    <row r="76" spans="1:8" x14ac:dyDescent="0.25">
      <c r="A76" s="4"/>
      <c r="B76" s="4"/>
      <c r="C76" s="4"/>
      <c r="D76" s="4"/>
      <c r="E76" s="4"/>
      <c r="F76" s="4"/>
      <c r="G76" s="4"/>
      <c r="H76" s="4"/>
    </row>
    <row r="77" spans="1:8" x14ac:dyDescent="0.25">
      <c r="A77" s="4"/>
      <c r="B77" s="4"/>
      <c r="C77" s="4"/>
      <c r="D77" s="4"/>
      <c r="E77" s="4"/>
      <c r="F77" s="4"/>
      <c r="G77" s="4"/>
      <c r="H77" s="4"/>
    </row>
    <row r="78" spans="1:8" x14ac:dyDescent="0.25">
      <c r="A78" s="4"/>
      <c r="B78" s="4"/>
      <c r="C78" s="4"/>
      <c r="D78" s="4"/>
      <c r="E78" s="4"/>
      <c r="F78" s="4"/>
      <c r="G78" s="4"/>
      <c r="H78" s="4"/>
    </row>
    <row r="79" spans="1:8" x14ac:dyDescent="0.25">
      <c r="A79" s="4"/>
      <c r="B79" s="4"/>
      <c r="C79" s="4"/>
      <c r="D79" s="4"/>
      <c r="E79" s="4"/>
      <c r="F79" s="4"/>
      <c r="G79" s="4"/>
      <c r="H79" s="4"/>
    </row>
    <row r="80" spans="1:8" x14ac:dyDescent="0.25">
      <c r="A80" s="4"/>
      <c r="B80" s="4"/>
      <c r="C80" s="4"/>
      <c r="D80" s="4"/>
      <c r="E80" s="4"/>
      <c r="F80" s="4"/>
      <c r="G80" s="4"/>
      <c r="H80" s="4"/>
    </row>
    <row r="81" spans="1:8" x14ac:dyDescent="0.25">
      <c r="A81" s="4"/>
      <c r="B81" s="4"/>
      <c r="C81" s="4"/>
      <c r="D81" s="4"/>
      <c r="E81" s="4"/>
      <c r="F81" s="4"/>
      <c r="G81" s="4"/>
      <c r="H81" s="4"/>
    </row>
    <row r="82" spans="1:8" x14ac:dyDescent="0.25">
      <c r="A82" s="4"/>
      <c r="B82" s="4"/>
      <c r="C82" s="4"/>
      <c r="D82" s="4"/>
      <c r="E82" s="4"/>
      <c r="F82" s="4"/>
      <c r="G82" s="4"/>
      <c r="H82" s="4"/>
    </row>
    <row r="83" spans="1:8" x14ac:dyDescent="0.25">
      <c r="A83" s="4"/>
      <c r="B83" s="4"/>
      <c r="C83" s="4"/>
      <c r="D83" s="4"/>
      <c r="E83" s="4"/>
      <c r="F83" s="4"/>
      <c r="G83" s="4"/>
      <c r="H83" s="4"/>
    </row>
    <row r="84" spans="1:8" x14ac:dyDescent="0.25">
      <c r="A84" s="4"/>
      <c r="B84" s="4"/>
      <c r="C84" s="4"/>
      <c r="D84" s="4"/>
      <c r="E84" s="4"/>
      <c r="F84" s="4"/>
      <c r="G84" s="4"/>
      <c r="H84" s="4"/>
    </row>
    <row r="85" spans="1:8" x14ac:dyDescent="0.25">
      <c r="A85" s="4"/>
      <c r="B85" s="4"/>
      <c r="C85" s="4"/>
      <c r="D85" s="4"/>
      <c r="E85" s="4"/>
      <c r="F85" s="4"/>
      <c r="G85" s="4"/>
      <c r="H85" s="4"/>
    </row>
    <row r="86" spans="1:8" x14ac:dyDescent="0.25">
      <c r="A86" s="4"/>
      <c r="B86" s="4"/>
      <c r="C86" s="4"/>
      <c r="D86" s="4"/>
      <c r="E86" s="4"/>
      <c r="F86" s="4"/>
      <c r="G86" s="4"/>
      <c r="H86" s="4"/>
    </row>
    <row r="87" spans="1:8" x14ac:dyDescent="0.25">
      <c r="A87" s="4"/>
      <c r="B87" s="4"/>
      <c r="C87" s="4"/>
      <c r="D87" s="4"/>
      <c r="E87" s="4"/>
      <c r="F87" s="4"/>
      <c r="G87" s="4"/>
      <c r="H87" s="4"/>
    </row>
    <row r="88" spans="1:8" x14ac:dyDescent="0.25">
      <c r="A88" s="4"/>
      <c r="B88" s="4"/>
      <c r="C88" s="4"/>
      <c r="D88" s="4"/>
      <c r="E88" s="4"/>
      <c r="F88" s="4"/>
      <c r="G88" s="4"/>
      <c r="H88" s="4"/>
    </row>
    <row r="89" spans="1:8" x14ac:dyDescent="0.25">
      <c r="A89" s="4"/>
      <c r="B89" s="4"/>
      <c r="C89" s="4"/>
      <c r="D89" s="4"/>
      <c r="E89" s="4"/>
      <c r="F89" s="4"/>
      <c r="G89" s="4"/>
      <c r="H89" s="4"/>
    </row>
    <row r="90" spans="1:8" x14ac:dyDescent="0.25">
      <c r="A90" s="4"/>
      <c r="B90" s="4"/>
      <c r="C90" s="4"/>
      <c r="D90" s="4"/>
      <c r="E90" s="4"/>
      <c r="F90" s="4"/>
      <c r="G90" s="4"/>
      <c r="H90" s="4"/>
    </row>
    <row r="91" spans="1:8" x14ac:dyDescent="0.25">
      <c r="A91" s="4"/>
      <c r="B91" s="4"/>
      <c r="C91" s="4"/>
      <c r="D91" s="4"/>
      <c r="E91" s="4"/>
      <c r="F91" s="4"/>
      <c r="G91" s="4"/>
      <c r="H91" s="4"/>
    </row>
    <row r="92" spans="1:8" x14ac:dyDescent="0.25">
      <c r="A92" s="4"/>
      <c r="B92" s="4"/>
      <c r="C92" s="4"/>
      <c r="D92" s="4"/>
      <c r="E92" s="4"/>
      <c r="F92" s="4"/>
      <c r="G92" s="4"/>
      <c r="H92" s="4"/>
    </row>
    <row r="93" spans="1:8" x14ac:dyDescent="0.25">
      <c r="A93" s="4"/>
      <c r="B93" s="4"/>
      <c r="C93" s="4"/>
      <c r="D93" s="4"/>
      <c r="E93" s="4"/>
      <c r="F93" s="4"/>
      <c r="G93" s="4"/>
      <c r="H93" s="4"/>
    </row>
    <row r="94" spans="1:8" x14ac:dyDescent="0.25">
      <c r="A94" s="4"/>
      <c r="B94" s="4"/>
      <c r="C94" s="4"/>
      <c r="D94" s="4"/>
      <c r="E94" s="4"/>
      <c r="F94" s="4"/>
      <c r="G94" s="4"/>
      <c r="H94" s="4"/>
    </row>
    <row r="95" spans="1:8" x14ac:dyDescent="0.25">
      <c r="A95" s="4"/>
      <c r="B95" s="4"/>
      <c r="C95" s="4"/>
      <c r="D95" s="4"/>
      <c r="E95" s="4"/>
      <c r="F95" s="4"/>
      <c r="G95" s="4"/>
      <c r="H95" s="4"/>
    </row>
    <row r="96" spans="1:8" x14ac:dyDescent="0.25">
      <c r="A96" s="4"/>
      <c r="B96" s="4"/>
      <c r="C96" s="4"/>
      <c r="D96" s="4"/>
      <c r="E96" s="4"/>
      <c r="F96" s="4"/>
      <c r="G96" s="4"/>
      <c r="H96" s="4"/>
    </row>
    <row r="97" spans="1:8" x14ac:dyDescent="0.25">
      <c r="A97" s="4"/>
      <c r="B97" s="4"/>
      <c r="C97" s="4"/>
      <c r="D97" s="4"/>
      <c r="E97" s="4"/>
      <c r="F97" s="4"/>
      <c r="G97" s="4"/>
      <c r="H97" s="4"/>
    </row>
    <row r="98" spans="1:8" x14ac:dyDescent="0.25">
      <c r="A98" s="4"/>
      <c r="B98" s="4"/>
      <c r="C98" s="4"/>
      <c r="D98" s="4"/>
      <c r="E98" s="4"/>
      <c r="F98" s="4"/>
      <c r="G98" s="4"/>
      <c r="H98" s="4"/>
    </row>
    <row r="99" spans="1:8" x14ac:dyDescent="0.25">
      <c r="A99" s="4"/>
      <c r="B99" s="4"/>
      <c r="C99" s="4"/>
      <c r="D99" s="4"/>
      <c r="E99" s="4"/>
      <c r="F99" s="4"/>
      <c r="G99" s="4"/>
      <c r="H99" s="4"/>
    </row>
    <row r="100" spans="1:8" x14ac:dyDescent="0.25">
      <c r="A100" s="4"/>
      <c r="B100" s="4"/>
      <c r="C100" s="4"/>
      <c r="D100" s="4"/>
      <c r="E100" s="4"/>
      <c r="F100" s="4"/>
      <c r="G100" s="4"/>
      <c r="H100" s="4"/>
    </row>
    <row r="101" spans="1:8" x14ac:dyDescent="0.25">
      <c r="A101" s="4"/>
      <c r="B101" s="4"/>
      <c r="C101" s="4"/>
      <c r="D101" s="4"/>
      <c r="E101" s="4"/>
      <c r="F101" s="4"/>
      <c r="G101" s="4"/>
      <c r="H101" s="4"/>
    </row>
    <row r="102" spans="1:8" x14ac:dyDescent="0.25">
      <c r="A102" s="4"/>
      <c r="B102" s="4"/>
      <c r="C102" s="4"/>
      <c r="D102" s="4"/>
      <c r="E102" s="4"/>
      <c r="F102" s="4"/>
      <c r="G102" s="4"/>
      <c r="H102" s="4"/>
    </row>
    <row r="103" spans="1:8" x14ac:dyDescent="0.25">
      <c r="A103" s="4"/>
      <c r="B103" s="4"/>
      <c r="C103" s="4"/>
      <c r="D103" s="4"/>
      <c r="E103" s="4"/>
      <c r="F103" s="4"/>
      <c r="G103" s="4"/>
      <c r="H103" s="4"/>
    </row>
    <row r="104" spans="1:8" x14ac:dyDescent="0.25">
      <c r="A104" s="4"/>
      <c r="B104" s="4"/>
      <c r="C104" s="4"/>
      <c r="D104" s="4"/>
      <c r="E104" s="4"/>
      <c r="F104" s="4"/>
      <c r="G104" s="4"/>
      <c r="H104" s="4"/>
    </row>
    <row r="105" spans="1:8" x14ac:dyDescent="0.25">
      <c r="A105" s="4"/>
      <c r="B105" s="4"/>
      <c r="C105" s="4"/>
      <c r="D105" s="4"/>
      <c r="E105" s="4"/>
      <c r="F105" s="4"/>
      <c r="G105" s="4"/>
      <c r="H105" s="4"/>
    </row>
    <row r="106" spans="1:8" x14ac:dyDescent="0.25">
      <c r="A106" s="4"/>
      <c r="B106" s="4"/>
      <c r="C106" s="4"/>
      <c r="D106" s="4"/>
      <c r="E106" s="4"/>
      <c r="F106" s="4"/>
      <c r="G106" s="4"/>
      <c r="H106" s="4"/>
    </row>
    <row r="107" spans="1:8" x14ac:dyDescent="0.25">
      <c r="A107" s="4"/>
      <c r="B107" s="4"/>
      <c r="C107" s="4"/>
      <c r="D107" s="4"/>
      <c r="E107" s="4"/>
      <c r="F107" s="4"/>
      <c r="G107" s="4"/>
      <c r="H107" s="4"/>
    </row>
    <row r="108" spans="1:8" x14ac:dyDescent="0.25">
      <c r="A108" s="4"/>
      <c r="B108" s="4"/>
      <c r="C108" s="4"/>
      <c r="D108" s="4"/>
      <c r="E108" s="4"/>
      <c r="F108" s="4"/>
      <c r="G108" s="4"/>
      <c r="H108" s="4"/>
    </row>
    <row r="109" spans="1:8" x14ac:dyDescent="0.25">
      <c r="A109" s="4"/>
      <c r="B109" s="4"/>
      <c r="C109" s="4"/>
      <c r="D109" s="4"/>
      <c r="E109" s="4"/>
      <c r="F109" s="4"/>
      <c r="G109" s="4"/>
      <c r="H109" s="4"/>
    </row>
    <row r="110" spans="1:8" x14ac:dyDescent="0.25">
      <c r="A110" s="4"/>
      <c r="B110" s="4"/>
      <c r="C110" s="4"/>
      <c r="D110" s="4"/>
      <c r="E110" s="4"/>
      <c r="F110" s="4"/>
      <c r="G110" s="4"/>
      <c r="H110" s="4"/>
    </row>
    <row r="111" spans="1:8" x14ac:dyDescent="0.25">
      <c r="A111" s="4"/>
      <c r="B111" s="4"/>
      <c r="C111" s="4"/>
      <c r="D111" s="4"/>
      <c r="E111" s="4"/>
      <c r="F111" s="4"/>
      <c r="G111" s="4"/>
      <c r="H111" s="4"/>
    </row>
    <row r="112" spans="1:8" x14ac:dyDescent="0.25">
      <c r="A112" s="4"/>
      <c r="B112" s="4"/>
      <c r="C112" s="4"/>
      <c r="D112" s="4"/>
      <c r="E112" s="4"/>
      <c r="F112" s="4"/>
      <c r="G112" s="4"/>
      <c r="H112" s="4"/>
    </row>
    <row r="113" spans="1:8" x14ac:dyDescent="0.25">
      <c r="A113" s="4"/>
      <c r="B113" s="4"/>
      <c r="C113" s="4"/>
      <c r="D113" s="4"/>
      <c r="E113" s="4"/>
      <c r="F113" s="4"/>
      <c r="G113" s="4"/>
      <c r="H113" s="4"/>
    </row>
    <row r="114" spans="1:8" x14ac:dyDescent="0.25">
      <c r="A114" s="4"/>
      <c r="B114" s="4"/>
      <c r="C114" s="4"/>
      <c r="D114" s="4"/>
      <c r="E114" s="4"/>
      <c r="F114" s="4"/>
      <c r="G114" s="4"/>
      <c r="H114" s="4"/>
    </row>
    <row r="115" spans="1:8" x14ac:dyDescent="0.25">
      <c r="A115" s="4"/>
      <c r="B115" s="4"/>
      <c r="C115" s="4"/>
      <c r="D115" s="4"/>
      <c r="E115" s="4"/>
      <c r="F115" s="4"/>
      <c r="G115" s="4"/>
      <c r="H115" s="4"/>
    </row>
    <row r="116" spans="1:8" x14ac:dyDescent="0.25">
      <c r="A116" s="4"/>
      <c r="B116" s="4"/>
      <c r="C116" s="4"/>
      <c r="D116" s="4"/>
      <c r="E116" s="4"/>
      <c r="F116" s="4"/>
      <c r="G116" s="4"/>
      <c r="H116" s="4"/>
    </row>
    <row r="117" spans="1:8" x14ac:dyDescent="0.25">
      <c r="A117" s="4"/>
      <c r="B117" s="4"/>
      <c r="C117" s="4"/>
      <c r="D117" s="4"/>
      <c r="E117" s="4"/>
      <c r="F117" s="4"/>
      <c r="G117" s="4"/>
      <c r="H117" s="4"/>
    </row>
    <row r="118" spans="1:8" x14ac:dyDescent="0.25">
      <c r="A118" s="4"/>
      <c r="B118" s="4"/>
      <c r="C118" s="4"/>
      <c r="D118" s="4"/>
      <c r="E118" s="4"/>
      <c r="F118" s="4"/>
      <c r="G118" s="4"/>
      <c r="H118" s="4"/>
    </row>
    <row r="119" spans="1:8" x14ac:dyDescent="0.25">
      <c r="A119" s="4"/>
      <c r="B119" s="4"/>
      <c r="C119" s="4"/>
      <c r="D119" s="4"/>
      <c r="E119" s="4"/>
      <c r="F119" s="4"/>
      <c r="G119" s="4"/>
      <c r="H119" s="4"/>
    </row>
    <row r="120" spans="1:8" x14ac:dyDescent="0.25">
      <c r="A120" s="4"/>
      <c r="B120" s="4"/>
      <c r="C120" s="4"/>
      <c r="D120" s="4"/>
      <c r="E120" s="4"/>
      <c r="F120" s="4"/>
      <c r="G120" s="4"/>
      <c r="H120" s="4"/>
    </row>
    <row r="121" spans="1:8" x14ac:dyDescent="0.25">
      <c r="A121" s="4"/>
      <c r="B121" s="4"/>
      <c r="C121" s="4"/>
      <c r="D121" s="4"/>
      <c r="E121" s="4"/>
      <c r="F121" s="4"/>
      <c r="G121" s="4"/>
      <c r="H121" s="4"/>
    </row>
    <row r="122" spans="1:8" x14ac:dyDescent="0.25">
      <c r="A122" s="4"/>
      <c r="B122" s="4"/>
      <c r="C122" s="4"/>
      <c r="D122" s="4"/>
      <c r="E122" s="4"/>
      <c r="F122" s="4"/>
      <c r="G122" s="4"/>
      <c r="H122" s="4"/>
    </row>
    <row r="123" spans="1:8" x14ac:dyDescent="0.25">
      <c r="A123" s="4"/>
      <c r="B123" s="4"/>
      <c r="C123" s="4"/>
      <c r="D123" s="4"/>
      <c r="E123" s="4"/>
      <c r="F123" s="4"/>
      <c r="G123" s="4"/>
      <c r="H123" s="4"/>
    </row>
    <row r="124" spans="1:8" x14ac:dyDescent="0.25">
      <c r="A124" s="4"/>
      <c r="B124" s="4"/>
      <c r="C124" s="4"/>
      <c r="D124" s="4"/>
      <c r="E124" s="4"/>
      <c r="F124" s="4"/>
      <c r="G124" s="4"/>
      <c r="H124" s="4"/>
    </row>
    <row r="125" spans="1:8" x14ac:dyDescent="0.25">
      <c r="A125" s="4"/>
      <c r="B125" s="4"/>
      <c r="C125" s="4"/>
      <c r="D125" s="4"/>
      <c r="E125" s="4"/>
      <c r="F125" s="4"/>
      <c r="G125" s="4"/>
      <c r="H125" s="4"/>
    </row>
    <row r="126" spans="1:8" x14ac:dyDescent="0.25">
      <c r="A126" s="4"/>
      <c r="B126" s="4"/>
      <c r="C126" s="4"/>
      <c r="D126" s="4"/>
      <c r="E126" s="4"/>
      <c r="F126" s="4"/>
      <c r="G126" s="4"/>
      <c r="H126" s="4"/>
    </row>
    <row r="127" spans="1:8" x14ac:dyDescent="0.25">
      <c r="A127" s="4"/>
      <c r="B127" s="4"/>
      <c r="C127" s="4"/>
      <c r="D127" s="4"/>
      <c r="E127" s="4"/>
      <c r="F127" s="4"/>
      <c r="G127" s="4"/>
      <c r="H127" s="4"/>
    </row>
    <row r="128" spans="1:8" x14ac:dyDescent="0.25">
      <c r="A128" s="4"/>
      <c r="B128" s="4"/>
      <c r="C128" s="4"/>
      <c r="D128" s="4"/>
      <c r="E128" s="4"/>
      <c r="F128" s="4"/>
      <c r="G128" s="4"/>
      <c r="H128" s="4"/>
    </row>
    <row r="129" spans="1:8" x14ac:dyDescent="0.25">
      <c r="A129" s="4"/>
      <c r="B129" s="4"/>
      <c r="C129" s="4"/>
      <c r="D129" s="4"/>
      <c r="E129" s="4"/>
      <c r="F129" s="4"/>
      <c r="G129" s="4"/>
      <c r="H129" s="4"/>
    </row>
    <row r="130" spans="1:8" x14ac:dyDescent="0.25">
      <c r="A130" s="4"/>
      <c r="B130" s="4"/>
      <c r="C130" s="4"/>
      <c r="D130" s="4"/>
      <c r="E130" s="4"/>
      <c r="F130" s="4"/>
      <c r="G130" s="4"/>
      <c r="H130" s="4"/>
    </row>
    <row r="131" spans="1:8" x14ac:dyDescent="0.25">
      <c r="A131" s="4"/>
      <c r="B131" s="4"/>
      <c r="C131" s="4"/>
      <c r="D131" s="4"/>
      <c r="E131" s="4"/>
      <c r="F131" s="4"/>
      <c r="G131" s="4"/>
      <c r="H131" s="4"/>
    </row>
    <row r="132" spans="1:8" x14ac:dyDescent="0.25">
      <c r="A132" s="4"/>
      <c r="B132" s="4"/>
      <c r="C132" s="4"/>
      <c r="D132" s="4"/>
      <c r="E132" s="4"/>
      <c r="F132" s="4"/>
      <c r="G132" s="4"/>
      <c r="H132" s="4"/>
    </row>
    <row r="133" spans="1:8" x14ac:dyDescent="0.25">
      <c r="A133" s="4"/>
      <c r="B133" s="4"/>
      <c r="C133" s="4"/>
      <c r="D133" s="4"/>
      <c r="E133" s="4"/>
      <c r="F133" s="4"/>
      <c r="G133" s="4"/>
      <c r="H133" s="4"/>
    </row>
    <row r="134" spans="1:8" x14ac:dyDescent="0.25">
      <c r="A134" s="4"/>
      <c r="B134" s="4"/>
      <c r="C134" s="4"/>
      <c r="D134" s="4"/>
      <c r="E134" s="4"/>
      <c r="F134" s="4"/>
      <c r="G134" s="4"/>
      <c r="H134" s="4"/>
    </row>
    <row r="135" spans="1:8" x14ac:dyDescent="0.25">
      <c r="A135" s="4"/>
      <c r="B135" s="4"/>
      <c r="C135" s="4"/>
      <c r="D135" s="4"/>
      <c r="E135" s="4"/>
      <c r="F135" s="4"/>
      <c r="G135" s="4"/>
      <c r="H135" s="4"/>
    </row>
    <row r="136" spans="1:8" x14ac:dyDescent="0.25">
      <c r="A136" s="4"/>
      <c r="B136" s="4"/>
      <c r="C136" s="4"/>
      <c r="D136" s="4"/>
      <c r="E136" s="4"/>
      <c r="F136" s="4"/>
      <c r="G136" s="4"/>
      <c r="H136" s="4"/>
    </row>
    <row r="137" spans="1:8" x14ac:dyDescent="0.25">
      <c r="A137" s="4"/>
      <c r="B137" s="4"/>
      <c r="C137" s="4"/>
      <c r="D137" s="4"/>
      <c r="E137" s="4"/>
      <c r="F137" s="4"/>
      <c r="G137" s="4"/>
      <c r="H137" s="4"/>
    </row>
    <row r="138" spans="1:8" x14ac:dyDescent="0.25">
      <c r="A138" s="4"/>
      <c r="B138" s="4"/>
      <c r="C138" s="4"/>
      <c r="D138" s="4"/>
      <c r="E138" s="4"/>
      <c r="F138" s="4"/>
      <c r="G138" s="4"/>
      <c r="H138" s="4"/>
    </row>
    <row r="139" spans="1:8" x14ac:dyDescent="0.25">
      <c r="A139" s="4"/>
      <c r="B139" s="4"/>
      <c r="C139" s="4"/>
      <c r="D139" s="4"/>
      <c r="E139" s="4"/>
      <c r="F139" s="4"/>
      <c r="G139" s="4"/>
      <c r="H139" s="4"/>
    </row>
    <row r="140" spans="1:8" x14ac:dyDescent="0.25">
      <c r="A140" s="4"/>
      <c r="B140" s="4"/>
      <c r="C140" s="4"/>
      <c r="D140" s="4"/>
      <c r="E140" s="4"/>
      <c r="F140" s="4"/>
      <c r="G140" s="4"/>
      <c r="H140" s="4"/>
    </row>
    <row r="141" spans="1:8" x14ac:dyDescent="0.25">
      <c r="A141" s="4"/>
      <c r="B141" s="4"/>
      <c r="C141" s="4"/>
      <c r="D141" s="4"/>
      <c r="E141" s="4"/>
      <c r="F141" s="4"/>
      <c r="G141" s="4"/>
      <c r="H14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VRE Plants</vt:lpstr>
      <vt:lpstr>Non-VRE Parameters</vt:lpstr>
      <vt:lpstr>Non-VRE Plants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An Pham</cp:lastModifiedBy>
  <dcterms:created xsi:type="dcterms:W3CDTF">2022-01-03T18:39:19Z</dcterms:created>
  <dcterms:modified xsi:type="dcterms:W3CDTF">2022-01-25T22:02:01Z</dcterms:modified>
</cp:coreProperties>
</file>