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Comprehensive Exam\Data for 2030\"/>
    </mc:Choice>
  </mc:AlternateContent>
  <xr:revisionPtr revIDLastSave="0" documentId="13_ncr:1_{A3109DC8-833F-4D67-B371-21D8C9ECBA81}" xr6:coauthVersionLast="43" xr6:coauthVersionMax="43" xr10:uidLastSave="{00000000-0000-0000-0000-000000000000}"/>
  <bookViews>
    <workbookView xWindow="-120" yWindow="-120" windowWidth="29040" windowHeight="15840" firstSheet="1" activeTab="7" xr2:uid="{00000000-000D-0000-FFFF-FFFF00000000}"/>
  </bookViews>
  <sheets>
    <sheet name="REC prices (2)" sheetId="19" state="hidden" r:id="rId1"/>
    <sheet name="generation PA and RPJM" sheetId="7" r:id="rId2"/>
    <sheet name="eta" sheetId="23" r:id="rId3"/>
    <sheet name="Sheet2" sheetId="20" r:id="rId4"/>
    <sheet name="cap expansion" sheetId="15" r:id="rId5"/>
    <sheet name="load" sheetId="13" r:id="rId6"/>
    <sheet name="Emission" sheetId="9" r:id="rId7"/>
    <sheet name="weighted REC prices" sheetId="21" r:id="rId8"/>
    <sheet name="Sheet4" sheetId="24" r:id="rId9"/>
    <sheet name="Total LMP" sheetId="11" r:id="rId10"/>
    <sheet name="Sheet3" sheetId="22" r:id="rId11"/>
    <sheet name="generation PJM" sheetId="6" state="hidden" r:id="rId12"/>
    <sheet name="cap" sheetId="14" state="hidden" r:id="rId13"/>
    <sheet name="Sheet1" sheetId="16" state="hidden" r:id="rId14"/>
  </sheets>
  <externalReferences>
    <externalReference r:id="rId15"/>
    <externalReference r:id="rId16"/>
  </externalReferences>
  <definedNames>
    <definedName name="_xlnm._FilterDatabase" localSheetId="3" hidden="1">Sheet2!$A$1:$C$844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1" i="21" l="1"/>
  <c r="F3" i="9" l="1"/>
  <c r="F2" i="9"/>
  <c r="O46" i="21" l="1"/>
  <c r="P42" i="21"/>
  <c r="O42" i="21"/>
  <c r="N42" i="21"/>
  <c r="M42" i="21"/>
  <c r="Q41" i="21" l="1"/>
  <c r="M38" i="21" l="1"/>
  <c r="M35" i="21" l="1"/>
  <c r="N35" i="21"/>
  <c r="O35" i="21"/>
  <c r="P35" i="21"/>
  <c r="Q35" i="21"/>
  <c r="R35" i="21"/>
  <c r="S35" i="21"/>
  <c r="T35" i="21"/>
  <c r="U35" i="21"/>
  <c r="V35" i="21"/>
  <c r="W35" i="21"/>
  <c r="L35" i="21"/>
  <c r="N39" i="21"/>
  <c r="N41" i="21"/>
  <c r="M39" i="21"/>
  <c r="L39" i="21"/>
  <c r="L45" i="21"/>
  <c r="L38" i="21"/>
  <c r="M41" i="21" l="1"/>
  <c r="L42" i="21"/>
  <c r="K42" i="21"/>
  <c r="K41" i="21"/>
  <c r="O39" i="21" l="1"/>
  <c r="G2" i="24"/>
  <c r="J13" i="24"/>
  <c r="K13" i="24" s="1"/>
  <c r="J14" i="24"/>
  <c r="K14" i="24" s="1"/>
  <c r="J15" i="24"/>
  <c r="K15" i="24" s="1"/>
  <c r="J16" i="24"/>
  <c r="K16" i="24" s="1"/>
  <c r="J17" i="24"/>
  <c r="K17" i="24" s="1"/>
  <c r="J18" i="24"/>
  <c r="K18" i="24" s="1"/>
  <c r="J19" i="24"/>
  <c r="K19" i="24" s="1"/>
  <c r="J20" i="24"/>
  <c r="K20" i="24" s="1"/>
  <c r="J21" i="24"/>
  <c r="K21" i="24" s="1"/>
  <c r="J22" i="24"/>
  <c r="K22" i="24" s="1"/>
  <c r="J23" i="24"/>
  <c r="K23" i="24" s="1"/>
  <c r="J24" i="24"/>
  <c r="K24" i="24" s="1"/>
  <c r="J25" i="24"/>
  <c r="K25" i="24" s="1"/>
  <c r="J26" i="24"/>
  <c r="K26" i="24" s="1"/>
  <c r="J27" i="24"/>
  <c r="K27" i="24" s="1"/>
  <c r="J28" i="24"/>
  <c r="K28" i="24" s="1"/>
  <c r="J29" i="24"/>
  <c r="K29" i="24" s="1"/>
  <c r="J30" i="24"/>
  <c r="K30" i="24" s="1"/>
  <c r="J31" i="24"/>
  <c r="K31" i="24" s="1"/>
  <c r="J32" i="24"/>
  <c r="K32" i="24" s="1"/>
  <c r="J33" i="24"/>
  <c r="K33" i="24" s="1"/>
  <c r="J34" i="24"/>
  <c r="K34" i="24" s="1"/>
  <c r="J35" i="24"/>
  <c r="K35" i="24" s="1"/>
  <c r="J36" i="24"/>
  <c r="K36" i="24" s="1"/>
  <c r="J37" i="24"/>
  <c r="K37" i="24" s="1"/>
  <c r="J38" i="24"/>
  <c r="K38" i="24" s="1"/>
  <c r="J39" i="24"/>
  <c r="K39" i="24" s="1"/>
  <c r="J40" i="24"/>
  <c r="K40" i="24" s="1"/>
  <c r="J41" i="24"/>
  <c r="K41" i="24" s="1"/>
  <c r="J3" i="24"/>
  <c r="J4" i="24"/>
  <c r="J5" i="24"/>
  <c r="J6" i="24"/>
  <c r="J7" i="24"/>
  <c r="J8" i="24"/>
  <c r="J9" i="24"/>
  <c r="J10" i="24"/>
  <c r="J11" i="24"/>
  <c r="J12" i="24"/>
  <c r="J2" i="24"/>
  <c r="F2" i="24"/>
  <c r="H2" i="24" s="1"/>
  <c r="H3" i="24" s="1"/>
  <c r="P39" i="21" l="1"/>
  <c r="K2" i="24"/>
  <c r="K3" i="24"/>
  <c r="H4" i="24"/>
  <c r="H5" i="24" l="1"/>
  <c r="K4" i="24"/>
  <c r="H6" i="24" l="1"/>
  <c r="K5" i="24"/>
  <c r="H7" i="24" l="1"/>
  <c r="K6" i="24"/>
  <c r="H8" i="24" l="1"/>
  <c r="K7" i="24"/>
  <c r="H9" i="24" l="1"/>
  <c r="K8" i="24"/>
  <c r="H10" i="24" l="1"/>
  <c r="K9" i="24"/>
  <c r="H11" i="24" l="1"/>
  <c r="K10" i="24"/>
  <c r="H12" i="24" l="1"/>
  <c r="K12" i="24" s="1"/>
  <c r="K11" i="24"/>
  <c r="K1" i="24" l="1"/>
  <c r="L1" i="24" s="1"/>
  <c r="M2" i="24" s="1"/>
  <c r="J41" i="21" l="1"/>
  <c r="J42" i="21"/>
  <c r="I42" i="21"/>
  <c r="I41" i="21"/>
  <c r="I43" i="21" s="1"/>
  <c r="K25" i="21"/>
  <c r="K26" i="21"/>
  <c r="K20" i="21"/>
  <c r="J26" i="21"/>
  <c r="J25" i="21"/>
  <c r="J20" i="21"/>
  <c r="I20" i="21"/>
  <c r="I22" i="21" s="1"/>
  <c r="L13" i="7"/>
  <c r="I23" i="21" l="1"/>
  <c r="J46" i="21"/>
  <c r="K46" i="21" s="1"/>
  <c r="J45" i="21"/>
  <c r="K45" i="21" s="1"/>
  <c r="K23" i="21"/>
  <c r="K27" i="21"/>
  <c r="J27" i="21"/>
  <c r="J23" i="21"/>
  <c r="J22" i="21"/>
  <c r="J43" i="21"/>
  <c r="K22" i="21"/>
  <c r="L14" i="7"/>
  <c r="K49" i="21" l="1"/>
  <c r="L46" i="21"/>
  <c r="M46" i="21" s="1"/>
  <c r="N46" i="21" s="1"/>
  <c r="P46" i="21" s="1"/>
  <c r="K48" i="21"/>
  <c r="M45" i="21"/>
  <c r="L43" i="21"/>
  <c r="BV11" i="13"/>
  <c r="BW1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11" i="13"/>
  <c r="CO11" i="13"/>
  <c r="CP11" i="13"/>
  <c r="CQ11" i="13"/>
  <c r="CR11" i="13"/>
  <c r="CS11" i="13"/>
  <c r="BV12" i="13"/>
  <c r="BW12" i="13"/>
  <c r="BX12" i="13"/>
  <c r="BY12" i="13"/>
  <c r="BZ12" i="13"/>
  <c r="CA12" i="13"/>
  <c r="CB12" i="13"/>
  <c r="CC12" i="13"/>
  <c r="CD12" i="13"/>
  <c r="CE12" i="13"/>
  <c r="CF12" i="13"/>
  <c r="CG12" i="13"/>
  <c r="CH12" i="13"/>
  <c r="CI12" i="13"/>
  <c r="CJ12" i="13"/>
  <c r="CK12" i="13"/>
  <c r="CL12" i="13"/>
  <c r="CM12" i="13"/>
  <c r="CN12" i="13"/>
  <c r="CO12" i="13"/>
  <c r="CP12" i="13"/>
  <c r="CQ12" i="13"/>
  <c r="CR12" i="13"/>
  <c r="CS12" i="13"/>
  <c r="BV13" i="13"/>
  <c r="BW13" i="13"/>
  <c r="BX13" i="13"/>
  <c r="BY13" i="13"/>
  <c r="BZ13" i="13"/>
  <c r="CA13" i="13"/>
  <c r="CB13" i="13"/>
  <c r="CC13" i="13"/>
  <c r="CD13" i="13"/>
  <c r="CE13" i="13"/>
  <c r="CF13" i="13"/>
  <c r="CG13" i="13"/>
  <c r="CH13" i="13"/>
  <c r="CI13" i="13"/>
  <c r="CJ13" i="13"/>
  <c r="CK13" i="13"/>
  <c r="CL13" i="13"/>
  <c r="CM13" i="13"/>
  <c r="CN13" i="13"/>
  <c r="CO13" i="13"/>
  <c r="CP13" i="13"/>
  <c r="CQ13" i="13"/>
  <c r="CR13" i="13"/>
  <c r="CS13" i="13"/>
  <c r="BV14" i="13"/>
  <c r="BW14" i="13"/>
  <c r="BX14" i="13"/>
  <c r="BY14" i="13"/>
  <c r="BZ14" i="13"/>
  <c r="CA14" i="13"/>
  <c r="CB14" i="13"/>
  <c r="CC14" i="13"/>
  <c r="CD14" i="13"/>
  <c r="CE14" i="13"/>
  <c r="CF14" i="13"/>
  <c r="CG14" i="13"/>
  <c r="CH14" i="13"/>
  <c r="CI14" i="13"/>
  <c r="CJ14" i="13"/>
  <c r="CK14" i="13"/>
  <c r="CL14" i="13"/>
  <c r="CM14" i="13"/>
  <c r="CN14" i="13"/>
  <c r="CO14" i="13"/>
  <c r="CP14" i="13"/>
  <c r="CQ14" i="13"/>
  <c r="CR14" i="13"/>
  <c r="CS14" i="13"/>
  <c r="BV15" i="13"/>
  <c r="BW15" i="13"/>
  <c r="BX15" i="13"/>
  <c r="BY15" i="13"/>
  <c r="BZ15" i="13"/>
  <c r="CA15" i="13"/>
  <c r="CB15" i="13"/>
  <c r="CC15" i="13"/>
  <c r="CD15" i="13"/>
  <c r="CE15" i="13"/>
  <c r="CF15" i="13"/>
  <c r="CG15" i="13"/>
  <c r="CH15" i="13"/>
  <c r="CI15" i="13"/>
  <c r="CJ15" i="13"/>
  <c r="CK15" i="13"/>
  <c r="CL15" i="13"/>
  <c r="CM15" i="13"/>
  <c r="CN15" i="13"/>
  <c r="CO15" i="13"/>
  <c r="CP15" i="13"/>
  <c r="CQ15" i="13"/>
  <c r="CR15" i="13"/>
  <c r="CS15" i="13"/>
  <c r="Q46" i="21" l="1"/>
  <c r="R46" i="21" s="1"/>
  <c r="S46" i="21" s="1"/>
  <c r="T46" i="21" s="1"/>
  <c r="U46" i="21" s="1"/>
  <c r="V46" i="21" s="1"/>
  <c r="Q42" i="21"/>
  <c r="N45" i="21"/>
  <c r="O45" i="21" s="1"/>
  <c r="P45" i="21" s="1"/>
  <c r="Q45" i="21" s="1"/>
  <c r="R45" i="21" s="1"/>
  <c r="S45" i="21" s="1"/>
  <c r="T45" i="21" s="1"/>
  <c r="U45" i="21" s="1"/>
  <c r="V45" i="21" s="1"/>
  <c r="K43" i="21"/>
  <c r="CM2" i="23"/>
  <c r="CM9" i="23" s="1"/>
  <c r="CN2" i="23"/>
  <c r="CN9" i="23" s="1"/>
  <c r="CO2" i="23"/>
  <c r="CO9" i="23" s="1"/>
  <c r="CP2" i="23"/>
  <c r="CP9" i="23" s="1"/>
  <c r="CQ2" i="23"/>
  <c r="CQ9" i="23" s="1"/>
  <c r="CR2" i="23"/>
  <c r="CR9" i="23" s="1"/>
  <c r="CM3" i="23"/>
  <c r="CM10" i="23" s="1"/>
  <c r="CN3" i="23"/>
  <c r="CN10" i="23" s="1"/>
  <c r="CO3" i="23"/>
  <c r="CO10" i="23" s="1"/>
  <c r="CP3" i="23"/>
  <c r="CP10" i="23" s="1"/>
  <c r="CQ3" i="23"/>
  <c r="CQ10" i="23" s="1"/>
  <c r="CR3" i="23"/>
  <c r="CR10" i="23" s="1"/>
  <c r="CM4" i="23"/>
  <c r="CM11" i="23" s="1"/>
  <c r="CN4" i="23"/>
  <c r="CN11" i="23" s="1"/>
  <c r="CO4" i="23"/>
  <c r="CO11" i="23" s="1"/>
  <c r="CP4" i="23"/>
  <c r="CP11" i="23" s="1"/>
  <c r="CQ4" i="23"/>
  <c r="CQ11" i="23" s="1"/>
  <c r="CR4" i="23"/>
  <c r="CR11" i="23" s="1"/>
  <c r="CM5" i="23"/>
  <c r="CM12" i="23" s="1"/>
  <c r="CN5" i="23"/>
  <c r="CN12" i="23" s="1"/>
  <c r="CO5" i="23"/>
  <c r="CO12" i="23" s="1"/>
  <c r="CP5" i="23"/>
  <c r="CP12" i="23" s="1"/>
  <c r="CQ5" i="23"/>
  <c r="CQ12" i="23" s="1"/>
  <c r="CR5" i="23"/>
  <c r="CR12" i="23" s="1"/>
  <c r="CM6" i="23"/>
  <c r="CM13" i="23" s="1"/>
  <c r="CN6" i="23"/>
  <c r="CN13" i="23" s="1"/>
  <c r="CO6" i="23"/>
  <c r="CO13" i="23" s="1"/>
  <c r="CP6" i="23"/>
  <c r="CP13" i="23" s="1"/>
  <c r="CQ6" i="23"/>
  <c r="CQ13" i="23" s="1"/>
  <c r="CR6" i="23"/>
  <c r="CR13" i="23" s="1"/>
  <c r="B2" i="23"/>
  <c r="B9" i="23" s="1"/>
  <c r="C2" i="23"/>
  <c r="C9" i="23" s="1"/>
  <c r="D2" i="23"/>
  <c r="D9" i="23" s="1"/>
  <c r="E2" i="23"/>
  <c r="E9" i="23" s="1"/>
  <c r="F2" i="23"/>
  <c r="F9" i="23" s="1"/>
  <c r="G2" i="23"/>
  <c r="G9" i="23" s="1"/>
  <c r="H2" i="23"/>
  <c r="H9" i="23" s="1"/>
  <c r="I2" i="23"/>
  <c r="I9" i="23" s="1"/>
  <c r="J2" i="23"/>
  <c r="J9" i="23" s="1"/>
  <c r="K2" i="23"/>
  <c r="K9" i="23" s="1"/>
  <c r="L2" i="23"/>
  <c r="L9" i="23" s="1"/>
  <c r="M2" i="23"/>
  <c r="M9" i="23" s="1"/>
  <c r="N2" i="23"/>
  <c r="N9" i="23" s="1"/>
  <c r="O2" i="23"/>
  <c r="O9" i="23" s="1"/>
  <c r="P2" i="23"/>
  <c r="P9" i="23" s="1"/>
  <c r="Q2" i="23"/>
  <c r="Q9" i="23" s="1"/>
  <c r="R2" i="23"/>
  <c r="R9" i="23" s="1"/>
  <c r="S2" i="23"/>
  <c r="S9" i="23" s="1"/>
  <c r="T2" i="23"/>
  <c r="T9" i="23" s="1"/>
  <c r="U2" i="23"/>
  <c r="U9" i="23" s="1"/>
  <c r="V2" i="23"/>
  <c r="V9" i="23" s="1"/>
  <c r="W2" i="23"/>
  <c r="W9" i="23" s="1"/>
  <c r="X2" i="23"/>
  <c r="X9" i="23" s="1"/>
  <c r="Y2" i="23"/>
  <c r="Y9" i="23" s="1"/>
  <c r="Z2" i="23"/>
  <c r="Z9" i="23" s="1"/>
  <c r="AA2" i="23"/>
  <c r="AA9" i="23" s="1"/>
  <c r="AB2" i="23"/>
  <c r="AB9" i="23" s="1"/>
  <c r="AC2" i="23"/>
  <c r="AC9" i="23" s="1"/>
  <c r="AD2" i="23"/>
  <c r="AD9" i="23" s="1"/>
  <c r="AE2" i="23"/>
  <c r="AE9" i="23" s="1"/>
  <c r="AF2" i="23"/>
  <c r="AF9" i="23" s="1"/>
  <c r="AG2" i="23"/>
  <c r="AG9" i="23" s="1"/>
  <c r="AH2" i="23"/>
  <c r="AH9" i="23" s="1"/>
  <c r="AI2" i="23"/>
  <c r="AI9" i="23" s="1"/>
  <c r="AJ2" i="23"/>
  <c r="AJ9" i="23" s="1"/>
  <c r="AK2" i="23"/>
  <c r="AK9" i="23" s="1"/>
  <c r="AL2" i="23"/>
  <c r="AL9" i="23" s="1"/>
  <c r="AM2" i="23"/>
  <c r="AM9" i="23" s="1"/>
  <c r="AN2" i="23"/>
  <c r="AN9" i="23" s="1"/>
  <c r="AO2" i="23"/>
  <c r="AO9" i="23" s="1"/>
  <c r="AP2" i="23"/>
  <c r="AP9" i="23" s="1"/>
  <c r="AQ2" i="23"/>
  <c r="AQ9" i="23" s="1"/>
  <c r="AR2" i="23"/>
  <c r="AR9" i="23" s="1"/>
  <c r="AS2" i="23"/>
  <c r="AS9" i="23" s="1"/>
  <c r="AT2" i="23"/>
  <c r="AT9" i="23" s="1"/>
  <c r="AU2" i="23"/>
  <c r="AU9" i="23" s="1"/>
  <c r="AV2" i="23"/>
  <c r="AV9" i="23" s="1"/>
  <c r="AW2" i="23"/>
  <c r="AW9" i="23" s="1"/>
  <c r="AX2" i="23"/>
  <c r="AX9" i="23" s="1"/>
  <c r="AY2" i="23"/>
  <c r="AY9" i="23" s="1"/>
  <c r="AZ2" i="23"/>
  <c r="AZ9" i="23" s="1"/>
  <c r="BA2" i="23"/>
  <c r="BA9" i="23" s="1"/>
  <c r="BB2" i="23"/>
  <c r="BB9" i="23" s="1"/>
  <c r="BC2" i="23"/>
  <c r="BC9" i="23" s="1"/>
  <c r="BD2" i="23"/>
  <c r="BD9" i="23" s="1"/>
  <c r="BE2" i="23"/>
  <c r="BE9" i="23" s="1"/>
  <c r="BF2" i="23"/>
  <c r="BF9" i="23" s="1"/>
  <c r="BG2" i="23"/>
  <c r="BG9" i="23" s="1"/>
  <c r="BH2" i="23"/>
  <c r="BH9" i="23" s="1"/>
  <c r="BI2" i="23"/>
  <c r="BI9" i="23" s="1"/>
  <c r="BJ2" i="23"/>
  <c r="BJ9" i="23" s="1"/>
  <c r="BK2" i="23"/>
  <c r="BK9" i="23" s="1"/>
  <c r="BL2" i="23"/>
  <c r="BL9" i="23" s="1"/>
  <c r="BM2" i="23"/>
  <c r="BM9" i="23" s="1"/>
  <c r="BN2" i="23"/>
  <c r="BN9" i="23" s="1"/>
  <c r="BO2" i="23"/>
  <c r="BO9" i="23" s="1"/>
  <c r="BP2" i="23"/>
  <c r="BP9" i="23" s="1"/>
  <c r="BQ2" i="23"/>
  <c r="BQ9" i="23" s="1"/>
  <c r="BR2" i="23"/>
  <c r="BR9" i="23" s="1"/>
  <c r="BS2" i="23"/>
  <c r="BS9" i="23" s="1"/>
  <c r="BT2" i="23"/>
  <c r="BT9" i="23" s="1"/>
  <c r="BU2" i="23"/>
  <c r="BU9" i="23" s="1"/>
  <c r="BV2" i="23"/>
  <c r="BV9" i="23" s="1"/>
  <c r="BW2" i="23"/>
  <c r="BW9" i="23" s="1"/>
  <c r="BX2" i="23"/>
  <c r="BX9" i="23" s="1"/>
  <c r="BY2" i="23"/>
  <c r="BY9" i="23" s="1"/>
  <c r="BZ2" i="23"/>
  <c r="BZ9" i="23" s="1"/>
  <c r="CA2" i="23"/>
  <c r="CA9" i="23" s="1"/>
  <c r="CB2" i="23"/>
  <c r="CB9" i="23" s="1"/>
  <c r="CC2" i="23"/>
  <c r="CC9" i="23" s="1"/>
  <c r="CD2" i="23"/>
  <c r="CD9" i="23" s="1"/>
  <c r="CE2" i="23"/>
  <c r="CE9" i="23" s="1"/>
  <c r="CF2" i="23"/>
  <c r="CF9" i="23" s="1"/>
  <c r="CG2" i="23"/>
  <c r="CG9" i="23" s="1"/>
  <c r="CH2" i="23"/>
  <c r="CH9" i="23" s="1"/>
  <c r="CI2" i="23"/>
  <c r="CI9" i="23" s="1"/>
  <c r="CJ2" i="23"/>
  <c r="CJ9" i="23" s="1"/>
  <c r="CK2" i="23"/>
  <c r="CK9" i="23" s="1"/>
  <c r="CL2" i="23"/>
  <c r="CL9" i="23" s="1"/>
  <c r="B3" i="23"/>
  <c r="B10" i="23" s="1"/>
  <c r="C3" i="23"/>
  <c r="C10" i="23" s="1"/>
  <c r="D3" i="23"/>
  <c r="D10" i="23" s="1"/>
  <c r="E3" i="23"/>
  <c r="E10" i="23" s="1"/>
  <c r="F3" i="23"/>
  <c r="F10" i="23" s="1"/>
  <c r="G3" i="23"/>
  <c r="G10" i="23" s="1"/>
  <c r="H3" i="23"/>
  <c r="H10" i="23" s="1"/>
  <c r="I3" i="23"/>
  <c r="I10" i="23" s="1"/>
  <c r="J3" i="23"/>
  <c r="J10" i="23" s="1"/>
  <c r="K3" i="23"/>
  <c r="K10" i="23" s="1"/>
  <c r="L3" i="23"/>
  <c r="L10" i="23" s="1"/>
  <c r="M3" i="23"/>
  <c r="M10" i="23" s="1"/>
  <c r="N3" i="23"/>
  <c r="N10" i="23" s="1"/>
  <c r="O3" i="23"/>
  <c r="O10" i="23" s="1"/>
  <c r="P3" i="23"/>
  <c r="P10" i="23" s="1"/>
  <c r="Q3" i="23"/>
  <c r="Q10" i="23" s="1"/>
  <c r="R3" i="23"/>
  <c r="R10" i="23" s="1"/>
  <c r="S3" i="23"/>
  <c r="S10" i="23" s="1"/>
  <c r="T3" i="23"/>
  <c r="T10" i="23" s="1"/>
  <c r="U3" i="23"/>
  <c r="U10" i="23" s="1"/>
  <c r="V3" i="23"/>
  <c r="V10" i="23" s="1"/>
  <c r="W3" i="23"/>
  <c r="W10" i="23" s="1"/>
  <c r="X3" i="23"/>
  <c r="X10" i="23" s="1"/>
  <c r="Y3" i="23"/>
  <c r="Y10" i="23" s="1"/>
  <c r="Z3" i="23"/>
  <c r="Z10" i="23" s="1"/>
  <c r="AA3" i="23"/>
  <c r="AA10" i="23" s="1"/>
  <c r="AB3" i="23"/>
  <c r="AB10" i="23" s="1"/>
  <c r="AC3" i="23"/>
  <c r="AC10" i="23" s="1"/>
  <c r="AD3" i="23"/>
  <c r="AD10" i="23" s="1"/>
  <c r="AE3" i="23"/>
  <c r="AE10" i="23" s="1"/>
  <c r="AF3" i="23"/>
  <c r="AF10" i="23" s="1"/>
  <c r="AG3" i="23"/>
  <c r="AG10" i="23" s="1"/>
  <c r="AH3" i="23"/>
  <c r="AH10" i="23" s="1"/>
  <c r="AI3" i="23"/>
  <c r="AI10" i="23" s="1"/>
  <c r="AJ3" i="23"/>
  <c r="AJ10" i="23" s="1"/>
  <c r="AK3" i="23"/>
  <c r="AK10" i="23" s="1"/>
  <c r="AL3" i="23"/>
  <c r="AL10" i="23" s="1"/>
  <c r="AM3" i="23"/>
  <c r="AM10" i="23" s="1"/>
  <c r="AN3" i="23"/>
  <c r="AN10" i="23" s="1"/>
  <c r="AO3" i="23"/>
  <c r="AO10" i="23" s="1"/>
  <c r="AP3" i="23"/>
  <c r="AP10" i="23" s="1"/>
  <c r="AQ3" i="23"/>
  <c r="AQ10" i="23" s="1"/>
  <c r="AR3" i="23"/>
  <c r="AR10" i="23" s="1"/>
  <c r="AS3" i="23"/>
  <c r="AS10" i="23" s="1"/>
  <c r="AT3" i="23"/>
  <c r="AT10" i="23" s="1"/>
  <c r="AU3" i="23"/>
  <c r="AU10" i="23" s="1"/>
  <c r="AV3" i="23"/>
  <c r="AV10" i="23" s="1"/>
  <c r="AW3" i="23"/>
  <c r="AW10" i="23" s="1"/>
  <c r="AX3" i="23"/>
  <c r="AX10" i="23" s="1"/>
  <c r="AY3" i="23"/>
  <c r="AY10" i="23" s="1"/>
  <c r="AZ3" i="23"/>
  <c r="AZ10" i="23" s="1"/>
  <c r="BA3" i="23"/>
  <c r="BA10" i="23" s="1"/>
  <c r="BB3" i="23"/>
  <c r="BB10" i="23" s="1"/>
  <c r="BC3" i="23"/>
  <c r="BC10" i="23" s="1"/>
  <c r="BD3" i="23"/>
  <c r="BD10" i="23" s="1"/>
  <c r="BE3" i="23"/>
  <c r="BE10" i="23" s="1"/>
  <c r="BF3" i="23"/>
  <c r="BF10" i="23" s="1"/>
  <c r="BG3" i="23"/>
  <c r="BG10" i="23" s="1"/>
  <c r="BH3" i="23"/>
  <c r="BH10" i="23" s="1"/>
  <c r="BI3" i="23"/>
  <c r="BI10" i="23" s="1"/>
  <c r="BJ3" i="23"/>
  <c r="BJ10" i="23" s="1"/>
  <c r="BK3" i="23"/>
  <c r="BK10" i="23" s="1"/>
  <c r="BL3" i="23"/>
  <c r="BL10" i="23" s="1"/>
  <c r="BM3" i="23"/>
  <c r="BM10" i="23" s="1"/>
  <c r="BN3" i="23"/>
  <c r="BN10" i="23" s="1"/>
  <c r="BO3" i="23"/>
  <c r="BO10" i="23" s="1"/>
  <c r="BP3" i="23"/>
  <c r="BP10" i="23" s="1"/>
  <c r="BQ3" i="23"/>
  <c r="BQ10" i="23" s="1"/>
  <c r="BR3" i="23"/>
  <c r="BR10" i="23" s="1"/>
  <c r="BS3" i="23"/>
  <c r="BS10" i="23" s="1"/>
  <c r="BT3" i="23"/>
  <c r="BT10" i="23" s="1"/>
  <c r="BU3" i="23"/>
  <c r="BU10" i="23" s="1"/>
  <c r="BV3" i="23"/>
  <c r="BV10" i="23" s="1"/>
  <c r="BW3" i="23"/>
  <c r="BW10" i="23" s="1"/>
  <c r="BX3" i="23"/>
  <c r="BX10" i="23" s="1"/>
  <c r="BY3" i="23"/>
  <c r="BY10" i="23" s="1"/>
  <c r="BZ3" i="23"/>
  <c r="BZ10" i="23" s="1"/>
  <c r="CA3" i="23"/>
  <c r="CA10" i="23" s="1"/>
  <c r="CB3" i="23"/>
  <c r="CB10" i="23" s="1"/>
  <c r="CC3" i="23"/>
  <c r="CC10" i="23" s="1"/>
  <c r="CD3" i="23"/>
  <c r="CD10" i="23" s="1"/>
  <c r="CE3" i="23"/>
  <c r="CE10" i="23" s="1"/>
  <c r="CF3" i="23"/>
  <c r="CF10" i="23" s="1"/>
  <c r="CG3" i="23"/>
  <c r="CG10" i="23" s="1"/>
  <c r="CH3" i="23"/>
  <c r="CH10" i="23" s="1"/>
  <c r="CI3" i="23"/>
  <c r="CI10" i="23" s="1"/>
  <c r="CJ3" i="23"/>
  <c r="CJ10" i="23" s="1"/>
  <c r="CK3" i="23"/>
  <c r="CK10" i="23" s="1"/>
  <c r="CL3" i="23"/>
  <c r="CL10" i="23" s="1"/>
  <c r="B4" i="23"/>
  <c r="B11" i="23" s="1"/>
  <c r="C4" i="23"/>
  <c r="C11" i="23" s="1"/>
  <c r="D4" i="23"/>
  <c r="D11" i="23" s="1"/>
  <c r="E4" i="23"/>
  <c r="E11" i="23" s="1"/>
  <c r="F4" i="23"/>
  <c r="F11" i="23" s="1"/>
  <c r="G4" i="23"/>
  <c r="G11" i="23" s="1"/>
  <c r="H4" i="23"/>
  <c r="H11" i="23" s="1"/>
  <c r="I4" i="23"/>
  <c r="I11" i="23" s="1"/>
  <c r="J4" i="23"/>
  <c r="J11" i="23" s="1"/>
  <c r="K4" i="23"/>
  <c r="K11" i="23" s="1"/>
  <c r="L4" i="23"/>
  <c r="L11" i="23" s="1"/>
  <c r="M4" i="23"/>
  <c r="M11" i="23" s="1"/>
  <c r="N4" i="23"/>
  <c r="N11" i="23" s="1"/>
  <c r="O4" i="23"/>
  <c r="O11" i="23" s="1"/>
  <c r="P4" i="23"/>
  <c r="P11" i="23" s="1"/>
  <c r="Q4" i="23"/>
  <c r="Q11" i="23" s="1"/>
  <c r="R4" i="23"/>
  <c r="R11" i="23" s="1"/>
  <c r="S4" i="23"/>
  <c r="S11" i="23" s="1"/>
  <c r="T4" i="23"/>
  <c r="T11" i="23" s="1"/>
  <c r="U4" i="23"/>
  <c r="U11" i="23" s="1"/>
  <c r="V4" i="23"/>
  <c r="V11" i="23" s="1"/>
  <c r="W4" i="23"/>
  <c r="W11" i="23" s="1"/>
  <c r="X4" i="23"/>
  <c r="X11" i="23" s="1"/>
  <c r="Y4" i="23"/>
  <c r="Y11" i="23" s="1"/>
  <c r="Z4" i="23"/>
  <c r="Z11" i="23" s="1"/>
  <c r="AA4" i="23"/>
  <c r="AA11" i="23" s="1"/>
  <c r="AB4" i="23"/>
  <c r="AB11" i="23" s="1"/>
  <c r="AC4" i="23"/>
  <c r="AC11" i="23" s="1"/>
  <c r="AD4" i="23"/>
  <c r="AD11" i="23" s="1"/>
  <c r="AE4" i="23"/>
  <c r="AE11" i="23" s="1"/>
  <c r="AF4" i="23"/>
  <c r="AF11" i="23" s="1"/>
  <c r="AG4" i="23"/>
  <c r="AG11" i="23" s="1"/>
  <c r="AH4" i="23"/>
  <c r="AH11" i="23" s="1"/>
  <c r="AI4" i="23"/>
  <c r="AI11" i="23" s="1"/>
  <c r="AJ4" i="23"/>
  <c r="AJ11" i="23" s="1"/>
  <c r="AK4" i="23"/>
  <c r="AK11" i="23" s="1"/>
  <c r="AL4" i="23"/>
  <c r="AL11" i="23" s="1"/>
  <c r="AM4" i="23"/>
  <c r="AM11" i="23" s="1"/>
  <c r="AN4" i="23"/>
  <c r="AN11" i="23" s="1"/>
  <c r="AO4" i="23"/>
  <c r="AO11" i="23" s="1"/>
  <c r="AP4" i="23"/>
  <c r="AP11" i="23" s="1"/>
  <c r="AQ4" i="23"/>
  <c r="AQ11" i="23" s="1"/>
  <c r="AR4" i="23"/>
  <c r="AR11" i="23" s="1"/>
  <c r="AS4" i="23"/>
  <c r="AS11" i="23" s="1"/>
  <c r="AT4" i="23"/>
  <c r="AT11" i="23" s="1"/>
  <c r="AU4" i="23"/>
  <c r="AU11" i="23" s="1"/>
  <c r="AV4" i="23"/>
  <c r="AV11" i="23" s="1"/>
  <c r="AW4" i="23"/>
  <c r="AW11" i="23" s="1"/>
  <c r="AX4" i="23"/>
  <c r="AX11" i="23" s="1"/>
  <c r="AY4" i="23"/>
  <c r="AY11" i="23" s="1"/>
  <c r="AZ4" i="23"/>
  <c r="AZ11" i="23" s="1"/>
  <c r="BA4" i="23"/>
  <c r="BA11" i="23" s="1"/>
  <c r="BB4" i="23"/>
  <c r="BB11" i="23" s="1"/>
  <c r="BC4" i="23"/>
  <c r="BC11" i="23" s="1"/>
  <c r="BD4" i="23"/>
  <c r="BD11" i="23" s="1"/>
  <c r="BE4" i="23"/>
  <c r="BE11" i="23" s="1"/>
  <c r="BF4" i="23"/>
  <c r="BF11" i="23" s="1"/>
  <c r="BG4" i="23"/>
  <c r="BG11" i="23" s="1"/>
  <c r="BH4" i="23"/>
  <c r="BH11" i="23" s="1"/>
  <c r="BI4" i="23"/>
  <c r="BI11" i="23" s="1"/>
  <c r="BJ4" i="23"/>
  <c r="BJ11" i="23" s="1"/>
  <c r="BK4" i="23"/>
  <c r="BK11" i="23" s="1"/>
  <c r="BL4" i="23"/>
  <c r="BL11" i="23" s="1"/>
  <c r="BM4" i="23"/>
  <c r="BM11" i="23" s="1"/>
  <c r="BN4" i="23"/>
  <c r="BN11" i="23" s="1"/>
  <c r="BO4" i="23"/>
  <c r="BO11" i="23" s="1"/>
  <c r="BP4" i="23"/>
  <c r="BP11" i="23" s="1"/>
  <c r="BQ4" i="23"/>
  <c r="BQ11" i="23" s="1"/>
  <c r="BR4" i="23"/>
  <c r="BR11" i="23" s="1"/>
  <c r="BS4" i="23"/>
  <c r="BS11" i="23" s="1"/>
  <c r="BT4" i="23"/>
  <c r="BT11" i="23" s="1"/>
  <c r="BU4" i="23"/>
  <c r="BU11" i="23" s="1"/>
  <c r="BV4" i="23"/>
  <c r="BV11" i="23" s="1"/>
  <c r="BW4" i="23"/>
  <c r="BW11" i="23" s="1"/>
  <c r="BX4" i="23"/>
  <c r="BX11" i="23" s="1"/>
  <c r="BY4" i="23"/>
  <c r="BY11" i="23" s="1"/>
  <c r="BZ4" i="23"/>
  <c r="BZ11" i="23" s="1"/>
  <c r="CA4" i="23"/>
  <c r="CA11" i="23" s="1"/>
  <c r="CB4" i="23"/>
  <c r="CB11" i="23" s="1"/>
  <c r="CC4" i="23"/>
  <c r="CC11" i="23" s="1"/>
  <c r="CD4" i="23"/>
  <c r="CD11" i="23" s="1"/>
  <c r="CE4" i="23"/>
  <c r="CE11" i="23" s="1"/>
  <c r="CF4" i="23"/>
  <c r="CF11" i="23" s="1"/>
  <c r="CG4" i="23"/>
  <c r="CG11" i="23" s="1"/>
  <c r="CH4" i="23"/>
  <c r="CH11" i="23" s="1"/>
  <c r="CI4" i="23"/>
  <c r="CI11" i="23" s="1"/>
  <c r="CJ4" i="23"/>
  <c r="CJ11" i="23" s="1"/>
  <c r="CK4" i="23"/>
  <c r="CK11" i="23" s="1"/>
  <c r="CL4" i="23"/>
  <c r="CL11" i="23" s="1"/>
  <c r="B5" i="23"/>
  <c r="B12" i="23" s="1"/>
  <c r="C5" i="23"/>
  <c r="C12" i="23" s="1"/>
  <c r="D5" i="23"/>
  <c r="D12" i="23" s="1"/>
  <c r="E5" i="23"/>
  <c r="E12" i="23" s="1"/>
  <c r="F5" i="23"/>
  <c r="F12" i="23" s="1"/>
  <c r="G5" i="23"/>
  <c r="G12" i="23" s="1"/>
  <c r="H5" i="23"/>
  <c r="H12" i="23" s="1"/>
  <c r="I5" i="23"/>
  <c r="I12" i="23" s="1"/>
  <c r="J5" i="23"/>
  <c r="J12" i="23" s="1"/>
  <c r="K5" i="23"/>
  <c r="K12" i="23" s="1"/>
  <c r="L5" i="23"/>
  <c r="L12" i="23" s="1"/>
  <c r="M5" i="23"/>
  <c r="M12" i="23" s="1"/>
  <c r="N5" i="23"/>
  <c r="N12" i="23" s="1"/>
  <c r="O5" i="23"/>
  <c r="O12" i="23" s="1"/>
  <c r="P5" i="23"/>
  <c r="P12" i="23" s="1"/>
  <c r="Q5" i="23"/>
  <c r="Q12" i="23" s="1"/>
  <c r="R5" i="23"/>
  <c r="R12" i="23" s="1"/>
  <c r="S5" i="23"/>
  <c r="S12" i="23" s="1"/>
  <c r="T5" i="23"/>
  <c r="T12" i="23" s="1"/>
  <c r="U5" i="23"/>
  <c r="U12" i="23" s="1"/>
  <c r="V5" i="23"/>
  <c r="V12" i="23" s="1"/>
  <c r="W5" i="23"/>
  <c r="W12" i="23" s="1"/>
  <c r="X5" i="23"/>
  <c r="X12" i="23" s="1"/>
  <c r="Y5" i="23"/>
  <c r="Y12" i="23" s="1"/>
  <c r="Z5" i="23"/>
  <c r="Z12" i="23" s="1"/>
  <c r="AA5" i="23"/>
  <c r="AA12" i="23" s="1"/>
  <c r="AB5" i="23"/>
  <c r="AB12" i="23" s="1"/>
  <c r="AC5" i="23"/>
  <c r="AC12" i="23" s="1"/>
  <c r="AD5" i="23"/>
  <c r="AD12" i="23" s="1"/>
  <c r="AE5" i="23"/>
  <c r="AE12" i="23" s="1"/>
  <c r="AF5" i="23"/>
  <c r="AF12" i="23" s="1"/>
  <c r="AG5" i="23"/>
  <c r="AG12" i="23" s="1"/>
  <c r="AH5" i="23"/>
  <c r="AH12" i="23" s="1"/>
  <c r="AI5" i="23"/>
  <c r="AI12" i="23" s="1"/>
  <c r="AJ5" i="23"/>
  <c r="AJ12" i="23" s="1"/>
  <c r="AK5" i="23"/>
  <c r="AK12" i="23" s="1"/>
  <c r="AL5" i="23"/>
  <c r="AL12" i="23" s="1"/>
  <c r="AM5" i="23"/>
  <c r="AM12" i="23" s="1"/>
  <c r="AN5" i="23"/>
  <c r="AN12" i="23" s="1"/>
  <c r="AO5" i="23"/>
  <c r="AO12" i="23" s="1"/>
  <c r="AP5" i="23"/>
  <c r="AP12" i="23" s="1"/>
  <c r="AQ5" i="23"/>
  <c r="AQ12" i="23" s="1"/>
  <c r="AR5" i="23"/>
  <c r="AR12" i="23" s="1"/>
  <c r="AS5" i="23"/>
  <c r="AS12" i="23" s="1"/>
  <c r="AT5" i="23"/>
  <c r="AT12" i="23" s="1"/>
  <c r="AU5" i="23"/>
  <c r="AU12" i="23" s="1"/>
  <c r="AV5" i="23"/>
  <c r="AV12" i="23" s="1"/>
  <c r="AW5" i="23"/>
  <c r="AW12" i="23" s="1"/>
  <c r="AX5" i="23"/>
  <c r="AX12" i="23" s="1"/>
  <c r="AY5" i="23"/>
  <c r="AY12" i="23" s="1"/>
  <c r="AZ5" i="23"/>
  <c r="AZ12" i="23" s="1"/>
  <c r="BA5" i="23"/>
  <c r="BA12" i="23" s="1"/>
  <c r="BB5" i="23"/>
  <c r="BB12" i="23" s="1"/>
  <c r="BC5" i="23"/>
  <c r="BC12" i="23" s="1"/>
  <c r="BD5" i="23"/>
  <c r="BD12" i="23" s="1"/>
  <c r="BE5" i="23"/>
  <c r="BE12" i="23" s="1"/>
  <c r="BF5" i="23"/>
  <c r="BF12" i="23" s="1"/>
  <c r="BG5" i="23"/>
  <c r="BG12" i="23" s="1"/>
  <c r="BH5" i="23"/>
  <c r="BH12" i="23" s="1"/>
  <c r="BI5" i="23"/>
  <c r="BI12" i="23" s="1"/>
  <c r="BJ5" i="23"/>
  <c r="BJ12" i="23" s="1"/>
  <c r="BK5" i="23"/>
  <c r="BK12" i="23" s="1"/>
  <c r="BL5" i="23"/>
  <c r="BL12" i="23" s="1"/>
  <c r="BM5" i="23"/>
  <c r="BM12" i="23" s="1"/>
  <c r="BN5" i="23"/>
  <c r="BN12" i="23" s="1"/>
  <c r="BO5" i="23"/>
  <c r="BO12" i="23" s="1"/>
  <c r="BP5" i="23"/>
  <c r="BP12" i="23" s="1"/>
  <c r="BQ5" i="23"/>
  <c r="BQ12" i="23" s="1"/>
  <c r="BR5" i="23"/>
  <c r="BR12" i="23" s="1"/>
  <c r="BS5" i="23"/>
  <c r="BS12" i="23" s="1"/>
  <c r="BT5" i="23"/>
  <c r="BT12" i="23" s="1"/>
  <c r="BU5" i="23"/>
  <c r="BU12" i="23" s="1"/>
  <c r="BV5" i="23"/>
  <c r="BV12" i="23" s="1"/>
  <c r="BW5" i="23"/>
  <c r="BW12" i="23" s="1"/>
  <c r="BX5" i="23"/>
  <c r="BX12" i="23" s="1"/>
  <c r="BY5" i="23"/>
  <c r="BY12" i="23" s="1"/>
  <c r="BZ5" i="23"/>
  <c r="BZ12" i="23" s="1"/>
  <c r="CA5" i="23"/>
  <c r="CA12" i="23" s="1"/>
  <c r="CB5" i="23"/>
  <c r="CB12" i="23" s="1"/>
  <c r="CC5" i="23"/>
  <c r="CC12" i="23" s="1"/>
  <c r="CD5" i="23"/>
  <c r="CD12" i="23" s="1"/>
  <c r="CE5" i="23"/>
  <c r="CE12" i="23" s="1"/>
  <c r="CF5" i="23"/>
  <c r="CF12" i="23" s="1"/>
  <c r="CG5" i="23"/>
  <c r="CG12" i="23" s="1"/>
  <c r="CH5" i="23"/>
  <c r="CH12" i="23" s="1"/>
  <c r="CI5" i="23"/>
  <c r="CI12" i="23" s="1"/>
  <c r="CJ5" i="23"/>
  <c r="CJ12" i="23" s="1"/>
  <c r="CK5" i="23"/>
  <c r="CK12" i="23" s="1"/>
  <c r="CL5" i="23"/>
  <c r="CL12" i="23" s="1"/>
  <c r="B6" i="23"/>
  <c r="B13" i="23" s="1"/>
  <c r="C6" i="23"/>
  <c r="C13" i="23" s="1"/>
  <c r="D6" i="23"/>
  <c r="D13" i="23" s="1"/>
  <c r="E6" i="23"/>
  <c r="E13" i="23" s="1"/>
  <c r="F6" i="23"/>
  <c r="F13" i="23" s="1"/>
  <c r="G6" i="23"/>
  <c r="G13" i="23" s="1"/>
  <c r="H6" i="23"/>
  <c r="H13" i="23" s="1"/>
  <c r="I6" i="23"/>
  <c r="I13" i="23" s="1"/>
  <c r="J6" i="23"/>
  <c r="J13" i="23" s="1"/>
  <c r="K6" i="23"/>
  <c r="K13" i="23" s="1"/>
  <c r="L6" i="23"/>
  <c r="L13" i="23" s="1"/>
  <c r="M6" i="23"/>
  <c r="M13" i="23" s="1"/>
  <c r="N6" i="23"/>
  <c r="N13" i="23" s="1"/>
  <c r="O6" i="23"/>
  <c r="O13" i="23" s="1"/>
  <c r="P6" i="23"/>
  <c r="P13" i="23" s="1"/>
  <c r="Q6" i="23"/>
  <c r="Q13" i="23" s="1"/>
  <c r="R6" i="23"/>
  <c r="R13" i="23" s="1"/>
  <c r="S6" i="23"/>
  <c r="S13" i="23" s="1"/>
  <c r="T6" i="23"/>
  <c r="T13" i="23" s="1"/>
  <c r="U6" i="23"/>
  <c r="U13" i="23" s="1"/>
  <c r="V6" i="23"/>
  <c r="V13" i="23" s="1"/>
  <c r="W6" i="23"/>
  <c r="W13" i="23" s="1"/>
  <c r="X6" i="23"/>
  <c r="X13" i="23" s="1"/>
  <c r="Y6" i="23"/>
  <c r="Y13" i="23" s="1"/>
  <c r="Z6" i="23"/>
  <c r="Z13" i="23" s="1"/>
  <c r="AA6" i="23"/>
  <c r="AA13" i="23" s="1"/>
  <c r="AB6" i="23"/>
  <c r="AB13" i="23" s="1"/>
  <c r="AC6" i="23"/>
  <c r="AC13" i="23" s="1"/>
  <c r="AD6" i="23"/>
  <c r="AD13" i="23" s="1"/>
  <c r="AE6" i="23"/>
  <c r="AE13" i="23" s="1"/>
  <c r="AF6" i="23"/>
  <c r="AF13" i="23" s="1"/>
  <c r="AG6" i="23"/>
  <c r="AG13" i="23" s="1"/>
  <c r="AH6" i="23"/>
  <c r="AH13" i="23" s="1"/>
  <c r="AI6" i="23"/>
  <c r="AI13" i="23" s="1"/>
  <c r="AJ6" i="23"/>
  <c r="AJ13" i="23" s="1"/>
  <c r="AK6" i="23"/>
  <c r="AK13" i="23" s="1"/>
  <c r="AL6" i="23"/>
  <c r="AL13" i="23" s="1"/>
  <c r="AM6" i="23"/>
  <c r="AM13" i="23" s="1"/>
  <c r="AN6" i="23"/>
  <c r="AN13" i="23" s="1"/>
  <c r="AO6" i="23"/>
  <c r="AO13" i="23" s="1"/>
  <c r="AP6" i="23"/>
  <c r="AP13" i="23" s="1"/>
  <c r="AQ6" i="23"/>
  <c r="AQ13" i="23" s="1"/>
  <c r="AR6" i="23"/>
  <c r="AR13" i="23" s="1"/>
  <c r="AS6" i="23"/>
  <c r="AS13" i="23" s="1"/>
  <c r="AT6" i="23"/>
  <c r="AT13" i="23" s="1"/>
  <c r="AU6" i="23"/>
  <c r="AU13" i="23" s="1"/>
  <c r="AV6" i="23"/>
  <c r="AV13" i="23" s="1"/>
  <c r="AW6" i="23"/>
  <c r="AW13" i="23" s="1"/>
  <c r="AX6" i="23"/>
  <c r="AX13" i="23" s="1"/>
  <c r="AY6" i="23"/>
  <c r="AY13" i="23" s="1"/>
  <c r="AZ6" i="23"/>
  <c r="AZ13" i="23" s="1"/>
  <c r="BA6" i="23"/>
  <c r="BA13" i="23" s="1"/>
  <c r="BB6" i="23"/>
  <c r="BB13" i="23" s="1"/>
  <c r="BC6" i="23"/>
  <c r="BC13" i="23" s="1"/>
  <c r="BD6" i="23"/>
  <c r="BD13" i="23" s="1"/>
  <c r="BE6" i="23"/>
  <c r="BE13" i="23" s="1"/>
  <c r="BF6" i="23"/>
  <c r="BF13" i="23" s="1"/>
  <c r="BG6" i="23"/>
  <c r="BG13" i="23" s="1"/>
  <c r="BH6" i="23"/>
  <c r="BH13" i="23" s="1"/>
  <c r="BI6" i="23"/>
  <c r="BI13" i="23" s="1"/>
  <c r="BJ6" i="23"/>
  <c r="BJ13" i="23" s="1"/>
  <c r="BK6" i="23"/>
  <c r="BK13" i="23" s="1"/>
  <c r="BL6" i="23"/>
  <c r="BL13" i="23" s="1"/>
  <c r="BM6" i="23"/>
  <c r="BM13" i="23" s="1"/>
  <c r="BN6" i="23"/>
  <c r="BN13" i="23" s="1"/>
  <c r="BO6" i="23"/>
  <c r="BO13" i="23" s="1"/>
  <c r="BP6" i="23"/>
  <c r="BP13" i="23" s="1"/>
  <c r="BQ6" i="23"/>
  <c r="BQ13" i="23" s="1"/>
  <c r="BR6" i="23"/>
  <c r="BR13" i="23" s="1"/>
  <c r="BS6" i="23"/>
  <c r="BS13" i="23" s="1"/>
  <c r="BT6" i="23"/>
  <c r="BT13" i="23" s="1"/>
  <c r="BU6" i="23"/>
  <c r="BU13" i="23" s="1"/>
  <c r="BV6" i="23"/>
  <c r="BV13" i="23" s="1"/>
  <c r="BW6" i="23"/>
  <c r="BW13" i="23" s="1"/>
  <c r="BX6" i="23"/>
  <c r="BX13" i="23" s="1"/>
  <c r="BY6" i="23"/>
  <c r="BY13" i="23" s="1"/>
  <c r="BZ6" i="23"/>
  <c r="BZ13" i="23" s="1"/>
  <c r="CA6" i="23"/>
  <c r="CA13" i="23" s="1"/>
  <c r="CB6" i="23"/>
  <c r="CB13" i="23" s="1"/>
  <c r="CC6" i="23"/>
  <c r="CC13" i="23" s="1"/>
  <c r="CD6" i="23"/>
  <c r="CD13" i="23" s="1"/>
  <c r="CE6" i="23"/>
  <c r="CE13" i="23" s="1"/>
  <c r="CF6" i="23"/>
  <c r="CF13" i="23" s="1"/>
  <c r="CG6" i="23"/>
  <c r="CG13" i="23" s="1"/>
  <c r="CH6" i="23"/>
  <c r="CH13" i="23" s="1"/>
  <c r="CI6" i="23"/>
  <c r="CI13" i="23" s="1"/>
  <c r="CJ6" i="23"/>
  <c r="CJ13" i="23" s="1"/>
  <c r="CK6" i="23"/>
  <c r="CK13" i="23" s="1"/>
  <c r="CL6" i="23"/>
  <c r="CL13" i="23" s="1"/>
  <c r="A3" i="23"/>
  <c r="A10" i="23" s="1"/>
  <c r="A4" i="23"/>
  <c r="A11" i="23" s="1"/>
  <c r="A5" i="23"/>
  <c r="A12" i="23" s="1"/>
  <c r="A6" i="23"/>
  <c r="A13" i="23" s="1"/>
  <c r="A2" i="23"/>
  <c r="A9" i="23" s="1"/>
  <c r="Q39" i="21" l="1"/>
  <c r="R42" i="21"/>
  <c r="O41" i="21"/>
  <c r="N38" i="21"/>
  <c r="G6" i="9"/>
  <c r="S42" i="21" l="1"/>
  <c r="R39" i="21"/>
  <c r="P41" i="21"/>
  <c r="O38" i="21"/>
  <c r="T42" i="21" l="1"/>
  <c r="S39" i="21"/>
  <c r="P38" i="21"/>
  <c r="F4" i="9"/>
  <c r="B3" i="15"/>
  <c r="U42" i="21" l="1"/>
  <c r="T39" i="21"/>
  <c r="R41" i="21"/>
  <c r="Q38" i="21"/>
  <c r="A7" i="22"/>
  <c r="B7" i="22"/>
  <c r="V42" i="21" l="1"/>
  <c r="U39" i="21"/>
  <c r="S41" i="21"/>
  <c r="R38" i="21"/>
  <c r="C7" i="22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O119" i="11" s="1"/>
  <c r="O125" i="11" s="1"/>
  <c r="P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B25" i="11"/>
  <c r="C25" i="11"/>
  <c r="D25" i="11"/>
  <c r="E25" i="11"/>
  <c r="F25" i="11"/>
  <c r="G25" i="11"/>
  <c r="H25" i="11"/>
  <c r="I25" i="11"/>
  <c r="J25" i="11"/>
  <c r="J120" i="11" s="1"/>
  <c r="J126" i="11" s="1"/>
  <c r="K25" i="11"/>
  <c r="L25" i="11"/>
  <c r="M25" i="11"/>
  <c r="N25" i="11"/>
  <c r="O25" i="11"/>
  <c r="P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B28" i="11"/>
  <c r="C28" i="11"/>
  <c r="D28" i="11"/>
  <c r="E28" i="11"/>
  <c r="E121" i="11" s="1"/>
  <c r="E127" i="11" s="1"/>
  <c r="F28" i="11"/>
  <c r="G28" i="11"/>
  <c r="H28" i="11"/>
  <c r="I28" i="11"/>
  <c r="J28" i="11"/>
  <c r="K28" i="11"/>
  <c r="L28" i="11"/>
  <c r="M28" i="11"/>
  <c r="M121" i="11" s="1"/>
  <c r="M127" i="11" s="1"/>
  <c r="N28" i="11"/>
  <c r="O28" i="11"/>
  <c r="P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B31" i="11"/>
  <c r="C31" i="11"/>
  <c r="D31" i="11"/>
  <c r="E31" i="11"/>
  <c r="F31" i="11"/>
  <c r="G31" i="11"/>
  <c r="H31" i="11"/>
  <c r="H122" i="11" s="1"/>
  <c r="H128" i="11" s="1"/>
  <c r="I31" i="11"/>
  <c r="J31" i="11"/>
  <c r="K31" i="11"/>
  <c r="L31" i="11"/>
  <c r="M31" i="11"/>
  <c r="N31" i="11"/>
  <c r="O31" i="11"/>
  <c r="P31" i="11"/>
  <c r="P122" i="11" s="1"/>
  <c r="P128" i="11" s="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B72" i="11"/>
  <c r="C72" i="11"/>
  <c r="C90" i="11" s="1"/>
  <c r="D72" i="11"/>
  <c r="D90" i="11" s="1"/>
  <c r="E72" i="11"/>
  <c r="E90" i="11" s="1"/>
  <c r="F72" i="11"/>
  <c r="F90" i="11" s="1"/>
  <c r="G72" i="11"/>
  <c r="G90" i="11" s="1"/>
  <c r="H72" i="11"/>
  <c r="H90" i="11" s="1"/>
  <c r="I72" i="11"/>
  <c r="I90" i="11" s="1"/>
  <c r="J72" i="11"/>
  <c r="J90" i="11" s="1"/>
  <c r="K72" i="11"/>
  <c r="K90" i="11" s="1"/>
  <c r="L72" i="11"/>
  <c r="L90" i="11" s="1"/>
  <c r="M72" i="11"/>
  <c r="M90" i="11" s="1"/>
  <c r="N72" i="11"/>
  <c r="N90" i="11" s="1"/>
  <c r="O72" i="11"/>
  <c r="O90" i="11" s="1"/>
  <c r="P72" i="11"/>
  <c r="P90" i="11" s="1"/>
  <c r="B73" i="11"/>
  <c r="B91" i="11" s="1"/>
  <c r="C73" i="11"/>
  <c r="C91" i="11" s="1"/>
  <c r="D73" i="11"/>
  <c r="D91" i="11" s="1"/>
  <c r="E73" i="11"/>
  <c r="E91" i="11" s="1"/>
  <c r="F73" i="11"/>
  <c r="F91" i="11" s="1"/>
  <c r="G73" i="11"/>
  <c r="G91" i="11" s="1"/>
  <c r="H73" i="11"/>
  <c r="H91" i="11" s="1"/>
  <c r="I73" i="11"/>
  <c r="I91" i="11" s="1"/>
  <c r="J73" i="11"/>
  <c r="J91" i="11" s="1"/>
  <c r="K73" i="11"/>
  <c r="K91" i="11" s="1"/>
  <c r="L73" i="11"/>
  <c r="L91" i="11" s="1"/>
  <c r="M73" i="11"/>
  <c r="M91" i="11" s="1"/>
  <c r="N73" i="11"/>
  <c r="N91" i="11" s="1"/>
  <c r="O73" i="11"/>
  <c r="O91" i="11" s="1"/>
  <c r="P73" i="11"/>
  <c r="P91" i="11" s="1"/>
  <c r="B74" i="11"/>
  <c r="B92" i="11" s="1"/>
  <c r="C74" i="11"/>
  <c r="C92" i="11" s="1"/>
  <c r="D74" i="11"/>
  <c r="D92" i="11" s="1"/>
  <c r="E74" i="11"/>
  <c r="E92" i="11" s="1"/>
  <c r="F74" i="11"/>
  <c r="F92" i="11" s="1"/>
  <c r="G74" i="11"/>
  <c r="G92" i="11" s="1"/>
  <c r="H74" i="11"/>
  <c r="H92" i="11" s="1"/>
  <c r="I74" i="11"/>
  <c r="I92" i="11" s="1"/>
  <c r="J74" i="11"/>
  <c r="J92" i="11" s="1"/>
  <c r="K74" i="11"/>
  <c r="K92" i="11" s="1"/>
  <c r="L74" i="11"/>
  <c r="L92" i="11" s="1"/>
  <c r="M74" i="11"/>
  <c r="M92" i="11" s="1"/>
  <c r="N74" i="11"/>
  <c r="N92" i="11" s="1"/>
  <c r="O74" i="11"/>
  <c r="O92" i="11" s="1"/>
  <c r="P74" i="11"/>
  <c r="P92" i="11" s="1"/>
  <c r="B75" i="11"/>
  <c r="B93" i="11" s="1"/>
  <c r="C75" i="11"/>
  <c r="D75" i="11"/>
  <c r="D93" i="11" s="1"/>
  <c r="E75" i="11"/>
  <c r="F75" i="11"/>
  <c r="F93" i="11" s="1"/>
  <c r="G75" i="11"/>
  <c r="G93" i="11" s="1"/>
  <c r="H75" i="11"/>
  <c r="H93" i="11" s="1"/>
  <c r="I75" i="11"/>
  <c r="I93" i="11" s="1"/>
  <c r="J75" i="11"/>
  <c r="J93" i="11" s="1"/>
  <c r="K75" i="11"/>
  <c r="L75" i="11"/>
  <c r="L93" i="11" s="1"/>
  <c r="M75" i="11"/>
  <c r="M93" i="11" s="1"/>
  <c r="N75" i="11"/>
  <c r="N93" i="11" s="1"/>
  <c r="O75" i="11"/>
  <c r="P75" i="11"/>
  <c r="P93" i="11" s="1"/>
  <c r="B76" i="11"/>
  <c r="C76" i="11"/>
  <c r="C94" i="11" s="1"/>
  <c r="D76" i="11"/>
  <c r="E76" i="11"/>
  <c r="E94" i="11" s="1"/>
  <c r="F76" i="11"/>
  <c r="F94" i="11" s="1"/>
  <c r="G76" i="11"/>
  <c r="G94" i="11" s="1"/>
  <c r="H76" i="11"/>
  <c r="I76" i="11"/>
  <c r="J76" i="11"/>
  <c r="K76" i="11"/>
  <c r="K94" i="11" s="1"/>
  <c r="L76" i="11"/>
  <c r="M76" i="11"/>
  <c r="N76" i="11"/>
  <c r="O76" i="11"/>
  <c r="O94" i="11" s="1"/>
  <c r="P76" i="11"/>
  <c r="B78" i="11"/>
  <c r="B79" i="11"/>
  <c r="B80" i="11"/>
  <c r="B81" i="11"/>
  <c r="B82" i="11"/>
  <c r="E93" i="11"/>
  <c r="E5" i="15"/>
  <c r="K10" i="7" s="1"/>
  <c r="B5" i="15"/>
  <c r="B4" i="15"/>
  <c r="D3" i="15"/>
  <c r="W42" i="21" l="1"/>
  <c r="W39" i="21" s="1"/>
  <c r="V39" i="21"/>
  <c r="T41" i="21"/>
  <c r="S38" i="21"/>
  <c r="C84" i="11"/>
  <c r="G85" i="11"/>
  <c r="I122" i="11"/>
  <c r="I128" i="11" s="1"/>
  <c r="G119" i="11"/>
  <c r="G125" i="11" s="1"/>
  <c r="M122" i="11"/>
  <c r="M128" i="11" s="1"/>
  <c r="E122" i="11"/>
  <c r="E128" i="11" s="1"/>
  <c r="J121" i="11"/>
  <c r="J127" i="11" s="1"/>
  <c r="B121" i="11"/>
  <c r="B127" i="11" s="1"/>
  <c r="O120" i="11"/>
  <c r="O126" i="11" s="1"/>
  <c r="G120" i="11"/>
  <c r="G126" i="11" s="1"/>
  <c r="L119" i="11"/>
  <c r="L125" i="11" s="1"/>
  <c r="D119" i="11"/>
  <c r="D125" i="11" s="1"/>
  <c r="I118" i="11"/>
  <c r="I124" i="11" s="1"/>
  <c r="L122" i="11"/>
  <c r="L128" i="11" s="1"/>
  <c r="D122" i="11"/>
  <c r="D128" i="11" s="1"/>
  <c r="I121" i="11"/>
  <c r="I127" i="11" s="1"/>
  <c r="N120" i="11"/>
  <c r="N126" i="11" s="1"/>
  <c r="F120" i="11"/>
  <c r="F126" i="11" s="1"/>
  <c r="K119" i="11"/>
  <c r="K125" i="11" s="1"/>
  <c r="N121" i="11"/>
  <c r="N127" i="11" s="1"/>
  <c r="F121" i="11"/>
  <c r="F127" i="11" s="1"/>
  <c r="K120" i="11"/>
  <c r="K126" i="11" s="1"/>
  <c r="C120" i="11"/>
  <c r="C126" i="11" s="1"/>
  <c r="P119" i="11"/>
  <c r="P125" i="11" s="1"/>
  <c r="H119" i="11"/>
  <c r="H125" i="11" s="1"/>
  <c r="M118" i="11"/>
  <c r="M124" i="11" s="1"/>
  <c r="E118" i="11"/>
  <c r="E124" i="11" s="1"/>
  <c r="L118" i="11"/>
  <c r="L124" i="11" s="1"/>
  <c r="F88" i="11"/>
  <c r="B86" i="11"/>
  <c r="E85" i="11"/>
  <c r="E120" i="11"/>
  <c r="E126" i="11" s="1"/>
  <c r="C121" i="11"/>
  <c r="C127" i="11" s="1"/>
  <c r="D120" i="11"/>
  <c r="D126" i="11" s="1"/>
  <c r="J118" i="11"/>
  <c r="J124" i="11" s="1"/>
  <c r="B120" i="11"/>
  <c r="B126" i="11" s="1"/>
  <c r="B118" i="11"/>
  <c r="B124" i="11" s="1"/>
  <c r="B122" i="11"/>
  <c r="B128" i="11" s="1"/>
  <c r="N85" i="11"/>
  <c r="G122" i="11"/>
  <c r="G128" i="11" s="1"/>
  <c r="P121" i="11"/>
  <c r="P127" i="11" s="1"/>
  <c r="L121" i="11"/>
  <c r="L127" i="11" s="1"/>
  <c r="H121" i="11"/>
  <c r="H127" i="11" s="1"/>
  <c r="D121" i="11"/>
  <c r="D127" i="11" s="1"/>
  <c r="M120" i="11"/>
  <c r="M126" i="11" s="1"/>
  <c r="N119" i="11"/>
  <c r="N125" i="11" s="1"/>
  <c r="J119" i="11"/>
  <c r="J125" i="11" s="1"/>
  <c r="F119" i="11"/>
  <c r="F125" i="11" s="1"/>
  <c r="K118" i="11"/>
  <c r="K124" i="11" s="1"/>
  <c r="F85" i="11"/>
  <c r="P85" i="11"/>
  <c r="O88" i="11"/>
  <c r="E88" i="11"/>
  <c r="L85" i="11"/>
  <c r="C85" i="11"/>
  <c r="K85" i="11"/>
  <c r="O85" i="11"/>
  <c r="J85" i="11"/>
  <c r="H85" i="11"/>
  <c r="L84" i="11"/>
  <c r="B85" i="11"/>
  <c r="D85" i="11"/>
  <c r="M86" i="11"/>
  <c r="P84" i="11"/>
  <c r="L86" i="11"/>
  <c r="H86" i="11"/>
  <c r="H84" i="11"/>
  <c r="G86" i="11"/>
  <c r="C119" i="11"/>
  <c r="C125" i="11" s="1"/>
  <c r="P118" i="11"/>
  <c r="P124" i="11" s="1"/>
  <c r="H118" i="11"/>
  <c r="H124" i="11" s="1"/>
  <c r="D118" i="11"/>
  <c r="D124" i="11" s="1"/>
  <c r="N122" i="11"/>
  <c r="N128" i="11" s="1"/>
  <c r="J122" i="11"/>
  <c r="J128" i="11" s="1"/>
  <c r="F122" i="11"/>
  <c r="F128" i="11" s="1"/>
  <c r="O121" i="11"/>
  <c r="O127" i="11" s="1"/>
  <c r="K121" i="11"/>
  <c r="K127" i="11" s="1"/>
  <c r="G121" i="11"/>
  <c r="G127" i="11" s="1"/>
  <c r="P120" i="11"/>
  <c r="P126" i="11" s="1"/>
  <c r="L120" i="11"/>
  <c r="L126" i="11" s="1"/>
  <c r="H120" i="11"/>
  <c r="H126" i="11" s="1"/>
  <c r="M119" i="11"/>
  <c r="M125" i="11" s="1"/>
  <c r="I119" i="11"/>
  <c r="I125" i="11" s="1"/>
  <c r="E119" i="11"/>
  <c r="E125" i="11" s="1"/>
  <c r="N118" i="11"/>
  <c r="N124" i="11" s="1"/>
  <c r="F118" i="11"/>
  <c r="F124" i="11" s="1"/>
  <c r="P86" i="11"/>
  <c r="K86" i="11"/>
  <c r="E86" i="11"/>
  <c r="O86" i="11"/>
  <c r="I86" i="11"/>
  <c r="D86" i="11"/>
  <c r="C88" i="11"/>
  <c r="O84" i="11"/>
  <c r="G88" i="11"/>
  <c r="N84" i="11"/>
  <c r="J84" i="11"/>
  <c r="F84" i="11"/>
  <c r="K88" i="11"/>
  <c r="K84" i="11"/>
  <c r="G84" i="11"/>
  <c r="M84" i="11"/>
  <c r="I84" i="11"/>
  <c r="C86" i="11"/>
  <c r="N88" i="11"/>
  <c r="J88" i="11"/>
  <c r="B88" i="11"/>
  <c r="B84" i="11"/>
  <c r="N86" i="11"/>
  <c r="J86" i="11"/>
  <c r="F86" i="11"/>
  <c r="M85" i="11"/>
  <c r="I85" i="11"/>
  <c r="M88" i="11"/>
  <c r="I88" i="11"/>
  <c r="B90" i="11"/>
  <c r="J94" i="11"/>
  <c r="J96" i="11" s="1"/>
  <c r="J98" i="11" s="1"/>
  <c r="E84" i="11"/>
  <c r="N94" i="11"/>
  <c r="N96" i="11" s="1"/>
  <c r="I94" i="11"/>
  <c r="I96" i="11" s="1"/>
  <c r="D84" i="11"/>
  <c r="M94" i="11"/>
  <c r="M96" i="11" s="1"/>
  <c r="B94" i="11"/>
  <c r="D87" i="11"/>
  <c r="H87" i="11"/>
  <c r="L87" i="11"/>
  <c r="P87" i="11"/>
  <c r="E87" i="11"/>
  <c r="I87" i="11"/>
  <c r="M87" i="11"/>
  <c r="B87" i="11"/>
  <c r="F87" i="11"/>
  <c r="J87" i="11"/>
  <c r="N87" i="11"/>
  <c r="L94" i="11"/>
  <c r="L96" i="11" s="1"/>
  <c r="L88" i="11"/>
  <c r="D94" i="11"/>
  <c r="D96" i="11" s="1"/>
  <c r="D88" i="11"/>
  <c r="K93" i="11"/>
  <c r="K96" i="11" s="1"/>
  <c r="K87" i="11"/>
  <c r="C93" i="11"/>
  <c r="C96" i="11" s="1"/>
  <c r="C87" i="11"/>
  <c r="B119" i="11"/>
  <c r="B125" i="11" s="1"/>
  <c r="G118" i="11"/>
  <c r="G124" i="11" s="1"/>
  <c r="I120" i="11"/>
  <c r="I126" i="11" s="1"/>
  <c r="G87" i="11"/>
  <c r="O122" i="11"/>
  <c r="O128" i="11" s="1"/>
  <c r="P94" i="11"/>
  <c r="P96" i="11" s="1"/>
  <c r="P88" i="11"/>
  <c r="H94" i="11"/>
  <c r="H96" i="11" s="1"/>
  <c r="H88" i="11"/>
  <c r="O93" i="11"/>
  <c r="O96" i="11" s="1"/>
  <c r="O87" i="11"/>
  <c r="C118" i="11"/>
  <c r="C124" i="11" s="1"/>
  <c r="K122" i="11"/>
  <c r="K128" i="11" s="1"/>
  <c r="C122" i="11"/>
  <c r="C128" i="11" s="1"/>
  <c r="O118" i="11"/>
  <c r="O124" i="11" s="1"/>
  <c r="G96" i="11"/>
  <c r="F96" i="11"/>
  <c r="E96" i="11"/>
  <c r="U41" i="21" l="1"/>
  <c r="T38" i="21"/>
  <c r="B96" i="11"/>
  <c r="B98" i="11" s="1"/>
  <c r="B104" i="11" s="1"/>
  <c r="J99" i="11"/>
  <c r="J100" i="11"/>
  <c r="J106" i="11" s="1"/>
  <c r="J101" i="11"/>
  <c r="N101" i="11"/>
  <c r="N102" i="11"/>
  <c r="N100" i="11"/>
  <c r="N99" i="11"/>
  <c r="N105" i="11" s="1"/>
  <c r="N98" i="11"/>
  <c r="N104" i="11" s="1"/>
  <c r="J102" i="11"/>
  <c r="D98" i="11"/>
  <c r="D102" i="11"/>
  <c r="D101" i="11"/>
  <c r="D100" i="11"/>
  <c r="D99" i="11"/>
  <c r="P98" i="11"/>
  <c r="P102" i="11"/>
  <c r="P101" i="11"/>
  <c r="P100" i="11"/>
  <c r="P99" i="11"/>
  <c r="H98" i="11"/>
  <c r="H102" i="11"/>
  <c r="H101" i="11"/>
  <c r="H100" i="11"/>
  <c r="H99" i="11"/>
  <c r="J104" i="11"/>
  <c r="M99" i="11"/>
  <c r="M98" i="11"/>
  <c r="M102" i="11"/>
  <c r="M101" i="11"/>
  <c r="M100" i="11"/>
  <c r="F100" i="11"/>
  <c r="F99" i="11"/>
  <c r="F98" i="11"/>
  <c r="F102" i="11"/>
  <c r="F101" i="11"/>
  <c r="J105" i="11"/>
  <c r="I99" i="11"/>
  <c r="I98" i="11"/>
  <c r="I102" i="11"/>
  <c r="I101" i="11"/>
  <c r="I100" i="11"/>
  <c r="E99" i="11"/>
  <c r="E98" i="11"/>
  <c r="E102" i="11"/>
  <c r="E101" i="11"/>
  <c r="E100" i="11"/>
  <c r="O101" i="11"/>
  <c r="O100" i="11"/>
  <c r="O99" i="11"/>
  <c r="O98" i="11"/>
  <c r="O102" i="11"/>
  <c r="G101" i="11"/>
  <c r="G100" i="11"/>
  <c r="G99" i="11"/>
  <c r="G98" i="11"/>
  <c r="G102" i="11"/>
  <c r="C101" i="11"/>
  <c r="C100" i="11"/>
  <c r="C99" i="11"/>
  <c r="C102" i="11"/>
  <c r="C98" i="11"/>
  <c r="K101" i="11"/>
  <c r="K100" i="11"/>
  <c r="K99" i="11"/>
  <c r="K102" i="11"/>
  <c r="K98" i="11"/>
  <c r="L98" i="11"/>
  <c r="L102" i="11"/>
  <c r="L101" i="11"/>
  <c r="L100" i="11"/>
  <c r="L99" i="11"/>
  <c r="V41" i="21" l="1"/>
  <c r="U38" i="21"/>
  <c r="B99" i="11"/>
  <c r="B111" i="11" s="1"/>
  <c r="B101" i="11"/>
  <c r="B113" i="11" s="1"/>
  <c r="B105" i="11"/>
  <c r="J110" i="11"/>
  <c r="J111" i="11"/>
  <c r="J112" i="11"/>
  <c r="B110" i="11"/>
  <c r="J114" i="11"/>
  <c r="J108" i="11"/>
  <c r="B102" i="11"/>
  <c r="B114" i="11" s="1"/>
  <c r="N110" i="11"/>
  <c r="B100" i="11"/>
  <c r="N112" i="11"/>
  <c r="J113" i="11"/>
  <c r="N114" i="11"/>
  <c r="N108" i="11"/>
  <c r="J107" i="11"/>
  <c r="N106" i="11"/>
  <c r="N107" i="11"/>
  <c r="N113" i="11"/>
  <c r="N111" i="11"/>
  <c r="O106" i="11"/>
  <c r="O112" i="11"/>
  <c r="M112" i="11"/>
  <c r="M106" i="11"/>
  <c r="H114" i="11"/>
  <c r="H108" i="11"/>
  <c r="P114" i="11"/>
  <c r="P108" i="11"/>
  <c r="L111" i="11"/>
  <c r="L105" i="11"/>
  <c r="K111" i="11"/>
  <c r="K105" i="11"/>
  <c r="O113" i="11"/>
  <c r="O107" i="11"/>
  <c r="P110" i="11"/>
  <c r="P104" i="11"/>
  <c r="L112" i="11"/>
  <c r="L106" i="11"/>
  <c r="K106" i="11"/>
  <c r="K112" i="11"/>
  <c r="C111" i="11"/>
  <c r="C105" i="11"/>
  <c r="G111" i="11"/>
  <c r="G105" i="11"/>
  <c r="O110" i="11"/>
  <c r="O104" i="11"/>
  <c r="E113" i="11"/>
  <c r="E107" i="11"/>
  <c r="I112" i="11"/>
  <c r="I106" i="11"/>
  <c r="I111" i="11"/>
  <c r="I105" i="11"/>
  <c r="F105" i="11"/>
  <c r="F111" i="11"/>
  <c r="M108" i="11"/>
  <c r="M114" i="11"/>
  <c r="H112" i="11"/>
  <c r="H106" i="11"/>
  <c r="P112" i="11"/>
  <c r="P106" i="11"/>
  <c r="D111" i="11"/>
  <c r="D105" i="11"/>
  <c r="D110" i="11"/>
  <c r="D104" i="11"/>
  <c r="L114" i="11"/>
  <c r="L108" i="11"/>
  <c r="K114" i="11"/>
  <c r="K108" i="11"/>
  <c r="C110" i="11"/>
  <c r="C104" i="11"/>
  <c r="C113" i="11"/>
  <c r="C107" i="11"/>
  <c r="G114" i="11"/>
  <c r="G108" i="11"/>
  <c r="G113" i="11"/>
  <c r="G107" i="11"/>
  <c r="E104" i="11"/>
  <c r="E110" i="11"/>
  <c r="I108" i="11"/>
  <c r="I114" i="11"/>
  <c r="F114" i="11"/>
  <c r="F108" i="11"/>
  <c r="M111" i="11"/>
  <c r="M105" i="11"/>
  <c r="D107" i="11"/>
  <c r="D113" i="11"/>
  <c r="L110" i="11"/>
  <c r="L104" i="11"/>
  <c r="C114" i="11"/>
  <c r="C108" i="11"/>
  <c r="G110" i="11"/>
  <c r="G104" i="11"/>
  <c r="O114" i="11"/>
  <c r="O108" i="11"/>
  <c r="E112" i="11"/>
  <c r="E106" i="11"/>
  <c r="E111" i="11"/>
  <c r="E105" i="11"/>
  <c r="I104" i="11"/>
  <c r="I110" i="11"/>
  <c r="F110" i="11"/>
  <c r="F104" i="11"/>
  <c r="M113" i="11"/>
  <c r="M107" i="11"/>
  <c r="H111" i="11"/>
  <c r="H105" i="11"/>
  <c r="H110" i="11"/>
  <c r="H104" i="11"/>
  <c r="P111" i="11"/>
  <c r="P105" i="11"/>
  <c r="D114" i="11"/>
  <c r="D108" i="11"/>
  <c r="L107" i="11"/>
  <c r="L113" i="11"/>
  <c r="K110" i="11"/>
  <c r="K104" i="11"/>
  <c r="K113" i="11"/>
  <c r="K107" i="11"/>
  <c r="C106" i="11"/>
  <c r="C112" i="11"/>
  <c r="G106" i="11"/>
  <c r="G112" i="11"/>
  <c r="O111" i="11"/>
  <c r="O105" i="11"/>
  <c r="E108" i="11"/>
  <c r="E114" i="11"/>
  <c r="I113" i="11"/>
  <c r="I107" i="11"/>
  <c r="F113" i="11"/>
  <c r="F107" i="11"/>
  <c r="F112" i="11"/>
  <c r="F106" i="11"/>
  <c r="M104" i="11"/>
  <c r="M110" i="11"/>
  <c r="H107" i="11"/>
  <c r="H113" i="11"/>
  <c r="P107" i="11"/>
  <c r="P113" i="11"/>
  <c r="D112" i="11"/>
  <c r="D106" i="11"/>
  <c r="W41" i="21" l="1"/>
  <c r="W38" i="21" s="1"/>
  <c r="V38" i="21"/>
  <c r="B107" i="11"/>
  <c r="B108" i="11"/>
  <c r="B106" i="11"/>
  <c r="B112" i="11"/>
  <c r="E22" i="15"/>
  <c r="K9" i="7" l="1"/>
  <c r="J9" i="7"/>
  <c r="L9" i="7" l="1"/>
  <c r="H11" i="7"/>
  <c r="D18" i="15" l="1"/>
  <c r="D16" i="15" s="1"/>
  <c r="B8" i="15"/>
  <c r="E3" i="15"/>
  <c r="F5" i="9" s="1"/>
  <c r="C3" i="15" l="1"/>
  <c r="C13" i="15" l="1"/>
  <c r="E19" i="15" l="1"/>
  <c r="C22" i="15" s="1"/>
  <c r="E4" i="15"/>
  <c r="K8" i="7" s="1"/>
  <c r="C15" i="15"/>
  <c r="H14" i="7" s="1"/>
  <c r="C14" i="15"/>
  <c r="H13" i="7" s="1"/>
  <c r="Q16" i="7" s="1"/>
  <c r="B9" i="15"/>
  <c r="B13" i="15"/>
  <c r="B11" i="13"/>
  <c r="B10" i="15" l="1"/>
  <c r="J7" i="7" l="1"/>
  <c r="J6" i="7" l="1"/>
  <c r="K7" i="7" l="1"/>
  <c r="D19" i="15"/>
  <c r="E20" i="15"/>
  <c r="C23" i="15" s="1"/>
  <c r="E18" i="15"/>
  <c r="E16" i="15" s="1"/>
  <c r="D20" i="15"/>
  <c r="C18" i="15" l="1"/>
  <c r="C8" i="15" s="1"/>
  <c r="C20" i="15"/>
  <c r="C19" i="15"/>
  <c r="K6" i="7"/>
  <c r="L6" i="7" s="1"/>
  <c r="D5" i="15"/>
  <c r="C5" i="15" s="1"/>
  <c r="F5" i="15" s="1"/>
  <c r="D4" i="15"/>
  <c r="J11" i="7"/>
  <c r="J5" i="7"/>
  <c r="J4" i="7"/>
  <c r="K11" i="7"/>
  <c r="K4" i="7"/>
  <c r="B8" i="13"/>
  <c r="C10" i="15" l="1"/>
  <c r="J8" i="7"/>
  <c r="C4" i="15"/>
  <c r="J10" i="7"/>
  <c r="L10" i="7" s="1"/>
  <c r="K5" i="7"/>
  <c r="L4" i="7"/>
  <c r="L11" i="7"/>
  <c r="M11" i="7" s="1"/>
  <c r="M9" i="7"/>
  <c r="S14" i="20"/>
  <c r="S15" i="20" s="1"/>
  <c r="R14" i="20"/>
  <c r="R15" i="20" s="1"/>
  <c r="P11" i="20"/>
  <c r="P12" i="20" s="1"/>
  <c r="N12" i="20"/>
  <c r="N15" i="20" s="1"/>
  <c r="K14" i="20"/>
  <c r="K15" i="20" s="1"/>
  <c r="C9" i="15" l="1"/>
  <c r="B26" i="15"/>
  <c r="M4" i="7"/>
  <c r="L5" i="7"/>
  <c r="M5" i="7" s="1"/>
  <c r="L7" i="7"/>
  <c r="M7" i="7" s="1"/>
  <c r="M6" i="7"/>
  <c r="C8" i="13" l="1"/>
  <c r="C9" i="13" s="1"/>
  <c r="D8" i="13"/>
  <c r="D9" i="13" s="1"/>
  <c r="E8" i="13"/>
  <c r="E9" i="13" s="1"/>
  <c r="F8" i="13"/>
  <c r="F9" i="13" s="1"/>
  <c r="G8" i="13"/>
  <c r="G9" i="13" s="1"/>
  <c r="H8" i="13"/>
  <c r="H9" i="13" s="1"/>
  <c r="I8" i="13"/>
  <c r="I9" i="13" s="1"/>
  <c r="J8" i="13"/>
  <c r="J9" i="13" s="1"/>
  <c r="K8" i="13"/>
  <c r="K9" i="13" s="1"/>
  <c r="L8" i="13"/>
  <c r="L9" i="13" s="1"/>
  <c r="M8" i="13"/>
  <c r="M9" i="13" s="1"/>
  <c r="N8" i="13"/>
  <c r="N9" i="13" s="1"/>
  <c r="O8" i="13"/>
  <c r="O9" i="13" s="1"/>
  <c r="P8" i="13"/>
  <c r="P9" i="13" s="1"/>
  <c r="Q8" i="13"/>
  <c r="Q9" i="13" s="1"/>
  <c r="R8" i="13"/>
  <c r="R9" i="13" s="1"/>
  <c r="S8" i="13"/>
  <c r="S9" i="13" s="1"/>
  <c r="T8" i="13"/>
  <c r="T9" i="13" s="1"/>
  <c r="U8" i="13"/>
  <c r="U9" i="13" s="1"/>
  <c r="V8" i="13"/>
  <c r="V9" i="13" s="1"/>
  <c r="W8" i="13"/>
  <c r="W9" i="13" s="1"/>
  <c r="X8" i="13"/>
  <c r="X9" i="13" s="1"/>
  <c r="Y8" i="13"/>
  <c r="Y9" i="13" s="1"/>
  <c r="Z8" i="13"/>
  <c r="Z9" i="13" s="1"/>
  <c r="AA8" i="13"/>
  <c r="AA9" i="13" s="1"/>
  <c r="AB8" i="13"/>
  <c r="AB9" i="13" s="1"/>
  <c r="AC8" i="13"/>
  <c r="AC9" i="13" s="1"/>
  <c r="AD8" i="13"/>
  <c r="AD9" i="13" s="1"/>
  <c r="AE8" i="13"/>
  <c r="AE9" i="13" s="1"/>
  <c r="AF8" i="13"/>
  <c r="AF9" i="13" s="1"/>
  <c r="AG8" i="13"/>
  <c r="AG9" i="13" s="1"/>
  <c r="AH8" i="13"/>
  <c r="AH9" i="13" s="1"/>
  <c r="AI8" i="13"/>
  <c r="AI9" i="13" s="1"/>
  <c r="AJ8" i="13"/>
  <c r="AJ9" i="13" s="1"/>
  <c r="AK8" i="13"/>
  <c r="AK9" i="13" s="1"/>
  <c r="AL8" i="13"/>
  <c r="AL9" i="13" s="1"/>
  <c r="AM8" i="13"/>
  <c r="AM9" i="13" s="1"/>
  <c r="AN8" i="13"/>
  <c r="AN9" i="13" s="1"/>
  <c r="AO8" i="13"/>
  <c r="AO9" i="13" s="1"/>
  <c r="AP8" i="13"/>
  <c r="AP9" i="13" s="1"/>
  <c r="AQ8" i="13"/>
  <c r="AQ9" i="13" s="1"/>
  <c r="AR8" i="13"/>
  <c r="AR9" i="13" s="1"/>
  <c r="AS8" i="13"/>
  <c r="AS9" i="13" s="1"/>
  <c r="AT8" i="13"/>
  <c r="AT9" i="13" s="1"/>
  <c r="AU8" i="13"/>
  <c r="AU9" i="13" s="1"/>
  <c r="AV8" i="13"/>
  <c r="AV9" i="13" s="1"/>
  <c r="AW8" i="13"/>
  <c r="AW9" i="13" s="1"/>
  <c r="AX8" i="13"/>
  <c r="AX9" i="13" s="1"/>
  <c r="AY8" i="13"/>
  <c r="AY9" i="13" s="1"/>
  <c r="AZ8" i="13"/>
  <c r="AZ9" i="13" s="1"/>
  <c r="BA8" i="13"/>
  <c r="BA9" i="13" s="1"/>
  <c r="BB8" i="13"/>
  <c r="BB9" i="13" s="1"/>
  <c r="BC8" i="13"/>
  <c r="BC9" i="13" s="1"/>
  <c r="BD8" i="13"/>
  <c r="BD9" i="13" s="1"/>
  <c r="BE8" i="13"/>
  <c r="BE9" i="13" s="1"/>
  <c r="BF8" i="13"/>
  <c r="BF9" i="13" s="1"/>
  <c r="BG8" i="13"/>
  <c r="BG9" i="13" s="1"/>
  <c r="BH8" i="13"/>
  <c r="BH9" i="13" s="1"/>
  <c r="BI8" i="13"/>
  <c r="BI9" i="13" s="1"/>
  <c r="BJ8" i="13"/>
  <c r="BJ9" i="13" s="1"/>
  <c r="BK8" i="13"/>
  <c r="BK9" i="13" s="1"/>
  <c r="BL8" i="13"/>
  <c r="BL9" i="13" s="1"/>
  <c r="BM8" i="13"/>
  <c r="BM9" i="13" s="1"/>
  <c r="BN8" i="13"/>
  <c r="BN9" i="13" s="1"/>
  <c r="BO8" i="13"/>
  <c r="BO9" i="13" s="1"/>
  <c r="BP8" i="13"/>
  <c r="BP9" i="13" s="1"/>
  <c r="BQ8" i="13"/>
  <c r="BQ9" i="13" s="1"/>
  <c r="BR8" i="13"/>
  <c r="BR9" i="13" s="1"/>
  <c r="BS8" i="13"/>
  <c r="BS9" i="13" s="1"/>
  <c r="BT8" i="13"/>
  <c r="BT9" i="13" s="1"/>
  <c r="BU8" i="13"/>
  <c r="BU9" i="13" s="1"/>
  <c r="BV8" i="13"/>
  <c r="BV9" i="13" s="1"/>
  <c r="BW8" i="13"/>
  <c r="BW9" i="13" s="1"/>
  <c r="BX8" i="13"/>
  <c r="BX9" i="13" s="1"/>
  <c r="BY8" i="13"/>
  <c r="BY9" i="13" s="1"/>
  <c r="BZ8" i="13"/>
  <c r="BZ9" i="13" s="1"/>
  <c r="CA8" i="13"/>
  <c r="CA9" i="13" s="1"/>
  <c r="CB8" i="13"/>
  <c r="CB9" i="13" s="1"/>
  <c r="CC8" i="13"/>
  <c r="CC9" i="13" s="1"/>
  <c r="CD8" i="13"/>
  <c r="CD9" i="13" s="1"/>
  <c r="CE8" i="13"/>
  <c r="CE9" i="13" s="1"/>
  <c r="CF8" i="13"/>
  <c r="CF9" i="13" s="1"/>
  <c r="CG8" i="13"/>
  <c r="CG9" i="13" s="1"/>
  <c r="CH8" i="13"/>
  <c r="CH9" i="13" s="1"/>
  <c r="CI8" i="13"/>
  <c r="CI9" i="13" s="1"/>
  <c r="CJ8" i="13"/>
  <c r="CJ9" i="13" s="1"/>
  <c r="CK8" i="13"/>
  <c r="CK9" i="13" s="1"/>
  <c r="CL8" i="13"/>
  <c r="CL9" i="13" s="1"/>
  <c r="CM8" i="13"/>
  <c r="CM9" i="13" s="1"/>
  <c r="CN8" i="13"/>
  <c r="CN9" i="13" s="1"/>
  <c r="CO8" i="13"/>
  <c r="CO9" i="13" s="1"/>
  <c r="CP8" i="13"/>
  <c r="CP9" i="13" s="1"/>
  <c r="CQ8" i="13"/>
  <c r="CQ9" i="13" s="1"/>
  <c r="CR8" i="13"/>
  <c r="CR9" i="13" s="1"/>
  <c r="CS8" i="13"/>
  <c r="CS9" i="13" s="1"/>
  <c r="B9" i="13"/>
  <c r="F6" i="9" l="1"/>
  <c r="B17" i="13"/>
  <c r="B30" i="13" s="1"/>
  <c r="H6" i="9" l="1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K23" i="19"/>
  <c r="J23" i="19"/>
  <c r="I23" i="19"/>
  <c r="H23" i="19"/>
  <c r="G23" i="19"/>
  <c r="D23" i="19"/>
  <c r="C23" i="19"/>
  <c r="B23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O15" i="19"/>
  <c r="O23" i="19" s="1"/>
  <c r="N15" i="19"/>
  <c r="N23" i="19" s="1"/>
  <c r="M15" i="19"/>
  <c r="M23" i="19" s="1"/>
  <c r="L15" i="19"/>
  <c r="L23" i="19" s="1"/>
  <c r="K15" i="19"/>
  <c r="J15" i="19"/>
  <c r="I15" i="19"/>
  <c r="H15" i="19"/>
  <c r="G15" i="19"/>
  <c r="F15" i="19"/>
  <c r="F23" i="19" s="1"/>
  <c r="E15" i="19"/>
  <c r="E23" i="19" s="1"/>
  <c r="D15" i="19"/>
  <c r="C15" i="19"/>
  <c r="B15" i="19"/>
  <c r="J4" i="14"/>
  <c r="F4" i="15" l="1"/>
  <c r="Q16" i="19"/>
  <c r="Q17" i="19"/>
  <c r="Q23" i="19"/>
  <c r="Q15" i="19"/>
  <c r="Q21" i="19"/>
  <c r="Q22" i="19"/>
  <c r="F3" i="15"/>
  <c r="M10" i="7" l="1"/>
  <c r="L8" i="7"/>
  <c r="J12" i="7"/>
  <c r="L12" i="7" l="1"/>
  <c r="G7" i="9" s="1"/>
  <c r="H7" i="9" s="1"/>
  <c r="M8" i="7"/>
  <c r="M12" i="7" l="1"/>
  <c r="J8" i="14"/>
  <c r="L8" i="14" s="1"/>
  <c r="J11" i="14" l="1"/>
  <c r="L11" i="14" s="1"/>
  <c r="L4" i="14"/>
  <c r="J3" i="14"/>
  <c r="L3" i="14" s="1"/>
  <c r="J5" i="14"/>
  <c r="L5" i="14" s="1"/>
  <c r="J6" i="14"/>
  <c r="L6" i="14" s="1"/>
  <c r="J7" i="14"/>
  <c r="L7" i="14" s="1"/>
  <c r="J9" i="14"/>
  <c r="J10" i="14" l="1"/>
  <c r="L10" i="14" s="1"/>
  <c r="CS21" i="13" l="1"/>
  <c r="CS34" i="13" s="1"/>
  <c r="CR21" i="13"/>
  <c r="CR34" i="13" s="1"/>
  <c r="CQ21" i="13"/>
  <c r="CQ34" i="13" s="1"/>
  <c r="CP21" i="13"/>
  <c r="CP34" i="13" s="1"/>
  <c r="CO21" i="13"/>
  <c r="CO34" i="13" s="1"/>
  <c r="CN21" i="13"/>
  <c r="CN34" i="13" s="1"/>
  <c r="CM21" i="13"/>
  <c r="CM34" i="13" s="1"/>
  <c r="CL21" i="13"/>
  <c r="CL34" i="13" s="1"/>
  <c r="CK21" i="13"/>
  <c r="CK34" i="13" s="1"/>
  <c r="CJ21" i="13"/>
  <c r="CJ34" i="13" s="1"/>
  <c r="CI21" i="13"/>
  <c r="CI34" i="13" s="1"/>
  <c r="CH21" i="13"/>
  <c r="CH34" i="13" s="1"/>
  <c r="CG21" i="13"/>
  <c r="CG34" i="13" s="1"/>
  <c r="CF21" i="13"/>
  <c r="CF34" i="13" s="1"/>
  <c r="CE21" i="13"/>
  <c r="CE34" i="13" s="1"/>
  <c r="CD21" i="13"/>
  <c r="CD34" i="13" s="1"/>
  <c r="CC21" i="13"/>
  <c r="CC34" i="13" s="1"/>
  <c r="CB21" i="13"/>
  <c r="CB34" i="13" s="1"/>
  <c r="CA21" i="13"/>
  <c r="CA34" i="13" s="1"/>
  <c r="BZ21" i="13"/>
  <c r="BZ34" i="13" s="1"/>
  <c r="BY21" i="13"/>
  <c r="BY34" i="13" s="1"/>
  <c r="BX21" i="13"/>
  <c r="BX34" i="13" s="1"/>
  <c r="BW21" i="13"/>
  <c r="BW34" i="13" s="1"/>
  <c r="BV21" i="13"/>
  <c r="BV34" i="13" s="1"/>
  <c r="CS20" i="13"/>
  <c r="CS33" i="13" s="1"/>
  <c r="CR20" i="13"/>
  <c r="CR33" i="13" s="1"/>
  <c r="CQ20" i="13"/>
  <c r="CQ33" i="13" s="1"/>
  <c r="CP20" i="13"/>
  <c r="CP33" i="13" s="1"/>
  <c r="CO20" i="13"/>
  <c r="CO33" i="13" s="1"/>
  <c r="CN20" i="13"/>
  <c r="CN33" i="13" s="1"/>
  <c r="CM20" i="13"/>
  <c r="CM33" i="13" s="1"/>
  <c r="CL20" i="13"/>
  <c r="CL33" i="13" s="1"/>
  <c r="CK20" i="13"/>
  <c r="CK33" i="13" s="1"/>
  <c r="CJ20" i="13"/>
  <c r="CJ33" i="13" s="1"/>
  <c r="CI20" i="13"/>
  <c r="CI33" i="13" s="1"/>
  <c r="CH20" i="13"/>
  <c r="CH33" i="13" s="1"/>
  <c r="CG20" i="13"/>
  <c r="CG33" i="13" s="1"/>
  <c r="CF20" i="13"/>
  <c r="CF33" i="13" s="1"/>
  <c r="CE20" i="13"/>
  <c r="CE33" i="13" s="1"/>
  <c r="CD20" i="13"/>
  <c r="CD33" i="13" s="1"/>
  <c r="CC20" i="13"/>
  <c r="CC33" i="13" s="1"/>
  <c r="CB20" i="13"/>
  <c r="CB33" i="13" s="1"/>
  <c r="CA20" i="13"/>
  <c r="CA33" i="13" s="1"/>
  <c r="BZ20" i="13"/>
  <c r="BZ33" i="13" s="1"/>
  <c r="BY20" i="13"/>
  <c r="BY33" i="13" s="1"/>
  <c r="BX20" i="13"/>
  <c r="BX33" i="13" s="1"/>
  <c r="BW20" i="13"/>
  <c r="BW33" i="13" s="1"/>
  <c r="BV20" i="13"/>
  <c r="BV33" i="13" s="1"/>
  <c r="CS19" i="13"/>
  <c r="CS32" i="13" s="1"/>
  <c r="CR19" i="13"/>
  <c r="CR32" i="13" s="1"/>
  <c r="CQ19" i="13"/>
  <c r="CQ32" i="13" s="1"/>
  <c r="CP19" i="13"/>
  <c r="CP32" i="13" s="1"/>
  <c r="CO19" i="13"/>
  <c r="CO32" i="13" s="1"/>
  <c r="CN19" i="13"/>
  <c r="CN32" i="13" s="1"/>
  <c r="CM19" i="13"/>
  <c r="CM32" i="13" s="1"/>
  <c r="CL19" i="13"/>
  <c r="CL32" i="13" s="1"/>
  <c r="CK19" i="13"/>
  <c r="CK32" i="13" s="1"/>
  <c r="CJ19" i="13"/>
  <c r="CJ32" i="13" s="1"/>
  <c r="CI19" i="13"/>
  <c r="CI32" i="13" s="1"/>
  <c r="CH19" i="13"/>
  <c r="CH32" i="13" s="1"/>
  <c r="CG19" i="13"/>
  <c r="CG32" i="13" s="1"/>
  <c r="CF19" i="13"/>
  <c r="CF32" i="13" s="1"/>
  <c r="CE19" i="13"/>
  <c r="CE32" i="13" s="1"/>
  <c r="CD19" i="13"/>
  <c r="CD32" i="13" s="1"/>
  <c r="CC19" i="13"/>
  <c r="CC32" i="13" s="1"/>
  <c r="CB19" i="13"/>
  <c r="CB32" i="13" s="1"/>
  <c r="CA19" i="13"/>
  <c r="CA32" i="13" s="1"/>
  <c r="BZ19" i="13"/>
  <c r="BZ32" i="13" s="1"/>
  <c r="BY19" i="13"/>
  <c r="BY32" i="13" s="1"/>
  <c r="BX19" i="13"/>
  <c r="BX32" i="13" s="1"/>
  <c r="BW19" i="13"/>
  <c r="BW32" i="13" s="1"/>
  <c r="BV19" i="13"/>
  <c r="BV32" i="13" s="1"/>
  <c r="CS18" i="13"/>
  <c r="CS31" i="13" s="1"/>
  <c r="CR18" i="13"/>
  <c r="CR31" i="13" s="1"/>
  <c r="CQ18" i="13"/>
  <c r="CQ31" i="13" s="1"/>
  <c r="CP18" i="13"/>
  <c r="CP31" i="13" s="1"/>
  <c r="CO18" i="13"/>
  <c r="CO31" i="13" s="1"/>
  <c r="CN18" i="13"/>
  <c r="CN31" i="13" s="1"/>
  <c r="CM18" i="13"/>
  <c r="CM31" i="13" s="1"/>
  <c r="CL18" i="13"/>
  <c r="CL31" i="13" s="1"/>
  <c r="CK18" i="13"/>
  <c r="CK31" i="13" s="1"/>
  <c r="CJ18" i="13"/>
  <c r="CJ31" i="13" s="1"/>
  <c r="CI18" i="13"/>
  <c r="CI31" i="13" s="1"/>
  <c r="CH18" i="13"/>
  <c r="CH31" i="13" s="1"/>
  <c r="CG18" i="13"/>
  <c r="CG31" i="13" s="1"/>
  <c r="CF18" i="13"/>
  <c r="CF31" i="13" s="1"/>
  <c r="CE18" i="13"/>
  <c r="CE31" i="13" s="1"/>
  <c r="CD18" i="13"/>
  <c r="CD31" i="13" s="1"/>
  <c r="CC18" i="13"/>
  <c r="CC31" i="13" s="1"/>
  <c r="CB18" i="13"/>
  <c r="CB31" i="13" s="1"/>
  <c r="CA18" i="13"/>
  <c r="CA31" i="13" s="1"/>
  <c r="BZ18" i="13"/>
  <c r="BZ31" i="13" s="1"/>
  <c r="BY18" i="13"/>
  <c r="BY31" i="13" s="1"/>
  <c r="BX18" i="13"/>
  <c r="BX31" i="13" s="1"/>
  <c r="BW18" i="13"/>
  <c r="BW31" i="13" s="1"/>
  <c r="BV18" i="13"/>
  <c r="BV31" i="13" s="1"/>
  <c r="CS17" i="13"/>
  <c r="CS30" i="13" s="1"/>
  <c r="CR17" i="13"/>
  <c r="CR30" i="13" s="1"/>
  <c r="CQ17" i="13"/>
  <c r="CQ30" i="13" s="1"/>
  <c r="CP17" i="13"/>
  <c r="CP30" i="13" s="1"/>
  <c r="CO17" i="13"/>
  <c r="CO30" i="13" s="1"/>
  <c r="CN17" i="13"/>
  <c r="CN30" i="13" s="1"/>
  <c r="CM17" i="13"/>
  <c r="CM30" i="13" s="1"/>
  <c r="CL17" i="13"/>
  <c r="CL30" i="13" s="1"/>
  <c r="CK17" i="13"/>
  <c r="CK30" i="13" s="1"/>
  <c r="CJ17" i="13"/>
  <c r="CJ30" i="13" s="1"/>
  <c r="CI17" i="13"/>
  <c r="CI30" i="13" s="1"/>
  <c r="CH17" i="13"/>
  <c r="CH30" i="13" s="1"/>
  <c r="CG17" i="13"/>
  <c r="CG30" i="13" s="1"/>
  <c r="CF17" i="13"/>
  <c r="CF30" i="13" s="1"/>
  <c r="CE17" i="13"/>
  <c r="CE30" i="13" s="1"/>
  <c r="CD17" i="13"/>
  <c r="CD30" i="13" s="1"/>
  <c r="CC17" i="13"/>
  <c r="CC30" i="13" s="1"/>
  <c r="CB17" i="13"/>
  <c r="CB30" i="13" s="1"/>
  <c r="CA17" i="13"/>
  <c r="CA30" i="13" s="1"/>
  <c r="BZ17" i="13"/>
  <c r="BZ30" i="13" s="1"/>
  <c r="BY17" i="13"/>
  <c r="BY30" i="13" s="1"/>
  <c r="BX17" i="13"/>
  <c r="BX30" i="13" s="1"/>
  <c r="BW17" i="13"/>
  <c r="BW30" i="13" s="1"/>
  <c r="BV17" i="13"/>
  <c r="BV30" i="13" s="1"/>
  <c r="BU15" i="13"/>
  <c r="BU21" i="13" s="1"/>
  <c r="BU34" i="13" s="1"/>
  <c r="BT15" i="13"/>
  <c r="BT21" i="13" s="1"/>
  <c r="BT34" i="13" s="1"/>
  <c r="BS15" i="13"/>
  <c r="BS21" i="13" s="1"/>
  <c r="BS34" i="13" s="1"/>
  <c r="BR15" i="13"/>
  <c r="BR21" i="13" s="1"/>
  <c r="BR34" i="13" s="1"/>
  <c r="BQ15" i="13"/>
  <c r="BQ21" i="13" s="1"/>
  <c r="BQ34" i="13" s="1"/>
  <c r="BP15" i="13"/>
  <c r="BP21" i="13" s="1"/>
  <c r="BP34" i="13" s="1"/>
  <c r="BO15" i="13"/>
  <c r="BO21" i="13" s="1"/>
  <c r="BO34" i="13" s="1"/>
  <c r="BN15" i="13"/>
  <c r="BN21" i="13" s="1"/>
  <c r="BN34" i="13" s="1"/>
  <c r="BM15" i="13"/>
  <c r="BM21" i="13" s="1"/>
  <c r="BM34" i="13" s="1"/>
  <c r="BL15" i="13"/>
  <c r="BL21" i="13" s="1"/>
  <c r="BL34" i="13" s="1"/>
  <c r="BK15" i="13"/>
  <c r="BK21" i="13" s="1"/>
  <c r="BK34" i="13" s="1"/>
  <c r="BJ15" i="13"/>
  <c r="BJ21" i="13" s="1"/>
  <c r="BJ34" i="13" s="1"/>
  <c r="BI15" i="13"/>
  <c r="BI21" i="13" s="1"/>
  <c r="BI34" i="13" s="1"/>
  <c r="BH15" i="13"/>
  <c r="BH21" i="13" s="1"/>
  <c r="BH34" i="13" s="1"/>
  <c r="BG15" i="13"/>
  <c r="BG21" i="13" s="1"/>
  <c r="BG34" i="13" s="1"/>
  <c r="BF15" i="13"/>
  <c r="BF21" i="13" s="1"/>
  <c r="BF34" i="13" s="1"/>
  <c r="BE15" i="13"/>
  <c r="BE21" i="13" s="1"/>
  <c r="BE34" i="13" s="1"/>
  <c r="BD15" i="13"/>
  <c r="BD21" i="13" s="1"/>
  <c r="BD34" i="13" s="1"/>
  <c r="BC15" i="13"/>
  <c r="BC21" i="13" s="1"/>
  <c r="BC34" i="13" s="1"/>
  <c r="BB15" i="13"/>
  <c r="BB21" i="13" s="1"/>
  <c r="BB34" i="13" s="1"/>
  <c r="BA15" i="13"/>
  <c r="BA21" i="13" s="1"/>
  <c r="BA34" i="13" s="1"/>
  <c r="AZ15" i="13"/>
  <c r="AZ21" i="13" s="1"/>
  <c r="AZ34" i="13" s="1"/>
  <c r="AY15" i="13"/>
  <c r="AY21" i="13" s="1"/>
  <c r="AY34" i="13" s="1"/>
  <c r="AX15" i="13"/>
  <c r="AX21" i="13" s="1"/>
  <c r="AX34" i="13" s="1"/>
  <c r="AW15" i="13"/>
  <c r="AW21" i="13" s="1"/>
  <c r="AW34" i="13" s="1"/>
  <c r="AV15" i="13"/>
  <c r="AV21" i="13" s="1"/>
  <c r="AV34" i="13" s="1"/>
  <c r="AU15" i="13"/>
  <c r="AU21" i="13" s="1"/>
  <c r="AU34" i="13" s="1"/>
  <c r="AT15" i="13"/>
  <c r="AT21" i="13" s="1"/>
  <c r="AT34" i="13" s="1"/>
  <c r="AS15" i="13"/>
  <c r="AS21" i="13" s="1"/>
  <c r="AS34" i="13" s="1"/>
  <c r="AR15" i="13"/>
  <c r="AR21" i="13" s="1"/>
  <c r="AR34" i="13" s="1"/>
  <c r="AQ15" i="13"/>
  <c r="AQ21" i="13" s="1"/>
  <c r="AQ34" i="13" s="1"/>
  <c r="AP15" i="13"/>
  <c r="AP21" i="13" s="1"/>
  <c r="AP34" i="13" s="1"/>
  <c r="AO15" i="13"/>
  <c r="AO21" i="13" s="1"/>
  <c r="AO34" i="13" s="1"/>
  <c r="AN15" i="13"/>
  <c r="AN21" i="13" s="1"/>
  <c r="AN34" i="13" s="1"/>
  <c r="AM15" i="13"/>
  <c r="AM21" i="13" s="1"/>
  <c r="AM34" i="13" s="1"/>
  <c r="AL15" i="13"/>
  <c r="AL21" i="13" s="1"/>
  <c r="AL34" i="13" s="1"/>
  <c r="AK15" i="13"/>
  <c r="AK21" i="13" s="1"/>
  <c r="AK34" i="13" s="1"/>
  <c r="AJ15" i="13"/>
  <c r="AJ21" i="13" s="1"/>
  <c r="AJ34" i="13" s="1"/>
  <c r="AI15" i="13"/>
  <c r="AI21" i="13" s="1"/>
  <c r="AI34" i="13" s="1"/>
  <c r="AH15" i="13"/>
  <c r="AH21" i="13" s="1"/>
  <c r="AH34" i="13" s="1"/>
  <c r="AG15" i="13"/>
  <c r="AG21" i="13" s="1"/>
  <c r="AG34" i="13" s="1"/>
  <c r="AF15" i="13"/>
  <c r="AF21" i="13" s="1"/>
  <c r="AF34" i="13" s="1"/>
  <c r="AE15" i="13"/>
  <c r="AE21" i="13" s="1"/>
  <c r="AE34" i="13" s="1"/>
  <c r="AD15" i="13"/>
  <c r="AD21" i="13" s="1"/>
  <c r="AD34" i="13" s="1"/>
  <c r="AC15" i="13"/>
  <c r="AC21" i="13" s="1"/>
  <c r="AC34" i="13" s="1"/>
  <c r="AB15" i="13"/>
  <c r="AB21" i="13" s="1"/>
  <c r="AB34" i="13" s="1"/>
  <c r="AA15" i="13"/>
  <c r="AA21" i="13" s="1"/>
  <c r="AA34" i="13" s="1"/>
  <c r="Z15" i="13"/>
  <c r="Z21" i="13" s="1"/>
  <c r="Z34" i="13" s="1"/>
  <c r="Y15" i="13"/>
  <c r="Y21" i="13" s="1"/>
  <c r="Y34" i="13" s="1"/>
  <c r="X15" i="13"/>
  <c r="X21" i="13" s="1"/>
  <c r="X34" i="13" s="1"/>
  <c r="W15" i="13"/>
  <c r="W21" i="13" s="1"/>
  <c r="W34" i="13" s="1"/>
  <c r="V15" i="13"/>
  <c r="V21" i="13" s="1"/>
  <c r="V34" i="13" s="1"/>
  <c r="U15" i="13"/>
  <c r="U21" i="13" s="1"/>
  <c r="U34" i="13" s="1"/>
  <c r="T15" i="13"/>
  <c r="T21" i="13" s="1"/>
  <c r="T34" i="13" s="1"/>
  <c r="S15" i="13"/>
  <c r="S21" i="13" s="1"/>
  <c r="S34" i="13" s="1"/>
  <c r="R15" i="13"/>
  <c r="R21" i="13" s="1"/>
  <c r="R34" i="13" s="1"/>
  <c r="Q15" i="13"/>
  <c r="Q21" i="13" s="1"/>
  <c r="Q34" i="13" s="1"/>
  <c r="P15" i="13"/>
  <c r="P21" i="13" s="1"/>
  <c r="P34" i="13" s="1"/>
  <c r="O15" i="13"/>
  <c r="O21" i="13" s="1"/>
  <c r="O34" i="13" s="1"/>
  <c r="N15" i="13"/>
  <c r="N21" i="13" s="1"/>
  <c r="N34" i="13" s="1"/>
  <c r="M15" i="13"/>
  <c r="M21" i="13" s="1"/>
  <c r="M34" i="13" s="1"/>
  <c r="L15" i="13"/>
  <c r="L21" i="13" s="1"/>
  <c r="L34" i="13" s="1"/>
  <c r="K15" i="13"/>
  <c r="K21" i="13" s="1"/>
  <c r="K34" i="13" s="1"/>
  <c r="J15" i="13"/>
  <c r="J21" i="13" s="1"/>
  <c r="J34" i="13" s="1"/>
  <c r="I15" i="13"/>
  <c r="I21" i="13" s="1"/>
  <c r="I34" i="13" s="1"/>
  <c r="H15" i="13"/>
  <c r="H21" i="13" s="1"/>
  <c r="H34" i="13" s="1"/>
  <c r="G15" i="13"/>
  <c r="G21" i="13" s="1"/>
  <c r="G34" i="13" s="1"/>
  <c r="F15" i="13"/>
  <c r="F21" i="13" s="1"/>
  <c r="F34" i="13" s="1"/>
  <c r="E15" i="13"/>
  <c r="E21" i="13" s="1"/>
  <c r="E34" i="13" s="1"/>
  <c r="D15" i="13"/>
  <c r="D21" i="13" s="1"/>
  <c r="D34" i="13" s="1"/>
  <c r="C15" i="13"/>
  <c r="C21" i="13" s="1"/>
  <c r="C34" i="13" s="1"/>
  <c r="B15" i="13"/>
  <c r="B21" i="13" s="1"/>
  <c r="B34" i="13" s="1"/>
  <c r="BU14" i="13"/>
  <c r="BU20" i="13" s="1"/>
  <c r="BU33" i="13" s="1"/>
  <c r="BT14" i="13"/>
  <c r="BT20" i="13" s="1"/>
  <c r="BT33" i="13" s="1"/>
  <c r="BS14" i="13"/>
  <c r="BS20" i="13" s="1"/>
  <c r="BS33" i="13" s="1"/>
  <c r="BR14" i="13"/>
  <c r="BR20" i="13" s="1"/>
  <c r="BR33" i="13" s="1"/>
  <c r="BQ14" i="13"/>
  <c r="BQ20" i="13" s="1"/>
  <c r="BQ33" i="13" s="1"/>
  <c r="BP14" i="13"/>
  <c r="BP20" i="13" s="1"/>
  <c r="BP33" i="13" s="1"/>
  <c r="BO14" i="13"/>
  <c r="BO20" i="13" s="1"/>
  <c r="BO33" i="13" s="1"/>
  <c r="BN14" i="13"/>
  <c r="BN20" i="13" s="1"/>
  <c r="BN33" i="13" s="1"/>
  <c r="BM14" i="13"/>
  <c r="BM20" i="13" s="1"/>
  <c r="BM33" i="13" s="1"/>
  <c r="BL14" i="13"/>
  <c r="BL20" i="13" s="1"/>
  <c r="BL33" i="13" s="1"/>
  <c r="BK14" i="13"/>
  <c r="BK20" i="13" s="1"/>
  <c r="BK33" i="13" s="1"/>
  <c r="BJ14" i="13"/>
  <c r="BJ20" i="13" s="1"/>
  <c r="BJ33" i="13" s="1"/>
  <c r="BI14" i="13"/>
  <c r="BI20" i="13" s="1"/>
  <c r="BI33" i="13" s="1"/>
  <c r="BH14" i="13"/>
  <c r="BH20" i="13" s="1"/>
  <c r="BH33" i="13" s="1"/>
  <c r="BG14" i="13"/>
  <c r="BG20" i="13" s="1"/>
  <c r="BG33" i="13" s="1"/>
  <c r="BF14" i="13"/>
  <c r="BF20" i="13" s="1"/>
  <c r="BF33" i="13" s="1"/>
  <c r="BE14" i="13"/>
  <c r="BE20" i="13" s="1"/>
  <c r="BE33" i="13" s="1"/>
  <c r="BD14" i="13"/>
  <c r="BD20" i="13" s="1"/>
  <c r="BD33" i="13" s="1"/>
  <c r="BC14" i="13"/>
  <c r="BC20" i="13" s="1"/>
  <c r="BC33" i="13" s="1"/>
  <c r="BB14" i="13"/>
  <c r="BB20" i="13" s="1"/>
  <c r="BB33" i="13" s="1"/>
  <c r="BA14" i="13"/>
  <c r="BA20" i="13" s="1"/>
  <c r="BA33" i="13" s="1"/>
  <c r="AZ14" i="13"/>
  <c r="AZ20" i="13" s="1"/>
  <c r="AZ33" i="13" s="1"/>
  <c r="AY14" i="13"/>
  <c r="AY20" i="13" s="1"/>
  <c r="AY33" i="13" s="1"/>
  <c r="AX14" i="13"/>
  <c r="AX20" i="13" s="1"/>
  <c r="AX33" i="13" s="1"/>
  <c r="AW14" i="13"/>
  <c r="AW20" i="13" s="1"/>
  <c r="AW33" i="13" s="1"/>
  <c r="AV14" i="13"/>
  <c r="AV20" i="13" s="1"/>
  <c r="AV33" i="13" s="1"/>
  <c r="AU14" i="13"/>
  <c r="AU20" i="13" s="1"/>
  <c r="AU33" i="13" s="1"/>
  <c r="AT14" i="13"/>
  <c r="AT20" i="13" s="1"/>
  <c r="AT33" i="13" s="1"/>
  <c r="AS14" i="13"/>
  <c r="AS20" i="13" s="1"/>
  <c r="AS33" i="13" s="1"/>
  <c r="AR14" i="13"/>
  <c r="AR20" i="13" s="1"/>
  <c r="AR33" i="13" s="1"/>
  <c r="AQ14" i="13"/>
  <c r="AQ20" i="13" s="1"/>
  <c r="AQ33" i="13" s="1"/>
  <c r="AP14" i="13"/>
  <c r="AP20" i="13" s="1"/>
  <c r="AP33" i="13" s="1"/>
  <c r="AO14" i="13"/>
  <c r="AO20" i="13" s="1"/>
  <c r="AO33" i="13" s="1"/>
  <c r="AN14" i="13"/>
  <c r="AN20" i="13" s="1"/>
  <c r="AN33" i="13" s="1"/>
  <c r="AM14" i="13"/>
  <c r="AM20" i="13" s="1"/>
  <c r="AM33" i="13" s="1"/>
  <c r="AL14" i="13"/>
  <c r="AL20" i="13" s="1"/>
  <c r="AL33" i="13" s="1"/>
  <c r="AK14" i="13"/>
  <c r="AK20" i="13" s="1"/>
  <c r="AK33" i="13" s="1"/>
  <c r="AJ14" i="13"/>
  <c r="AJ20" i="13" s="1"/>
  <c r="AJ33" i="13" s="1"/>
  <c r="AI14" i="13"/>
  <c r="AI20" i="13" s="1"/>
  <c r="AI33" i="13" s="1"/>
  <c r="AH14" i="13"/>
  <c r="AH20" i="13" s="1"/>
  <c r="AH33" i="13" s="1"/>
  <c r="AG14" i="13"/>
  <c r="AG20" i="13" s="1"/>
  <c r="AG33" i="13" s="1"/>
  <c r="AF14" i="13"/>
  <c r="AF20" i="13" s="1"/>
  <c r="AF33" i="13" s="1"/>
  <c r="AE14" i="13"/>
  <c r="AE20" i="13" s="1"/>
  <c r="AE33" i="13" s="1"/>
  <c r="AD14" i="13"/>
  <c r="AD20" i="13" s="1"/>
  <c r="AD33" i="13" s="1"/>
  <c r="AC14" i="13"/>
  <c r="AC20" i="13" s="1"/>
  <c r="AC33" i="13" s="1"/>
  <c r="AB14" i="13"/>
  <c r="AB20" i="13" s="1"/>
  <c r="AB33" i="13" s="1"/>
  <c r="AA14" i="13"/>
  <c r="AA20" i="13" s="1"/>
  <c r="AA33" i="13" s="1"/>
  <c r="Z14" i="13"/>
  <c r="Z20" i="13" s="1"/>
  <c r="Z33" i="13" s="1"/>
  <c r="Y14" i="13"/>
  <c r="Y20" i="13" s="1"/>
  <c r="Y33" i="13" s="1"/>
  <c r="X14" i="13"/>
  <c r="X20" i="13" s="1"/>
  <c r="X33" i="13" s="1"/>
  <c r="W14" i="13"/>
  <c r="W20" i="13" s="1"/>
  <c r="W33" i="13" s="1"/>
  <c r="V14" i="13"/>
  <c r="V20" i="13" s="1"/>
  <c r="V33" i="13" s="1"/>
  <c r="U14" i="13"/>
  <c r="U20" i="13" s="1"/>
  <c r="U33" i="13" s="1"/>
  <c r="T14" i="13"/>
  <c r="T20" i="13" s="1"/>
  <c r="T33" i="13" s="1"/>
  <c r="S14" i="13"/>
  <c r="S20" i="13" s="1"/>
  <c r="S33" i="13" s="1"/>
  <c r="R14" i="13"/>
  <c r="R20" i="13" s="1"/>
  <c r="R33" i="13" s="1"/>
  <c r="Q14" i="13"/>
  <c r="Q20" i="13" s="1"/>
  <c r="Q33" i="13" s="1"/>
  <c r="P14" i="13"/>
  <c r="P20" i="13" s="1"/>
  <c r="P33" i="13" s="1"/>
  <c r="O14" i="13"/>
  <c r="O20" i="13" s="1"/>
  <c r="O33" i="13" s="1"/>
  <c r="N14" i="13"/>
  <c r="N20" i="13" s="1"/>
  <c r="N33" i="13" s="1"/>
  <c r="M14" i="13"/>
  <c r="M20" i="13" s="1"/>
  <c r="M33" i="13" s="1"/>
  <c r="L14" i="13"/>
  <c r="L20" i="13" s="1"/>
  <c r="L33" i="13" s="1"/>
  <c r="K14" i="13"/>
  <c r="K20" i="13" s="1"/>
  <c r="K33" i="13" s="1"/>
  <c r="J14" i="13"/>
  <c r="J20" i="13" s="1"/>
  <c r="J33" i="13" s="1"/>
  <c r="I14" i="13"/>
  <c r="I20" i="13" s="1"/>
  <c r="I33" i="13" s="1"/>
  <c r="H14" i="13"/>
  <c r="H20" i="13" s="1"/>
  <c r="H33" i="13" s="1"/>
  <c r="G14" i="13"/>
  <c r="G20" i="13" s="1"/>
  <c r="G33" i="13" s="1"/>
  <c r="F14" i="13"/>
  <c r="F20" i="13" s="1"/>
  <c r="F33" i="13" s="1"/>
  <c r="E14" i="13"/>
  <c r="E20" i="13" s="1"/>
  <c r="E33" i="13" s="1"/>
  <c r="D14" i="13"/>
  <c r="D20" i="13" s="1"/>
  <c r="D33" i="13" s="1"/>
  <c r="C14" i="13"/>
  <c r="C20" i="13" s="1"/>
  <c r="C33" i="13" s="1"/>
  <c r="B14" i="13"/>
  <c r="B20" i="13" s="1"/>
  <c r="B33" i="13" s="1"/>
  <c r="BU13" i="13"/>
  <c r="BU19" i="13" s="1"/>
  <c r="BU32" i="13" s="1"/>
  <c r="BT13" i="13"/>
  <c r="BT19" i="13" s="1"/>
  <c r="BT32" i="13" s="1"/>
  <c r="BS13" i="13"/>
  <c r="BS19" i="13" s="1"/>
  <c r="BS32" i="13" s="1"/>
  <c r="BR13" i="13"/>
  <c r="BR19" i="13" s="1"/>
  <c r="BR32" i="13" s="1"/>
  <c r="BQ13" i="13"/>
  <c r="BQ19" i="13" s="1"/>
  <c r="BQ32" i="13" s="1"/>
  <c r="BP13" i="13"/>
  <c r="BP19" i="13" s="1"/>
  <c r="BP32" i="13" s="1"/>
  <c r="BO13" i="13"/>
  <c r="BO19" i="13" s="1"/>
  <c r="BO32" i="13" s="1"/>
  <c r="BN13" i="13"/>
  <c r="BN19" i="13" s="1"/>
  <c r="BN32" i="13" s="1"/>
  <c r="BM13" i="13"/>
  <c r="BM19" i="13" s="1"/>
  <c r="BM32" i="13" s="1"/>
  <c r="BL13" i="13"/>
  <c r="BL19" i="13" s="1"/>
  <c r="BL32" i="13" s="1"/>
  <c r="BK13" i="13"/>
  <c r="BK19" i="13" s="1"/>
  <c r="BK32" i="13" s="1"/>
  <c r="BJ13" i="13"/>
  <c r="BJ19" i="13" s="1"/>
  <c r="BJ32" i="13" s="1"/>
  <c r="BI13" i="13"/>
  <c r="BI19" i="13" s="1"/>
  <c r="BI32" i="13" s="1"/>
  <c r="BH13" i="13"/>
  <c r="BH19" i="13" s="1"/>
  <c r="BH32" i="13" s="1"/>
  <c r="BG13" i="13"/>
  <c r="BG19" i="13" s="1"/>
  <c r="BG32" i="13" s="1"/>
  <c r="BF13" i="13"/>
  <c r="BF19" i="13" s="1"/>
  <c r="BF32" i="13" s="1"/>
  <c r="BE13" i="13"/>
  <c r="BE19" i="13" s="1"/>
  <c r="BE32" i="13" s="1"/>
  <c r="BD13" i="13"/>
  <c r="BD19" i="13" s="1"/>
  <c r="BD32" i="13" s="1"/>
  <c r="BC13" i="13"/>
  <c r="BC19" i="13" s="1"/>
  <c r="BC32" i="13" s="1"/>
  <c r="BB13" i="13"/>
  <c r="BB19" i="13" s="1"/>
  <c r="BB32" i="13" s="1"/>
  <c r="BA13" i="13"/>
  <c r="BA19" i="13" s="1"/>
  <c r="BA32" i="13" s="1"/>
  <c r="AZ13" i="13"/>
  <c r="AZ19" i="13" s="1"/>
  <c r="AZ32" i="13" s="1"/>
  <c r="AY13" i="13"/>
  <c r="AY19" i="13" s="1"/>
  <c r="AY32" i="13" s="1"/>
  <c r="AX13" i="13"/>
  <c r="AX19" i="13" s="1"/>
  <c r="AX32" i="13" s="1"/>
  <c r="AW13" i="13"/>
  <c r="AW19" i="13" s="1"/>
  <c r="AW32" i="13" s="1"/>
  <c r="AV13" i="13"/>
  <c r="AV19" i="13" s="1"/>
  <c r="AV32" i="13" s="1"/>
  <c r="AU13" i="13"/>
  <c r="AU19" i="13" s="1"/>
  <c r="AU32" i="13" s="1"/>
  <c r="AT13" i="13"/>
  <c r="AT19" i="13" s="1"/>
  <c r="AT32" i="13" s="1"/>
  <c r="AS13" i="13"/>
  <c r="AS19" i="13" s="1"/>
  <c r="AS32" i="13" s="1"/>
  <c r="AR13" i="13"/>
  <c r="AR19" i="13" s="1"/>
  <c r="AR32" i="13" s="1"/>
  <c r="AQ13" i="13"/>
  <c r="AQ19" i="13" s="1"/>
  <c r="AQ32" i="13" s="1"/>
  <c r="AP13" i="13"/>
  <c r="AP19" i="13" s="1"/>
  <c r="AP32" i="13" s="1"/>
  <c r="AO13" i="13"/>
  <c r="AO19" i="13" s="1"/>
  <c r="AO32" i="13" s="1"/>
  <c r="AN13" i="13"/>
  <c r="AN19" i="13" s="1"/>
  <c r="AN32" i="13" s="1"/>
  <c r="AM13" i="13"/>
  <c r="AM19" i="13" s="1"/>
  <c r="AM32" i="13" s="1"/>
  <c r="AL13" i="13"/>
  <c r="AL19" i="13" s="1"/>
  <c r="AL32" i="13" s="1"/>
  <c r="AK13" i="13"/>
  <c r="AK19" i="13" s="1"/>
  <c r="AK32" i="13" s="1"/>
  <c r="AJ13" i="13"/>
  <c r="AJ19" i="13" s="1"/>
  <c r="AJ32" i="13" s="1"/>
  <c r="AI13" i="13"/>
  <c r="AI19" i="13" s="1"/>
  <c r="AI32" i="13" s="1"/>
  <c r="AH13" i="13"/>
  <c r="AH19" i="13" s="1"/>
  <c r="AH32" i="13" s="1"/>
  <c r="AG13" i="13"/>
  <c r="AG19" i="13" s="1"/>
  <c r="AG32" i="13" s="1"/>
  <c r="AF13" i="13"/>
  <c r="AF19" i="13" s="1"/>
  <c r="AF32" i="13" s="1"/>
  <c r="AE13" i="13"/>
  <c r="AE19" i="13" s="1"/>
  <c r="AE32" i="13" s="1"/>
  <c r="AD13" i="13"/>
  <c r="AD19" i="13" s="1"/>
  <c r="AD32" i="13" s="1"/>
  <c r="AC13" i="13"/>
  <c r="AC19" i="13" s="1"/>
  <c r="AC32" i="13" s="1"/>
  <c r="AB13" i="13"/>
  <c r="AB19" i="13" s="1"/>
  <c r="AB32" i="13" s="1"/>
  <c r="AA13" i="13"/>
  <c r="AA19" i="13" s="1"/>
  <c r="AA32" i="13" s="1"/>
  <c r="Z13" i="13"/>
  <c r="Z19" i="13" s="1"/>
  <c r="Z32" i="13" s="1"/>
  <c r="Y13" i="13"/>
  <c r="Y19" i="13" s="1"/>
  <c r="Y32" i="13" s="1"/>
  <c r="X13" i="13"/>
  <c r="X19" i="13" s="1"/>
  <c r="X32" i="13" s="1"/>
  <c r="W13" i="13"/>
  <c r="W19" i="13" s="1"/>
  <c r="W32" i="13" s="1"/>
  <c r="V13" i="13"/>
  <c r="V19" i="13" s="1"/>
  <c r="V32" i="13" s="1"/>
  <c r="U13" i="13"/>
  <c r="U19" i="13" s="1"/>
  <c r="U32" i="13" s="1"/>
  <c r="T13" i="13"/>
  <c r="T19" i="13" s="1"/>
  <c r="T32" i="13" s="1"/>
  <c r="S13" i="13"/>
  <c r="S19" i="13" s="1"/>
  <c r="S32" i="13" s="1"/>
  <c r="R13" i="13"/>
  <c r="R19" i="13" s="1"/>
  <c r="R32" i="13" s="1"/>
  <c r="Q13" i="13"/>
  <c r="Q19" i="13" s="1"/>
  <c r="Q32" i="13" s="1"/>
  <c r="P13" i="13"/>
  <c r="P19" i="13" s="1"/>
  <c r="P32" i="13" s="1"/>
  <c r="O13" i="13"/>
  <c r="O19" i="13" s="1"/>
  <c r="O32" i="13" s="1"/>
  <c r="N13" i="13"/>
  <c r="N19" i="13" s="1"/>
  <c r="N32" i="13" s="1"/>
  <c r="M13" i="13"/>
  <c r="M19" i="13" s="1"/>
  <c r="M32" i="13" s="1"/>
  <c r="L13" i="13"/>
  <c r="L19" i="13" s="1"/>
  <c r="L32" i="13" s="1"/>
  <c r="K13" i="13"/>
  <c r="K19" i="13" s="1"/>
  <c r="K32" i="13" s="1"/>
  <c r="J13" i="13"/>
  <c r="J19" i="13" s="1"/>
  <c r="J32" i="13" s="1"/>
  <c r="I13" i="13"/>
  <c r="I19" i="13" s="1"/>
  <c r="I32" i="13" s="1"/>
  <c r="H13" i="13"/>
  <c r="H19" i="13" s="1"/>
  <c r="H32" i="13" s="1"/>
  <c r="G13" i="13"/>
  <c r="G19" i="13" s="1"/>
  <c r="G32" i="13" s="1"/>
  <c r="F13" i="13"/>
  <c r="F19" i="13" s="1"/>
  <c r="F32" i="13" s="1"/>
  <c r="E13" i="13"/>
  <c r="E19" i="13" s="1"/>
  <c r="E32" i="13" s="1"/>
  <c r="D13" i="13"/>
  <c r="D19" i="13" s="1"/>
  <c r="D32" i="13" s="1"/>
  <c r="C13" i="13"/>
  <c r="C19" i="13" s="1"/>
  <c r="C32" i="13" s="1"/>
  <c r="B13" i="13"/>
  <c r="B19" i="13" s="1"/>
  <c r="B32" i="13" s="1"/>
  <c r="BU12" i="13"/>
  <c r="BU18" i="13" s="1"/>
  <c r="BU31" i="13" s="1"/>
  <c r="BT12" i="13"/>
  <c r="BT18" i="13" s="1"/>
  <c r="BT31" i="13" s="1"/>
  <c r="BS12" i="13"/>
  <c r="BS18" i="13" s="1"/>
  <c r="BS31" i="13" s="1"/>
  <c r="BR12" i="13"/>
  <c r="BR18" i="13" s="1"/>
  <c r="BR31" i="13" s="1"/>
  <c r="BQ12" i="13"/>
  <c r="BQ18" i="13" s="1"/>
  <c r="BQ31" i="13" s="1"/>
  <c r="BP12" i="13"/>
  <c r="BP18" i="13" s="1"/>
  <c r="BP31" i="13" s="1"/>
  <c r="BO12" i="13"/>
  <c r="BO18" i="13" s="1"/>
  <c r="BO31" i="13" s="1"/>
  <c r="BN12" i="13"/>
  <c r="BN18" i="13" s="1"/>
  <c r="BN31" i="13" s="1"/>
  <c r="BM12" i="13"/>
  <c r="BM18" i="13" s="1"/>
  <c r="BM31" i="13" s="1"/>
  <c r="BL12" i="13"/>
  <c r="BL18" i="13" s="1"/>
  <c r="BL31" i="13" s="1"/>
  <c r="BK12" i="13"/>
  <c r="BK18" i="13" s="1"/>
  <c r="BK31" i="13" s="1"/>
  <c r="BJ12" i="13"/>
  <c r="BJ18" i="13" s="1"/>
  <c r="BJ31" i="13" s="1"/>
  <c r="BI12" i="13"/>
  <c r="BI18" i="13" s="1"/>
  <c r="BI31" i="13" s="1"/>
  <c r="BH12" i="13"/>
  <c r="BH18" i="13" s="1"/>
  <c r="BH31" i="13" s="1"/>
  <c r="BG12" i="13"/>
  <c r="BG18" i="13" s="1"/>
  <c r="BG31" i="13" s="1"/>
  <c r="BF12" i="13"/>
  <c r="BF18" i="13" s="1"/>
  <c r="BF31" i="13" s="1"/>
  <c r="BE12" i="13"/>
  <c r="BE18" i="13" s="1"/>
  <c r="BE31" i="13" s="1"/>
  <c r="BD12" i="13"/>
  <c r="BD18" i="13" s="1"/>
  <c r="BD31" i="13" s="1"/>
  <c r="BC12" i="13"/>
  <c r="BC18" i="13" s="1"/>
  <c r="BC31" i="13" s="1"/>
  <c r="BB12" i="13"/>
  <c r="BB18" i="13" s="1"/>
  <c r="BB31" i="13" s="1"/>
  <c r="BA12" i="13"/>
  <c r="BA18" i="13" s="1"/>
  <c r="BA31" i="13" s="1"/>
  <c r="AZ12" i="13"/>
  <c r="AZ18" i="13" s="1"/>
  <c r="AZ31" i="13" s="1"/>
  <c r="AY12" i="13"/>
  <c r="AY18" i="13" s="1"/>
  <c r="AY31" i="13" s="1"/>
  <c r="AX12" i="13"/>
  <c r="AX18" i="13" s="1"/>
  <c r="AX31" i="13" s="1"/>
  <c r="AW12" i="13"/>
  <c r="AW18" i="13" s="1"/>
  <c r="AW31" i="13" s="1"/>
  <c r="AV12" i="13"/>
  <c r="AV18" i="13" s="1"/>
  <c r="AV31" i="13" s="1"/>
  <c r="AU12" i="13"/>
  <c r="AU18" i="13" s="1"/>
  <c r="AU31" i="13" s="1"/>
  <c r="AT12" i="13"/>
  <c r="AT18" i="13" s="1"/>
  <c r="AT31" i="13" s="1"/>
  <c r="AS12" i="13"/>
  <c r="AS18" i="13" s="1"/>
  <c r="AS31" i="13" s="1"/>
  <c r="AR12" i="13"/>
  <c r="AR18" i="13" s="1"/>
  <c r="AR31" i="13" s="1"/>
  <c r="AQ12" i="13"/>
  <c r="AQ18" i="13" s="1"/>
  <c r="AQ31" i="13" s="1"/>
  <c r="AP12" i="13"/>
  <c r="AP18" i="13" s="1"/>
  <c r="AP31" i="13" s="1"/>
  <c r="AO12" i="13"/>
  <c r="AO18" i="13" s="1"/>
  <c r="AO31" i="13" s="1"/>
  <c r="AN12" i="13"/>
  <c r="AN18" i="13" s="1"/>
  <c r="AN31" i="13" s="1"/>
  <c r="AM12" i="13"/>
  <c r="AM18" i="13" s="1"/>
  <c r="AM31" i="13" s="1"/>
  <c r="AL12" i="13"/>
  <c r="AL18" i="13" s="1"/>
  <c r="AL31" i="13" s="1"/>
  <c r="AK12" i="13"/>
  <c r="AK18" i="13" s="1"/>
  <c r="AK31" i="13" s="1"/>
  <c r="AJ12" i="13"/>
  <c r="AJ18" i="13" s="1"/>
  <c r="AJ31" i="13" s="1"/>
  <c r="AI12" i="13"/>
  <c r="AI18" i="13" s="1"/>
  <c r="AI31" i="13" s="1"/>
  <c r="AH12" i="13"/>
  <c r="AH18" i="13" s="1"/>
  <c r="AH31" i="13" s="1"/>
  <c r="AG12" i="13"/>
  <c r="AG18" i="13" s="1"/>
  <c r="AG31" i="13" s="1"/>
  <c r="AF12" i="13"/>
  <c r="AF18" i="13" s="1"/>
  <c r="AF31" i="13" s="1"/>
  <c r="AE12" i="13"/>
  <c r="AE18" i="13" s="1"/>
  <c r="AE31" i="13" s="1"/>
  <c r="AD12" i="13"/>
  <c r="AD18" i="13" s="1"/>
  <c r="AD31" i="13" s="1"/>
  <c r="AC12" i="13"/>
  <c r="AC18" i="13" s="1"/>
  <c r="AC31" i="13" s="1"/>
  <c r="AB12" i="13"/>
  <c r="AB18" i="13" s="1"/>
  <c r="AB31" i="13" s="1"/>
  <c r="AA12" i="13"/>
  <c r="AA18" i="13" s="1"/>
  <c r="AA31" i="13" s="1"/>
  <c r="Z12" i="13"/>
  <c r="Z18" i="13" s="1"/>
  <c r="Z31" i="13" s="1"/>
  <c r="Y12" i="13"/>
  <c r="Y18" i="13" s="1"/>
  <c r="Y31" i="13" s="1"/>
  <c r="X12" i="13"/>
  <c r="X18" i="13" s="1"/>
  <c r="X31" i="13" s="1"/>
  <c r="W12" i="13"/>
  <c r="W18" i="13" s="1"/>
  <c r="W31" i="13" s="1"/>
  <c r="V12" i="13"/>
  <c r="V18" i="13" s="1"/>
  <c r="V31" i="13" s="1"/>
  <c r="U12" i="13"/>
  <c r="U18" i="13" s="1"/>
  <c r="U31" i="13" s="1"/>
  <c r="T12" i="13"/>
  <c r="T18" i="13" s="1"/>
  <c r="T31" i="13" s="1"/>
  <c r="S12" i="13"/>
  <c r="S18" i="13" s="1"/>
  <c r="S31" i="13" s="1"/>
  <c r="R12" i="13"/>
  <c r="R18" i="13" s="1"/>
  <c r="R31" i="13" s="1"/>
  <c r="Q12" i="13"/>
  <c r="Q18" i="13" s="1"/>
  <c r="Q31" i="13" s="1"/>
  <c r="P12" i="13"/>
  <c r="P18" i="13" s="1"/>
  <c r="P31" i="13" s="1"/>
  <c r="O12" i="13"/>
  <c r="O18" i="13" s="1"/>
  <c r="O31" i="13" s="1"/>
  <c r="N12" i="13"/>
  <c r="N18" i="13" s="1"/>
  <c r="N31" i="13" s="1"/>
  <c r="M12" i="13"/>
  <c r="M18" i="13" s="1"/>
  <c r="M31" i="13" s="1"/>
  <c r="L12" i="13"/>
  <c r="L18" i="13" s="1"/>
  <c r="L31" i="13" s="1"/>
  <c r="K12" i="13"/>
  <c r="K18" i="13" s="1"/>
  <c r="K31" i="13" s="1"/>
  <c r="J12" i="13"/>
  <c r="J18" i="13" s="1"/>
  <c r="J31" i="13" s="1"/>
  <c r="I12" i="13"/>
  <c r="I18" i="13" s="1"/>
  <c r="I31" i="13" s="1"/>
  <c r="H12" i="13"/>
  <c r="H18" i="13" s="1"/>
  <c r="H31" i="13" s="1"/>
  <c r="G12" i="13"/>
  <c r="G18" i="13" s="1"/>
  <c r="G31" i="13" s="1"/>
  <c r="F12" i="13"/>
  <c r="F18" i="13" s="1"/>
  <c r="F31" i="13" s="1"/>
  <c r="E12" i="13"/>
  <c r="E18" i="13" s="1"/>
  <c r="E31" i="13" s="1"/>
  <c r="D12" i="13"/>
  <c r="D18" i="13" s="1"/>
  <c r="D31" i="13" s="1"/>
  <c r="C12" i="13"/>
  <c r="C18" i="13" s="1"/>
  <c r="C31" i="13" s="1"/>
  <c r="B12" i="13"/>
  <c r="B18" i="13" s="1"/>
  <c r="B31" i="13" s="1"/>
  <c r="BU11" i="13"/>
  <c r="BU17" i="13" s="1"/>
  <c r="BU30" i="13" s="1"/>
  <c r="BT11" i="13"/>
  <c r="BT17" i="13" s="1"/>
  <c r="BT30" i="13" s="1"/>
  <c r="BS11" i="13"/>
  <c r="BS17" i="13" s="1"/>
  <c r="BS30" i="13" s="1"/>
  <c r="BR11" i="13"/>
  <c r="BR17" i="13" s="1"/>
  <c r="BR30" i="13" s="1"/>
  <c r="BQ11" i="13"/>
  <c r="BQ17" i="13" s="1"/>
  <c r="BQ30" i="13" s="1"/>
  <c r="BP11" i="13"/>
  <c r="BP17" i="13" s="1"/>
  <c r="BP30" i="13" s="1"/>
  <c r="BO11" i="13"/>
  <c r="BO17" i="13" s="1"/>
  <c r="BO30" i="13" s="1"/>
  <c r="BN11" i="13"/>
  <c r="BN17" i="13" s="1"/>
  <c r="BN30" i="13" s="1"/>
  <c r="BM11" i="13"/>
  <c r="BM17" i="13" s="1"/>
  <c r="BM30" i="13" s="1"/>
  <c r="BL11" i="13"/>
  <c r="BL17" i="13" s="1"/>
  <c r="BL30" i="13" s="1"/>
  <c r="BK11" i="13"/>
  <c r="BK17" i="13" s="1"/>
  <c r="BK30" i="13" s="1"/>
  <c r="BJ11" i="13"/>
  <c r="BJ17" i="13" s="1"/>
  <c r="BJ30" i="13" s="1"/>
  <c r="BI11" i="13"/>
  <c r="BI17" i="13" s="1"/>
  <c r="BI30" i="13" s="1"/>
  <c r="BH11" i="13"/>
  <c r="BH17" i="13" s="1"/>
  <c r="BH30" i="13" s="1"/>
  <c r="BG11" i="13"/>
  <c r="BG17" i="13" s="1"/>
  <c r="BG30" i="13" s="1"/>
  <c r="BF11" i="13"/>
  <c r="BF17" i="13" s="1"/>
  <c r="BF30" i="13" s="1"/>
  <c r="BE11" i="13"/>
  <c r="BE17" i="13" s="1"/>
  <c r="BE30" i="13" s="1"/>
  <c r="BD11" i="13"/>
  <c r="BD17" i="13" s="1"/>
  <c r="BD30" i="13" s="1"/>
  <c r="BC11" i="13"/>
  <c r="BC17" i="13" s="1"/>
  <c r="BC30" i="13" s="1"/>
  <c r="BB11" i="13"/>
  <c r="BB17" i="13" s="1"/>
  <c r="BB30" i="13" s="1"/>
  <c r="BA11" i="13"/>
  <c r="BA17" i="13" s="1"/>
  <c r="BA30" i="13" s="1"/>
  <c r="AZ11" i="13"/>
  <c r="AZ17" i="13" s="1"/>
  <c r="AZ30" i="13" s="1"/>
  <c r="AY11" i="13"/>
  <c r="AY17" i="13" s="1"/>
  <c r="AY30" i="13" s="1"/>
  <c r="AX11" i="13"/>
  <c r="AX17" i="13" s="1"/>
  <c r="AX30" i="13" s="1"/>
  <c r="AW11" i="13"/>
  <c r="AW17" i="13" s="1"/>
  <c r="AW30" i="13" s="1"/>
  <c r="AV11" i="13"/>
  <c r="AV17" i="13" s="1"/>
  <c r="AV30" i="13" s="1"/>
  <c r="AU11" i="13"/>
  <c r="AU17" i="13" s="1"/>
  <c r="AU30" i="13" s="1"/>
  <c r="AT11" i="13"/>
  <c r="AT17" i="13" s="1"/>
  <c r="AT30" i="13" s="1"/>
  <c r="AS11" i="13"/>
  <c r="AS17" i="13" s="1"/>
  <c r="AS30" i="13" s="1"/>
  <c r="AR11" i="13"/>
  <c r="AR17" i="13" s="1"/>
  <c r="AR30" i="13" s="1"/>
  <c r="AQ11" i="13"/>
  <c r="AQ17" i="13" s="1"/>
  <c r="AQ30" i="13" s="1"/>
  <c r="AP11" i="13"/>
  <c r="AP17" i="13" s="1"/>
  <c r="AP30" i="13" s="1"/>
  <c r="AO11" i="13"/>
  <c r="AO17" i="13" s="1"/>
  <c r="AO30" i="13" s="1"/>
  <c r="AN11" i="13"/>
  <c r="AN17" i="13" s="1"/>
  <c r="AN30" i="13" s="1"/>
  <c r="AM11" i="13"/>
  <c r="AM17" i="13" s="1"/>
  <c r="AM30" i="13" s="1"/>
  <c r="AL11" i="13"/>
  <c r="AL17" i="13" s="1"/>
  <c r="AL30" i="13" s="1"/>
  <c r="AK11" i="13"/>
  <c r="AK17" i="13" s="1"/>
  <c r="AK30" i="13" s="1"/>
  <c r="AJ11" i="13"/>
  <c r="AJ17" i="13" s="1"/>
  <c r="AJ30" i="13" s="1"/>
  <c r="AI11" i="13"/>
  <c r="AI17" i="13" s="1"/>
  <c r="AI30" i="13" s="1"/>
  <c r="AH11" i="13"/>
  <c r="AH17" i="13" s="1"/>
  <c r="AH30" i="13" s="1"/>
  <c r="AG11" i="13"/>
  <c r="AG17" i="13" s="1"/>
  <c r="AG30" i="13" s="1"/>
  <c r="AF11" i="13"/>
  <c r="AF17" i="13" s="1"/>
  <c r="AF30" i="13" s="1"/>
  <c r="AE11" i="13"/>
  <c r="AE17" i="13" s="1"/>
  <c r="AE30" i="13" s="1"/>
  <c r="AD11" i="13"/>
  <c r="AD17" i="13" s="1"/>
  <c r="AD30" i="13" s="1"/>
  <c r="AC11" i="13"/>
  <c r="AC17" i="13" s="1"/>
  <c r="AC30" i="13" s="1"/>
  <c r="AB11" i="13"/>
  <c r="AB17" i="13" s="1"/>
  <c r="AB30" i="13" s="1"/>
  <c r="AA11" i="13"/>
  <c r="AA17" i="13" s="1"/>
  <c r="AA30" i="13" s="1"/>
  <c r="Z11" i="13"/>
  <c r="Z17" i="13" s="1"/>
  <c r="Z30" i="13" s="1"/>
  <c r="Y11" i="13"/>
  <c r="Y17" i="13" s="1"/>
  <c r="Y30" i="13" s="1"/>
  <c r="X11" i="13"/>
  <c r="X17" i="13" s="1"/>
  <c r="X30" i="13" s="1"/>
  <c r="W11" i="13"/>
  <c r="W17" i="13" s="1"/>
  <c r="W30" i="13" s="1"/>
  <c r="V11" i="13"/>
  <c r="V17" i="13" s="1"/>
  <c r="V30" i="13" s="1"/>
  <c r="U11" i="13"/>
  <c r="U17" i="13" s="1"/>
  <c r="U30" i="13" s="1"/>
  <c r="T11" i="13"/>
  <c r="T17" i="13" s="1"/>
  <c r="T30" i="13" s="1"/>
  <c r="S11" i="13"/>
  <c r="S17" i="13" s="1"/>
  <c r="S30" i="13" s="1"/>
  <c r="R11" i="13"/>
  <c r="R17" i="13" s="1"/>
  <c r="R30" i="13" s="1"/>
  <c r="Q11" i="13"/>
  <c r="Q17" i="13" s="1"/>
  <c r="Q30" i="13" s="1"/>
  <c r="P11" i="13"/>
  <c r="P17" i="13" s="1"/>
  <c r="P30" i="13" s="1"/>
  <c r="O11" i="13"/>
  <c r="O17" i="13" s="1"/>
  <c r="O30" i="13" s="1"/>
  <c r="N11" i="13"/>
  <c r="N17" i="13" s="1"/>
  <c r="N30" i="13" s="1"/>
  <c r="M11" i="13"/>
  <c r="M17" i="13" s="1"/>
  <c r="M30" i="13" s="1"/>
  <c r="L11" i="13"/>
  <c r="L17" i="13" s="1"/>
  <c r="L30" i="13" s="1"/>
  <c r="K11" i="13"/>
  <c r="K17" i="13" s="1"/>
  <c r="K30" i="13" s="1"/>
  <c r="J11" i="13"/>
  <c r="J17" i="13" s="1"/>
  <c r="J30" i="13" s="1"/>
  <c r="I11" i="13"/>
  <c r="I17" i="13" s="1"/>
  <c r="I30" i="13" s="1"/>
  <c r="H11" i="13"/>
  <c r="H17" i="13" s="1"/>
  <c r="H30" i="13" s="1"/>
  <c r="G11" i="13"/>
  <c r="G17" i="13" s="1"/>
  <c r="G30" i="13" s="1"/>
  <c r="F11" i="13"/>
  <c r="F17" i="13" s="1"/>
  <c r="F30" i="13" s="1"/>
  <c r="E11" i="13"/>
  <c r="E17" i="13" s="1"/>
  <c r="E30" i="13" s="1"/>
  <c r="D11" i="13"/>
  <c r="D17" i="13" s="1"/>
  <c r="D30" i="13" s="1"/>
  <c r="C11" i="13"/>
  <c r="C17" i="13" s="1"/>
  <c r="C30" i="13" s="1"/>
  <c r="D11" i="14"/>
  <c r="F10" i="14"/>
  <c r="D10" i="14"/>
  <c r="D9" i="14"/>
  <c r="F8" i="14"/>
  <c r="D8" i="14"/>
  <c r="F7" i="14"/>
  <c r="D7" i="14"/>
  <c r="F6" i="14"/>
  <c r="D6" i="14"/>
  <c r="F5" i="14"/>
  <c r="D5" i="14"/>
  <c r="F4" i="14"/>
  <c r="D4" i="14"/>
  <c r="F3" i="14"/>
  <c r="D3" i="14"/>
  <c r="CS76" i="11"/>
  <c r="CR76" i="11"/>
  <c r="CQ76" i="11"/>
  <c r="CP76" i="11"/>
  <c r="CO76" i="11"/>
  <c r="CN76" i="11"/>
  <c r="CM76" i="11"/>
  <c r="CL76" i="11"/>
  <c r="CK76" i="11"/>
  <c r="CJ76" i="11"/>
  <c r="CI76" i="11"/>
  <c r="CH76" i="11"/>
  <c r="CG76" i="11"/>
  <c r="CF76" i="11"/>
  <c r="CE76" i="11"/>
  <c r="CD76" i="11"/>
  <c r="CC76" i="11"/>
  <c r="CB76" i="11"/>
  <c r="CA76" i="11"/>
  <c r="BZ76" i="11"/>
  <c r="BY76" i="11"/>
  <c r="BX76" i="11"/>
  <c r="BW76" i="11"/>
  <c r="BV76" i="11"/>
  <c r="BU76" i="11"/>
  <c r="BT76" i="11"/>
  <c r="BS76" i="11"/>
  <c r="BR76" i="11"/>
  <c r="BQ76" i="11"/>
  <c r="BP76" i="11"/>
  <c r="BO76" i="11"/>
  <c r="BN76" i="11"/>
  <c r="BM76" i="11"/>
  <c r="BL76" i="11"/>
  <c r="BK76" i="11"/>
  <c r="BJ76" i="11"/>
  <c r="BI76" i="11"/>
  <c r="BH76" i="11"/>
  <c r="BG76" i="11"/>
  <c r="BF76" i="11"/>
  <c r="BE76" i="11"/>
  <c r="BD76" i="11"/>
  <c r="BC76" i="11"/>
  <c r="BB76" i="11"/>
  <c r="BA76" i="11"/>
  <c r="AZ76" i="11"/>
  <c r="AY76" i="11"/>
  <c r="AX76" i="11"/>
  <c r="AW76" i="11"/>
  <c r="AV76" i="11"/>
  <c r="AU76" i="11"/>
  <c r="AT76" i="11"/>
  <c r="AS76" i="11"/>
  <c r="AR76" i="11"/>
  <c r="AQ76" i="11"/>
  <c r="AP76" i="11"/>
  <c r="AO76" i="11"/>
  <c r="AN76" i="11"/>
  <c r="AM76" i="11"/>
  <c r="AL76" i="11"/>
  <c r="AK76" i="11"/>
  <c r="AJ76" i="11"/>
  <c r="AI76" i="11"/>
  <c r="AH76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CS75" i="11"/>
  <c r="CR75" i="11"/>
  <c r="CQ75" i="11"/>
  <c r="CP75" i="11"/>
  <c r="CO75" i="11"/>
  <c r="CN75" i="11"/>
  <c r="CM75" i="11"/>
  <c r="CL75" i="11"/>
  <c r="CK75" i="11"/>
  <c r="CJ75" i="11"/>
  <c r="CI75" i="11"/>
  <c r="CH75" i="11"/>
  <c r="CG75" i="11"/>
  <c r="CF75" i="11"/>
  <c r="CE75" i="11"/>
  <c r="CD75" i="11"/>
  <c r="CC75" i="11"/>
  <c r="CB75" i="11"/>
  <c r="CA75" i="11"/>
  <c r="BZ75" i="11"/>
  <c r="BY75" i="11"/>
  <c r="BX75" i="11"/>
  <c r="BW75" i="11"/>
  <c r="BV75" i="11"/>
  <c r="BU75" i="11"/>
  <c r="BT75" i="11"/>
  <c r="BS75" i="11"/>
  <c r="BR75" i="11"/>
  <c r="BQ75" i="11"/>
  <c r="BP75" i="11"/>
  <c r="BO75" i="11"/>
  <c r="BN75" i="11"/>
  <c r="BM75" i="11"/>
  <c r="BL75" i="11"/>
  <c r="BK75" i="11"/>
  <c r="BJ75" i="11"/>
  <c r="BI75" i="11"/>
  <c r="BH75" i="11"/>
  <c r="BG75" i="11"/>
  <c r="BF75" i="11"/>
  <c r="BE75" i="11"/>
  <c r="BD75" i="11"/>
  <c r="BC75" i="11"/>
  <c r="BB75" i="11"/>
  <c r="BA75" i="11"/>
  <c r="AZ75" i="11"/>
  <c r="AY75" i="11"/>
  <c r="AX75" i="11"/>
  <c r="AW75" i="11"/>
  <c r="AV75" i="11"/>
  <c r="AU75" i="11"/>
  <c r="AT75" i="11"/>
  <c r="AS75" i="11"/>
  <c r="AR75" i="11"/>
  <c r="AQ75" i="11"/>
  <c r="AP75" i="11"/>
  <c r="AO75" i="11"/>
  <c r="AN75" i="11"/>
  <c r="AM75" i="11"/>
  <c r="AL75" i="11"/>
  <c r="AK75" i="11"/>
  <c r="AJ75" i="11"/>
  <c r="AI75" i="11"/>
  <c r="AH75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CS74" i="11"/>
  <c r="CR74" i="11"/>
  <c r="CQ74" i="11"/>
  <c r="CP74" i="11"/>
  <c r="CO74" i="11"/>
  <c r="CN74" i="11"/>
  <c r="CM74" i="11"/>
  <c r="CL74" i="11"/>
  <c r="CK74" i="11"/>
  <c r="CJ74" i="11"/>
  <c r="CI74" i="11"/>
  <c r="CH74" i="11"/>
  <c r="CG74" i="11"/>
  <c r="CF74" i="11"/>
  <c r="CE74" i="11"/>
  <c r="CD74" i="11"/>
  <c r="CC74" i="11"/>
  <c r="CB74" i="11"/>
  <c r="CA74" i="11"/>
  <c r="BZ74" i="11"/>
  <c r="BY74" i="11"/>
  <c r="BX74" i="11"/>
  <c r="BW74" i="11"/>
  <c r="BV74" i="11"/>
  <c r="BU74" i="11"/>
  <c r="BT74" i="11"/>
  <c r="BS74" i="11"/>
  <c r="BR74" i="11"/>
  <c r="BR92" i="11" s="1"/>
  <c r="BQ74" i="11"/>
  <c r="BP74" i="11"/>
  <c r="BP92" i="11" s="1"/>
  <c r="BO74" i="11"/>
  <c r="BN74" i="11"/>
  <c r="BN92" i="11" s="1"/>
  <c r="BM74" i="11"/>
  <c r="BL74" i="11"/>
  <c r="BL92" i="11" s="1"/>
  <c r="BK74" i="11"/>
  <c r="BJ74" i="11"/>
  <c r="BJ92" i="11" s="1"/>
  <c r="BI74" i="11"/>
  <c r="BH74" i="11"/>
  <c r="BH92" i="11" s="1"/>
  <c r="BG74" i="11"/>
  <c r="BF74" i="11"/>
  <c r="BF92" i="11" s="1"/>
  <c r="BE74" i="11"/>
  <c r="BD74" i="11"/>
  <c r="BD92" i="11" s="1"/>
  <c r="BC74" i="11"/>
  <c r="BB74" i="11"/>
  <c r="BB92" i="11" s="1"/>
  <c r="BA74" i="11"/>
  <c r="AZ74" i="11"/>
  <c r="AZ92" i="11" s="1"/>
  <c r="AY74" i="11"/>
  <c r="AX74" i="11"/>
  <c r="AX92" i="11" s="1"/>
  <c r="AW74" i="11"/>
  <c r="AV74" i="11"/>
  <c r="AV92" i="11" s="1"/>
  <c r="AU74" i="11"/>
  <c r="AT74" i="11"/>
  <c r="AT92" i="11" s="1"/>
  <c r="AS74" i="11"/>
  <c r="AR74" i="11"/>
  <c r="AR92" i="11" s="1"/>
  <c r="AQ74" i="11"/>
  <c r="AP74" i="11"/>
  <c r="AP92" i="11" s="1"/>
  <c r="AO74" i="11"/>
  <c r="AN74" i="11"/>
  <c r="AN92" i="11" s="1"/>
  <c r="AM74" i="11"/>
  <c r="AL74" i="11"/>
  <c r="AL92" i="11" s="1"/>
  <c r="AK74" i="11"/>
  <c r="AJ74" i="11"/>
  <c r="AJ92" i="11" s="1"/>
  <c r="AI74" i="11"/>
  <c r="AH74" i="11"/>
  <c r="AH92" i="11" s="1"/>
  <c r="AG74" i="11"/>
  <c r="AF74" i="11"/>
  <c r="AF92" i="11" s="1"/>
  <c r="AE74" i="11"/>
  <c r="AD74" i="11"/>
  <c r="AD92" i="11" s="1"/>
  <c r="AC74" i="11"/>
  <c r="AB74" i="11"/>
  <c r="AB92" i="11" s="1"/>
  <c r="AA74" i="11"/>
  <c r="Z74" i="11"/>
  <c r="Z92" i="11" s="1"/>
  <c r="Y74" i="11"/>
  <c r="X74" i="11"/>
  <c r="X92" i="11" s="1"/>
  <c r="W74" i="11"/>
  <c r="V74" i="11"/>
  <c r="V92" i="11" s="1"/>
  <c r="U74" i="11"/>
  <c r="T74" i="11"/>
  <c r="T92" i="11" s="1"/>
  <c r="S74" i="11"/>
  <c r="R74" i="11"/>
  <c r="R92" i="11" s="1"/>
  <c r="Q74" i="11"/>
  <c r="CS73" i="11"/>
  <c r="CR73" i="11"/>
  <c r="CR91" i="11" s="1"/>
  <c r="CQ73" i="11"/>
  <c r="CP73" i="11"/>
  <c r="CP91" i="11" s="1"/>
  <c r="CO73" i="11"/>
  <c r="CN73" i="11"/>
  <c r="CN91" i="11" s="1"/>
  <c r="CM73" i="11"/>
  <c r="CL73" i="11"/>
  <c r="CL91" i="11" s="1"/>
  <c r="CK73" i="11"/>
  <c r="CJ73" i="11"/>
  <c r="CJ91" i="11" s="1"/>
  <c r="CI73" i="11"/>
  <c r="CH73" i="11"/>
  <c r="CH91" i="11" s="1"/>
  <c r="CG73" i="11"/>
  <c r="CF73" i="11"/>
  <c r="CF91" i="11" s="1"/>
  <c r="CE73" i="11"/>
  <c r="CD73" i="11"/>
  <c r="CD91" i="11" s="1"/>
  <c r="CC73" i="11"/>
  <c r="CB73" i="11"/>
  <c r="CB91" i="11" s="1"/>
  <c r="CA73" i="11"/>
  <c r="BZ73" i="11"/>
  <c r="BZ91" i="11" s="1"/>
  <c r="BY73" i="11"/>
  <c r="BX73" i="11"/>
  <c r="BX91" i="11" s="1"/>
  <c r="BW73" i="11"/>
  <c r="BV73" i="11"/>
  <c r="BV91" i="11" s="1"/>
  <c r="BU73" i="11"/>
  <c r="BT73" i="11"/>
  <c r="BT91" i="11" s="1"/>
  <c r="BS73" i="11"/>
  <c r="BR73" i="11"/>
  <c r="BR91" i="11" s="1"/>
  <c r="BQ73" i="11"/>
  <c r="BP73" i="11"/>
  <c r="BP91" i="11" s="1"/>
  <c r="BO73" i="11"/>
  <c r="BN73" i="11"/>
  <c r="BN91" i="11" s="1"/>
  <c r="BM73" i="11"/>
  <c r="BL73" i="11"/>
  <c r="BL91" i="11" s="1"/>
  <c r="BK73" i="11"/>
  <c r="BJ73" i="11"/>
  <c r="BJ91" i="11" s="1"/>
  <c r="BI73" i="11"/>
  <c r="BH73" i="11"/>
  <c r="BH91" i="11" s="1"/>
  <c r="BG73" i="11"/>
  <c r="BF73" i="11"/>
  <c r="BF91" i="11" s="1"/>
  <c r="BE73" i="11"/>
  <c r="BD73" i="11"/>
  <c r="BD91" i="11" s="1"/>
  <c r="BC73" i="11"/>
  <c r="BB73" i="11"/>
  <c r="BB91" i="11" s="1"/>
  <c r="BA73" i="11"/>
  <c r="AZ73" i="11"/>
  <c r="AZ91" i="11" s="1"/>
  <c r="AY73" i="11"/>
  <c r="AX73" i="11"/>
  <c r="AX91" i="11" s="1"/>
  <c r="AW73" i="11"/>
  <c r="AV73" i="11"/>
  <c r="AV91" i="11" s="1"/>
  <c r="AU73" i="11"/>
  <c r="AT73" i="11"/>
  <c r="AT91" i="11" s="1"/>
  <c r="AS73" i="11"/>
  <c r="AR73" i="11"/>
  <c r="AR91" i="11" s="1"/>
  <c r="AQ73" i="11"/>
  <c r="AP73" i="11"/>
  <c r="AP91" i="11" s="1"/>
  <c r="AO73" i="11"/>
  <c r="AN73" i="11"/>
  <c r="AN91" i="11" s="1"/>
  <c r="AM73" i="11"/>
  <c r="AL73" i="11"/>
  <c r="AL91" i="11" s="1"/>
  <c r="AK73" i="11"/>
  <c r="AJ73" i="11"/>
  <c r="AJ91" i="11" s="1"/>
  <c r="AI73" i="11"/>
  <c r="AH73" i="11"/>
  <c r="AH91" i="11" s="1"/>
  <c r="AG73" i="11"/>
  <c r="AF73" i="11"/>
  <c r="AF91" i="11" s="1"/>
  <c r="AE73" i="11"/>
  <c r="AD73" i="11"/>
  <c r="AD91" i="11" s="1"/>
  <c r="AC73" i="11"/>
  <c r="AB73" i="11"/>
  <c r="AB91" i="11" s="1"/>
  <c r="AA73" i="11"/>
  <c r="Z73" i="11"/>
  <c r="Z91" i="11" s="1"/>
  <c r="Y73" i="11"/>
  <c r="X73" i="11"/>
  <c r="X91" i="11" s="1"/>
  <c r="W73" i="11"/>
  <c r="V73" i="11"/>
  <c r="V91" i="11" s="1"/>
  <c r="U73" i="11"/>
  <c r="T73" i="11"/>
  <c r="T91" i="11" s="1"/>
  <c r="S73" i="11"/>
  <c r="R73" i="11"/>
  <c r="R91" i="11" s="1"/>
  <c r="Q73" i="11"/>
  <c r="CS72" i="11"/>
  <c r="CR72" i="11"/>
  <c r="CR90" i="11" s="1"/>
  <c r="CQ72" i="11"/>
  <c r="CP72" i="11"/>
  <c r="CP90" i="11" s="1"/>
  <c r="CO72" i="11"/>
  <c r="CN72" i="11"/>
  <c r="CN90" i="11" s="1"/>
  <c r="CM72" i="11"/>
  <c r="CL72" i="11"/>
  <c r="CL90" i="11" s="1"/>
  <c r="CK72" i="11"/>
  <c r="CJ72" i="11"/>
  <c r="CJ90" i="11" s="1"/>
  <c r="CI72" i="11"/>
  <c r="CH72" i="11"/>
  <c r="CH90" i="11" s="1"/>
  <c r="CG72" i="11"/>
  <c r="CF72" i="11"/>
  <c r="CF90" i="11" s="1"/>
  <c r="CE72" i="11"/>
  <c r="CD72" i="11"/>
  <c r="CD90" i="11" s="1"/>
  <c r="CC72" i="11"/>
  <c r="CB72" i="11"/>
  <c r="CB90" i="11" s="1"/>
  <c r="CA72" i="11"/>
  <c r="BZ72" i="11"/>
  <c r="BZ90" i="11" s="1"/>
  <c r="BY72" i="11"/>
  <c r="BX72" i="11"/>
  <c r="BX90" i="11" s="1"/>
  <c r="BW72" i="11"/>
  <c r="BV72" i="11"/>
  <c r="BV90" i="11" s="1"/>
  <c r="BU72" i="11"/>
  <c r="BT72" i="11"/>
  <c r="BT90" i="11" s="1"/>
  <c r="BS72" i="11"/>
  <c r="BR72" i="11"/>
  <c r="BR90" i="11" s="1"/>
  <c r="BQ72" i="11"/>
  <c r="BP72" i="11"/>
  <c r="BP90" i="11" s="1"/>
  <c r="BO72" i="11"/>
  <c r="BN72" i="11"/>
  <c r="BN90" i="11" s="1"/>
  <c r="BM72" i="11"/>
  <c r="BL72" i="11"/>
  <c r="BL90" i="11" s="1"/>
  <c r="BK72" i="11"/>
  <c r="BJ72" i="11"/>
  <c r="BJ90" i="11" s="1"/>
  <c r="BI72" i="11"/>
  <c r="BH72" i="11"/>
  <c r="BH90" i="11" s="1"/>
  <c r="BG72" i="11"/>
  <c r="BF72" i="11"/>
  <c r="BF90" i="11" s="1"/>
  <c r="BE72" i="11"/>
  <c r="BE90" i="11" s="1"/>
  <c r="BD72" i="11"/>
  <c r="BD90" i="11" s="1"/>
  <c r="BC72" i="11"/>
  <c r="BC90" i="11" s="1"/>
  <c r="BB72" i="11"/>
  <c r="BB90" i="11" s="1"/>
  <c r="BA72" i="11"/>
  <c r="BA90" i="11" s="1"/>
  <c r="AZ72" i="11"/>
  <c r="AZ90" i="11" s="1"/>
  <c r="AY72" i="11"/>
  <c r="AY90" i="11" s="1"/>
  <c r="AX72" i="11"/>
  <c r="AX90" i="11" s="1"/>
  <c r="AW72" i="11"/>
  <c r="AW90" i="11" s="1"/>
  <c r="AV72" i="11"/>
  <c r="AV90" i="11" s="1"/>
  <c r="AU72" i="11"/>
  <c r="AU90" i="11" s="1"/>
  <c r="AT72" i="11"/>
  <c r="AT90" i="11" s="1"/>
  <c r="AS72" i="11"/>
  <c r="AS90" i="11" s="1"/>
  <c r="AR72" i="11"/>
  <c r="AR90" i="11" s="1"/>
  <c r="AQ72" i="11"/>
  <c r="AQ90" i="11" s="1"/>
  <c r="AP72" i="11"/>
  <c r="AP90" i="11" s="1"/>
  <c r="AO72" i="11"/>
  <c r="AO90" i="11" s="1"/>
  <c r="AN72" i="11"/>
  <c r="AN90" i="11" s="1"/>
  <c r="AM72" i="11"/>
  <c r="AM90" i="11" s="1"/>
  <c r="AL72" i="11"/>
  <c r="AL90" i="11" s="1"/>
  <c r="AK72" i="11"/>
  <c r="AK90" i="11" s="1"/>
  <c r="AJ72" i="11"/>
  <c r="AJ90" i="11" s="1"/>
  <c r="AI72" i="11"/>
  <c r="AI90" i="11" s="1"/>
  <c r="AH72" i="11"/>
  <c r="AH90" i="11" s="1"/>
  <c r="AG72" i="11"/>
  <c r="AG90" i="11" s="1"/>
  <c r="AF72" i="11"/>
  <c r="AF90" i="11" s="1"/>
  <c r="AE72" i="11"/>
  <c r="AE90" i="11" s="1"/>
  <c r="AD72" i="11"/>
  <c r="AD90" i="11" s="1"/>
  <c r="AC72" i="11"/>
  <c r="AC90" i="11" s="1"/>
  <c r="AB72" i="11"/>
  <c r="AB90" i="11" s="1"/>
  <c r="AA72" i="11"/>
  <c r="AA90" i="11" s="1"/>
  <c r="Z72" i="11"/>
  <c r="Z90" i="11" s="1"/>
  <c r="Y72" i="11"/>
  <c r="Y90" i="11" s="1"/>
  <c r="X72" i="11"/>
  <c r="X90" i="11" s="1"/>
  <c r="W72" i="11"/>
  <c r="W90" i="11" s="1"/>
  <c r="V72" i="11"/>
  <c r="V90" i="11" s="1"/>
  <c r="U72" i="11"/>
  <c r="U90" i="11" s="1"/>
  <c r="T72" i="11"/>
  <c r="T90" i="11" s="1"/>
  <c r="S72" i="11"/>
  <c r="S90" i="11" s="1"/>
  <c r="R72" i="11"/>
  <c r="R90" i="11" s="1"/>
  <c r="Q72" i="11"/>
  <c r="Q90" i="11" s="1"/>
  <c r="CS33" i="11"/>
  <c r="CR33" i="11"/>
  <c r="CQ33" i="11"/>
  <c r="CP33" i="11"/>
  <c r="CO33" i="11"/>
  <c r="CN33" i="11"/>
  <c r="CM33" i="11"/>
  <c r="CL33" i="11"/>
  <c r="CK33" i="11"/>
  <c r="CJ33" i="11"/>
  <c r="CI33" i="11"/>
  <c r="CH33" i="11"/>
  <c r="CG33" i="11"/>
  <c r="CF33" i="11"/>
  <c r="CE33" i="11"/>
  <c r="CD33" i="11"/>
  <c r="CC33" i="11"/>
  <c r="CB33" i="11"/>
  <c r="CA33" i="11"/>
  <c r="BZ33" i="11"/>
  <c r="BY33" i="11"/>
  <c r="BX33" i="11"/>
  <c r="BW33" i="11"/>
  <c r="BV33" i="11"/>
  <c r="BU33" i="11"/>
  <c r="BT33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CS32" i="11"/>
  <c r="CR32" i="11"/>
  <c r="CQ32" i="11"/>
  <c r="CP32" i="11"/>
  <c r="CO32" i="11"/>
  <c r="CN32" i="11"/>
  <c r="CM32" i="11"/>
  <c r="CL32" i="11"/>
  <c r="CK32" i="11"/>
  <c r="CJ32" i="11"/>
  <c r="CI32" i="11"/>
  <c r="CH32" i="11"/>
  <c r="CG32" i="11"/>
  <c r="CF32" i="11"/>
  <c r="CE32" i="11"/>
  <c r="CD32" i="11"/>
  <c r="CC32" i="11"/>
  <c r="CB32" i="11"/>
  <c r="CA32" i="11"/>
  <c r="BZ32" i="11"/>
  <c r="BY32" i="11"/>
  <c r="BX32" i="11"/>
  <c r="BW32" i="11"/>
  <c r="BV32" i="11"/>
  <c r="BU32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CS31" i="11"/>
  <c r="CR31" i="11"/>
  <c r="CQ31" i="11"/>
  <c r="CP31" i="11"/>
  <c r="CO31" i="11"/>
  <c r="CN31" i="11"/>
  <c r="CM31" i="11"/>
  <c r="CL31" i="11"/>
  <c r="CK31" i="11"/>
  <c r="CJ31" i="11"/>
  <c r="CI31" i="11"/>
  <c r="CH31" i="11"/>
  <c r="CG31" i="11"/>
  <c r="CG122" i="11" s="1"/>
  <c r="CG128" i="11" s="1"/>
  <c r="CF31" i="11"/>
  <c r="CE31" i="11"/>
  <c r="CD31" i="11"/>
  <c r="CD122" i="11" s="1"/>
  <c r="CD128" i="11" s="1"/>
  <c r="CC31" i="11"/>
  <c r="CC122" i="11" s="1"/>
  <c r="CC128" i="11" s="1"/>
  <c r="CB31" i="11"/>
  <c r="CA31" i="11"/>
  <c r="BZ31" i="11"/>
  <c r="BY31" i="11"/>
  <c r="BY122" i="11" s="1"/>
  <c r="BY128" i="11" s="1"/>
  <c r="BX31" i="11"/>
  <c r="BW31" i="11"/>
  <c r="BV31" i="11"/>
  <c r="BU31" i="11"/>
  <c r="BT31" i="11"/>
  <c r="BS31" i="11"/>
  <c r="BR31" i="11"/>
  <c r="BQ31" i="11"/>
  <c r="BQ122" i="11" s="1"/>
  <c r="BQ128" i="11" s="1"/>
  <c r="BP31" i="11"/>
  <c r="BO31" i="11"/>
  <c r="BN31" i="11"/>
  <c r="BN122" i="11" s="1"/>
  <c r="BN128" i="11" s="1"/>
  <c r="BM31" i="11"/>
  <c r="BM122" i="11" s="1"/>
  <c r="BM128" i="11" s="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BA122" i="11" s="1"/>
  <c r="BA128" i="11" s="1"/>
  <c r="AZ31" i="11"/>
  <c r="AY31" i="11"/>
  <c r="AX31" i="11"/>
  <c r="AX122" i="11" s="1"/>
  <c r="AX128" i="11" s="1"/>
  <c r="AW31" i="11"/>
  <c r="AW122" i="11" s="1"/>
  <c r="AW128" i="11" s="1"/>
  <c r="AV31" i="11"/>
  <c r="AU31" i="11"/>
  <c r="AT31" i="11"/>
  <c r="AS31" i="11"/>
  <c r="AS122" i="11" s="1"/>
  <c r="AS128" i="11" s="1"/>
  <c r="AR31" i="11"/>
  <c r="AQ31" i="11"/>
  <c r="AP31" i="11"/>
  <c r="AO31" i="11"/>
  <c r="AN31" i="11"/>
  <c r="AM31" i="11"/>
  <c r="AL31" i="11"/>
  <c r="AK31" i="11"/>
  <c r="AK122" i="11" s="1"/>
  <c r="AK128" i="11" s="1"/>
  <c r="AJ31" i="11"/>
  <c r="AI31" i="11"/>
  <c r="AH31" i="11"/>
  <c r="AH122" i="11" s="1"/>
  <c r="AH128" i="11" s="1"/>
  <c r="AG31" i="11"/>
  <c r="AG122" i="11" s="1"/>
  <c r="AG128" i="11" s="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U122" i="11" s="1"/>
  <c r="U128" i="11" s="1"/>
  <c r="T31" i="11"/>
  <c r="S31" i="11"/>
  <c r="R31" i="11"/>
  <c r="R122" i="11" s="1"/>
  <c r="R128" i="11" s="1"/>
  <c r="Q31" i="11"/>
  <c r="Q122" i="11" s="1"/>
  <c r="Q128" i="11" s="1"/>
  <c r="CS30" i="11"/>
  <c r="CR30" i="11"/>
  <c r="CQ30" i="11"/>
  <c r="CP30" i="11"/>
  <c r="CO30" i="11"/>
  <c r="CN30" i="11"/>
  <c r="CM30" i="11"/>
  <c r="CL30" i="11"/>
  <c r="CK30" i="11"/>
  <c r="CJ30" i="11"/>
  <c r="CI30" i="11"/>
  <c r="CH30" i="11"/>
  <c r="CG30" i="11"/>
  <c r="CF30" i="11"/>
  <c r="CE30" i="11"/>
  <c r="CD30" i="11"/>
  <c r="CC30" i="11"/>
  <c r="CB30" i="11"/>
  <c r="CA30" i="11"/>
  <c r="BZ30" i="11"/>
  <c r="BY30" i="11"/>
  <c r="BX30" i="11"/>
  <c r="BW30" i="11"/>
  <c r="BV30" i="11"/>
  <c r="BU30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CS29" i="11"/>
  <c r="CR29" i="11"/>
  <c r="CQ29" i="11"/>
  <c r="CP29" i="11"/>
  <c r="CO29" i="11"/>
  <c r="CN29" i="11"/>
  <c r="CM29" i="11"/>
  <c r="CL29" i="11"/>
  <c r="CK29" i="11"/>
  <c r="CJ29" i="11"/>
  <c r="CI29" i="11"/>
  <c r="CH29" i="11"/>
  <c r="CG29" i="11"/>
  <c r="CF29" i="11"/>
  <c r="CE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CS28" i="11"/>
  <c r="CR28" i="11"/>
  <c r="CR121" i="11" s="1"/>
  <c r="CR127" i="11" s="1"/>
  <c r="CQ28" i="11"/>
  <c r="CP28" i="11"/>
  <c r="CO28" i="11"/>
  <c r="CN28" i="11"/>
  <c r="CM28" i="11"/>
  <c r="CL28" i="11"/>
  <c r="CK28" i="11"/>
  <c r="CJ28" i="11"/>
  <c r="CJ121" i="11" s="1"/>
  <c r="CJ127" i="11" s="1"/>
  <c r="CI28" i="11"/>
  <c r="CH28" i="11"/>
  <c r="CG28" i="11"/>
  <c r="CG121" i="11" s="1"/>
  <c r="CG127" i="11" s="1"/>
  <c r="CF28" i="11"/>
  <c r="CF121" i="11" s="1"/>
  <c r="CF127" i="11" s="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T121" i="11" s="1"/>
  <c r="BT127" i="11" s="1"/>
  <c r="BS28" i="11"/>
  <c r="BR28" i="11"/>
  <c r="BQ28" i="11"/>
  <c r="BQ121" i="11" s="1"/>
  <c r="BQ127" i="11" s="1"/>
  <c r="BP28" i="11"/>
  <c r="BP121" i="11" s="1"/>
  <c r="BP127" i="11" s="1"/>
  <c r="BO28" i="11"/>
  <c r="BN28" i="11"/>
  <c r="BM28" i="11"/>
  <c r="BL28" i="11"/>
  <c r="BL121" i="11" s="1"/>
  <c r="BL127" i="11" s="1"/>
  <c r="BK28" i="11"/>
  <c r="BJ28" i="11"/>
  <c r="BI28" i="11"/>
  <c r="BH28" i="11"/>
  <c r="BG28" i="11"/>
  <c r="BF28" i="11"/>
  <c r="BE28" i="11"/>
  <c r="BD28" i="11"/>
  <c r="BD121" i="11" s="1"/>
  <c r="BD127" i="11" s="1"/>
  <c r="BC28" i="11"/>
  <c r="BB28" i="11"/>
  <c r="BA28" i="11"/>
  <c r="BA121" i="11" s="1"/>
  <c r="BA127" i="11" s="1"/>
  <c r="AZ28" i="11"/>
  <c r="AZ121" i="11" s="1"/>
  <c r="AZ127" i="11" s="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N121" i="11" s="1"/>
  <c r="AN127" i="11" s="1"/>
  <c r="AM28" i="11"/>
  <c r="AL28" i="11"/>
  <c r="AK28" i="11"/>
  <c r="AK121" i="11" s="1"/>
  <c r="AK127" i="11" s="1"/>
  <c r="AJ28" i="11"/>
  <c r="AJ121" i="11" s="1"/>
  <c r="AJ127" i="11" s="1"/>
  <c r="AI28" i="11"/>
  <c r="AH28" i="11"/>
  <c r="AG28" i="11"/>
  <c r="AF28" i="11"/>
  <c r="AF121" i="11" s="1"/>
  <c r="AF127" i="11" s="1"/>
  <c r="AE28" i="11"/>
  <c r="AD28" i="11"/>
  <c r="AC28" i="11"/>
  <c r="AB28" i="11"/>
  <c r="AA28" i="11"/>
  <c r="Z28" i="11"/>
  <c r="Y28" i="11"/>
  <c r="X28" i="11"/>
  <c r="X121" i="11" s="1"/>
  <c r="X127" i="11" s="1"/>
  <c r="W28" i="11"/>
  <c r="V28" i="11"/>
  <c r="U28" i="11"/>
  <c r="U121" i="11" s="1"/>
  <c r="U127" i="11" s="1"/>
  <c r="T28" i="11"/>
  <c r="T121" i="11" s="1"/>
  <c r="T127" i="11" s="1"/>
  <c r="S28" i="11"/>
  <c r="R28" i="11"/>
  <c r="Q28" i="11"/>
  <c r="CS27" i="11"/>
  <c r="CR27" i="11"/>
  <c r="CQ27" i="11"/>
  <c r="CP27" i="11"/>
  <c r="CO27" i="11"/>
  <c r="CN27" i="11"/>
  <c r="CM27" i="11"/>
  <c r="CL27" i="11"/>
  <c r="CK27" i="11"/>
  <c r="CJ27" i="11"/>
  <c r="CI27" i="11"/>
  <c r="CH27" i="11"/>
  <c r="CG27" i="11"/>
  <c r="CF27" i="11"/>
  <c r="CE27" i="11"/>
  <c r="CD27" i="11"/>
  <c r="CC27" i="11"/>
  <c r="CB27" i="11"/>
  <c r="CA27" i="11"/>
  <c r="BZ27" i="11"/>
  <c r="BY27" i="11"/>
  <c r="BX27" i="11"/>
  <c r="BW27" i="11"/>
  <c r="BV27" i="11"/>
  <c r="BU27" i="11"/>
  <c r="BT27" i="11"/>
  <c r="BS27" i="11"/>
  <c r="BR27" i="11"/>
  <c r="BQ27" i="11"/>
  <c r="BP27" i="11"/>
  <c r="BO27" i="11"/>
  <c r="BN27" i="11"/>
  <c r="BM27" i="11"/>
  <c r="BL27" i="11"/>
  <c r="BK27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CS26" i="11"/>
  <c r="CR26" i="11"/>
  <c r="CQ26" i="11"/>
  <c r="CP26" i="11"/>
  <c r="CO26" i="11"/>
  <c r="CN26" i="11"/>
  <c r="CM26" i="11"/>
  <c r="CL26" i="11"/>
  <c r="CK26" i="11"/>
  <c r="CJ26" i="11"/>
  <c r="CI26" i="11"/>
  <c r="CH26" i="11"/>
  <c r="CG26" i="11"/>
  <c r="CF26" i="11"/>
  <c r="CE26" i="11"/>
  <c r="CD26" i="11"/>
  <c r="CC26" i="11"/>
  <c r="CB26" i="11"/>
  <c r="CA26" i="11"/>
  <c r="BZ26" i="11"/>
  <c r="BY26" i="11"/>
  <c r="BX26" i="11"/>
  <c r="BW26" i="11"/>
  <c r="BV26" i="11"/>
  <c r="BU26" i="11"/>
  <c r="BT26" i="11"/>
  <c r="BS26" i="11"/>
  <c r="BR26" i="11"/>
  <c r="BQ26" i="11"/>
  <c r="BP26" i="11"/>
  <c r="BO26" i="11"/>
  <c r="BN26" i="11"/>
  <c r="BM26" i="11"/>
  <c r="BL26" i="11"/>
  <c r="BK26" i="11"/>
  <c r="BJ26" i="11"/>
  <c r="BI26" i="11"/>
  <c r="BH26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CS25" i="11"/>
  <c r="CR25" i="11"/>
  <c r="CQ25" i="11"/>
  <c r="CP25" i="11"/>
  <c r="CO25" i="11"/>
  <c r="CN25" i="11"/>
  <c r="CM25" i="11"/>
  <c r="CM120" i="11" s="1"/>
  <c r="CM126" i="11" s="1"/>
  <c r="CL25" i="11"/>
  <c r="CK25" i="11"/>
  <c r="CJ25" i="11"/>
  <c r="CJ120" i="11" s="1"/>
  <c r="CJ126" i="11" s="1"/>
  <c r="CI25" i="11"/>
  <c r="CI120" i="11" s="1"/>
  <c r="CI126" i="11" s="1"/>
  <c r="CH25" i="11"/>
  <c r="CG25" i="11"/>
  <c r="CF25" i="11"/>
  <c r="CE25" i="11"/>
  <c r="CE120" i="11" s="1"/>
  <c r="CE126" i="11" s="1"/>
  <c r="CD25" i="11"/>
  <c r="CC25" i="11"/>
  <c r="CB25" i="11"/>
  <c r="CA25" i="11"/>
  <c r="BZ25" i="11"/>
  <c r="BY25" i="11"/>
  <c r="BX25" i="11"/>
  <c r="BW25" i="11"/>
  <c r="BW120" i="11" s="1"/>
  <c r="BW126" i="11" s="1"/>
  <c r="BV25" i="11"/>
  <c r="BU25" i="11"/>
  <c r="BT25" i="11"/>
  <c r="BT120" i="11" s="1"/>
  <c r="BT126" i="11" s="1"/>
  <c r="BS25" i="11"/>
  <c r="BS120" i="11" s="1"/>
  <c r="BS126" i="11" s="1"/>
  <c r="BR25" i="11"/>
  <c r="BQ25" i="11"/>
  <c r="BP25" i="11"/>
  <c r="BO25" i="11"/>
  <c r="BN25" i="11"/>
  <c r="BM25" i="11"/>
  <c r="BL25" i="11"/>
  <c r="BK25" i="11"/>
  <c r="BJ25" i="11"/>
  <c r="BI25" i="11"/>
  <c r="BH25" i="11"/>
  <c r="BH120" i="11" s="1"/>
  <c r="BH126" i="11" s="1"/>
  <c r="BG25" i="11"/>
  <c r="BG120" i="11" s="1"/>
  <c r="BG126" i="11" s="1"/>
  <c r="BF25" i="11"/>
  <c r="BE25" i="11"/>
  <c r="BD25" i="11"/>
  <c r="BD120" i="11" s="1"/>
  <c r="BD126" i="11" s="1"/>
  <c r="BC25" i="11"/>
  <c r="BC120" i="11" s="1"/>
  <c r="BC126" i="11" s="1"/>
  <c r="BB25" i="11"/>
  <c r="BA25" i="11"/>
  <c r="AZ25" i="11"/>
  <c r="AZ120" i="11" s="1"/>
  <c r="AZ126" i="11" s="1"/>
  <c r="AY25" i="11"/>
  <c r="AY120" i="11" s="1"/>
  <c r="AY126" i="11" s="1"/>
  <c r="AX25" i="11"/>
  <c r="AW25" i="11"/>
  <c r="AV25" i="11"/>
  <c r="AU25" i="11"/>
  <c r="AT25" i="11"/>
  <c r="AS25" i="11"/>
  <c r="AR25" i="11"/>
  <c r="AQ25" i="11"/>
  <c r="AQ120" i="11" s="1"/>
  <c r="AQ126" i="11" s="1"/>
  <c r="AP25" i="11"/>
  <c r="AO25" i="11"/>
  <c r="AN25" i="11"/>
  <c r="AN120" i="11" s="1"/>
  <c r="AN126" i="11" s="1"/>
  <c r="AM25" i="11"/>
  <c r="AM120" i="11" s="1"/>
  <c r="AM126" i="11" s="1"/>
  <c r="AL25" i="11"/>
  <c r="AK25" i="11"/>
  <c r="AJ25" i="11"/>
  <c r="AJ120" i="11" s="1"/>
  <c r="AJ126" i="11" s="1"/>
  <c r="AI25" i="11"/>
  <c r="AH25" i="11"/>
  <c r="AG25" i="11"/>
  <c r="AF25" i="11"/>
  <c r="AE25" i="11"/>
  <c r="AD25" i="11"/>
  <c r="AC25" i="11"/>
  <c r="AB25" i="11"/>
  <c r="AB120" i="11" s="1"/>
  <c r="AB126" i="11" s="1"/>
  <c r="AA25" i="11"/>
  <c r="AA120" i="11" s="1"/>
  <c r="AA126" i="11" s="1"/>
  <c r="Z25" i="11"/>
  <c r="Y25" i="11"/>
  <c r="X25" i="11"/>
  <c r="X120" i="11" s="1"/>
  <c r="X126" i="11" s="1"/>
  <c r="W25" i="11"/>
  <c r="W120" i="11" s="1"/>
  <c r="W126" i="11" s="1"/>
  <c r="V25" i="11"/>
  <c r="U25" i="11"/>
  <c r="T25" i="11"/>
  <c r="T120" i="11" s="1"/>
  <c r="T126" i="11" s="1"/>
  <c r="S25" i="11"/>
  <c r="S120" i="11" s="1"/>
  <c r="S126" i="11" s="1"/>
  <c r="R25" i="11"/>
  <c r="Q25" i="11"/>
  <c r="CS24" i="11"/>
  <c r="CR24" i="11"/>
  <c r="CQ24" i="11"/>
  <c r="CP24" i="11"/>
  <c r="CO24" i="11"/>
  <c r="CN24" i="11"/>
  <c r="CM24" i="11"/>
  <c r="CL24" i="11"/>
  <c r="CK24" i="11"/>
  <c r="CJ24" i="11"/>
  <c r="CI24" i="11"/>
  <c r="CH24" i="11"/>
  <c r="CG24" i="11"/>
  <c r="CF24" i="11"/>
  <c r="CE24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CS23" i="11"/>
  <c r="CR23" i="11"/>
  <c r="CQ23" i="11"/>
  <c r="CP23" i="11"/>
  <c r="CO23" i="11"/>
  <c r="CN23" i="11"/>
  <c r="CM23" i="11"/>
  <c r="CL23" i="11"/>
  <c r="CK23" i="11"/>
  <c r="CJ23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CS22" i="11"/>
  <c r="CR22" i="11"/>
  <c r="CQ22" i="11"/>
  <c r="CP22" i="11"/>
  <c r="CP119" i="11" s="1"/>
  <c r="CP125" i="11" s="1"/>
  <c r="CO22" i="11"/>
  <c r="CN22" i="11"/>
  <c r="CM22" i="11"/>
  <c r="CM119" i="11" s="1"/>
  <c r="CM125" i="11" s="1"/>
  <c r="CL22" i="11"/>
  <c r="CL119" i="11" s="1"/>
  <c r="CL125" i="11" s="1"/>
  <c r="CK22" i="11"/>
  <c r="CJ22" i="11"/>
  <c r="CI22" i="11"/>
  <c r="CI119" i="11" s="1"/>
  <c r="CI125" i="11" s="1"/>
  <c r="CH22" i="11"/>
  <c r="CG22" i="11"/>
  <c r="CF22" i="11"/>
  <c r="CE22" i="11"/>
  <c r="CD22" i="11"/>
  <c r="CC22" i="11"/>
  <c r="CB22" i="11"/>
  <c r="CA22" i="11"/>
  <c r="CA119" i="11" s="1"/>
  <c r="CA125" i="11" s="1"/>
  <c r="BZ22" i="11"/>
  <c r="BZ119" i="11" s="1"/>
  <c r="BZ125" i="11" s="1"/>
  <c r="BY22" i="11"/>
  <c r="BX22" i="11"/>
  <c r="BW22" i="11"/>
  <c r="BW119" i="11" s="1"/>
  <c r="BW125" i="11" s="1"/>
  <c r="BV22" i="11"/>
  <c r="BV119" i="11" s="1"/>
  <c r="BV125" i="11" s="1"/>
  <c r="BU22" i="11"/>
  <c r="BT22" i="11"/>
  <c r="BS22" i="11"/>
  <c r="BS119" i="11" s="1"/>
  <c r="BS125" i="11" s="1"/>
  <c r="BR22" i="11"/>
  <c r="BR119" i="11" s="1"/>
  <c r="BR125" i="11" s="1"/>
  <c r="BQ22" i="11"/>
  <c r="BP22" i="11"/>
  <c r="BO22" i="11"/>
  <c r="BN22" i="11"/>
  <c r="BM22" i="11"/>
  <c r="BL22" i="11"/>
  <c r="BK22" i="11"/>
  <c r="BJ22" i="11"/>
  <c r="BJ119" i="11" s="1"/>
  <c r="BJ125" i="11" s="1"/>
  <c r="BI22" i="11"/>
  <c r="BH22" i="11"/>
  <c r="BG22" i="11"/>
  <c r="BG119" i="11" s="1"/>
  <c r="BG125" i="11" s="1"/>
  <c r="BF22" i="11"/>
  <c r="BF119" i="11" s="1"/>
  <c r="BF125" i="11" s="1"/>
  <c r="BE22" i="11"/>
  <c r="BD22" i="11"/>
  <c r="BC22" i="11"/>
  <c r="BC119" i="11" s="1"/>
  <c r="BC125" i="11" s="1"/>
  <c r="BB22" i="11"/>
  <c r="BA22" i="11"/>
  <c r="AZ22" i="11"/>
  <c r="AY22" i="11"/>
  <c r="AX22" i="11"/>
  <c r="AW22" i="11"/>
  <c r="AV22" i="11"/>
  <c r="AU22" i="11"/>
  <c r="AU119" i="11" s="1"/>
  <c r="AU125" i="11" s="1"/>
  <c r="AT22" i="11"/>
  <c r="AT119" i="11" s="1"/>
  <c r="AT125" i="11" s="1"/>
  <c r="AS22" i="11"/>
  <c r="AR22" i="11"/>
  <c r="AQ22" i="11"/>
  <c r="AQ119" i="11" s="1"/>
  <c r="AQ125" i="11" s="1"/>
  <c r="AP22" i="11"/>
  <c r="AP119" i="11" s="1"/>
  <c r="AP125" i="11" s="1"/>
  <c r="AO22" i="11"/>
  <c r="AN22" i="11"/>
  <c r="AM22" i="11"/>
  <c r="AM119" i="11" s="1"/>
  <c r="AM125" i="11" s="1"/>
  <c r="AL22" i="11"/>
  <c r="AL119" i="11" s="1"/>
  <c r="AL125" i="11" s="1"/>
  <c r="AK22" i="11"/>
  <c r="AJ22" i="11"/>
  <c r="AI22" i="11"/>
  <c r="AH22" i="11"/>
  <c r="AG22" i="11"/>
  <c r="AF22" i="11"/>
  <c r="AE22" i="11"/>
  <c r="AD22" i="11"/>
  <c r="AD119" i="11" s="1"/>
  <c r="AD125" i="11" s="1"/>
  <c r="AC22" i="11"/>
  <c r="AB22" i="11"/>
  <c r="AA22" i="11"/>
  <c r="AA119" i="11" s="1"/>
  <c r="AA125" i="11" s="1"/>
  <c r="Z22" i="11"/>
  <c r="Z119" i="11" s="1"/>
  <c r="Z125" i="11" s="1"/>
  <c r="Y22" i="11"/>
  <c r="X22" i="11"/>
  <c r="W22" i="11"/>
  <c r="W119" i="11" s="1"/>
  <c r="W125" i="11" s="1"/>
  <c r="V22" i="11"/>
  <c r="U22" i="11"/>
  <c r="T22" i="11"/>
  <c r="S22" i="11"/>
  <c r="R22" i="11"/>
  <c r="Q22" i="11"/>
  <c r="CS21" i="11"/>
  <c r="CR21" i="11"/>
  <c r="CQ21" i="11"/>
  <c r="CP21" i="11"/>
  <c r="CO21" i="11"/>
  <c r="CN21" i="11"/>
  <c r="CM21" i="11"/>
  <c r="CL21" i="11"/>
  <c r="CK21" i="11"/>
  <c r="CJ21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CS19" i="11"/>
  <c r="CS118" i="11" s="1"/>
  <c r="CS124" i="11" s="1"/>
  <c r="CR19" i="11"/>
  <c r="CQ19" i="11"/>
  <c r="CP19" i="11"/>
  <c r="CP118" i="11" s="1"/>
  <c r="CP124" i="11" s="1"/>
  <c r="CO19" i="11"/>
  <c r="CO118" i="11" s="1"/>
  <c r="CO124" i="11" s="1"/>
  <c r="CN19" i="11"/>
  <c r="CM19" i="11"/>
  <c r="CL19" i="11"/>
  <c r="CL118" i="11" s="1"/>
  <c r="CL124" i="11" s="1"/>
  <c r="CK19" i="11"/>
  <c r="CK118" i="11" s="1"/>
  <c r="CK124" i="11" s="1"/>
  <c r="CJ19" i="11"/>
  <c r="CI19" i="11"/>
  <c r="CH19" i="11"/>
  <c r="CG19" i="11"/>
  <c r="CF19" i="11"/>
  <c r="CE19" i="11"/>
  <c r="CD19" i="11"/>
  <c r="CC19" i="11"/>
  <c r="CC118" i="11" s="1"/>
  <c r="CC124" i="11" s="1"/>
  <c r="CB19" i="11"/>
  <c r="CA19" i="11"/>
  <c r="BZ19" i="11"/>
  <c r="BZ118" i="11" s="1"/>
  <c r="BZ124" i="11" s="1"/>
  <c r="BY19" i="11"/>
  <c r="BY118" i="11" s="1"/>
  <c r="BY124" i="11" s="1"/>
  <c r="BX19" i="11"/>
  <c r="BW19" i="11"/>
  <c r="BV19" i="11"/>
  <c r="BV118" i="11" s="1"/>
  <c r="BV124" i="11" s="1"/>
  <c r="BU19" i="11"/>
  <c r="BU118" i="11" s="1"/>
  <c r="BU124" i="11" s="1"/>
  <c r="BT19" i="11"/>
  <c r="BS19" i="11"/>
  <c r="BR19" i="11"/>
  <c r="BQ19" i="11"/>
  <c r="BP19" i="11"/>
  <c r="BO19" i="11"/>
  <c r="BN19" i="11"/>
  <c r="BN118" i="11" s="1"/>
  <c r="BN124" i="11" s="1"/>
  <c r="BM19" i="11"/>
  <c r="BM118" i="11" s="1"/>
  <c r="BM124" i="11" s="1"/>
  <c r="BL19" i="11"/>
  <c r="BK19" i="11"/>
  <c r="BJ19" i="11"/>
  <c r="BJ118" i="11" s="1"/>
  <c r="BJ124" i="11" s="1"/>
  <c r="BI19" i="11"/>
  <c r="BI118" i="11" s="1"/>
  <c r="BI124" i="11" s="1"/>
  <c r="BH19" i="11"/>
  <c r="BG19" i="11"/>
  <c r="BF19" i="11"/>
  <c r="BF118" i="11" s="1"/>
  <c r="BF124" i="11" s="1"/>
  <c r="BE19" i="11"/>
  <c r="BE118" i="11" s="1"/>
  <c r="BE124" i="11" s="1"/>
  <c r="BD19" i="11"/>
  <c r="BC19" i="11"/>
  <c r="BB19" i="11"/>
  <c r="BA19" i="11"/>
  <c r="AZ19" i="11"/>
  <c r="AY19" i="11"/>
  <c r="AX19" i="11"/>
  <c r="AW19" i="11"/>
  <c r="AW118" i="11" s="1"/>
  <c r="AW124" i="11" s="1"/>
  <c r="AV19" i="11"/>
  <c r="AU19" i="11"/>
  <c r="AT19" i="11"/>
  <c r="AT118" i="11" s="1"/>
  <c r="AT124" i="11" s="1"/>
  <c r="AS19" i="11"/>
  <c r="AS118" i="11" s="1"/>
  <c r="AS124" i="11" s="1"/>
  <c r="AR19" i="11"/>
  <c r="AQ19" i="11"/>
  <c r="AP19" i="11"/>
  <c r="AP118" i="11" s="1"/>
  <c r="AP124" i="11" s="1"/>
  <c r="AO19" i="11"/>
  <c r="AO118" i="11" s="1"/>
  <c r="AO124" i="11" s="1"/>
  <c r="AN19" i="11"/>
  <c r="AM19" i="11"/>
  <c r="AL19" i="11"/>
  <c r="AK19" i="11"/>
  <c r="AJ19" i="11"/>
  <c r="AI19" i="11"/>
  <c r="AH19" i="11"/>
  <c r="AH118" i="11" s="1"/>
  <c r="AH124" i="11" s="1"/>
  <c r="AG19" i="11"/>
  <c r="AG118" i="11" s="1"/>
  <c r="AG124" i="11" s="1"/>
  <c r="AF19" i="11"/>
  <c r="AE19" i="11"/>
  <c r="AD19" i="11"/>
  <c r="AD118" i="11" s="1"/>
  <c r="AD124" i="11" s="1"/>
  <c r="AC19" i="11"/>
  <c r="AC118" i="11" s="1"/>
  <c r="AC124" i="11" s="1"/>
  <c r="AB19" i="11"/>
  <c r="AA19" i="11"/>
  <c r="Z19" i="11"/>
  <c r="Z118" i="11" s="1"/>
  <c r="Z124" i="11" s="1"/>
  <c r="Y19" i="11"/>
  <c r="Y118" i="11" s="1"/>
  <c r="Y124" i="11" s="1"/>
  <c r="X19" i="11"/>
  <c r="W19" i="11"/>
  <c r="V19" i="11"/>
  <c r="U19" i="11"/>
  <c r="T19" i="11"/>
  <c r="S19" i="11"/>
  <c r="R19" i="11"/>
  <c r="Q19" i="11"/>
  <c r="Q118" i="11" s="1"/>
  <c r="Q124" i="11" s="1"/>
  <c r="U118" i="11" l="1"/>
  <c r="U124" i="11" s="1"/>
  <c r="BA118" i="11"/>
  <c r="BA124" i="11" s="1"/>
  <c r="CG118" i="11"/>
  <c r="CG124" i="11" s="1"/>
  <c r="AH119" i="11"/>
  <c r="AH125" i="11" s="1"/>
  <c r="BN119" i="11"/>
  <c r="BN125" i="11" s="1"/>
  <c r="AU120" i="11"/>
  <c r="AU126" i="11" s="1"/>
  <c r="CA120" i="11"/>
  <c r="CA126" i="11" s="1"/>
  <c r="AB121" i="11"/>
  <c r="AB127" i="11" s="1"/>
  <c r="BH121" i="11"/>
  <c r="BH127" i="11" s="1"/>
  <c r="CN121" i="11"/>
  <c r="CN127" i="11" s="1"/>
  <c r="AO122" i="11"/>
  <c r="AO128" i="11" s="1"/>
  <c r="BU122" i="11"/>
  <c r="BU128" i="11" s="1"/>
  <c r="V118" i="11"/>
  <c r="V124" i="11" s="1"/>
  <c r="BB118" i="11"/>
  <c r="BB124" i="11" s="1"/>
  <c r="CH118" i="11"/>
  <c r="CH124" i="11" s="1"/>
  <c r="AI119" i="11"/>
  <c r="AI125" i="11" s="1"/>
  <c r="BO119" i="11"/>
  <c r="BO125" i="11" s="1"/>
  <c r="AV120" i="11"/>
  <c r="AV126" i="11" s="1"/>
  <c r="CB120" i="11"/>
  <c r="CB126" i="11" s="1"/>
  <c r="AC121" i="11"/>
  <c r="AC127" i="11" s="1"/>
  <c r="BI121" i="11"/>
  <c r="BI127" i="11" s="1"/>
  <c r="CO121" i="11"/>
  <c r="CO127" i="11" s="1"/>
  <c r="AP122" i="11"/>
  <c r="AP128" i="11" s="1"/>
  <c r="BV122" i="11"/>
  <c r="BV128" i="11" s="1"/>
  <c r="AK118" i="11"/>
  <c r="AK124" i="11" s="1"/>
  <c r="R119" i="11"/>
  <c r="R125" i="11" s="1"/>
  <c r="AX119" i="11"/>
  <c r="AX125" i="11" s="1"/>
  <c r="CD119" i="11"/>
  <c r="CD125" i="11" s="1"/>
  <c r="AE120" i="11"/>
  <c r="AE126" i="11" s="1"/>
  <c r="BK120" i="11"/>
  <c r="BK126" i="11" s="1"/>
  <c r="CQ120" i="11"/>
  <c r="CQ126" i="11" s="1"/>
  <c r="AR121" i="11"/>
  <c r="AR127" i="11" s="1"/>
  <c r="BX121" i="11"/>
  <c r="BX127" i="11" s="1"/>
  <c r="Y122" i="11"/>
  <c r="Y128" i="11" s="1"/>
  <c r="BE122" i="11"/>
  <c r="BE128" i="11" s="1"/>
  <c r="CK122" i="11"/>
  <c r="CK128" i="11" s="1"/>
  <c r="BQ118" i="11"/>
  <c r="BQ124" i="11" s="1"/>
  <c r="AL118" i="11"/>
  <c r="AL124" i="11" s="1"/>
  <c r="BR118" i="11"/>
  <c r="BR124" i="11" s="1"/>
  <c r="S119" i="11"/>
  <c r="S125" i="11" s="1"/>
  <c r="AY119" i="11"/>
  <c r="AY125" i="11" s="1"/>
  <c r="CE119" i="11"/>
  <c r="CE125" i="11" s="1"/>
  <c r="AF120" i="11"/>
  <c r="AF126" i="11" s="1"/>
  <c r="BL120" i="11"/>
  <c r="BL126" i="11" s="1"/>
  <c r="CR120" i="11"/>
  <c r="CR126" i="11" s="1"/>
  <c r="AS121" i="11"/>
  <c r="AS127" i="11" s="1"/>
  <c r="BY121" i="11"/>
  <c r="BY127" i="11" s="1"/>
  <c r="Z122" i="11"/>
  <c r="Z128" i="11" s="1"/>
  <c r="BF122" i="11"/>
  <c r="BF128" i="11" s="1"/>
  <c r="CL122" i="11"/>
  <c r="CL128" i="11" s="1"/>
  <c r="V119" i="11"/>
  <c r="V125" i="11" s="1"/>
  <c r="BB119" i="11"/>
  <c r="BB125" i="11" s="1"/>
  <c r="CH119" i="11"/>
  <c r="CH125" i="11" s="1"/>
  <c r="AI120" i="11"/>
  <c r="AI126" i="11" s="1"/>
  <c r="BO120" i="11"/>
  <c r="BO126" i="11" s="1"/>
  <c r="AV121" i="11"/>
  <c r="AV127" i="11" s="1"/>
  <c r="CB121" i="11"/>
  <c r="CB127" i="11" s="1"/>
  <c r="AC122" i="11"/>
  <c r="AC128" i="11" s="1"/>
  <c r="BI122" i="11"/>
  <c r="BI128" i="11" s="1"/>
  <c r="CO122" i="11"/>
  <c r="CO128" i="11" s="1"/>
  <c r="AX118" i="11"/>
  <c r="AX124" i="11" s="1"/>
  <c r="CD118" i="11"/>
  <c r="CD124" i="11" s="1"/>
  <c r="AE119" i="11"/>
  <c r="AE125" i="11" s="1"/>
  <c r="BK119" i="11"/>
  <c r="BK125" i="11" s="1"/>
  <c r="CQ119" i="11"/>
  <c r="CQ125" i="11" s="1"/>
  <c r="AR120" i="11"/>
  <c r="AR126" i="11" s="1"/>
  <c r="R118" i="11"/>
  <c r="R124" i="11" s="1"/>
  <c r="B36" i="13"/>
  <c r="BP120" i="11"/>
  <c r="BP126" i="11" s="1"/>
  <c r="BX120" i="11"/>
  <c r="BX126" i="11" s="1"/>
  <c r="CF120" i="11"/>
  <c r="CF126" i="11" s="1"/>
  <c r="CN120" i="11"/>
  <c r="CN126" i="11" s="1"/>
  <c r="Q121" i="11"/>
  <c r="Q127" i="11" s="1"/>
  <c r="Y121" i="11"/>
  <c r="Y127" i="11" s="1"/>
  <c r="AG121" i="11"/>
  <c r="AG127" i="11" s="1"/>
  <c r="AO121" i="11"/>
  <c r="AO127" i="11" s="1"/>
  <c r="AW121" i="11"/>
  <c r="AW127" i="11" s="1"/>
  <c r="BE121" i="11"/>
  <c r="BE127" i="11" s="1"/>
  <c r="BM121" i="11"/>
  <c r="BM127" i="11" s="1"/>
  <c r="BU121" i="11"/>
  <c r="BU127" i="11" s="1"/>
  <c r="CC121" i="11"/>
  <c r="CC127" i="11" s="1"/>
  <c r="CK121" i="11"/>
  <c r="CK127" i="11" s="1"/>
  <c r="CS121" i="11"/>
  <c r="CS127" i="11" s="1"/>
  <c r="V122" i="11"/>
  <c r="V128" i="11" s="1"/>
  <c r="AD122" i="11"/>
  <c r="AD128" i="11" s="1"/>
  <c r="AL122" i="11"/>
  <c r="AL128" i="11" s="1"/>
  <c r="AT122" i="11"/>
  <c r="AT128" i="11" s="1"/>
  <c r="BB122" i="11"/>
  <c r="BB128" i="11" s="1"/>
  <c r="BJ122" i="11"/>
  <c r="BJ128" i="11" s="1"/>
  <c r="BR122" i="11"/>
  <c r="BR128" i="11" s="1"/>
  <c r="BZ122" i="11"/>
  <c r="BZ128" i="11" s="1"/>
  <c r="CH122" i="11"/>
  <c r="CH128" i="11" s="1"/>
  <c r="CP122" i="11"/>
  <c r="CP128" i="11" s="1"/>
  <c r="B132" i="11"/>
  <c r="I138" i="11" s="1"/>
  <c r="I144" i="11" s="1"/>
  <c r="G138" i="11"/>
  <c r="G144" i="11" s="1"/>
  <c r="B138" i="11"/>
  <c r="B144" i="11" s="1"/>
  <c r="W118" i="11"/>
  <c r="W124" i="11" s="1"/>
  <c r="AA118" i="11"/>
  <c r="AA124" i="11" s="1"/>
  <c r="AI118" i="11"/>
  <c r="AI124" i="11" s="1"/>
  <c r="AM118" i="11"/>
  <c r="AM124" i="11" s="1"/>
  <c r="AQ118" i="11"/>
  <c r="AQ124" i="11" s="1"/>
  <c r="AY118" i="11"/>
  <c r="AY124" i="11" s="1"/>
  <c r="BG118" i="11"/>
  <c r="BG124" i="11" s="1"/>
  <c r="BO118" i="11"/>
  <c r="BO124" i="11" s="1"/>
  <c r="BS118" i="11"/>
  <c r="BS124" i="11" s="1"/>
  <c r="CA118" i="11"/>
  <c r="CA124" i="11" s="1"/>
  <c r="CE118" i="11"/>
  <c r="CE124" i="11" s="1"/>
  <c r="CM118" i="11"/>
  <c r="CM124" i="11" s="1"/>
  <c r="CQ118" i="11"/>
  <c r="CQ124" i="11" s="1"/>
  <c r="B130" i="11"/>
  <c r="AB119" i="11"/>
  <c r="AB125" i="11" s="1"/>
  <c r="AJ119" i="11"/>
  <c r="AJ125" i="11" s="1"/>
  <c r="AV119" i="11"/>
  <c r="AV125" i="11" s="1"/>
  <c r="BD119" i="11"/>
  <c r="BD125" i="11" s="1"/>
  <c r="BH119" i="11"/>
  <c r="BH125" i="11" s="1"/>
  <c r="BP119" i="11"/>
  <c r="BP125" i="11" s="1"/>
  <c r="BX119" i="11"/>
  <c r="BX125" i="11" s="1"/>
  <c r="CF119" i="11"/>
  <c r="CF125" i="11" s="1"/>
  <c r="CJ119" i="11"/>
  <c r="CJ125" i="11" s="1"/>
  <c r="CR119" i="11"/>
  <c r="CR125" i="11" s="1"/>
  <c r="Q120" i="11"/>
  <c r="Q126" i="11" s="1"/>
  <c r="U120" i="11"/>
  <c r="U126" i="11" s="1"/>
  <c r="Y120" i="11"/>
  <c r="Y126" i="11" s="1"/>
  <c r="AC120" i="11"/>
  <c r="AC126" i="11" s="1"/>
  <c r="AG120" i="11"/>
  <c r="AG126" i="11" s="1"/>
  <c r="AO120" i="11"/>
  <c r="AO126" i="11" s="1"/>
  <c r="AS120" i="11"/>
  <c r="AS126" i="11" s="1"/>
  <c r="AW120" i="11"/>
  <c r="AW126" i="11" s="1"/>
  <c r="BE120" i="11"/>
  <c r="BE126" i="11" s="1"/>
  <c r="BI120" i="11"/>
  <c r="BI126" i="11" s="1"/>
  <c r="BM120" i="11"/>
  <c r="BM126" i="11" s="1"/>
  <c r="BQ120" i="11"/>
  <c r="BQ126" i="11" s="1"/>
  <c r="BU120" i="11"/>
  <c r="BU126" i="11" s="1"/>
  <c r="BY120" i="11"/>
  <c r="BY126" i="11" s="1"/>
  <c r="CC120" i="11"/>
  <c r="CC126" i="11" s="1"/>
  <c r="CG120" i="11"/>
  <c r="CG126" i="11" s="1"/>
  <c r="CK120" i="11"/>
  <c r="CK126" i="11" s="1"/>
  <c r="CO120" i="11"/>
  <c r="CO126" i="11" s="1"/>
  <c r="CS120" i="11"/>
  <c r="CS126" i="11" s="1"/>
  <c r="B131" i="11"/>
  <c r="CF137" i="11" s="1"/>
  <c r="CF143" i="11" s="1"/>
  <c r="S118" i="11"/>
  <c r="S124" i="11" s="1"/>
  <c r="AE118" i="11"/>
  <c r="AE124" i="11" s="1"/>
  <c r="AU118" i="11"/>
  <c r="AU124" i="11" s="1"/>
  <c r="BC118" i="11"/>
  <c r="BC124" i="11" s="1"/>
  <c r="BK118" i="11"/>
  <c r="BK124" i="11" s="1"/>
  <c r="BW118" i="11"/>
  <c r="BW124" i="11" s="1"/>
  <c r="CI118" i="11"/>
  <c r="CI124" i="11" s="1"/>
  <c r="T119" i="11"/>
  <c r="T125" i="11" s="1"/>
  <c r="X119" i="11"/>
  <c r="X125" i="11" s="1"/>
  <c r="AF119" i="11"/>
  <c r="AF125" i="11" s="1"/>
  <c r="AN119" i="11"/>
  <c r="AN125" i="11" s="1"/>
  <c r="AR119" i="11"/>
  <c r="AR125" i="11" s="1"/>
  <c r="AZ119" i="11"/>
  <c r="AZ125" i="11" s="1"/>
  <c r="BL119" i="11"/>
  <c r="BL125" i="11" s="1"/>
  <c r="BT119" i="11"/>
  <c r="BT125" i="11" s="1"/>
  <c r="CB119" i="11"/>
  <c r="CB125" i="11" s="1"/>
  <c r="CN119" i="11"/>
  <c r="CN125" i="11" s="1"/>
  <c r="BA120" i="11"/>
  <c r="BA126" i="11" s="1"/>
  <c r="T118" i="11"/>
  <c r="T124" i="11" s="1"/>
  <c r="X118" i="11"/>
  <c r="X124" i="11" s="1"/>
  <c r="AB118" i="11"/>
  <c r="AB124" i="11" s="1"/>
  <c r="AF118" i="11"/>
  <c r="AF124" i="11" s="1"/>
  <c r="AJ118" i="11"/>
  <c r="AJ124" i="11" s="1"/>
  <c r="AN118" i="11"/>
  <c r="AN124" i="11" s="1"/>
  <c r="AR118" i="11"/>
  <c r="AR124" i="11" s="1"/>
  <c r="AV118" i="11"/>
  <c r="AV124" i="11" s="1"/>
  <c r="AZ118" i="11"/>
  <c r="AZ124" i="11" s="1"/>
  <c r="BD118" i="11"/>
  <c r="BD124" i="11" s="1"/>
  <c r="BH118" i="11"/>
  <c r="BH124" i="11" s="1"/>
  <c r="BL118" i="11"/>
  <c r="BL124" i="11" s="1"/>
  <c r="BP118" i="11"/>
  <c r="BP124" i="11" s="1"/>
  <c r="BT118" i="11"/>
  <c r="BT124" i="11" s="1"/>
  <c r="BX118" i="11"/>
  <c r="BX124" i="11" s="1"/>
  <c r="CB118" i="11"/>
  <c r="CB124" i="11" s="1"/>
  <c r="CF118" i="11"/>
  <c r="CF124" i="11" s="1"/>
  <c r="R121" i="11"/>
  <c r="R127" i="11" s="1"/>
  <c r="V121" i="11"/>
  <c r="V127" i="11" s="1"/>
  <c r="Z121" i="11"/>
  <c r="Z127" i="11" s="1"/>
  <c r="AD121" i="11"/>
  <c r="AD127" i="11" s="1"/>
  <c r="AH121" i="11"/>
  <c r="AH127" i="11" s="1"/>
  <c r="AL121" i="11"/>
  <c r="AL127" i="11" s="1"/>
  <c r="AP121" i="11"/>
  <c r="AP127" i="11" s="1"/>
  <c r="AT121" i="11"/>
  <c r="AT127" i="11" s="1"/>
  <c r="AX121" i="11"/>
  <c r="AX127" i="11" s="1"/>
  <c r="BB121" i="11"/>
  <c r="BB127" i="11" s="1"/>
  <c r="BF121" i="11"/>
  <c r="BF127" i="11" s="1"/>
  <c r="BJ121" i="11"/>
  <c r="BJ127" i="11" s="1"/>
  <c r="BN121" i="11"/>
  <c r="BN127" i="11" s="1"/>
  <c r="BR121" i="11"/>
  <c r="BR127" i="11" s="1"/>
  <c r="BV121" i="11"/>
  <c r="BV127" i="11" s="1"/>
  <c r="BZ121" i="11"/>
  <c r="BZ127" i="11" s="1"/>
  <c r="CD121" i="11"/>
  <c r="CD127" i="11" s="1"/>
  <c r="CH121" i="11"/>
  <c r="CH127" i="11" s="1"/>
  <c r="CL121" i="11"/>
  <c r="CL127" i="11" s="1"/>
  <c r="CP121" i="11"/>
  <c r="CP127" i="11" s="1"/>
  <c r="S122" i="11"/>
  <c r="S128" i="11" s="1"/>
  <c r="W122" i="11"/>
  <c r="W128" i="11" s="1"/>
  <c r="AA122" i="11"/>
  <c r="AA128" i="11" s="1"/>
  <c r="AE122" i="11"/>
  <c r="AE128" i="11" s="1"/>
  <c r="AI122" i="11"/>
  <c r="AI128" i="11" s="1"/>
  <c r="AM122" i="11"/>
  <c r="AM128" i="11" s="1"/>
  <c r="AQ122" i="11"/>
  <c r="AQ128" i="11" s="1"/>
  <c r="AU122" i="11"/>
  <c r="AU128" i="11" s="1"/>
  <c r="AY122" i="11"/>
  <c r="AY128" i="11" s="1"/>
  <c r="BC122" i="11"/>
  <c r="BC128" i="11" s="1"/>
  <c r="BG122" i="11"/>
  <c r="BG128" i="11" s="1"/>
  <c r="BK122" i="11"/>
  <c r="BK128" i="11" s="1"/>
  <c r="BO122" i="11"/>
  <c r="BO128" i="11" s="1"/>
  <c r="BS122" i="11"/>
  <c r="BS128" i="11" s="1"/>
  <c r="BW122" i="11"/>
  <c r="BW128" i="11" s="1"/>
  <c r="CA122" i="11"/>
  <c r="CA128" i="11" s="1"/>
  <c r="CE122" i="11"/>
  <c r="CE128" i="11" s="1"/>
  <c r="CI122" i="11"/>
  <c r="CI128" i="11" s="1"/>
  <c r="CM122" i="11"/>
  <c r="CM128" i="11" s="1"/>
  <c r="CQ122" i="11"/>
  <c r="CQ128" i="11" s="1"/>
  <c r="B134" i="11"/>
  <c r="AQ140" i="11" s="1"/>
  <c r="AQ146" i="11" s="1"/>
  <c r="CJ118" i="11"/>
  <c r="CJ124" i="11" s="1"/>
  <c r="CN118" i="11"/>
  <c r="CN124" i="11" s="1"/>
  <c r="CR118" i="11"/>
  <c r="CR124" i="11" s="1"/>
  <c r="Q119" i="11"/>
  <c r="Q125" i="11" s="1"/>
  <c r="U119" i="11"/>
  <c r="U125" i="11" s="1"/>
  <c r="Y119" i="11"/>
  <c r="Y125" i="11" s="1"/>
  <c r="AC119" i="11"/>
  <c r="AC125" i="11" s="1"/>
  <c r="AG119" i="11"/>
  <c r="AG125" i="11" s="1"/>
  <c r="AK119" i="11"/>
  <c r="AK125" i="11" s="1"/>
  <c r="AO119" i="11"/>
  <c r="AO125" i="11" s="1"/>
  <c r="AS119" i="11"/>
  <c r="AS125" i="11" s="1"/>
  <c r="AW119" i="11"/>
  <c r="AW125" i="11" s="1"/>
  <c r="BA119" i="11"/>
  <c r="BA125" i="11" s="1"/>
  <c r="BE119" i="11"/>
  <c r="BE125" i="11" s="1"/>
  <c r="BI119" i="11"/>
  <c r="BI125" i="11" s="1"/>
  <c r="BM119" i="11"/>
  <c r="BM125" i="11" s="1"/>
  <c r="BQ119" i="11"/>
  <c r="BQ125" i="11" s="1"/>
  <c r="BU119" i="11"/>
  <c r="BU125" i="11" s="1"/>
  <c r="BY119" i="11"/>
  <c r="BY125" i="11" s="1"/>
  <c r="CC119" i="11"/>
  <c r="CC125" i="11" s="1"/>
  <c r="CG119" i="11"/>
  <c r="CG125" i="11" s="1"/>
  <c r="CK119" i="11"/>
  <c r="CK125" i="11" s="1"/>
  <c r="CO119" i="11"/>
  <c r="CO125" i="11" s="1"/>
  <c r="CS119" i="11"/>
  <c r="CS125" i="11" s="1"/>
  <c r="R120" i="11"/>
  <c r="R126" i="11" s="1"/>
  <c r="V120" i="11"/>
  <c r="V126" i="11" s="1"/>
  <c r="Z120" i="11"/>
  <c r="Z126" i="11" s="1"/>
  <c r="AD120" i="11"/>
  <c r="AD126" i="11" s="1"/>
  <c r="AH120" i="11"/>
  <c r="AH126" i="11" s="1"/>
  <c r="AL120" i="11"/>
  <c r="AL126" i="11" s="1"/>
  <c r="AP120" i="11"/>
  <c r="AP126" i="11" s="1"/>
  <c r="AT120" i="11"/>
  <c r="AT126" i="11" s="1"/>
  <c r="AX120" i="11"/>
  <c r="AX126" i="11" s="1"/>
  <c r="BB120" i="11"/>
  <c r="BB126" i="11" s="1"/>
  <c r="BF120" i="11"/>
  <c r="BF126" i="11" s="1"/>
  <c r="BJ120" i="11"/>
  <c r="BJ126" i="11" s="1"/>
  <c r="BN120" i="11"/>
  <c r="BN126" i="11" s="1"/>
  <c r="BR120" i="11"/>
  <c r="BR126" i="11" s="1"/>
  <c r="BV120" i="11"/>
  <c r="BV126" i="11" s="1"/>
  <c r="BZ120" i="11"/>
  <c r="BZ126" i="11" s="1"/>
  <c r="CD120" i="11"/>
  <c r="CD126" i="11" s="1"/>
  <c r="CH120" i="11"/>
  <c r="CH126" i="11" s="1"/>
  <c r="CL120" i="11"/>
  <c r="CL126" i="11" s="1"/>
  <c r="CP120" i="11"/>
  <c r="CP126" i="11" s="1"/>
  <c r="S121" i="11"/>
  <c r="S127" i="11" s="1"/>
  <c r="W121" i="11"/>
  <c r="W127" i="11" s="1"/>
  <c r="AA121" i="11"/>
  <c r="AA127" i="11" s="1"/>
  <c r="AE121" i="11"/>
  <c r="AE127" i="11" s="1"/>
  <c r="AI121" i="11"/>
  <c r="AI127" i="11" s="1"/>
  <c r="AM121" i="11"/>
  <c r="AM127" i="11" s="1"/>
  <c r="AQ121" i="11"/>
  <c r="AQ127" i="11" s="1"/>
  <c r="AU121" i="11"/>
  <c r="AU127" i="11" s="1"/>
  <c r="AY121" i="11"/>
  <c r="AY127" i="11" s="1"/>
  <c r="BC121" i="11"/>
  <c r="BC127" i="11" s="1"/>
  <c r="BG121" i="11"/>
  <c r="BG127" i="11" s="1"/>
  <c r="BK121" i="11"/>
  <c r="BK127" i="11" s="1"/>
  <c r="BO121" i="11"/>
  <c r="BO127" i="11" s="1"/>
  <c r="BS121" i="11"/>
  <c r="BS127" i="11" s="1"/>
  <c r="BW121" i="11"/>
  <c r="BW127" i="11" s="1"/>
  <c r="CA121" i="11"/>
  <c r="CA127" i="11" s="1"/>
  <c r="CE121" i="11"/>
  <c r="CE127" i="11" s="1"/>
  <c r="CI121" i="11"/>
  <c r="CI127" i="11" s="1"/>
  <c r="CM121" i="11"/>
  <c r="CM127" i="11" s="1"/>
  <c r="CQ121" i="11"/>
  <c r="CQ127" i="11" s="1"/>
  <c r="B133" i="11"/>
  <c r="T139" i="11" s="1"/>
  <c r="T145" i="11" s="1"/>
  <c r="T122" i="11"/>
  <c r="T128" i="11" s="1"/>
  <c r="X122" i="11"/>
  <c r="X128" i="11" s="1"/>
  <c r="AB122" i="11"/>
  <c r="AB128" i="11" s="1"/>
  <c r="AF122" i="11"/>
  <c r="AF128" i="11" s="1"/>
  <c r="AJ122" i="11"/>
  <c r="AJ128" i="11" s="1"/>
  <c r="AN122" i="11"/>
  <c r="AN128" i="11" s="1"/>
  <c r="AR122" i="11"/>
  <c r="AR128" i="11" s="1"/>
  <c r="AV122" i="11"/>
  <c r="AV128" i="11" s="1"/>
  <c r="AZ122" i="11"/>
  <c r="AZ128" i="11" s="1"/>
  <c r="BD122" i="11"/>
  <c r="BD128" i="11" s="1"/>
  <c r="BH122" i="11"/>
  <c r="BH128" i="11" s="1"/>
  <c r="BL122" i="11"/>
  <c r="BL128" i="11" s="1"/>
  <c r="BP122" i="11"/>
  <c r="BP128" i="11" s="1"/>
  <c r="BT122" i="11"/>
  <c r="BT128" i="11" s="1"/>
  <c r="BX122" i="11"/>
  <c r="BX128" i="11" s="1"/>
  <c r="CB122" i="11"/>
  <c r="CB128" i="11" s="1"/>
  <c r="CF122" i="11"/>
  <c r="CF128" i="11" s="1"/>
  <c r="CJ122" i="11"/>
  <c r="CJ128" i="11" s="1"/>
  <c r="CN122" i="11"/>
  <c r="CN128" i="11" s="1"/>
  <c r="CR122" i="11"/>
  <c r="CR128" i="11" s="1"/>
  <c r="AK120" i="11"/>
  <c r="AK126" i="11" s="1"/>
  <c r="CS122" i="11"/>
  <c r="CS128" i="11" s="1"/>
  <c r="AI84" i="11"/>
  <c r="AU84" i="11"/>
  <c r="AY84" i="11"/>
  <c r="S84" i="11"/>
  <c r="W84" i="11"/>
  <c r="AM84" i="11"/>
  <c r="BC84" i="11"/>
  <c r="AA84" i="11"/>
  <c r="AQ84" i="11"/>
  <c r="AE84" i="11"/>
  <c r="CJ92" i="11"/>
  <c r="CJ86" i="11"/>
  <c r="T93" i="11"/>
  <c r="T87" i="11"/>
  <c r="AJ93" i="11"/>
  <c r="AJ87" i="11"/>
  <c r="AZ93" i="11"/>
  <c r="AZ87" i="11"/>
  <c r="BP93" i="11"/>
  <c r="BP87" i="11"/>
  <c r="CJ93" i="11"/>
  <c r="CJ87" i="11"/>
  <c r="X94" i="11"/>
  <c r="X88" i="11"/>
  <c r="AN94" i="11"/>
  <c r="AN88" i="11"/>
  <c r="BD94" i="11"/>
  <c r="BD88" i="11"/>
  <c r="BT94" i="11"/>
  <c r="BT88" i="11"/>
  <c r="BX94" i="11"/>
  <c r="BX88" i="11"/>
  <c r="CJ94" i="11"/>
  <c r="CJ88" i="11"/>
  <c r="BP84" i="11"/>
  <c r="CF84" i="11"/>
  <c r="CN84" i="11"/>
  <c r="T85" i="11"/>
  <c r="AR85" i="11"/>
  <c r="BH85" i="11"/>
  <c r="BX85" i="11"/>
  <c r="CN85" i="11"/>
  <c r="T86" i="11"/>
  <c r="AJ86" i="11"/>
  <c r="AR86" i="11"/>
  <c r="AZ86" i="11"/>
  <c r="BH86" i="11"/>
  <c r="BI90" i="11"/>
  <c r="BI84" i="11"/>
  <c r="BM90" i="11"/>
  <c r="BM84" i="11"/>
  <c r="BQ90" i="11"/>
  <c r="BQ84" i="11"/>
  <c r="BU90" i="11"/>
  <c r="BU84" i="11"/>
  <c r="BY90" i="11"/>
  <c r="BY84" i="11"/>
  <c r="CC90" i="11"/>
  <c r="CC84" i="11"/>
  <c r="CG90" i="11"/>
  <c r="CG84" i="11"/>
  <c r="CK90" i="11"/>
  <c r="CK84" i="11"/>
  <c r="CO90" i="11"/>
  <c r="CO84" i="11"/>
  <c r="CS90" i="11"/>
  <c r="CS84" i="11"/>
  <c r="Q91" i="11"/>
  <c r="Q85" i="11"/>
  <c r="U91" i="11"/>
  <c r="U85" i="11"/>
  <c r="Y91" i="11"/>
  <c r="Y85" i="11"/>
  <c r="AC91" i="11"/>
  <c r="AC85" i="11"/>
  <c r="AG91" i="11"/>
  <c r="AG85" i="11"/>
  <c r="AK91" i="11"/>
  <c r="AK85" i="11"/>
  <c r="AO91" i="11"/>
  <c r="AO85" i="11"/>
  <c r="AS91" i="11"/>
  <c r="AS85" i="11"/>
  <c r="AW91" i="11"/>
  <c r="AW85" i="11"/>
  <c r="BA91" i="11"/>
  <c r="BA85" i="11"/>
  <c r="BE91" i="11"/>
  <c r="BE85" i="11"/>
  <c r="BI91" i="11"/>
  <c r="BI85" i="11"/>
  <c r="BM91" i="11"/>
  <c r="BM85" i="11"/>
  <c r="BQ91" i="11"/>
  <c r="BQ85" i="11"/>
  <c r="BU91" i="11"/>
  <c r="BU85" i="11"/>
  <c r="BY91" i="11"/>
  <c r="BY85" i="11"/>
  <c r="CC91" i="11"/>
  <c r="CC85" i="11"/>
  <c r="CG91" i="11"/>
  <c r="CG85" i="11"/>
  <c r="CK91" i="11"/>
  <c r="CK85" i="11"/>
  <c r="CO91" i="11"/>
  <c r="CO85" i="11"/>
  <c r="CS91" i="11"/>
  <c r="CS85" i="11"/>
  <c r="Q92" i="11"/>
  <c r="Q86" i="11"/>
  <c r="U92" i="11"/>
  <c r="U86" i="11"/>
  <c r="Y92" i="11"/>
  <c r="Y86" i="11"/>
  <c r="AC92" i="11"/>
  <c r="AC86" i="11"/>
  <c r="AG92" i="11"/>
  <c r="AG86" i="11"/>
  <c r="AK92" i="11"/>
  <c r="AK86" i="11"/>
  <c r="AO92" i="11"/>
  <c r="AO86" i="11"/>
  <c r="AS92" i="11"/>
  <c r="AS86" i="11"/>
  <c r="AW92" i="11"/>
  <c r="AW86" i="11"/>
  <c r="BA92" i="11"/>
  <c r="BA86" i="11"/>
  <c r="BE92" i="11"/>
  <c r="BE86" i="11"/>
  <c r="BI92" i="11"/>
  <c r="BI86" i="11"/>
  <c r="BM92" i="11"/>
  <c r="BM86" i="11"/>
  <c r="BQ92" i="11"/>
  <c r="BQ86" i="11"/>
  <c r="BU92" i="11"/>
  <c r="BU86" i="11"/>
  <c r="BY92" i="11"/>
  <c r="BY86" i="11"/>
  <c r="CC92" i="11"/>
  <c r="CC86" i="11"/>
  <c r="CG92" i="11"/>
  <c r="CG86" i="11"/>
  <c r="CK92" i="11"/>
  <c r="CK86" i="11"/>
  <c r="CO92" i="11"/>
  <c r="CO86" i="11"/>
  <c r="CS92" i="11"/>
  <c r="CS86" i="11"/>
  <c r="Q93" i="11"/>
  <c r="Q87" i="11"/>
  <c r="U93" i="11"/>
  <c r="U87" i="11"/>
  <c r="Y93" i="11"/>
  <c r="Y87" i="11"/>
  <c r="AC93" i="11"/>
  <c r="AC87" i="11"/>
  <c r="AG93" i="11"/>
  <c r="AG87" i="11"/>
  <c r="AK93" i="11"/>
  <c r="AK87" i="11"/>
  <c r="AO93" i="11"/>
  <c r="AO87" i="11"/>
  <c r="AS93" i="11"/>
  <c r="AS87" i="11"/>
  <c r="AW93" i="11"/>
  <c r="AW87" i="11"/>
  <c r="BA93" i="11"/>
  <c r="BA87" i="11"/>
  <c r="BE93" i="11"/>
  <c r="BE87" i="11"/>
  <c r="BI93" i="11"/>
  <c r="BI87" i="11"/>
  <c r="BM93" i="11"/>
  <c r="BM87" i="11"/>
  <c r="BQ93" i="11"/>
  <c r="BQ87" i="11"/>
  <c r="BU93" i="11"/>
  <c r="BU87" i="11"/>
  <c r="BY93" i="11"/>
  <c r="BY87" i="11"/>
  <c r="CC93" i="11"/>
  <c r="CC87" i="11"/>
  <c r="CG93" i="11"/>
  <c r="CG87" i="11"/>
  <c r="CK93" i="11"/>
  <c r="CK87" i="11"/>
  <c r="CO93" i="11"/>
  <c r="CO87" i="11"/>
  <c r="CS93" i="11"/>
  <c r="CS87" i="11"/>
  <c r="Q94" i="11"/>
  <c r="Q88" i="11"/>
  <c r="U94" i="11"/>
  <c r="U88" i="11"/>
  <c r="Y94" i="11"/>
  <c r="Y88" i="11"/>
  <c r="AC94" i="11"/>
  <c r="AC88" i="11"/>
  <c r="AG94" i="11"/>
  <c r="AG88" i="11"/>
  <c r="AK94" i="11"/>
  <c r="AK88" i="11"/>
  <c r="AO94" i="11"/>
  <c r="AO88" i="11"/>
  <c r="AS88" i="11"/>
  <c r="AS94" i="11"/>
  <c r="AW88" i="11"/>
  <c r="AW94" i="11"/>
  <c r="BA94" i="11"/>
  <c r="BA88" i="11"/>
  <c r="BE88" i="11"/>
  <c r="BE94" i="11"/>
  <c r="BI94" i="11"/>
  <c r="BI88" i="11"/>
  <c r="BM88" i="11"/>
  <c r="BM94" i="11"/>
  <c r="BQ94" i="11"/>
  <c r="BQ88" i="11"/>
  <c r="BU88" i="11"/>
  <c r="BU94" i="11"/>
  <c r="BY94" i="11"/>
  <c r="BY88" i="11"/>
  <c r="CC88" i="11"/>
  <c r="CC94" i="11"/>
  <c r="CG94" i="11"/>
  <c r="CG88" i="11"/>
  <c r="CK88" i="11"/>
  <c r="CK94" i="11"/>
  <c r="CO94" i="11"/>
  <c r="CO88" i="11"/>
  <c r="CS88" i="11"/>
  <c r="CS94" i="11"/>
  <c r="T84" i="11"/>
  <c r="X84" i="11"/>
  <c r="AB84" i="11"/>
  <c r="AF84" i="11"/>
  <c r="AJ84" i="11"/>
  <c r="AN84" i="11"/>
  <c r="AR84" i="11"/>
  <c r="AV84" i="11"/>
  <c r="AZ84" i="11"/>
  <c r="BD84" i="11"/>
  <c r="BJ84" i="11"/>
  <c r="BR84" i="11"/>
  <c r="BZ84" i="11"/>
  <c r="CH84" i="11"/>
  <c r="CP84" i="11"/>
  <c r="V85" i="11"/>
  <c r="AD85" i="11"/>
  <c r="AL85" i="11"/>
  <c r="AT85" i="11"/>
  <c r="BB85" i="11"/>
  <c r="BJ85" i="11"/>
  <c r="BR85" i="11"/>
  <c r="BZ85" i="11"/>
  <c r="CH85" i="11"/>
  <c r="CP85" i="11"/>
  <c r="V86" i="11"/>
  <c r="AD86" i="11"/>
  <c r="AL86" i="11"/>
  <c r="AT86" i="11"/>
  <c r="BB86" i="11"/>
  <c r="BJ86" i="11"/>
  <c r="BR86" i="11"/>
  <c r="CB92" i="11"/>
  <c r="CB86" i="11"/>
  <c r="CR92" i="11"/>
  <c r="CR86" i="11"/>
  <c r="AF93" i="11"/>
  <c r="AF87" i="11"/>
  <c r="AV93" i="11"/>
  <c r="AV87" i="11"/>
  <c r="BL93" i="11"/>
  <c r="BL87" i="11"/>
  <c r="CB93" i="11"/>
  <c r="CB87" i="11"/>
  <c r="CR93" i="11"/>
  <c r="CR87" i="11"/>
  <c r="AF94" i="11"/>
  <c r="AF88" i="11"/>
  <c r="AV94" i="11"/>
  <c r="AV88" i="11"/>
  <c r="BL94" i="11"/>
  <c r="BL88" i="11"/>
  <c r="CR94" i="11"/>
  <c r="CR88" i="11"/>
  <c r="BV92" i="11"/>
  <c r="BV86" i="11"/>
  <c r="BZ92" i="11"/>
  <c r="BZ86" i="11"/>
  <c r="CD92" i="11"/>
  <c r="CD86" i="11"/>
  <c r="CH92" i="11"/>
  <c r="CH86" i="11"/>
  <c r="CL92" i="11"/>
  <c r="CL86" i="11"/>
  <c r="CP92" i="11"/>
  <c r="CP86" i="11"/>
  <c r="R93" i="11"/>
  <c r="R87" i="11"/>
  <c r="V93" i="11"/>
  <c r="V87" i="11"/>
  <c r="Z93" i="11"/>
  <c r="Z87" i="11"/>
  <c r="AD93" i="11"/>
  <c r="AD87" i="11"/>
  <c r="AH93" i="11"/>
  <c r="AH87" i="11"/>
  <c r="AL93" i="11"/>
  <c r="AL87" i="11"/>
  <c r="AP93" i="11"/>
  <c r="AP87" i="11"/>
  <c r="AT93" i="11"/>
  <c r="AT87" i="11"/>
  <c r="AX93" i="11"/>
  <c r="AX87" i="11"/>
  <c r="BB93" i="11"/>
  <c r="BB87" i="11"/>
  <c r="BF93" i="11"/>
  <c r="BF87" i="11"/>
  <c r="BJ93" i="11"/>
  <c r="BJ87" i="11"/>
  <c r="BN93" i="11"/>
  <c r="BN87" i="11"/>
  <c r="BR93" i="11"/>
  <c r="BR87" i="11"/>
  <c r="BV93" i="11"/>
  <c r="BV87" i="11"/>
  <c r="BZ93" i="11"/>
  <c r="BZ87" i="11"/>
  <c r="CD93" i="11"/>
  <c r="CD87" i="11"/>
  <c r="CH93" i="11"/>
  <c r="CH87" i="11"/>
  <c r="CL93" i="11"/>
  <c r="CL87" i="11"/>
  <c r="CP93" i="11"/>
  <c r="CP87" i="11"/>
  <c r="R94" i="11"/>
  <c r="R88" i="11"/>
  <c r="V94" i="11"/>
  <c r="V88" i="11"/>
  <c r="Z94" i="11"/>
  <c r="Z88" i="11"/>
  <c r="AD94" i="11"/>
  <c r="AD88" i="11"/>
  <c r="AH94" i="11"/>
  <c r="AH88" i="11"/>
  <c r="AL94" i="11"/>
  <c r="AL88" i="11"/>
  <c r="AP94" i="11"/>
  <c r="AP88" i="11"/>
  <c r="AT88" i="11"/>
  <c r="AT94" i="11"/>
  <c r="AX94" i="11"/>
  <c r="AX88" i="11"/>
  <c r="BB94" i="11"/>
  <c r="BB88" i="11"/>
  <c r="BF94" i="11"/>
  <c r="BF88" i="11"/>
  <c r="BJ94" i="11"/>
  <c r="BJ88" i="11"/>
  <c r="BN94" i="11"/>
  <c r="BN88" i="11"/>
  <c r="BR94" i="11"/>
  <c r="BR88" i="11"/>
  <c r="BV94" i="11"/>
  <c r="BV88" i="11"/>
  <c r="BZ94" i="11"/>
  <c r="BZ88" i="11"/>
  <c r="CD94" i="11"/>
  <c r="CD88" i="11"/>
  <c r="CH94" i="11"/>
  <c r="CH88" i="11"/>
  <c r="CL94" i="11"/>
  <c r="CL88" i="11"/>
  <c r="CP94" i="11"/>
  <c r="CP88" i="11"/>
  <c r="Q84" i="11"/>
  <c r="U84" i="11"/>
  <c r="Y84" i="11"/>
  <c r="AC84" i="11"/>
  <c r="AG84" i="11"/>
  <c r="AK84" i="11"/>
  <c r="AO84" i="11"/>
  <c r="AS84" i="11"/>
  <c r="AW84" i="11"/>
  <c r="BA84" i="11"/>
  <c r="BE84" i="11"/>
  <c r="BL84" i="11"/>
  <c r="BT84" i="11"/>
  <c r="CB84" i="11"/>
  <c r="CJ84" i="11"/>
  <c r="CR84" i="11"/>
  <c r="X85" i="11"/>
  <c r="AF85" i="11"/>
  <c r="AN85" i="11"/>
  <c r="AV85" i="11"/>
  <c r="BD85" i="11"/>
  <c r="BL85" i="11"/>
  <c r="BT85" i="11"/>
  <c r="CB85" i="11"/>
  <c r="CJ85" i="11"/>
  <c r="CR85" i="11"/>
  <c r="X86" i="11"/>
  <c r="AF86" i="11"/>
  <c r="AN86" i="11"/>
  <c r="AV86" i="11"/>
  <c r="BD86" i="11"/>
  <c r="BL86" i="11"/>
  <c r="BT92" i="11"/>
  <c r="BT86" i="11"/>
  <c r="CF92" i="11"/>
  <c r="CF86" i="11"/>
  <c r="X93" i="11"/>
  <c r="X87" i="11"/>
  <c r="AN93" i="11"/>
  <c r="AN87" i="11"/>
  <c r="BD93" i="11"/>
  <c r="BD87" i="11"/>
  <c r="BT93" i="11"/>
  <c r="BT87" i="11"/>
  <c r="CF93" i="11"/>
  <c r="CF87" i="11"/>
  <c r="T94" i="11"/>
  <c r="T88" i="11"/>
  <c r="AJ94" i="11"/>
  <c r="AJ88" i="11"/>
  <c r="AZ94" i="11"/>
  <c r="AZ88" i="11"/>
  <c r="BP94" i="11"/>
  <c r="BP88" i="11"/>
  <c r="CB94" i="11"/>
  <c r="CB88" i="11"/>
  <c r="CF94" i="11"/>
  <c r="CF88" i="11"/>
  <c r="BH84" i="11"/>
  <c r="AJ85" i="11"/>
  <c r="BG90" i="11"/>
  <c r="BG84" i="11"/>
  <c r="BK90" i="11"/>
  <c r="BK84" i="11"/>
  <c r="BO90" i="11"/>
  <c r="BO84" i="11"/>
  <c r="BS90" i="11"/>
  <c r="BS84" i="11"/>
  <c r="BW90" i="11"/>
  <c r="BW84" i="11"/>
  <c r="CA90" i="11"/>
  <c r="CA84" i="11"/>
  <c r="CE90" i="11"/>
  <c r="CE84" i="11"/>
  <c r="CI90" i="11"/>
  <c r="CI84" i="11"/>
  <c r="CM90" i="11"/>
  <c r="CM84" i="11"/>
  <c r="CQ90" i="11"/>
  <c r="CQ84" i="11"/>
  <c r="S91" i="11"/>
  <c r="S85" i="11"/>
  <c r="W91" i="11"/>
  <c r="W85" i="11"/>
  <c r="AA91" i="11"/>
  <c r="AA85" i="11"/>
  <c r="AE91" i="11"/>
  <c r="AE85" i="11"/>
  <c r="AI91" i="11"/>
  <c r="AI85" i="11"/>
  <c r="AM91" i="11"/>
  <c r="AM85" i="11"/>
  <c r="AQ91" i="11"/>
  <c r="AQ85" i="11"/>
  <c r="AU91" i="11"/>
  <c r="AU85" i="11"/>
  <c r="AY91" i="11"/>
  <c r="AY85" i="11"/>
  <c r="BC91" i="11"/>
  <c r="BC85" i="11"/>
  <c r="BG91" i="11"/>
  <c r="BG85" i="11"/>
  <c r="BK91" i="11"/>
  <c r="BK85" i="11"/>
  <c r="BO91" i="11"/>
  <c r="BO85" i="11"/>
  <c r="BS91" i="11"/>
  <c r="BS85" i="11"/>
  <c r="BW91" i="11"/>
  <c r="BW85" i="11"/>
  <c r="CA91" i="11"/>
  <c r="CA85" i="11"/>
  <c r="CE91" i="11"/>
  <c r="CE85" i="11"/>
  <c r="CI91" i="11"/>
  <c r="CI85" i="11"/>
  <c r="CM91" i="11"/>
  <c r="CM85" i="11"/>
  <c r="CQ91" i="11"/>
  <c r="CQ85" i="11"/>
  <c r="S92" i="11"/>
  <c r="S86" i="11"/>
  <c r="W92" i="11"/>
  <c r="W86" i="11"/>
  <c r="AA92" i="11"/>
  <c r="AA86" i="11"/>
  <c r="AE92" i="11"/>
  <c r="AE86" i="11"/>
  <c r="AI92" i="11"/>
  <c r="AI86" i="11"/>
  <c r="AM92" i="11"/>
  <c r="AM86" i="11"/>
  <c r="AQ92" i="11"/>
  <c r="AQ86" i="11"/>
  <c r="AU92" i="11"/>
  <c r="AU86" i="11"/>
  <c r="AY92" i="11"/>
  <c r="AY86" i="11"/>
  <c r="BC92" i="11"/>
  <c r="BC86" i="11"/>
  <c r="BG92" i="11"/>
  <c r="BG86" i="11"/>
  <c r="BK92" i="11"/>
  <c r="BK86" i="11"/>
  <c r="BO92" i="11"/>
  <c r="BO86" i="11"/>
  <c r="BS92" i="11"/>
  <c r="BS86" i="11"/>
  <c r="BW92" i="11"/>
  <c r="BW86" i="11"/>
  <c r="CA92" i="11"/>
  <c r="CA86" i="11"/>
  <c r="CE92" i="11"/>
  <c r="CE86" i="11"/>
  <c r="CI92" i="11"/>
  <c r="CI86" i="11"/>
  <c r="CM92" i="11"/>
  <c r="CM86" i="11"/>
  <c r="CQ92" i="11"/>
  <c r="CQ86" i="11"/>
  <c r="S93" i="11"/>
  <c r="S87" i="11"/>
  <c r="W93" i="11"/>
  <c r="W87" i="11"/>
  <c r="AA93" i="11"/>
  <c r="AA87" i="11"/>
  <c r="AE93" i="11"/>
  <c r="AE87" i="11"/>
  <c r="AI93" i="11"/>
  <c r="AI87" i="11"/>
  <c r="AM93" i="11"/>
  <c r="AM87" i="11"/>
  <c r="AQ93" i="11"/>
  <c r="AQ87" i="11"/>
  <c r="AU93" i="11"/>
  <c r="AU87" i="11"/>
  <c r="AY93" i="11"/>
  <c r="AY87" i="11"/>
  <c r="BC93" i="11"/>
  <c r="BC87" i="11"/>
  <c r="BG93" i="11"/>
  <c r="BG87" i="11"/>
  <c r="BK93" i="11"/>
  <c r="BK87" i="11"/>
  <c r="BO93" i="11"/>
  <c r="BO87" i="11"/>
  <c r="BS93" i="11"/>
  <c r="BS87" i="11"/>
  <c r="BW93" i="11"/>
  <c r="BW87" i="11"/>
  <c r="CA93" i="11"/>
  <c r="CA87" i="11"/>
  <c r="CE93" i="11"/>
  <c r="CE87" i="11"/>
  <c r="CI93" i="11"/>
  <c r="CI87" i="11"/>
  <c r="CM93" i="11"/>
  <c r="CM87" i="11"/>
  <c r="CQ93" i="11"/>
  <c r="CQ87" i="11"/>
  <c r="S94" i="11"/>
  <c r="S88" i="11"/>
  <c r="W94" i="11"/>
  <c r="W88" i="11"/>
  <c r="AA94" i="11"/>
  <c r="AA88" i="11"/>
  <c r="AE94" i="11"/>
  <c r="AE88" i="11"/>
  <c r="AI94" i="11"/>
  <c r="AI88" i="11"/>
  <c r="AM94" i="11"/>
  <c r="AM88" i="11"/>
  <c r="AQ94" i="11"/>
  <c r="AQ88" i="11"/>
  <c r="AU94" i="11"/>
  <c r="AU88" i="11"/>
  <c r="AY94" i="11"/>
  <c r="AY88" i="11"/>
  <c r="BC94" i="11"/>
  <c r="BC88" i="11"/>
  <c r="BG94" i="11"/>
  <c r="BG88" i="11"/>
  <c r="BK94" i="11"/>
  <c r="BK88" i="11"/>
  <c r="BO94" i="11"/>
  <c r="BO88" i="11"/>
  <c r="BS94" i="11"/>
  <c r="BS88" i="11"/>
  <c r="BW94" i="11"/>
  <c r="BW88" i="11"/>
  <c r="CA94" i="11"/>
  <c r="CA88" i="11"/>
  <c r="CE94" i="11"/>
  <c r="CE88" i="11"/>
  <c r="CI94" i="11"/>
  <c r="CI88" i="11"/>
  <c r="CM94" i="11"/>
  <c r="CM88" i="11"/>
  <c r="CQ94" i="11"/>
  <c r="CQ88" i="11"/>
  <c r="R84" i="11"/>
  <c r="V84" i="11"/>
  <c r="Z84" i="11"/>
  <c r="AD84" i="11"/>
  <c r="AH84" i="11"/>
  <c r="AL84" i="11"/>
  <c r="AP84" i="11"/>
  <c r="AT84" i="11"/>
  <c r="AX84" i="11"/>
  <c r="BB84" i="11"/>
  <c r="BF84" i="11"/>
  <c r="BN84" i="11"/>
  <c r="BV84" i="11"/>
  <c r="CD84" i="11"/>
  <c r="CL84" i="11"/>
  <c r="R85" i="11"/>
  <c r="Z85" i="11"/>
  <c r="AH85" i="11"/>
  <c r="AP85" i="11"/>
  <c r="AX85" i="11"/>
  <c r="BF85" i="11"/>
  <c r="BN85" i="11"/>
  <c r="BV85" i="11"/>
  <c r="CD85" i="11"/>
  <c r="CL85" i="11"/>
  <c r="R86" i="11"/>
  <c r="Z86" i="11"/>
  <c r="AH86" i="11"/>
  <c r="AP86" i="11"/>
  <c r="AX86" i="11"/>
  <c r="BF86" i="11"/>
  <c r="BN86" i="11"/>
  <c r="BX92" i="11"/>
  <c r="BX86" i="11"/>
  <c r="CN92" i="11"/>
  <c r="CN86" i="11"/>
  <c r="AB93" i="11"/>
  <c r="AB87" i="11"/>
  <c r="AR93" i="11"/>
  <c r="AR87" i="11"/>
  <c r="BH93" i="11"/>
  <c r="BH87" i="11"/>
  <c r="BX93" i="11"/>
  <c r="BX87" i="11"/>
  <c r="CN93" i="11"/>
  <c r="CN87" i="11"/>
  <c r="AB94" i="11"/>
  <c r="AB88" i="11"/>
  <c r="AR94" i="11"/>
  <c r="AR88" i="11"/>
  <c r="BH94" i="11"/>
  <c r="BH88" i="11"/>
  <c r="CN94" i="11"/>
  <c r="CN88" i="11"/>
  <c r="BX84" i="11"/>
  <c r="AB85" i="11"/>
  <c r="AZ85" i="11"/>
  <c r="BP85" i="11"/>
  <c r="CF85" i="11"/>
  <c r="AB86" i="11"/>
  <c r="BP86" i="11"/>
  <c r="J138" i="11" l="1"/>
  <c r="J144" i="11" s="1"/>
  <c r="F138" i="11"/>
  <c r="F144" i="11" s="1"/>
  <c r="O138" i="11"/>
  <c r="O144" i="11" s="1"/>
  <c r="K138" i="11"/>
  <c r="K144" i="11" s="1"/>
  <c r="N138" i="11"/>
  <c r="N144" i="11" s="1"/>
  <c r="P138" i="11"/>
  <c r="P144" i="11" s="1"/>
  <c r="L138" i="11"/>
  <c r="L144" i="11" s="1"/>
  <c r="H138" i="11"/>
  <c r="H144" i="11" s="1"/>
  <c r="E138" i="11"/>
  <c r="E144" i="11" s="1"/>
  <c r="C138" i="11"/>
  <c r="C144" i="11" s="1"/>
  <c r="D138" i="11"/>
  <c r="D144" i="11" s="1"/>
  <c r="M138" i="11"/>
  <c r="M144" i="11" s="1"/>
  <c r="AW140" i="11"/>
  <c r="AW146" i="11" s="1"/>
  <c r="AL140" i="11"/>
  <c r="AL146" i="11" s="1"/>
  <c r="CD140" i="11"/>
  <c r="CD146" i="11" s="1"/>
  <c r="BT140" i="11"/>
  <c r="BT146" i="11" s="1"/>
  <c r="BS140" i="11"/>
  <c r="BS146" i="11" s="1"/>
  <c r="BV140" i="11"/>
  <c r="BV146" i="11" s="1"/>
  <c r="AH140" i="11"/>
  <c r="AH146" i="11" s="1"/>
  <c r="BL140" i="11"/>
  <c r="BL146" i="11" s="1"/>
  <c r="BC140" i="11"/>
  <c r="BC146" i="11" s="1"/>
  <c r="AC140" i="11"/>
  <c r="AC146" i="11" s="1"/>
  <c r="CM140" i="11"/>
  <c r="CM146" i="11" s="1"/>
  <c r="BF140" i="11"/>
  <c r="BF146" i="11" s="1"/>
  <c r="R140" i="11"/>
  <c r="R146" i="11" s="1"/>
  <c r="AF140" i="11"/>
  <c r="AF146" i="11" s="1"/>
  <c r="CS140" i="11"/>
  <c r="CS146" i="11" s="1"/>
  <c r="AS140" i="11"/>
  <c r="AS146" i="11" s="1"/>
  <c r="BB137" i="11"/>
  <c r="BB143" i="11" s="1"/>
  <c r="BB140" i="11"/>
  <c r="BB146" i="11" s="1"/>
  <c r="CN140" i="11"/>
  <c r="CN146" i="11" s="1"/>
  <c r="AB140" i="11"/>
  <c r="AB146" i="11" s="1"/>
  <c r="CG140" i="11"/>
  <c r="CG146" i="11" s="1"/>
  <c r="BD140" i="11"/>
  <c r="BD146" i="11" s="1"/>
  <c r="CL140" i="11"/>
  <c r="CL146" i="11" s="1"/>
  <c r="BR140" i="11"/>
  <c r="BR146" i="11" s="1"/>
  <c r="AX140" i="11"/>
  <c r="AX146" i="11" s="1"/>
  <c r="Z140" i="11"/>
  <c r="Z146" i="11" s="1"/>
  <c r="CJ140" i="11"/>
  <c r="CJ146" i="11" s="1"/>
  <c r="AV140" i="11"/>
  <c r="AV146" i="11" s="1"/>
  <c r="AM140" i="11"/>
  <c r="AM146" i="11" s="1"/>
  <c r="CC140" i="11"/>
  <c r="CC146" i="11" s="1"/>
  <c r="BY140" i="11"/>
  <c r="BY146" i="11" s="1"/>
  <c r="BP140" i="11"/>
  <c r="BP146" i="11" s="1"/>
  <c r="CH140" i="11"/>
  <c r="CH146" i="11" s="1"/>
  <c r="BN140" i="11"/>
  <c r="BN146" i="11" s="1"/>
  <c r="AP140" i="11"/>
  <c r="AP146" i="11" s="1"/>
  <c r="V140" i="11"/>
  <c r="V146" i="11" s="1"/>
  <c r="CB140" i="11"/>
  <c r="CB146" i="11" s="1"/>
  <c r="AN140" i="11"/>
  <c r="AN146" i="11" s="1"/>
  <c r="CI140" i="11"/>
  <c r="CI146" i="11" s="1"/>
  <c r="AI140" i="11"/>
  <c r="AI146" i="11" s="1"/>
  <c r="BI140" i="11"/>
  <c r="BI146" i="11" s="1"/>
  <c r="BA140" i="11"/>
  <c r="BA146" i="11" s="1"/>
  <c r="AJ140" i="11"/>
  <c r="AJ146" i="11" s="1"/>
  <c r="AE140" i="11"/>
  <c r="AE146" i="11" s="1"/>
  <c r="BU140" i="11"/>
  <c r="BU146" i="11" s="1"/>
  <c r="CQ140" i="11"/>
  <c r="CQ146" i="11" s="1"/>
  <c r="G139" i="11"/>
  <c r="G145" i="11" s="1"/>
  <c r="K139" i="11"/>
  <c r="K145" i="11" s="1"/>
  <c r="P139" i="11"/>
  <c r="P145" i="11" s="1"/>
  <c r="B139" i="11"/>
  <c r="B145" i="11" s="1"/>
  <c r="C139" i="11"/>
  <c r="C145" i="11" s="1"/>
  <c r="E139" i="11"/>
  <c r="E145" i="11" s="1"/>
  <c r="F139" i="11"/>
  <c r="F145" i="11" s="1"/>
  <c r="L139" i="11"/>
  <c r="L145" i="11" s="1"/>
  <c r="M139" i="11"/>
  <c r="M145" i="11" s="1"/>
  <c r="I139" i="11"/>
  <c r="I145" i="11" s="1"/>
  <c r="J139" i="11"/>
  <c r="J145" i="11" s="1"/>
  <c r="H139" i="11"/>
  <c r="H145" i="11" s="1"/>
  <c r="D139" i="11"/>
  <c r="D145" i="11" s="1"/>
  <c r="O139" i="11"/>
  <c r="O145" i="11" s="1"/>
  <c r="N139" i="11"/>
  <c r="N145" i="11" s="1"/>
  <c r="K140" i="11"/>
  <c r="K146" i="11" s="1"/>
  <c r="G140" i="11"/>
  <c r="G146" i="11" s="1"/>
  <c r="F140" i="11"/>
  <c r="F146" i="11" s="1"/>
  <c r="M140" i="11"/>
  <c r="M146" i="11" s="1"/>
  <c r="P140" i="11"/>
  <c r="P146" i="11" s="1"/>
  <c r="H140" i="11"/>
  <c r="H146" i="11" s="1"/>
  <c r="C140" i="11"/>
  <c r="C146" i="11" s="1"/>
  <c r="J140" i="11"/>
  <c r="J146" i="11" s="1"/>
  <c r="I140" i="11"/>
  <c r="I146" i="11" s="1"/>
  <c r="D140" i="11"/>
  <c r="D146" i="11" s="1"/>
  <c r="B140" i="11"/>
  <c r="B146" i="11" s="1"/>
  <c r="N140" i="11"/>
  <c r="N146" i="11" s="1"/>
  <c r="L140" i="11"/>
  <c r="L146" i="11" s="1"/>
  <c r="O140" i="11"/>
  <c r="O146" i="11" s="1"/>
  <c r="E140" i="11"/>
  <c r="E146" i="11" s="1"/>
  <c r="N137" i="11"/>
  <c r="N143" i="11" s="1"/>
  <c r="B137" i="11"/>
  <c r="B143" i="11" s="1"/>
  <c r="J137" i="11"/>
  <c r="J143" i="11" s="1"/>
  <c r="G137" i="11"/>
  <c r="G143" i="11" s="1"/>
  <c r="H137" i="11"/>
  <c r="H143" i="11" s="1"/>
  <c r="M137" i="11"/>
  <c r="M143" i="11" s="1"/>
  <c r="I137" i="11"/>
  <c r="I143" i="11" s="1"/>
  <c r="E137" i="11"/>
  <c r="E143" i="11" s="1"/>
  <c r="F137" i="11"/>
  <c r="F143" i="11" s="1"/>
  <c r="K137" i="11"/>
  <c r="K143" i="11" s="1"/>
  <c r="L137" i="11"/>
  <c r="L143" i="11" s="1"/>
  <c r="D137" i="11"/>
  <c r="D143" i="11" s="1"/>
  <c r="O137" i="11"/>
  <c r="O143" i="11" s="1"/>
  <c r="P137" i="11"/>
  <c r="P143" i="11" s="1"/>
  <c r="C137" i="11"/>
  <c r="C143" i="11" s="1"/>
  <c r="CP140" i="11"/>
  <c r="CP146" i="11" s="1"/>
  <c r="BZ140" i="11"/>
  <c r="BZ146" i="11" s="1"/>
  <c r="BJ140" i="11"/>
  <c r="BJ146" i="11" s="1"/>
  <c r="AT140" i="11"/>
  <c r="AT146" i="11" s="1"/>
  <c r="AD140" i="11"/>
  <c r="AD146" i="11" s="1"/>
  <c r="CR140" i="11"/>
  <c r="CR146" i="11" s="1"/>
  <c r="BX140" i="11"/>
  <c r="BX146" i="11" s="1"/>
  <c r="AR140" i="11"/>
  <c r="AR146" i="11" s="1"/>
  <c r="X140" i="11"/>
  <c r="X146" i="11" s="1"/>
  <c r="BO140" i="11"/>
  <c r="BO146" i="11" s="1"/>
  <c r="W140" i="11"/>
  <c r="W146" i="11" s="1"/>
  <c r="BM140" i="11"/>
  <c r="BM146" i="11" s="1"/>
  <c r="Q140" i="11"/>
  <c r="Q146" i="11" s="1"/>
  <c r="U140" i="11"/>
  <c r="U146" i="11" s="1"/>
  <c r="T140" i="11"/>
  <c r="T146" i="11" s="1"/>
  <c r="BE140" i="11"/>
  <c r="BE146" i="11" s="1"/>
  <c r="O136" i="11"/>
  <c r="O142" i="11" s="1"/>
  <c r="K136" i="11"/>
  <c r="K142" i="11" s="1"/>
  <c r="B136" i="11"/>
  <c r="B142" i="11" s="1"/>
  <c r="I136" i="11"/>
  <c r="I142" i="11" s="1"/>
  <c r="E136" i="11"/>
  <c r="E142" i="11" s="1"/>
  <c r="G136" i="11"/>
  <c r="G142" i="11" s="1"/>
  <c r="F136" i="11"/>
  <c r="F142" i="11" s="1"/>
  <c r="M136" i="11"/>
  <c r="M142" i="11" s="1"/>
  <c r="H136" i="11"/>
  <c r="H142" i="11" s="1"/>
  <c r="L136" i="11"/>
  <c r="L142" i="11" s="1"/>
  <c r="C136" i="11"/>
  <c r="C142" i="11" s="1"/>
  <c r="J136" i="11"/>
  <c r="J142" i="11" s="1"/>
  <c r="D136" i="11"/>
  <c r="D142" i="11" s="1"/>
  <c r="P136" i="11"/>
  <c r="P142" i="11" s="1"/>
  <c r="N136" i="11"/>
  <c r="N142" i="11" s="1"/>
  <c r="BP96" i="11"/>
  <c r="BP102" i="11" s="1"/>
  <c r="AJ96" i="11"/>
  <c r="AJ99" i="11" s="1"/>
  <c r="BD96" i="11"/>
  <c r="BD100" i="11" s="1"/>
  <c r="X96" i="11"/>
  <c r="X101" i="11" s="1"/>
  <c r="BL96" i="11"/>
  <c r="BL99" i="11" s="1"/>
  <c r="CN136" i="11"/>
  <c r="CN142" i="11" s="1"/>
  <c r="BK136" i="11"/>
  <c r="BK142" i="11" s="1"/>
  <c r="CJ136" i="11"/>
  <c r="CJ142" i="11" s="1"/>
  <c r="AR136" i="11"/>
  <c r="AR142" i="11" s="1"/>
  <c r="AQ136" i="11"/>
  <c r="AQ142" i="11" s="1"/>
  <c r="AN136" i="11"/>
  <c r="AN142" i="11" s="1"/>
  <c r="CQ136" i="11"/>
  <c r="CQ142" i="11" s="1"/>
  <c r="AE136" i="11"/>
  <c r="AE142" i="11" s="1"/>
  <c r="CE140" i="11"/>
  <c r="CE146" i="11" s="1"/>
  <c r="AY140" i="11"/>
  <c r="AY146" i="11" s="1"/>
  <c r="S140" i="11"/>
  <c r="S146" i="11" s="1"/>
  <c r="BW136" i="11"/>
  <c r="BW142" i="11" s="1"/>
  <c r="BQ140" i="11"/>
  <c r="BQ146" i="11" s="1"/>
  <c r="AK140" i="11"/>
  <c r="AK146" i="11" s="1"/>
  <c r="BH140" i="11"/>
  <c r="BH146" i="11" s="1"/>
  <c r="CO140" i="11"/>
  <c r="CO146" i="11" s="1"/>
  <c r="AG140" i="11"/>
  <c r="AG146" i="11" s="1"/>
  <c r="CF140" i="11"/>
  <c r="CF146" i="11" s="1"/>
  <c r="CK140" i="11"/>
  <c r="CK146" i="11" s="1"/>
  <c r="AU140" i="11"/>
  <c r="AU146" i="11" s="1"/>
  <c r="BW140" i="11"/>
  <c r="BW146" i="11" s="1"/>
  <c r="AN96" i="11"/>
  <c r="AN101" i="11" s="1"/>
  <c r="AT137" i="11"/>
  <c r="AT143" i="11" s="1"/>
  <c r="CL137" i="11"/>
  <c r="CL143" i="11" s="1"/>
  <c r="CF136" i="11"/>
  <c r="CF142" i="11" s="1"/>
  <c r="CM136" i="11"/>
  <c r="CM142" i="11" s="1"/>
  <c r="BG136" i="11"/>
  <c r="BG142" i="11" s="1"/>
  <c r="AA136" i="11"/>
  <c r="AA142" i="11" s="1"/>
  <c r="CB136" i="11"/>
  <c r="CB142" i="11" s="1"/>
  <c r="BX136" i="11"/>
  <c r="BX142" i="11" s="1"/>
  <c r="AO140" i="11"/>
  <c r="AO146" i="11" s="1"/>
  <c r="BZ137" i="11"/>
  <c r="BZ143" i="11" s="1"/>
  <c r="BV137" i="11"/>
  <c r="BV143" i="11" s="1"/>
  <c r="BD136" i="11"/>
  <c r="BD142" i="11" s="1"/>
  <c r="CA136" i="11"/>
  <c r="CA142" i="11" s="1"/>
  <c r="AU136" i="11"/>
  <c r="AU142" i="11" s="1"/>
  <c r="AV136" i="11"/>
  <c r="AV142" i="11" s="1"/>
  <c r="BT136" i="11"/>
  <c r="BT142" i="11" s="1"/>
  <c r="AJ136" i="11"/>
  <c r="AJ142" i="11" s="1"/>
  <c r="CI136" i="11"/>
  <c r="CI142" i="11" s="1"/>
  <c r="BS136" i="11"/>
  <c r="BS142" i="11" s="1"/>
  <c r="BC136" i="11"/>
  <c r="BC142" i="11" s="1"/>
  <c r="AM136" i="11"/>
  <c r="AM142" i="11" s="1"/>
  <c r="W136" i="11"/>
  <c r="W142" i="11" s="1"/>
  <c r="BP136" i="11"/>
  <c r="BP142" i="11" s="1"/>
  <c r="AF136" i="11"/>
  <c r="AF142" i="11" s="1"/>
  <c r="AZ136" i="11"/>
  <c r="AZ142" i="11" s="1"/>
  <c r="CR136" i="11"/>
  <c r="CR142" i="11" s="1"/>
  <c r="BL136" i="11"/>
  <c r="BL142" i="11" s="1"/>
  <c r="AB136" i="11"/>
  <c r="AB142" i="11" s="1"/>
  <c r="CE136" i="11"/>
  <c r="CE142" i="11" s="1"/>
  <c r="BO136" i="11"/>
  <c r="BO142" i="11" s="1"/>
  <c r="AY136" i="11"/>
  <c r="AY142" i="11" s="1"/>
  <c r="AI136" i="11"/>
  <c r="AI142" i="11" s="1"/>
  <c r="S136" i="11"/>
  <c r="S142" i="11" s="1"/>
  <c r="BH136" i="11"/>
  <c r="BH142" i="11" s="1"/>
  <c r="AA140" i="11"/>
  <c r="AA146" i="11" s="1"/>
  <c r="CL138" i="11"/>
  <c r="CL144" i="11" s="1"/>
  <c r="BR137" i="11"/>
  <c r="BR143" i="11" s="1"/>
  <c r="BJ137" i="11"/>
  <c r="BJ143" i="11" s="1"/>
  <c r="AZ140" i="11"/>
  <c r="AZ146" i="11" s="1"/>
  <c r="Y140" i="11"/>
  <c r="Y146" i="11" s="1"/>
  <c r="CA140" i="11"/>
  <c r="CA146" i="11" s="1"/>
  <c r="BG140" i="11"/>
  <c r="BG146" i="11" s="1"/>
  <c r="AP137" i="11"/>
  <c r="AP143" i="11" s="1"/>
  <c r="BK140" i="11"/>
  <c r="BK146" i="11" s="1"/>
  <c r="CP137" i="11"/>
  <c r="CP143" i="11" s="1"/>
  <c r="BF138" i="11"/>
  <c r="BF144" i="11" s="1"/>
  <c r="BN137" i="11"/>
  <c r="BN143" i="11" s="1"/>
  <c r="AR137" i="11"/>
  <c r="AR143" i="11" s="1"/>
  <c r="BS137" i="11"/>
  <c r="BS143" i="11" s="1"/>
  <c r="Z138" i="11"/>
  <c r="Z144" i="11" s="1"/>
  <c r="W137" i="11"/>
  <c r="W143" i="11" s="1"/>
  <c r="BL138" i="11"/>
  <c r="BL144" i="11" s="1"/>
  <c r="BI138" i="11"/>
  <c r="BI144" i="11" s="1"/>
  <c r="BX137" i="11"/>
  <c r="BX143" i="11" s="1"/>
  <c r="CL139" i="11"/>
  <c r="CL145" i="11" s="1"/>
  <c r="Z139" i="11"/>
  <c r="Z145" i="11" s="1"/>
  <c r="AS139" i="11"/>
  <c r="AS145" i="11" s="1"/>
  <c r="CH139" i="11"/>
  <c r="CH145" i="11" s="1"/>
  <c r="BB139" i="11"/>
  <c r="BB145" i="11" s="1"/>
  <c r="V139" i="11"/>
  <c r="V145" i="11" s="1"/>
  <c r="CH138" i="11"/>
  <c r="CH144" i="11" s="1"/>
  <c r="BB138" i="11"/>
  <c r="BB144" i="11" s="1"/>
  <c r="V138" i="11"/>
  <c r="V144" i="11" s="1"/>
  <c r="CH137" i="11"/>
  <c r="CH143" i="11" s="1"/>
  <c r="BF137" i="11"/>
  <c r="BF143" i="11" s="1"/>
  <c r="BH139" i="11"/>
  <c r="BH145" i="11" s="1"/>
  <c r="BD138" i="11"/>
  <c r="BD144" i="11" s="1"/>
  <c r="AF137" i="11"/>
  <c r="AF143" i="11" s="1"/>
  <c r="BS138" i="11"/>
  <c r="BS144" i="11" s="1"/>
  <c r="BO137" i="11"/>
  <c r="BO143" i="11" s="1"/>
  <c r="S137" i="11"/>
  <c r="S143" i="11" s="1"/>
  <c r="BL139" i="11"/>
  <c r="BL145" i="11" s="1"/>
  <c r="BT137" i="11"/>
  <c r="BT143" i="11" s="1"/>
  <c r="AK138" i="11"/>
  <c r="AK144" i="11" s="1"/>
  <c r="AV139" i="11"/>
  <c r="AV145" i="11" s="1"/>
  <c r="AZ139" i="11"/>
  <c r="AZ145" i="11" s="1"/>
  <c r="CB139" i="11"/>
  <c r="CB145" i="11" s="1"/>
  <c r="BV139" i="11"/>
  <c r="BV145" i="11" s="1"/>
  <c r="AP139" i="11"/>
  <c r="AP145" i="11" s="1"/>
  <c r="BV138" i="11"/>
  <c r="BV144" i="11" s="1"/>
  <c r="AP138" i="11"/>
  <c r="AP144" i="11" s="1"/>
  <c r="CD137" i="11"/>
  <c r="CD143" i="11" s="1"/>
  <c r="AX137" i="11"/>
  <c r="AX143" i="11" s="1"/>
  <c r="X137" i="11"/>
  <c r="X143" i="11" s="1"/>
  <c r="BS139" i="11"/>
  <c r="BS145" i="11" s="1"/>
  <c r="AM138" i="11"/>
  <c r="AM144" i="11" s="1"/>
  <c r="AM137" i="11"/>
  <c r="AM143" i="11" s="1"/>
  <c r="X139" i="11"/>
  <c r="X145" i="11" s="1"/>
  <c r="AB137" i="11"/>
  <c r="AB143" i="11" s="1"/>
  <c r="BA139" i="11"/>
  <c r="BA145" i="11" s="1"/>
  <c r="Q138" i="11"/>
  <c r="Q144" i="11" s="1"/>
  <c r="X138" i="11"/>
  <c r="X144" i="11" s="1"/>
  <c r="CF138" i="11"/>
  <c r="CF144" i="11" s="1"/>
  <c r="T136" i="11"/>
  <c r="T142" i="11" s="1"/>
  <c r="BF139" i="11"/>
  <c r="BF145" i="11" s="1"/>
  <c r="BR139" i="11"/>
  <c r="BR145" i="11" s="1"/>
  <c r="AL139" i="11"/>
  <c r="AL145" i="11" s="1"/>
  <c r="BR138" i="11"/>
  <c r="BR144" i="11" s="1"/>
  <c r="AL138" i="11"/>
  <c r="AL144" i="11" s="1"/>
  <c r="AM139" i="11"/>
  <c r="AM145" i="11" s="1"/>
  <c r="AI137" i="11"/>
  <c r="AI143" i="11" s="1"/>
  <c r="BQ139" i="11"/>
  <c r="BQ145" i="11" s="1"/>
  <c r="BQ137" i="11"/>
  <c r="BQ143" i="11" s="1"/>
  <c r="BH138" i="11"/>
  <c r="BH144" i="11" s="1"/>
  <c r="CC138" i="11"/>
  <c r="CC144" i="11" s="1"/>
  <c r="BI137" i="11"/>
  <c r="BI143" i="11" s="1"/>
  <c r="T138" i="11"/>
  <c r="T144" i="11" s="1"/>
  <c r="AL96" i="11"/>
  <c r="AL98" i="11" s="1"/>
  <c r="BO139" i="11"/>
  <c r="BO145" i="11" s="1"/>
  <c r="AI139" i="11"/>
  <c r="AI145" i="11" s="1"/>
  <c r="BO138" i="11"/>
  <c r="BO144" i="11" s="1"/>
  <c r="AI138" i="11"/>
  <c r="AI144" i="11" s="1"/>
  <c r="CS139" i="11"/>
  <c r="CS145" i="11" s="1"/>
  <c r="BM139" i="11"/>
  <c r="BM145" i="11" s="1"/>
  <c r="AK139" i="11"/>
  <c r="AK145" i="11" s="1"/>
  <c r="CS137" i="11"/>
  <c r="CS143" i="11" s="1"/>
  <c r="BM137" i="11"/>
  <c r="BM143" i="11" s="1"/>
  <c r="CR139" i="11"/>
  <c r="CR145" i="11" s="1"/>
  <c r="BD139" i="11"/>
  <c r="BD145" i="11" s="1"/>
  <c r="AR138" i="11"/>
  <c r="AR144" i="11" s="1"/>
  <c r="CR137" i="11"/>
  <c r="CR143" i="11" s="1"/>
  <c r="BD137" i="11"/>
  <c r="BD143" i="11" s="1"/>
  <c r="T137" i="11"/>
  <c r="T143" i="11" s="1"/>
  <c r="AG139" i="11"/>
  <c r="AG145" i="11" s="1"/>
  <c r="BY138" i="11"/>
  <c r="BY144" i="11" s="1"/>
  <c r="BA138" i="11"/>
  <c r="BA144" i="11" s="1"/>
  <c r="AG138" i="11"/>
  <c r="AG144" i="11" s="1"/>
  <c r="AW137" i="11"/>
  <c r="AW143" i="11" s="1"/>
  <c r="CR138" i="11"/>
  <c r="CR144" i="11" s="1"/>
  <c r="CJ137" i="11"/>
  <c r="CJ143" i="11" s="1"/>
  <c r="AJ139" i="11"/>
  <c r="AJ145" i="11" s="1"/>
  <c r="BP138" i="11"/>
  <c r="BP144" i="11" s="1"/>
  <c r="X136" i="11"/>
  <c r="X142" i="11" s="1"/>
  <c r="CM138" i="11"/>
  <c r="CM144" i="11" s="1"/>
  <c r="BG138" i="11"/>
  <c r="BG144" i="11" s="1"/>
  <c r="AA138" i="11"/>
  <c r="AA144" i="11" s="1"/>
  <c r="BW138" i="11"/>
  <c r="BW144" i="11" s="1"/>
  <c r="AQ138" i="11"/>
  <c r="AQ144" i="11" s="1"/>
  <c r="BK138" i="11"/>
  <c r="BK144" i="11" s="1"/>
  <c r="AO138" i="11"/>
  <c r="AO144" i="11" s="1"/>
  <c r="CA138" i="11"/>
  <c r="CA144" i="11" s="1"/>
  <c r="BE138" i="11"/>
  <c r="BE144" i="11" s="1"/>
  <c r="CK138" i="11"/>
  <c r="CK144" i="11" s="1"/>
  <c r="AU138" i="11"/>
  <c r="AU144" i="11" s="1"/>
  <c r="CQ138" i="11"/>
  <c r="CQ144" i="11" s="1"/>
  <c r="BU138" i="11"/>
  <c r="BU144" i="11" s="1"/>
  <c r="AE138" i="11"/>
  <c r="AE144" i="11" s="1"/>
  <c r="Y138" i="11"/>
  <c r="Y144" i="11" s="1"/>
  <c r="CD139" i="11"/>
  <c r="CD145" i="11" s="1"/>
  <c r="BN139" i="11"/>
  <c r="BN145" i="11" s="1"/>
  <c r="AX139" i="11"/>
  <c r="AX145" i="11" s="1"/>
  <c r="AH139" i="11"/>
  <c r="AH145" i="11" s="1"/>
  <c r="R139" i="11"/>
  <c r="R145" i="11" s="1"/>
  <c r="CD138" i="11"/>
  <c r="CD144" i="11" s="1"/>
  <c r="BN138" i="11"/>
  <c r="BN144" i="11" s="1"/>
  <c r="AX138" i="11"/>
  <c r="AX144" i="11" s="1"/>
  <c r="AH138" i="11"/>
  <c r="AH144" i="11" s="1"/>
  <c r="R138" i="11"/>
  <c r="R144" i="11" s="1"/>
  <c r="AR139" i="11"/>
  <c r="AR145" i="11" s="1"/>
  <c r="CN138" i="11"/>
  <c r="CN144" i="11" s="1"/>
  <c r="AN138" i="11"/>
  <c r="AN144" i="11" s="1"/>
  <c r="BL137" i="11"/>
  <c r="BL143" i="11" s="1"/>
  <c r="CI139" i="11"/>
  <c r="CI145" i="11" s="1"/>
  <c r="BC139" i="11"/>
  <c r="BC145" i="11" s="1"/>
  <c r="W139" i="11"/>
  <c r="W145" i="11" s="1"/>
  <c r="CI138" i="11"/>
  <c r="CI144" i="11" s="1"/>
  <c r="BC138" i="11"/>
  <c r="BC144" i="11" s="1"/>
  <c r="W138" i="11"/>
  <c r="W144" i="11" s="1"/>
  <c r="CI137" i="11"/>
  <c r="CI143" i="11" s="1"/>
  <c r="BC137" i="11"/>
  <c r="BC143" i="11" s="1"/>
  <c r="AE137" i="11"/>
  <c r="AE143" i="11" s="1"/>
  <c r="CG139" i="11"/>
  <c r="CG145" i="11" s="1"/>
  <c r="BI139" i="11"/>
  <c r="BI145" i="11" s="1"/>
  <c r="AC139" i="11"/>
  <c r="AC145" i="11" s="1"/>
  <c r="CS138" i="11"/>
  <c r="CS144" i="11" s="1"/>
  <c r="CG137" i="11"/>
  <c r="CG143" i="11" s="1"/>
  <c r="BA137" i="11"/>
  <c r="BA143" i="11" s="1"/>
  <c r="CJ139" i="11"/>
  <c r="CJ145" i="11" s="1"/>
  <c r="AN139" i="11"/>
  <c r="AN145" i="11" s="1"/>
  <c r="CJ138" i="11"/>
  <c r="CJ144" i="11" s="1"/>
  <c r="AB138" i="11"/>
  <c r="AB144" i="11" s="1"/>
  <c r="CN137" i="11"/>
  <c r="CN143" i="11" s="1"/>
  <c r="AV137" i="11"/>
  <c r="AV143" i="11" s="1"/>
  <c r="CO139" i="11"/>
  <c r="CO145" i="11" s="1"/>
  <c r="Q139" i="11"/>
  <c r="Q145" i="11" s="1"/>
  <c r="BQ138" i="11"/>
  <c r="BQ144" i="11" s="1"/>
  <c r="AW138" i="11"/>
  <c r="AW144" i="11" s="1"/>
  <c r="AC138" i="11"/>
  <c r="AC144" i="11" s="1"/>
  <c r="CO137" i="11"/>
  <c r="CO143" i="11" s="1"/>
  <c r="BX138" i="11"/>
  <c r="BX144" i="11" s="1"/>
  <c r="BH137" i="11"/>
  <c r="BH143" i="11" s="1"/>
  <c r="CF139" i="11"/>
  <c r="CF145" i="11" s="1"/>
  <c r="AZ138" i="11"/>
  <c r="AZ144" i="11" s="1"/>
  <c r="CP136" i="11"/>
  <c r="CP142" i="11" s="1"/>
  <c r="CD136" i="11"/>
  <c r="CD142" i="11" s="1"/>
  <c r="BZ136" i="11"/>
  <c r="BZ142" i="11" s="1"/>
  <c r="BR136" i="11"/>
  <c r="BR142" i="11" s="1"/>
  <c r="BJ136" i="11"/>
  <c r="BJ142" i="11" s="1"/>
  <c r="BB136" i="11"/>
  <c r="BB142" i="11" s="1"/>
  <c r="AT136" i="11"/>
  <c r="AT142" i="11" s="1"/>
  <c r="AL136" i="11"/>
  <c r="AL142" i="11" s="1"/>
  <c r="AD136" i="11"/>
  <c r="AD142" i="11" s="1"/>
  <c r="V136" i="11"/>
  <c r="V142" i="11" s="1"/>
  <c r="CL136" i="11"/>
  <c r="CL142" i="11" s="1"/>
  <c r="CH136" i="11"/>
  <c r="CH142" i="11" s="1"/>
  <c r="BV136" i="11"/>
  <c r="BV142" i="11" s="1"/>
  <c r="BN136" i="11"/>
  <c r="BN142" i="11" s="1"/>
  <c r="BF136" i="11"/>
  <c r="BF142" i="11" s="1"/>
  <c r="AX136" i="11"/>
  <c r="AX142" i="11" s="1"/>
  <c r="AP136" i="11"/>
  <c r="AP142" i="11" s="1"/>
  <c r="AH136" i="11"/>
  <c r="AH142" i="11" s="1"/>
  <c r="Z136" i="11"/>
  <c r="Z142" i="11" s="1"/>
  <c r="R136" i="11"/>
  <c r="R142" i="11" s="1"/>
  <c r="CS136" i="11"/>
  <c r="CS142" i="11" s="1"/>
  <c r="CC136" i="11"/>
  <c r="CC142" i="11" s="1"/>
  <c r="BM136" i="11"/>
  <c r="BM142" i="11" s="1"/>
  <c r="AW136" i="11"/>
  <c r="AW142" i="11" s="1"/>
  <c r="AG136" i="11"/>
  <c r="AG142" i="11" s="1"/>
  <c r="Q136" i="11"/>
  <c r="Q142" i="11" s="1"/>
  <c r="CO136" i="11"/>
  <c r="CO142" i="11" s="1"/>
  <c r="BY136" i="11"/>
  <c r="BY142" i="11" s="1"/>
  <c r="BI136" i="11"/>
  <c r="BI142" i="11" s="1"/>
  <c r="AS136" i="11"/>
  <c r="AS142" i="11" s="1"/>
  <c r="AC136" i="11"/>
  <c r="AC142" i="11" s="1"/>
  <c r="CG136" i="11"/>
  <c r="CG142" i="11" s="1"/>
  <c r="BQ136" i="11"/>
  <c r="BQ142" i="11" s="1"/>
  <c r="BA136" i="11"/>
  <c r="BA142" i="11" s="1"/>
  <c r="U136" i="11"/>
  <c r="U142" i="11" s="1"/>
  <c r="CK136" i="11"/>
  <c r="CK142" i="11" s="1"/>
  <c r="BU136" i="11"/>
  <c r="BU142" i="11" s="1"/>
  <c r="BE136" i="11"/>
  <c r="BE142" i="11" s="1"/>
  <c r="AO136" i="11"/>
  <c r="AO142" i="11" s="1"/>
  <c r="Y136" i="11"/>
  <c r="Y142" i="11" s="1"/>
  <c r="AK136" i="11"/>
  <c r="AK142" i="11" s="1"/>
  <c r="CM139" i="11"/>
  <c r="CM145" i="11" s="1"/>
  <c r="BG139" i="11"/>
  <c r="BG145" i="11" s="1"/>
  <c r="AA139" i="11"/>
  <c r="AA145" i="11" s="1"/>
  <c r="BW139" i="11"/>
  <c r="BW145" i="11" s="1"/>
  <c r="AQ139" i="11"/>
  <c r="AQ145" i="11" s="1"/>
  <c r="CQ139" i="11"/>
  <c r="CQ145" i="11" s="1"/>
  <c r="BU139" i="11"/>
  <c r="BU145" i="11" s="1"/>
  <c r="AE139" i="11"/>
  <c r="AE145" i="11" s="1"/>
  <c r="CK139" i="11"/>
  <c r="CK145" i="11" s="1"/>
  <c r="AU139" i="11"/>
  <c r="AU145" i="11" s="1"/>
  <c r="Y139" i="11"/>
  <c r="Y145" i="11" s="1"/>
  <c r="CA139" i="11"/>
  <c r="CA145" i="11" s="1"/>
  <c r="BK139" i="11"/>
  <c r="BK145" i="11" s="1"/>
  <c r="AO139" i="11"/>
  <c r="AO145" i="11" s="1"/>
  <c r="BE139" i="11"/>
  <c r="BE145" i="11" s="1"/>
  <c r="CP139" i="11"/>
  <c r="CP145" i="11" s="1"/>
  <c r="BZ139" i="11"/>
  <c r="BZ145" i="11" s="1"/>
  <c r="BJ139" i="11"/>
  <c r="BJ145" i="11" s="1"/>
  <c r="AT139" i="11"/>
  <c r="AT145" i="11" s="1"/>
  <c r="AD139" i="11"/>
  <c r="AD145" i="11" s="1"/>
  <c r="CP138" i="11"/>
  <c r="CP144" i="11" s="1"/>
  <c r="BZ138" i="11"/>
  <c r="BZ144" i="11" s="1"/>
  <c r="BJ138" i="11"/>
  <c r="BJ144" i="11" s="1"/>
  <c r="AT138" i="11"/>
  <c r="AT144" i="11" s="1"/>
  <c r="AD138" i="11"/>
  <c r="AD144" i="11" s="1"/>
  <c r="CN139" i="11"/>
  <c r="CN145" i="11" s="1"/>
  <c r="AB139" i="11"/>
  <c r="AB145" i="11" s="1"/>
  <c r="BT138" i="11"/>
  <c r="BT144" i="11" s="1"/>
  <c r="AF138" i="11"/>
  <c r="AF144" i="11" s="1"/>
  <c r="CM137" i="11"/>
  <c r="CM143" i="11" s="1"/>
  <c r="BG137" i="11"/>
  <c r="BG143" i="11" s="1"/>
  <c r="AL137" i="11"/>
  <c r="AL143" i="11" s="1"/>
  <c r="AD137" i="11"/>
  <c r="AD143" i="11" s="1"/>
  <c r="V137" i="11"/>
  <c r="V143" i="11" s="1"/>
  <c r="BW137" i="11"/>
  <c r="BW143" i="11" s="1"/>
  <c r="AQ137" i="11"/>
  <c r="AQ143" i="11" s="1"/>
  <c r="AH137" i="11"/>
  <c r="AH143" i="11" s="1"/>
  <c r="Z137" i="11"/>
  <c r="Z143" i="11" s="1"/>
  <c r="R137" i="11"/>
  <c r="R143" i="11" s="1"/>
  <c r="CQ137" i="11"/>
  <c r="CQ143" i="11" s="1"/>
  <c r="BU137" i="11"/>
  <c r="BU143" i="11" s="1"/>
  <c r="AG137" i="11"/>
  <c r="AG143" i="11" s="1"/>
  <c r="Q137" i="11"/>
  <c r="Q143" i="11" s="1"/>
  <c r="CK137" i="11"/>
  <c r="CK143" i="11" s="1"/>
  <c r="AU137" i="11"/>
  <c r="AU143" i="11" s="1"/>
  <c r="AC137" i="11"/>
  <c r="AC143" i="11" s="1"/>
  <c r="CA137" i="11"/>
  <c r="CA143" i="11" s="1"/>
  <c r="AK137" i="11"/>
  <c r="AK143" i="11" s="1"/>
  <c r="U137" i="11"/>
  <c r="U143" i="11" s="1"/>
  <c r="BK137" i="11"/>
  <c r="BK143" i="11" s="1"/>
  <c r="AO137" i="11"/>
  <c r="AO143" i="11" s="1"/>
  <c r="Y137" i="11"/>
  <c r="Y143" i="11" s="1"/>
  <c r="BE137" i="11"/>
  <c r="BE143" i="11" s="1"/>
  <c r="CE139" i="11"/>
  <c r="CE145" i="11" s="1"/>
  <c r="AY139" i="11"/>
  <c r="AY145" i="11" s="1"/>
  <c r="S139" i="11"/>
  <c r="S145" i="11" s="1"/>
  <c r="CE138" i="11"/>
  <c r="CE144" i="11" s="1"/>
  <c r="AY138" i="11"/>
  <c r="AY144" i="11" s="1"/>
  <c r="S138" i="11"/>
  <c r="S144" i="11" s="1"/>
  <c r="CE137" i="11"/>
  <c r="CE143" i="11" s="1"/>
  <c r="AY137" i="11"/>
  <c r="AY143" i="11" s="1"/>
  <c r="AA137" i="11"/>
  <c r="AA143" i="11" s="1"/>
  <c r="CC139" i="11"/>
  <c r="CC145" i="11" s="1"/>
  <c r="AW139" i="11"/>
  <c r="AW145" i="11" s="1"/>
  <c r="U139" i="11"/>
  <c r="U145" i="11" s="1"/>
  <c r="CG138" i="11"/>
  <c r="CG144" i="11" s="1"/>
  <c r="CC137" i="11"/>
  <c r="CC143" i="11" s="1"/>
  <c r="AS137" i="11"/>
  <c r="AS143" i="11" s="1"/>
  <c r="BX139" i="11"/>
  <c r="BX145" i="11" s="1"/>
  <c r="AF139" i="11"/>
  <c r="AF145" i="11" s="1"/>
  <c r="CB138" i="11"/>
  <c r="CB144" i="11" s="1"/>
  <c r="CB137" i="11"/>
  <c r="CB143" i="11" s="1"/>
  <c r="AN137" i="11"/>
  <c r="AN143" i="11" s="1"/>
  <c r="BY139" i="11"/>
  <c r="BY145" i="11" s="1"/>
  <c r="CO138" i="11"/>
  <c r="CO144" i="11" s="1"/>
  <c r="BM138" i="11"/>
  <c r="BM144" i="11" s="1"/>
  <c r="AS138" i="11"/>
  <c r="AS144" i="11" s="1"/>
  <c r="U138" i="11"/>
  <c r="U144" i="11" s="1"/>
  <c r="BY137" i="11"/>
  <c r="BY143" i="11" s="1"/>
  <c r="BT139" i="11"/>
  <c r="BT145" i="11" s="1"/>
  <c r="AV138" i="11"/>
  <c r="AV144" i="11" s="1"/>
  <c r="AJ137" i="11"/>
  <c r="AJ143" i="11" s="1"/>
  <c r="BP139" i="11"/>
  <c r="BP145" i="11" s="1"/>
  <c r="AJ138" i="11"/>
  <c r="AJ144" i="11" s="1"/>
  <c r="BP137" i="11"/>
  <c r="BP143" i="11" s="1"/>
  <c r="AZ137" i="11"/>
  <c r="AZ143" i="11" s="1"/>
  <c r="T96" i="11"/>
  <c r="T100" i="11" s="1"/>
  <c r="BV96" i="11"/>
  <c r="BV102" i="11" s="1"/>
  <c r="BB96" i="11"/>
  <c r="BB101" i="11" s="1"/>
  <c r="V96" i="11"/>
  <c r="V98" i="11" s="1"/>
  <c r="CH96" i="11"/>
  <c r="CH102" i="11" s="1"/>
  <c r="AZ96" i="11"/>
  <c r="AZ100" i="11" s="1"/>
  <c r="CB96" i="11"/>
  <c r="CB101" i="11" s="1"/>
  <c r="AV96" i="11"/>
  <c r="AV102" i="11" s="1"/>
  <c r="CF96" i="11"/>
  <c r="CF100" i="11" s="1"/>
  <c r="AM96" i="11"/>
  <c r="AM102" i="11" s="1"/>
  <c r="W96" i="11"/>
  <c r="W100" i="11" s="1"/>
  <c r="BT96" i="11"/>
  <c r="BT99" i="11" s="1"/>
  <c r="AR96" i="11"/>
  <c r="AR99" i="11" s="1"/>
  <c r="BX96" i="11"/>
  <c r="BX100" i="11" s="1"/>
  <c r="CD96" i="11"/>
  <c r="CD99" i="11" s="1"/>
  <c r="BN96" i="11"/>
  <c r="BN101" i="11" s="1"/>
  <c r="BF96" i="11"/>
  <c r="BF102" i="11" s="1"/>
  <c r="AX96" i="11"/>
  <c r="AX102" i="11" s="1"/>
  <c r="AP96" i="11"/>
  <c r="AP100" i="11" s="1"/>
  <c r="AH96" i="11"/>
  <c r="AH99" i="11" s="1"/>
  <c r="Z96" i="11"/>
  <c r="Z100" i="11" s="1"/>
  <c r="R96" i="11"/>
  <c r="R101" i="11" s="1"/>
  <c r="CL96" i="11"/>
  <c r="CL99" i="11" s="1"/>
  <c r="BA96" i="11"/>
  <c r="BA100" i="11" s="1"/>
  <c r="AS96" i="11"/>
  <c r="AS101" i="11" s="1"/>
  <c r="AK96" i="11"/>
  <c r="AK102" i="11" s="1"/>
  <c r="AC96" i="11"/>
  <c r="AC102" i="11" s="1"/>
  <c r="U96" i="11"/>
  <c r="U99" i="11" s="1"/>
  <c r="AU96" i="11"/>
  <c r="AU101" i="11" s="1"/>
  <c r="AY96" i="11"/>
  <c r="AY102" i="11" s="1"/>
  <c r="AQ96" i="11"/>
  <c r="AQ101" i="11" s="1"/>
  <c r="AI96" i="11"/>
  <c r="AI101" i="11" s="1"/>
  <c r="AA96" i="11"/>
  <c r="AA102" i="11" s="1"/>
  <c r="S96" i="11"/>
  <c r="S100" i="11" s="1"/>
  <c r="AF96" i="11"/>
  <c r="AF100" i="11" s="1"/>
  <c r="CR96" i="11"/>
  <c r="CR101" i="11" s="1"/>
  <c r="BC96" i="11"/>
  <c r="BC99" i="11" s="1"/>
  <c r="AE96" i="11"/>
  <c r="AE99" i="11" s="1"/>
  <c r="BH96" i="11"/>
  <c r="BH99" i="11" s="1"/>
  <c r="AB96" i="11"/>
  <c r="AB102" i="11" s="1"/>
  <c r="CN96" i="11"/>
  <c r="CN101" i="11" s="1"/>
  <c r="CP96" i="11"/>
  <c r="CP98" i="11" s="1"/>
  <c r="BR96" i="11"/>
  <c r="BR101" i="11" s="1"/>
  <c r="BJ96" i="11"/>
  <c r="BJ98" i="11" s="1"/>
  <c r="AT96" i="11"/>
  <c r="AT99" i="11" s="1"/>
  <c r="AD96" i="11"/>
  <c r="AD98" i="11" s="1"/>
  <c r="BZ96" i="11"/>
  <c r="BZ100" i="11" s="1"/>
  <c r="BE96" i="11"/>
  <c r="BE99" i="11" s="1"/>
  <c r="AW96" i="11"/>
  <c r="AW101" i="11" s="1"/>
  <c r="AO96" i="11"/>
  <c r="AO99" i="11" s="1"/>
  <c r="AG96" i="11"/>
  <c r="AG101" i="11" s="1"/>
  <c r="Y96" i="11"/>
  <c r="Y102" i="11" s="1"/>
  <c r="Q96" i="11"/>
  <c r="Q102" i="11" s="1"/>
  <c r="CJ96" i="11"/>
  <c r="CJ100" i="11" s="1"/>
  <c r="CM96" i="11"/>
  <c r="CE96" i="11"/>
  <c r="BW96" i="11"/>
  <c r="BO96" i="11"/>
  <c r="BG96" i="11"/>
  <c r="CO96" i="11"/>
  <c r="CG96" i="11"/>
  <c r="BY96" i="11"/>
  <c r="BQ96" i="11"/>
  <c r="BI96" i="11"/>
  <c r="CQ96" i="11"/>
  <c r="CI96" i="11"/>
  <c r="CA96" i="11"/>
  <c r="BS96" i="11"/>
  <c r="BK96" i="11"/>
  <c r="CS96" i="11"/>
  <c r="CK96" i="11"/>
  <c r="CC96" i="11"/>
  <c r="BU96" i="11"/>
  <c r="BM96" i="11"/>
  <c r="BP99" i="11" l="1"/>
  <c r="BP105" i="11" s="1"/>
  <c r="AJ100" i="11"/>
  <c r="AJ106" i="11" s="1"/>
  <c r="BL100" i="11"/>
  <c r="BL112" i="11" s="1"/>
  <c r="AJ101" i="11"/>
  <c r="AJ113" i="11" s="1"/>
  <c r="AJ98" i="11"/>
  <c r="AJ104" i="11" s="1"/>
  <c r="AJ102" i="11"/>
  <c r="AJ108" i="11" s="1"/>
  <c r="BP100" i="11"/>
  <c r="BP112" i="11" s="1"/>
  <c r="BP101" i="11"/>
  <c r="BP107" i="11" s="1"/>
  <c r="BL101" i="11"/>
  <c r="BL113" i="11" s="1"/>
  <c r="BL98" i="11"/>
  <c r="BL110" i="11" s="1"/>
  <c r="BL102" i="11"/>
  <c r="BL114" i="11" s="1"/>
  <c r="BP98" i="11"/>
  <c r="BP104" i="11" s="1"/>
  <c r="BD98" i="11"/>
  <c r="BD110" i="11" s="1"/>
  <c r="BD101" i="11"/>
  <c r="BD113" i="11" s="1"/>
  <c r="BD102" i="11"/>
  <c r="BD114" i="11" s="1"/>
  <c r="X102" i="11"/>
  <c r="X114" i="11" s="1"/>
  <c r="B150" i="11"/>
  <c r="B153" i="11"/>
  <c r="X98" i="11"/>
  <c r="X110" i="11" s="1"/>
  <c r="BD99" i="11"/>
  <c r="BD111" i="11" s="1"/>
  <c r="AN102" i="11"/>
  <c r="AN114" i="11" s="1"/>
  <c r="X100" i="11"/>
  <c r="X112" i="11" s="1"/>
  <c r="X99" i="11"/>
  <c r="X105" i="11" s="1"/>
  <c r="CN102" i="11"/>
  <c r="CN114" i="11" s="1"/>
  <c r="B149" i="11"/>
  <c r="B151" i="11"/>
  <c r="B152" i="11"/>
  <c r="AN98" i="11"/>
  <c r="AN110" i="11" s="1"/>
  <c r="AN99" i="11"/>
  <c r="AN111" i="11" s="1"/>
  <c r="AN100" i="11"/>
  <c r="AN112" i="11" s="1"/>
  <c r="AL99" i="11"/>
  <c r="AL105" i="11" s="1"/>
  <c r="AL100" i="11"/>
  <c r="AL112" i="11" s="1"/>
  <c r="AL102" i="11"/>
  <c r="AL114" i="11" s="1"/>
  <c r="AL101" i="11"/>
  <c r="AL107" i="11" s="1"/>
  <c r="T101" i="11"/>
  <c r="T107" i="11" s="1"/>
  <c r="R98" i="11"/>
  <c r="R104" i="11" s="1"/>
  <c r="AT100" i="11"/>
  <c r="AT112" i="11" s="1"/>
  <c r="AX99" i="11"/>
  <c r="AX105" i="11" s="1"/>
  <c r="BB100" i="11"/>
  <c r="BB112" i="11" s="1"/>
  <c r="AW102" i="11"/>
  <c r="AW108" i="11" s="1"/>
  <c r="T102" i="11"/>
  <c r="T114" i="11" s="1"/>
  <c r="BA101" i="11"/>
  <c r="BA113" i="11" s="1"/>
  <c r="W101" i="11"/>
  <c r="W113" i="11" s="1"/>
  <c r="T98" i="11"/>
  <c r="T104" i="11" s="1"/>
  <c r="AV99" i="11"/>
  <c r="AV111" i="11" s="1"/>
  <c r="AZ101" i="11"/>
  <c r="AZ113" i="11" s="1"/>
  <c r="AZ102" i="11"/>
  <c r="AZ108" i="11" s="1"/>
  <c r="CF101" i="11"/>
  <c r="CF113" i="11" s="1"/>
  <c r="BB99" i="11"/>
  <c r="BB111" i="11" s="1"/>
  <c r="BT100" i="11"/>
  <c r="BT112" i="11" s="1"/>
  <c r="BV99" i="11"/>
  <c r="BV105" i="11" s="1"/>
  <c r="CH98" i="11"/>
  <c r="CH110" i="11" s="1"/>
  <c r="T99" i="11"/>
  <c r="T111" i="11" s="1"/>
  <c r="AF101" i="11"/>
  <c r="AF113" i="11" s="1"/>
  <c r="U100" i="11"/>
  <c r="U112" i="11" s="1"/>
  <c r="R102" i="11"/>
  <c r="R114" i="11" s="1"/>
  <c r="Q99" i="11"/>
  <c r="Q111" i="11" s="1"/>
  <c r="AA99" i="11"/>
  <c r="AA111" i="11" s="1"/>
  <c r="AS98" i="11"/>
  <c r="AS110" i="11" s="1"/>
  <c r="BX101" i="11"/>
  <c r="BX113" i="11" s="1"/>
  <c r="BV100" i="11"/>
  <c r="BV112" i="11" s="1"/>
  <c r="Q100" i="11"/>
  <c r="Q112" i="11" s="1"/>
  <c r="BZ98" i="11"/>
  <c r="BZ110" i="11" s="1"/>
  <c r="CR98" i="11"/>
  <c r="CR110" i="11" s="1"/>
  <c r="S101" i="11"/>
  <c r="S113" i="11" s="1"/>
  <c r="AS102" i="11"/>
  <c r="AS108" i="11" s="1"/>
  <c r="AW98" i="11"/>
  <c r="AW110" i="11" s="1"/>
  <c r="CP100" i="11"/>
  <c r="CP106" i="11" s="1"/>
  <c r="AD99" i="11"/>
  <c r="AD111" i="11" s="1"/>
  <c r="CR99" i="11"/>
  <c r="CR111" i="11" s="1"/>
  <c r="AP101" i="11"/>
  <c r="AP113" i="11" s="1"/>
  <c r="CH99" i="11"/>
  <c r="CH111" i="11" s="1"/>
  <c r="AW99" i="11"/>
  <c r="AW111" i="11" s="1"/>
  <c r="AD100" i="11"/>
  <c r="AD106" i="11" s="1"/>
  <c r="CR102" i="11"/>
  <c r="CR114" i="11" s="1"/>
  <c r="AY99" i="11"/>
  <c r="AY111" i="11" s="1"/>
  <c r="CD100" i="11"/>
  <c r="CD112" i="11" s="1"/>
  <c r="BV101" i="11"/>
  <c r="BV107" i="11" s="1"/>
  <c r="CH101" i="11"/>
  <c r="CH113" i="11" s="1"/>
  <c r="CH100" i="11"/>
  <c r="CH106" i="11" s="1"/>
  <c r="Q101" i="11"/>
  <c r="Q107" i="11" s="1"/>
  <c r="AW100" i="11"/>
  <c r="AW106" i="11" s="1"/>
  <c r="AD102" i="11"/>
  <c r="AD114" i="11" s="1"/>
  <c r="AD101" i="11"/>
  <c r="AD113" i="11" s="1"/>
  <c r="CR100" i="11"/>
  <c r="CR112" i="11" s="1"/>
  <c r="S98" i="11"/>
  <c r="S110" i="11" s="1"/>
  <c r="S102" i="11"/>
  <c r="S114" i="11" s="1"/>
  <c r="AY100" i="11"/>
  <c r="AY106" i="11" s="1"/>
  <c r="AS99" i="11"/>
  <c r="AS105" i="11" s="1"/>
  <c r="AP98" i="11"/>
  <c r="AP110" i="11" s="1"/>
  <c r="AP102" i="11"/>
  <c r="AP108" i="11" s="1"/>
  <c r="CD101" i="11"/>
  <c r="CD113" i="11" s="1"/>
  <c r="BT101" i="11"/>
  <c r="BT113" i="11" s="1"/>
  <c r="BV98" i="11"/>
  <c r="BV110" i="11" s="1"/>
  <c r="Q98" i="11"/>
  <c r="Q110" i="11" s="1"/>
  <c r="S99" i="11"/>
  <c r="S105" i="11" s="1"/>
  <c r="AY101" i="11"/>
  <c r="AY113" i="11" s="1"/>
  <c r="AS100" i="11"/>
  <c r="AS112" i="11" s="1"/>
  <c r="AP99" i="11"/>
  <c r="AP111" i="11" s="1"/>
  <c r="CD98" i="11"/>
  <c r="CD110" i="11" s="1"/>
  <c r="CD102" i="11"/>
  <c r="CD114" i="11" s="1"/>
  <c r="BT98" i="11"/>
  <c r="BT110" i="11" s="1"/>
  <c r="BT102" i="11"/>
  <c r="BT108" i="11" s="1"/>
  <c r="CP101" i="11"/>
  <c r="CP107" i="11" s="1"/>
  <c r="AY98" i="11"/>
  <c r="AY110" i="11" s="1"/>
  <c r="CP99" i="11"/>
  <c r="CP111" i="11" s="1"/>
  <c r="Y99" i="11"/>
  <c r="Y105" i="11" s="1"/>
  <c r="BE100" i="11"/>
  <c r="BE112" i="11" s="1"/>
  <c r="CN98" i="11"/>
  <c r="CN110" i="11" s="1"/>
  <c r="CL100" i="11"/>
  <c r="CL106" i="11" s="1"/>
  <c r="AE100" i="11"/>
  <c r="AE106" i="11" s="1"/>
  <c r="AC99" i="11"/>
  <c r="AC105" i="11" s="1"/>
  <c r="CB99" i="11"/>
  <c r="CB111" i="11" s="1"/>
  <c r="AU98" i="11"/>
  <c r="AU110" i="11" s="1"/>
  <c r="AG102" i="11"/>
  <c r="AG114" i="11" s="1"/>
  <c r="AZ98" i="11"/>
  <c r="AZ110" i="11" s="1"/>
  <c r="V100" i="11"/>
  <c r="V112" i="11" s="1"/>
  <c r="AZ99" i="11"/>
  <c r="AZ111" i="11" s="1"/>
  <c r="BB98" i="11"/>
  <c r="BB110" i="11" s="1"/>
  <c r="BJ100" i="11"/>
  <c r="BJ106" i="11" s="1"/>
  <c r="CJ98" i="11"/>
  <c r="CJ104" i="11" s="1"/>
  <c r="AB99" i="11"/>
  <c r="AB111" i="11" s="1"/>
  <c r="AI98" i="11"/>
  <c r="AI104" i="11" s="1"/>
  <c r="AC100" i="11"/>
  <c r="AC112" i="11" s="1"/>
  <c r="CL101" i="11"/>
  <c r="CL113" i="11" s="1"/>
  <c r="Z98" i="11"/>
  <c r="Z104" i="11" s="1"/>
  <c r="BF99" i="11"/>
  <c r="BF111" i="11" s="1"/>
  <c r="CB102" i="11"/>
  <c r="CB114" i="11" s="1"/>
  <c r="AE101" i="11"/>
  <c r="AE113" i="11" s="1"/>
  <c r="AU99" i="11"/>
  <c r="AU105" i="11" s="1"/>
  <c r="CJ101" i="11"/>
  <c r="CJ113" i="11" s="1"/>
  <c r="AG98" i="11"/>
  <c r="AG104" i="11" s="1"/>
  <c r="AB100" i="11"/>
  <c r="AB112" i="11" s="1"/>
  <c r="AI99" i="11"/>
  <c r="AI111" i="11" s="1"/>
  <c r="Z101" i="11"/>
  <c r="Z113" i="11" s="1"/>
  <c r="BF100" i="11"/>
  <c r="BF106" i="11" s="1"/>
  <c r="AM99" i="11"/>
  <c r="AM111" i="11" s="1"/>
  <c r="AU102" i="11"/>
  <c r="AU114" i="11" s="1"/>
  <c r="V99" i="11"/>
  <c r="V105" i="11" s="1"/>
  <c r="CJ102" i="11"/>
  <c r="CJ114" i="11" s="1"/>
  <c r="AG99" i="11"/>
  <c r="AG111" i="11" s="1"/>
  <c r="BZ102" i="11"/>
  <c r="BZ114" i="11" s="1"/>
  <c r="BJ99" i="11"/>
  <c r="BJ111" i="11" s="1"/>
  <c r="AI102" i="11"/>
  <c r="AI114" i="11" s="1"/>
  <c r="Z102" i="11"/>
  <c r="Z114" i="11" s="1"/>
  <c r="CB98" i="11"/>
  <c r="CB110" i="11" s="1"/>
  <c r="AM100" i="11"/>
  <c r="AM112" i="11" s="1"/>
  <c r="AT102" i="11"/>
  <c r="AT114" i="11" s="1"/>
  <c r="AF102" i="11"/>
  <c r="AF114" i="11" s="1"/>
  <c r="AA100" i="11"/>
  <c r="AA106" i="11" s="1"/>
  <c r="AX100" i="11"/>
  <c r="AX106" i="11" s="1"/>
  <c r="U101" i="11"/>
  <c r="U113" i="11" s="1"/>
  <c r="BA102" i="11"/>
  <c r="BA108" i="11" s="1"/>
  <c r="BX102" i="11"/>
  <c r="BX114" i="11" s="1"/>
  <c r="AV100" i="11"/>
  <c r="AV112" i="11" s="1"/>
  <c r="W102" i="11"/>
  <c r="W114" i="11" s="1"/>
  <c r="V102" i="11"/>
  <c r="V114" i="11" s="1"/>
  <c r="CJ99" i="11"/>
  <c r="CJ111" i="11" s="1"/>
  <c r="AG100" i="11"/>
  <c r="AG106" i="11" s="1"/>
  <c r="BE98" i="11"/>
  <c r="BE104" i="11" s="1"/>
  <c r="BZ99" i="11"/>
  <c r="BZ105" i="11" s="1"/>
  <c r="AT98" i="11"/>
  <c r="AT104" i="11" s="1"/>
  <c r="BJ101" i="11"/>
  <c r="BJ113" i="11" s="1"/>
  <c r="AA101" i="11"/>
  <c r="AA113" i="11" s="1"/>
  <c r="AX101" i="11"/>
  <c r="AX113" i="11" s="1"/>
  <c r="U102" i="11"/>
  <c r="U114" i="11" s="1"/>
  <c r="CL98" i="11"/>
  <c r="CL104" i="11" s="1"/>
  <c r="Z99" i="11"/>
  <c r="Z111" i="11" s="1"/>
  <c r="AV101" i="11"/>
  <c r="AV113" i="11" s="1"/>
  <c r="AE98" i="11"/>
  <c r="AE110" i="11" s="1"/>
  <c r="AM101" i="11"/>
  <c r="AM113" i="11" s="1"/>
  <c r="CN100" i="11"/>
  <c r="CN112" i="11" s="1"/>
  <c r="Y100" i="11"/>
  <c r="Y112" i="11" s="1"/>
  <c r="BE101" i="11"/>
  <c r="BE113" i="11" s="1"/>
  <c r="AT101" i="11"/>
  <c r="AT107" i="11" s="1"/>
  <c r="AF98" i="11"/>
  <c r="AF110" i="11" s="1"/>
  <c r="BA98" i="11"/>
  <c r="BA110" i="11" s="1"/>
  <c r="R99" i="11"/>
  <c r="R111" i="11" s="1"/>
  <c r="BX98" i="11"/>
  <c r="BX110" i="11" s="1"/>
  <c r="W98" i="11"/>
  <c r="W104" i="11" s="1"/>
  <c r="CN99" i="11"/>
  <c r="CN105" i="11" s="1"/>
  <c r="V101" i="11"/>
  <c r="V107" i="11" s="1"/>
  <c r="Y101" i="11"/>
  <c r="Y113" i="11" s="1"/>
  <c r="BE102" i="11"/>
  <c r="BE114" i="11" s="1"/>
  <c r="BJ102" i="11"/>
  <c r="BJ108" i="11" s="1"/>
  <c r="AB101" i="11"/>
  <c r="AB113" i="11" s="1"/>
  <c r="AF99" i="11"/>
  <c r="AF111" i="11" s="1"/>
  <c r="AI100" i="11"/>
  <c r="AI112" i="11" s="1"/>
  <c r="U98" i="11"/>
  <c r="U110" i="11" s="1"/>
  <c r="AC101" i="11"/>
  <c r="AC107" i="11" s="1"/>
  <c r="BA99" i="11"/>
  <c r="BA105" i="11" s="1"/>
  <c r="CL102" i="11"/>
  <c r="CL114" i="11" s="1"/>
  <c r="R100" i="11"/>
  <c r="R112" i="11" s="1"/>
  <c r="BF101" i="11"/>
  <c r="BF113" i="11" s="1"/>
  <c r="BX99" i="11"/>
  <c r="BX111" i="11" s="1"/>
  <c r="CB100" i="11"/>
  <c r="CB112" i="11" s="1"/>
  <c r="W99" i="11"/>
  <c r="W111" i="11" s="1"/>
  <c r="AE102" i="11"/>
  <c r="AE108" i="11" s="1"/>
  <c r="AU100" i="11"/>
  <c r="AU112" i="11" s="1"/>
  <c r="BB102" i="11"/>
  <c r="BB114" i="11" s="1"/>
  <c r="Y98" i="11"/>
  <c r="Y110" i="11" s="1"/>
  <c r="BZ101" i="11"/>
  <c r="BZ113" i="11" s="1"/>
  <c r="AB98" i="11"/>
  <c r="AB110" i="11" s="1"/>
  <c r="AA98" i="11"/>
  <c r="AA110" i="11" s="1"/>
  <c r="AX98" i="11"/>
  <c r="AX110" i="11" s="1"/>
  <c r="AC98" i="11"/>
  <c r="AC104" i="11" s="1"/>
  <c r="BF98" i="11"/>
  <c r="BF110" i="11" s="1"/>
  <c r="AV98" i="11"/>
  <c r="AV110" i="11" s="1"/>
  <c r="AM98" i="11"/>
  <c r="AM104" i="11" s="1"/>
  <c r="CF98" i="11"/>
  <c r="CF110" i="11" s="1"/>
  <c r="AQ98" i="11"/>
  <c r="AQ110" i="11" s="1"/>
  <c r="AR100" i="11"/>
  <c r="AR112" i="11" s="1"/>
  <c r="AH100" i="11"/>
  <c r="AH106" i="11" s="1"/>
  <c r="CF99" i="11"/>
  <c r="CF111" i="11" s="1"/>
  <c r="AO100" i="11"/>
  <c r="AO112" i="11" s="1"/>
  <c r="AQ102" i="11"/>
  <c r="AQ114" i="11" s="1"/>
  <c r="BN98" i="11"/>
  <c r="BN104" i="11" s="1"/>
  <c r="AK99" i="11"/>
  <c r="AK111" i="11" s="1"/>
  <c r="CP102" i="11"/>
  <c r="CP108" i="11" s="1"/>
  <c r="CF102" i="11"/>
  <c r="CF114" i="11" s="1"/>
  <c r="BN102" i="11"/>
  <c r="BN108" i="11" s="1"/>
  <c r="BH100" i="11"/>
  <c r="BH112" i="11" s="1"/>
  <c r="BR98" i="11"/>
  <c r="BR110" i="11" s="1"/>
  <c r="AO101" i="11"/>
  <c r="AO113" i="11" s="1"/>
  <c r="AQ99" i="11"/>
  <c r="AQ105" i="11" s="1"/>
  <c r="BN99" i="11"/>
  <c r="BN105" i="11" s="1"/>
  <c r="AR101" i="11"/>
  <c r="AR113" i="11" s="1"/>
  <c r="AK100" i="11"/>
  <c r="AK112" i="11" s="1"/>
  <c r="AH101" i="11"/>
  <c r="AH113" i="11" s="1"/>
  <c r="BC101" i="11"/>
  <c r="BC107" i="11" s="1"/>
  <c r="BR99" i="11"/>
  <c r="BR105" i="11" s="1"/>
  <c r="BH101" i="11"/>
  <c r="BH107" i="11" s="1"/>
  <c r="AO98" i="11"/>
  <c r="AO110" i="11" s="1"/>
  <c r="AO102" i="11"/>
  <c r="AO114" i="11" s="1"/>
  <c r="AQ100" i="11"/>
  <c r="AQ106" i="11" s="1"/>
  <c r="BN100" i="11"/>
  <c r="BN112" i="11" s="1"/>
  <c r="AR98" i="11"/>
  <c r="AR104" i="11" s="1"/>
  <c r="AR102" i="11"/>
  <c r="AR114" i="11" s="1"/>
  <c r="AK101" i="11"/>
  <c r="AK107" i="11" s="1"/>
  <c r="AH98" i="11"/>
  <c r="AH104" i="11" s="1"/>
  <c r="AH102" i="11"/>
  <c r="AH114" i="11" s="1"/>
  <c r="BC98" i="11"/>
  <c r="BC110" i="11" s="1"/>
  <c r="BC102" i="11"/>
  <c r="BC114" i="11" s="1"/>
  <c r="BR100" i="11"/>
  <c r="BR106" i="11" s="1"/>
  <c r="BH98" i="11"/>
  <c r="BH110" i="11" s="1"/>
  <c r="BH102" i="11"/>
  <c r="BH114" i="11" s="1"/>
  <c r="BC100" i="11"/>
  <c r="BC112" i="11" s="1"/>
  <c r="AK98" i="11"/>
  <c r="AK110" i="11" s="1"/>
  <c r="BR102" i="11"/>
  <c r="BR108" i="11" s="1"/>
  <c r="CC102" i="11"/>
  <c r="CC101" i="11"/>
  <c r="CC100" i="11"/>
  <c r="CC99" i="11"/>
  <c r="CC98" i="11"/>
  <c r="AD110" i="11"/>
  <c r="AD104" i="11"/>
  <c r="BM102" i="11"/>
  <c r="BM101" i="11"/>
  <c r="BM100" i="11"/>
  <c r="BM99" i="11"/>
  <c r="BM98" i="11"/>
  <c r="CS102" i="11"/>
  <c r="CS101" i="11"/>
  <c r="CS100" i="11"/>
  <c r="CS99" i="11"/>
  <c r="CS98" i="11"/>
  <c r="AL110" i="11"/>
  <c r="AL104" i="11"/>
  <c r="BV114" i="11"/>
  <c r="BV108" i="11"/>
  <c r="AJ112" i="11"/>
  <c r="CG102" i="11"/>
  <c r="CG101" i="11"/>
  <c r="CG100" i="11"/>
  <c r="CG99" i="11"/>
  <c r="CG98" i="11"/>
  <c r="BO102" i="11"/>
  <c r="BO101" i="11"/>
  <c r="BO100" i="11"/>
  <c r="BO99" i="11"/>
  <c r="BO98" i="11"/>
  <c r="AW113" i="11"/>
  <c r="AW107" i="11"/>
  <c r="AT111" i="11"/>
  <c r="AT105" i="11"/>
  <c r="BJ110" i="11"/>
  <c r="BJ104" i="11"/>
  <c r="AB114" i="11"/>
  <c r="AB108" i="11"/>
  <c r="CR113" i="11"/>
  <c r="CR107" i="11"/>
  <c r="AF112" i="11"/>
  <c r="AF106" i="11"/>
  <c r="AA114" i="11"/>
  <c r="AA108" i="11"/>
  <c r="BU102" i="11"/>
  <c r="BU101" i="11"/>
  <c r="BU100" i="11"/>
  <c r="BU99" i="11"/>
  <c r="BU98" i="11"/>
  <c r="BK102" i="11"/>
  <c r="BK101" i="11"/>
  <c r="BK100" i="11"/>
  <c r="BK99" i="11"/>
  <c r="BK98" i="11"/>
  <c r="CQ102" i="11"/>
  <c r="CQ101" i="11"/>
  <c r="CQ100" i="11"/>
  <c r="CQ99" i="11"/>
  <c r="CQ98" i="11"/>
  <c r="AZ112" i="11"/>
  <c r="AZ106" i="11"/>
  <c r="BI102" i="11"/>
  <c r="BI101" i="11"/>
  <c r="BI100" i="11"/>
  <c r="BI99" i="11"/>
  <c r="BI98" i="11"/>
  <c r="CO102" i="11"/>
  <c r="CO101" i="11"/>
  <c r="CO100" i="11"/>
  <c r="CO99" i="11"/>
  <c r="CO98" i="11"/>
  <c r="CF112" i="11"/>
  <c r="CF106" i="11"/>
  <c r="V110" i="11"/>
  <c r="V104" i="11"/>
  <c r="BB113" i="11"/>
  <c r="BB107" i="11"/>
  <c r="BW102" i="11"/>
  <c r="BW101" i="11"/>
  <c r="BW100" i="11"/>
  <c r="BW99" i="11"/>
  <c r="BW98" i="11"/>
  <c r="BP111" i="11"/>
  <c r="CJ112" i="11"/>
  <c r="CJ106" i="11"/>
  <c r="Q114" i="11"/>
  <c r="Q108" i="11"/>
  <c r="AO111" i="11"/>
  <c r="AO105" i="11"/>
  <c r="S112" i="11"/>
  <c r="S106" i="11"/>
  <c r="AQ113" i="11"/>
  <c r="AQ107" i="11"/>
  <c r="AX114" i="11"/>
  <c r="AX108" i="11"/>
  <c r="BN113" i="11"/>
  <c r="BN107" i="11"/>
  <c r="AR111" i="11"/>
  <c r="AR105" i="11"/>
  <c r="AK114" i="11"/>
  <c r="AK108" i="11"/>
  <c r="AS113" i="11"/>
  <c r="AS107" i="11"/>
  <c r="BA112" i="11"/>
  <c r="BA106" i="11"/>
  <c r="CL111" i="11"/>
  <c r="CL105" i="11"/>
  <c r="R113" i="11"/>
  <c r="R107" i="11"/>
  <c r="Z112" i="11"/>
  <c r="Z106" i="11"/>
  <c r="AH111" i="11"/>
  <c r="AH105" i="11"/>
  <c r="BT111" i="11"/>
  <c r="BT105" i="11"/>
  <c r="BC111" i="11"/>
  <c r="BC105" i="11"/>
  <c r="BR113" i="11"/>
  <c r="BR107" i="11"/>
  <c r="BH111" i="11"/>
  <c r="BH105" i="11"/>
  <c r="W112" i="11"/>
  <c r="W106" i="11"/>
  <c r="AE111" i="11"/>
  <c r="AE105" i="11"/>
  <c r="AM114" i="11"/>
  <c r="AM108" i="11"/>
  <c r="AU113" i="11"/>
  <c r="AU107" i="11"/>
  <c r="CN113" i="11"/>
  <c r="CN107" i="11"/>
  <c r="BL111" i="11"/>
  <c r="BL105" i="11"/>
  <c r="BS102" i="11"/>
  <c r="BS101" i="11"/>
  <c r="BS100" i="11"/>
  <c r="BS99" i="11"/>
  <c r="BS98" i="11"/>
  <c r="Y114" i="11"/>
  <c r="Y108" i="11"/>
  <c r="BD112" i="11"/>
  <c r="BD106" i="11"/>
  <c r="BF114" i="11"/>
  <c r="BF108" i="11"/>
  <c r="BX112" i="11"/>
  <c r="BX106" i="11"/>
  <c r="AV114" i="11"/>
  <c r="AV108" i="11"/>
  <c r="CB113" i="11"/>
  <c r="CB107" i="11"/>
  <c r="CK102" i="11"/>
  <c r="CK101" i="11"/>
  <c r="CK100" i="11"/>
  <c r="CK99" i="11"/>
  <c r="CK98" i="11"/>
  <c r="CA102" i="11"/>
  <c r="CA101" i="11"/>
  <c r="CA100" i="11"/>
  <c r="CA99" i="11"/>
  <c r="CA98" i="11"/>
  <c r="AJ111" i="11"/>
  <c r="AJ105" i="11"/>
  <c r="BY102" i="11"/>
  <c r="BY101" i="11"/>
  <c r="BY100" i="11"/>
  <c r="BY99" i="11"/>
  <c r="BY98" i="11"/>
  <c r="CH114" i="11"/>
  <c r="CH108" i="11"/>
  <c r="BG102" i="11"/>
  <c r="BG101" i="11"/>
  <c r="BG100" i="11"/>
  <c r="BG99" i="11"/>
  <c r="BG98" i="11"/>
  <c r="CM102" i="11"/>
  <c r="CM101" i="11"/>
  <c r="CM100" i="11"/>
  <c r="CM99" i="11"/>
  <c r="CM98" i="11"/>
  <c r="T112" i="11"/>
  <c r="T106" i="11"/>
  <c r="BE111" i="11"/>
  <c r="BE105" i="11"/>
  <c r="BZ106" i="11"/>
  <c r="BZ112" i="11"/>
  <c r="AY114" i="11"/>
  <c r="AY108" i="11"/>
  <c r="AP112" i="11"/>
  <c r="AP106" i="11"/>
  <c r="BQ102" i="11"/>
  <c r="BQ101" i="11"/>
  <c r="BQ100" i="11"/>
  <c r="BQ99" i="11"/>
  <c r="BQ98" i="11"/>
  <c r="CE102" i="11"/>
  <c r="CE101" i="11"/>
  <c r="CE100" i="11"/>
  <c r="CE99" i="11"/>
  <c r="CE98" i="11"/>
  <c r="AG113" i="11"/>
  <c r="AG107" i="11"/>
  <c r="X113" i="11"/>
  <c r="X107" i="11"/>
  <c r="CI102" i="11"/>
  <c r="CI101" i="11"/>
  <c r="CI100" i="11"/>
  <c r="CI99" i="11"/>
  <c r="CI98" i="11"/>
  <c r="BP114" i="11"/>
  <c r="BP108" i="11"/>
  <c r="AI113" i="11"/>
  <c r="AI107" i="11"/>
  <c r="U111" i="11"/>
  <c r="U105" i="11"/>
  <c r="AC114" i="11"/>
  <c r="AC108" i="11"/>
  <c r="CD111" i="11"/>
  <c r="CD105" i="11"/>
  <c r="AN113" i="11"/>
  <c r="AN107" i="11"/>
  <c r="CP110" i="11"/>
  <c r="CP104" i="11"/>
  <c r="BD104" i="11" l="1"/>
  <c r="BL106" i="11"/>
  <c r="BD107" i="11"/>
  <c r="AJ114" i="11"/>
  <c r="AJ107" i="11"/>
  <c r="AJ110" i="11"/>
  <c r="BL107" i="11"/>
  <c r="BL108" i="11"/>
  <c r="X104" i="11"/>
  <c r="BD108" i="11"/>
  <c r="BP106" i="11"/>
  <c r="X111" i="11"/>
  <c r="BP113" i="11"/>
  <c r="BP110" i="11"/>
  <c r="BL104" i="11"/>
  <c r="BD105" i="11"/>
  <c r="X108" i="11"/>
  <c r="CN108" i="11"/>
  <c r="AN105" i="11"/>
  <c r="AN108" i="11"/>
  <c r="X106" i="11"/>
  <c r="AL106" i="11"/>
  <c r="AN104" i="11"/>
  <c r="B155" i="11"/>
  <c r="AN106" i="11"/>
  <c r="AL111" i="11"/>
  <c r="AX111" i="11"/>
  <c r="T113" i="11"/>
  <c r="AL108" i="11"/>
  <c r="AL113" i="11"/>
  <c r="T110" i="11"/>
  <c r="AY105" i="11"/>
  <c r="R110" i="11"/>
  <c r="AT106" i="11"/>
  <c r="BB106" i="11"/>
  <c r="CH107" i="11"/>
  <c r="CD104" i="11"/>
  <c r="T108" i="11"/>
  <c r="S107" i="11"/>
  <c r="Z105" i="11"/>
  <c r="CN111" i="11"/>
  <c r="AV105" i="11"/>
  <c r="AA107" i="11"/>
  <c r="CJ110" i="11"/>
  <c r="U106" i="11"/>
  <c r="BV111" i="11"/>
  <c r="S111" i="11"/>
  <c r="BV106" i="11"/>
  <c r="BT114" i="11"/>
  <c r="Z108" i="11"/>
  <c r="S108" i="11"/>
  <c r="BB105" i="11"/>
  <c r="BA107" i="11"/>
  <c r="AW114" i="11"/>
  <c r="AD112" i="11"/>
  <c r="V111" i="11"/>
  <c r="BA114" i="11"/>
  <c r="AZ107" i="11"/>
  <c r="AM107" i="11"/>
  <c r="W108" i="11"/>
  <c r="AP107" i="11"/>
  <c r="AS104" i="11"/>
  <c r="W105" i="11"/>
  <c r="CD106" i="11"/>
  <c r="BJ105" i="11"/>
  <c r="BN106" i="11"/>
  <c r="AU104" i="11"/>
  <c r="AC113" i="11"/>
  <c r="CL112" i="11"/>
  <c r="CP113" i="11"/>
  <c r="AY112" i="11"/>
  <c r="Q105" i="11"/>
  <c r="BT106" i="11"/>
  <c r="CF107" i="11"/>
  <c r="AF107" i="11"/>
  <c r="AM110" i="11"/>
  <c r="BA111" i="11"/>
  <c r="BE110" i="11"/>
  <c r="CB104" i="11"/>
  <c r="BF105" i="11"/>
  <c r="R105" i="11"/>
  <c r="Q106" i="11"/>
  <c r="AZ114" i="11"/>
  <c r="BV113" i="11"/>
  <c r="Z107" i="11"/>
  <c r="AS114" i="11"/>
  <c r="AF108" i="11"/>
  <c r="BZ107" i="11"/>
  <c r="BZ111" i="11"/>
  <c r="BJ114" i="11"/>
  <c r="AE114" i="11"/>
  <c r="AV107" i="11"/>
  <c r="BX108" i="11"/>
  <c r="AC110" i="11"/>
  <c r="AR110" i="11"/>
  <c r="AE112" i="11"/>
  <c r="BX107" i="11"/>
  <c r="AI106" i="11"/>
  <c r="AG110" i="11"/>
  <c r="AA112" i="11"/>
  <c r="CN106" i="11"/>
  <c r="BX105" i="11"/>
  <c r="AW112" i="11"/>
  <c r="CR104" i="11"/>
  <c r="CR105" i="11"/>
  <c r="AT110" i="11"/>
  <c r="AT113" i="11"/>
  <c r="BR112" i="11"/>
  <c r="AH110" i="11"/>
  <c r="AQ112" i="11"/>
  <c r="V108" i="11"/>
  <c r="W107" i="11"/>
  <c r="AG108" i="11"/>
  <c r="AB105" i="11"/>
  <c r="BV104" i="11"/>
  <c r="BB104" i="11"/>
  <c r="BX104" i="11"/>
  <c r="AX107" i="11"/>
  <c r="AC106" i="11"/>
  <c r="Q113" i="11"/>
  <c r="BF112" i="11"/>
  <c r="AO108" i="11"/>
  <c r="CB108" i="11"/>
  <c r="CJ108" i="11"/>
  <c r="BH113" i="11"/>
  <c r="Y104" i="11"/>
  <c r="AZ105" i="11"/>
  <c r="AK113" i="11"/>
  <c r="AX104" i="11"/>
  <c r="AW105" i="11"/>
  <c r="AA105" i="11"/>
  <c r="AD108" i="11"/>
  <c r="AS106" i="11"/>
  <c r="V106" i="11"/>
  <c r="Y111" i="11"/>
  <c r="CP105" i="11"/>
  <c r="Q104" i="11"/>
  <c r="AS111" i="11"/>
  <c r="AE107" i="11"/>
  <c r="BT104" i="11"/>
  <c r="S104" i="11"/>
  <c r="AP105" i="11"/>
  <c r="CL107" i="11"/>
  <c r="CD107" i="11"/>
  <c r="CR106" i="11"/>
  <c r="CB105" i="11"/>
  <c r="T105" i="11"/>
  <c r="CN104" i="11"/>
  <c r="AY104" i="11"/>
  <c r="AD105" i="11"/>
  <c r="R108" i="11"/>
  <c r="CP112" i="11"/>
  <c r="AP114" i="11"/>
  <c r="CR108" i="11"/>
  <c r="BZ104" i="11"/>
  <c r="CH104" i="11"/>
  <c r="U108" i="11"/>
  <c r="AY107" i="11"/>
  <c r="AI110" i="11"/>
  <c r="AQ111" i="11"/>
  <c r="BN110" i="11"/>
  <c r="CH105" i="11"/>
  <c r="BF107" i="11"/>
  <c r="BE107" i="11"/>
  <c r="BE108" i="11"/>
  <c r="CJ107" i="11"/>
  <c r="AW104" i="11"/>
  <c r="BR111" i="11"/>
  <c r="AQ104" i="11"/>
  <c r="BJ112" i="11"/>
  <c r="AP104" i="11"/>
  <c r="AC111" i="11"/>
  <c r="AD107" i="11"/>
  <c r="CJ105" i="11"/>
  <c r="BT107" i="11"/>
  <c r="CD108" i="11"/>
  <c r="AH107" i="11"/>
  <c r="BN111" i="11"/>
  <c r="BH106" i="11"/>
  <c r="BE106" i="11"/>
  <c r="AG105" i="11"/>
  <c r="CH112" i="11"/>
  <c r="BJ107" i="11"/>
  <c r="CF104" i="11"/>
  <c r="AZ104" i="11"/>
  <c r="U107" i="11"/>
  <c r="AB106" i="11"/>
  <c r="AU106" i="11"/>
  <c r="AK104" i="11"/>
  <c r="AI108" i="11"/>
  <c r="BC104" i="11"/>
  <c r="U104" i="11"/>
  <c r="AQ108" i="11"/>
  <c r="AM106" i="11"/>
  <c r="AV106" i="11"/>
  <c r="CL110" i="11"/>
  <c r="CP114" i="11"/>
  <c r="AM105" i="11"/>
  <c r="AF105" i="11"/>
  <c r="BH104" i="11"/>
  <c r="AH108" i="11"/>
  <c r="R106" i="11"/>
  <c r="Z110" i="11"/>
  <c r="AK105" i="11"/>
  <c r="AI105" i="11"/>
  <c r="CB106" i="11"/>
  <c r="AG112" i="11"/>
  <c r="V113" i="11"/>
  <c r="AA104" i="11"/>
  <c r="AV104" i="11"/>
  <c r="AT108" i="11"/>
  <c r="BR104" i="11"/>
  <c r="Y107" i="11"/>
  <c r="BA104" i="11"/>
  <c r="AU111" i="11"/>
  <c r="W110" i="11"/>
  <c r="AU108" i="11"/>
  <c r="AE104" i="11"/>
  <c r="BB108" i="11"/>
  <c r="BZ108" i="11"/>
  <c r="Y106" i="11"/>
  <c r="CF105" i="11"/>
  <c r="CL108" i="11"/>
  <c r="AX112" i="11"/>
  <c r="AB107" i="11"/>
  <c r="AF104" i="11"/>
  <c r="AR108" i="11"/>
  <c r="BF104" i="11"/>
  <c r="AH112" i="11"/>
  <c r="AB104" i="11"/>
  <c r="AK106" i="11"/>
  <c r="AR106" i="11"/>
  <c r="AO106" i="11"/>
  <c r="BC108" i="11"/>
  <c r="AO107" i="11"/>
  <c r="CF108" i="11"/>
  <c r="BN114" i="11"/>
  <c r="BC106" i="11"/>
  <c r="AO104" i="11"/>
  <c r="BH108" i="11"/>
  <c r="BC113" i="11"/>
  <c r="BR114" i="11"/>
  <c r="AR107" i="11"/>
  <c r="BQ110" i="11"/>
  <c r="BQ104" i="11"/>
  <c r="CA114" i="11"/>
  <c r="CA108" i="11"/>
  <c r="BS112" i="11"/>
  <c r="BS106" i="11"/>
  <c r="BW111" i="11"/>
  <c r="BW105" i="11"/>
  <c r="CO110" i="11"/>
  <c r="CO104" i="11"/>
  <c r="CO114" i="11"/>
  <c r="CO108" i="11"/>
  <c r="CQ110" i="11"/>
  <c r="CQ104" i="11"/>
  <c r="CQ114" i="11"/>
  <c r="CQ108" i="11"/>
  <c r="BK113" i="11"/>
  <c r="BK107" i="11"/>
  <c r="BU110" i="11"/>
  <c r="BU104" i="11"/>
  <c r="BU114" i="11"/>
  <c r="BU108" i="11"/>
  <c r="BO113" i="11"/>
  <c r="BO107" i="11"/>
  <c r="CG110" i="11"/>
  <c r="CG104" i="11"/>
  <c r="CG114" i="11"/>
  <c r="CG108" i="11"/>
  <c r="CS111" i="11"/>
  <c r="CS105" i="11"/>
  <c r="BM110" i="11"/>
  <c r="BM104" i="11"/>
  <c r="BM114" i="11"/>
  <c r="BM108" i="11"/>
  <c r="CC111" i="11"/>
  <c r="CC105" i="11"/>
  <c r="CI113" i="11"/>
  <c r="CI107" i="11"/>
  <c r="CE110" i="11"/>
  <c r="CE104" i="11"/>
  <c r="CE114" i="11"/>
  <c r="CE108" i="11"/>
  <c r="BQ111" i="11"/>
  <c r="BQ105" i="11"/>
  <c r="CM110" i="11"/>
  <c r="CM104" i="11"/>
  <c r="CM114" i="11"/>
  <c r="CM108" i="11"/>
  <c r="BG113" i="11"/>
  <c r="BG107" i="11"/>
  <c r="BY112" i="11"/>
  <c r="BY106" i="11"/>
  <c r="CA111" i="11"/>
  <c r="CA105" i="11"/>
  <c r="CK112" i="11"/>
  <c r="CK106" i="11"/>
  <c r="BS113" i="11"/>
  <c r="BS107" i="11"/>
  <c r="BW112" i="11"/>
  <c r="BW106" i="11"/>
  <c r="CO111" i="11"/>
  <c r="CO105" i="11"/>
  <c r="BI110" i="11"/>
  <c r="BI104" i="11"/>
  <c r="BI114" i="11"/>
  <c r="BI108" i="11"/>
  <c r="CQ111" i="11"/>
  <c r="CQ105" i="11"/>
  <c r="BK110" i="11"/>
  <c r="BK104" i="11"/>
  <c r="BK114" i="11"/>
  <c r="BK108" i="11"/>
  <c r="BU111" i="11"/>
  <c r="BU105" i="11"/>
  <c r="BO110" i="11"/>
  <c r="BO104" i="11"/>
  <c r="BO114" i="11"/>
  <c r="BO108" i="11"/>
  <c r="CG111" i="11"/>
  <c r="CG105" i="11"/>
  <c r="CS112" i="11"/>
  <c r="CS106" i="11"/>
  <c r="BM111" i="11"/>
  <c r="BM105" i="11"/>
  <c r="CC112" i="11"/>
  <c r="CC106" i="11"/>
  <c r="CI112" i="11"/>
  <c r="CI106" i="11"/>
  <c r="BG112" i="11"/>
  <c r="BG106" i="11"/>
  <c r="CI110" i="11"/>
  <c r="CI104" i="11"/>
  <c r="CM111" i="11"/>
  <c r="CM105" i="11"/>
  <c r="BG110" i="11"/>
  <c r="BG104" i="11"/>
  <c r="BG114" i="11"/>
  <c r="BG108" i="11"/>
  <c r="BY113" i="11"/>
  <c r="BY107" i="11"/>
  <c r="CA112" i="11"/>
  <c r="CA106" i="11"/>
  <c r="CK113" i="11"/>
  <c r="CK107" i="11"/>
  <c r="BS110" i="11"/>
  <c r="BS104" i="11"/>
  <c r="BS114" i="11"/>
  <c r="BS108" i="11"/>
  <c r="BW113" i="11"/>
  <c r="BW107" i="11"/>
  <c r="CO112" i="11"/>
  <c r="CO106" i="11"/>
  <c r="BI111" i="11"/>
  <c r="BI105" i="11"/>
  <c r="CQ112" i="11"/>
  <c r="CQ106" i="11"/>
  <c r="BK111" i="11"/>
  <c r="BK105" i="11"/>
  <c r="BU112" i="11"/>
  <c r="BU106" i="11"/>
  <c r="BO105" i="11"/>
  <c r="BO111" i="11"/>
  <c r="CG112" i="11"/>
  <c r="CG106" i="11"/>
  <c r="CS113" i="11"/>
  <c r="CS107" i="11"/>
  <c r="BM112" i="11"/>
  <c r="BM106" i="11"/>
  <c r="CC113" i="11"/>
  <c r="CC107" i="11"/>
  <c r="CE113" i="11"/>
  <c r="CE107" i="11"/>
  <c r="BQ114" i="11"/>
  <c r="BQ108" i="11"/>
  <c r="CM113" i="11"/>
  <c r="CM107" i="11"/>
  <c r="BY111" i="11"/>
  <c r="BY105" i="11"/>
  <c r="CA110" i="11"/>
  <c r="CA104" i="11"/>
  <c r="CK111" i="11"/>
  <c r="CK105" i="11"/>
  <c r="BI113" i="11"/>
  <c r="BI107" i="11"/>
  <c r="CI114" i="11"/>
  <c r="CI108" i="11"/>
  <c r="CE105" i="11"/>
  <c r="CE111" i="11"/>
  <c r="BQ112" i="11"/>
  <c r="BQ106" i="11"/>
  <c r="CI111" i="11"/>
  <c r="CI105" i="11"/>
  <c r="CE112" i="11"/>
  <c r="CE106" i="11"/>
  <c r="BQ113" i="11"/>
  <c r="BQ107" i="11"/>
  <c r="CM112" i="11"/>
  <c r="CM106" i="11"/>
  <c r="BG111" i="11"/>
  <c r="BG105" i="11"/>
  <c r="BY110" i="11"/>
  <c r="BY104" i="11"/>
  <c r="BY114" i="11"/>
  <c r="BY108" i="11"/>
  <c r="CA113" i="11"/>
  <c r="CA107" i="11"/>
  <c r="CK110" i="11"/>
  <c r="CK104" i="11"/>
  <c r="CK114" i="11"/>
  <c r="CK108" i="11"/>
  <c r="BS111" i="11"/>
  <c r="BS105" i="11"/>
  <c r="BW110" i="11"/>
  <c r="BW104" i="11"/>
  <c r="BW114" i="11"/>
  <c r="BW108" i="11"/>
  <c r="CO113" i="11"/>
  <c r="CO107" i="11"/>
  <c r="BI112" i="11"/>
  <c r="BI106" i="11"/>
  <c r="CQ113" i="11"/>
  <c r="CQ107" i="11"/>
  <c r="BK112" i="11"/>
  <c r="BK106" i="11"/>
  <c r="BU113" i="11"/>
  <c r="BU107" i="11"/>
  <c r="BO112" i="11"/>
  <c r="BO106" i="11"/>
  <c r="CG113" i="11"/>
  <c r="CG107" i="11"/>
  <c r="CS110" i="11"/>
  <c r="CS104" i="11"/>
  <c r="CS114" i="11"/>
  <c r="CS108" i="11"/>
  <c r="BM113" i="11"/>
  <c r="BM107" i="11"/>
  <c r="CC110" i="11"/>
  <c r="CC104" i="11"/>
  <c r="CC114" i="11"/>
  <c r="CC108" i="11"/>
  <c r="CT107" i="11" l="1"/>
  <c r="CT113" i="11" s="1"/>
  <c r="CT105" i="11"/>
  <c r="CT111" i="11" s="1"/>
  <c r="CT104" i="11"/>
  <c r="CT110" i="11" s="1"/>
  <c r="CT108" i="11"/>
  <c r="CT114" i="11" s="1"/>
  <c r="CT106" i="11"/>
  <c r="CT112" i="11" s="1"/>
  <c r="K12" i="7" l="1"/>
</calcChain>
</file>

<file path=xl/sharedStrings.xml><?xml version="1.0" encoding="utf-8"?>
<sst xmlns="http://schemas.openxmlformats.org/spreadsheetml/2006/main" count="293" uniqueCount="153">
  <si>
    <t>Model</t>
  </si>
  <si>
    <t>Actual</t>
  </si>
  <si>
    <t>Coal</t>
  </si>
  <si>
    <t>Nuclear</t>
  </si>
  <si>
    <t>Gas</t>
  </si>
  <si>
    <t>Hydroelectric</t>
  </si>
  <si>
    <t>Wind</t>
  </si>
  <si>
    <t>Waste</t>
  </si>
  <si>
    <t>Oil</t>
  </si>
  <si>
    <t>Biofuel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</si>
  <si>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</si>
  <si>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</si>
  <si>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</si>
  <si>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</si>
  <si>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</si>
  <si>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</si>
  <si>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</si>
  <si>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</si>
  <si>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</si>
  <si>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</si>
  <si>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</si>
  <si>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</si>
  <si>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</si>
  <si>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Solar (after net metering)</t>
  </si>
  <si>
    <t>in GWh</t>
  </si>
  <si>
    <t>PA</t>
  </si>
  <si>
    <t>RPJM</t>
  </si>
  <si>
    <t>Solar*</t>
  </si>
  <si>
    <t>Actual Data</t>
  </si>
  <si>
    <t>Wind*</t>
  </si>
  <si>
    <t>off by</t>
  </si>
  <si>
    <t>biomass</t>
  </si>
  <si>
    <t>Biomass</t>
  </si>
  <si>
    <t>Result from model</t>
  </si>
  <si>
    <t>Model Energy LMP</t>
  </si>
  <si>
    <t>Results from model</t>
  </si>
  <si>
    <t>hours</t>
  </si>
  <si>
    <t>Actual Data 1</t>
  </si>
  <si>
    <t>Actual Data 2</t>
  </si>
  <si>
    <t>Actual Data 3</t>
  </si>
  <si>
    <t>Actual Data 4</t>
  </si>
  <si>
    <t>Actual Data 5</t>
  </si>
  <si>
    <t>Actual Energy LMP</t>
  </si>
  <si>
    <t>Model 1</t>
  </si>
  <si>
    <t>RT LMP 1</t>
  </si>
  <si>
    <t>DA LMP 1</t>
  </si>
  <si>
    <t>Model 2</t>
  </si>
  <si>
    <t>RT LMP 2</t>
  </si>
  <si>
    <t>DA LMP 2</t>
  </si>
  <si>
    <t>Model 3</t>
  </si>
  <si>
    <t>RT LMP 3</t>
  </si>
  <si>
    <t>DA LMP 3</t>
  </si>
  <si>
    <t>Model 4</t>
  </si>
  <si>
    <t>RT LMP 4</t>
  </si>
  <si>
    <t>DA LMP 4</t>
  </si>
  <si>
    <t>Model 5</t>
  </si>
  <si>
    <t>RT LMP 5</t>
  </si>
  <si>
    <t>DA LMP 5</t>
  </si>
  <si>
    <t>Weighted LMPs from Model</t>
  </si>
  <si>
    <t>Model Weighted 1</t>
  </si>
  <si>
    <t>Model Weighted 2</t>
  </si>
  <si>
    <t>Model Weighted 3</t>
  </si>
  <si>
    <t>Model Weighted 4</t>
  </si>
  <si>
    <t>Model Weighted 5</t>
  </si>
  <si>
    <t>Weighted</t>
  </si>
  <si>
    <t>Calculate R^2</t>
  </si>
  <si>
    <t>Resid</t>
  </si>
  <si>
    <t>Region 1</t>
  </si>
  <si>
    <t>Region 2</t>
  </si>
  <si>
    <t>Region 3</t>
  </si>
  <si>
    <t>Region 4</t>
  </si>
  <si>
    <t>Region 5</t>
  </si>
  <si>
    <t>Resid^2</t>
  </si>
  <si>
    <t>avg Actual LMP</t>
  </si>
  <si>
    <t>Actual resid</t>
  </si>
  <si>
    <t>Actual resid^2</t>
  </si>
  <si>
    <t>R^2</t>
  </si>
  <si>
    <t xml:space="preserve">Overall R^2 </t>
  </si>
  <si>
    <t>Actual data</t>
  </si>
  <si>
    <t>PJM</t>
  </si>
  <si>
    <t>MW</t>
  </si>
  <si>
    <t>Percent</t>
  </si>
  <si>
    <t>Solar</t>
  </si>
  <si>
    <t>Solid</t>
  </si>
  <si>
    <t>waste</t>
  </si>
  <si>
    <t>gas</t>
  </si>
  <si>
    <t>wind</t>
  </si>
  <si>
    <t>solar</t>
  </si>
  <si>
    <t>DC</t>
  </si>
  <si>
    <t>DE</t>
  </si>
  <si>
    <t>IL</t>
  </si>
  <si>
    <t>IN</t>
  </si>
  <si>
    <t>KY</t>
  </si>
  <si>
    <t>MD</t>
  </si>
  <si>
    <t>MI</t>
  </si>
  <si>
    <t>NC</t>
  </si>
  <si>
    <t>NJ</t>
  </si>
  <si>
    <t>OH</t>
  </si>
  <si>
    <t>TN</t>
  </si>
  <si>
    <t>VA</t>
  </si>
  <si>
    <t>WV</t>
  </si>
  <si>
    <t>total model</t>
  </si>
  <si>
    <t>total actual</t>
  </si>
  <si>
    <t>cap</t>
  </si>
  <si>
    <t>gen</t>
  </si>
  <si>
    <t>Tier 1</t>
  </si>
  <si>
    <t>Tier 2</t>
  </si>
  <si>
    <t>generation weighted price:</t>
  </si>
  <si>
    <t>(for RPJM)</t>
  </si>
  <si>
    <t>actual:</t>
  </si>
  <si>
    <t>this is the REC prices we are trying to match for RPJM</t>
  </si>
  <si>
    <t>tier 1</t>
  </si>
  <si>
    <t>tier 2</t>
  </si>
  <si>
    <t>model</t>
  </si>
  <si>
    <t>prices from model for RPJM</t>
  </si>
  <si>
    <t>So, in conclusion:</t>
  </si>
  <si>
    <t>REC price tier 1 PA</t>
  </si>
  <si>
    <t>REC price tier 2 PA</t>
  </si>
  <si>
    <t>REC price solar PA</t>
  </si>
  <si>
    <t>REC price tier 1 RPJM</t>
  </si>
  <si>
    <t>REC price tier 2 RPJM</t>
  </si>
  <si>
    <t>REC price solar RPJM</t>
  </si>
  <si>
    <t>Model Emission</t>
  </si>
  <si>
    <t>Actual Emission</t>
  </si>
  <si>
    <t>new gas emission</t>
  </si>
  <si>
    <t>PJM (no new capacity)</t>
  </si>
  <si>
    <t>Emission in thousand metric tons</t>
  </si>
  <si>
    <t>PJM (with new capacity)</t>
  </si>
  <si>
    <t>Actual Data 2017</t>
  </si>
  <si>
    <t>region</t>
  </si>
  <si>
    <t>state</t>
  </si>
  <si>
    <t>actual gen</t>
  </si>
  <si>
    <t>actual</t>
  </si>
  <si>
    <t>PA Model</t>
  </si>
  <si>
    <t>PA Actual</t>
  </si>
  <si>
    <t>RPJM Model</t>
  </si>
  <si>
    <t>RPJM Actual</t>
  </si>
  <si>
    <t>SREC</t>
  </si>
  <si>
    <t>Actual Data 2018</t>
  </si>
  <si>
    <t>Oil + Other</t>
  </si>
  <si>
    <t>n:</t>
  </si>
  <si>
    <t>eta:</t>
  </si>
  <si>
    <t>Model 2018 (with RPS added)</t>
  </si>
  <si>
    <t>Actual REC Prices</t>
  </si>
  <si>
    <t>Predicted REC Prices</t>
  </si>
  <si>
    <t>Available External RECS</t>
  </si>
  <si>
    <t>Imputed External RECs Demanded</t>
  </si>
  <si>
    <t>GW</t>
  </si>
  <si>
    <t>GWh</t>
  </si>
  <si>
    <t>Supsidy $/GWh</t>
  </si>
  <si>
    <t>Total Subsidy Payments</t>
  </si>
  <si>
    <t>t</t>
  </si>
  <si>
    <t>Rate that Growth Rates decline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</si>
</sst>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%"/>
    <numFmt numFmtId="165" formatCode="0.0000%"/>
    <numFmt numFmtId="166" formatCode="0.00000%"/>
    <numFmt numFmtId="167" formatCode="_(* #,##0.0000000_);_(* \(#,##0.0000000\);_(* &quot;-&quot;??_);_(@_)"/>
    <numFmt numFmtId="168" formatCode="0.00000"/>
    <numFmt numFmtId="169" formatCode="0.00000000"/>
    <numFmt numFmtId="170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0" fillId="2" borderId="0" xfId="0" applyFill="1"/>
    <xf numFmtId="4" fontId="0" fillId="0" borderId="0" xfId="0" applyNumberFormat="1"/>
    <xf numFmtId="0" fontId="2" fillId="0" borderId="0" xfId="0" applyFont="1"/>
    <xf numFmtId="4" fontId="2" fillId="0" borderId="0" xfId="0" applyNumberFormat="1" applyFont="1"/>
    <xf numFmtId="0" fontId="0" fillId="0" borderId="0" xfId="0" applyAlignment="1">
      <alignment horizontal="left"/>
    </xf>
    <xf numFmtId="43" fontId="0" fillId="0" borderId="0" xfId="0" applyNumberFormat="1"/>
    <xf numFmtId="43" fontId="0" fillId="0" borderId="0" xfId="2" applyFont="1"/>
    <xf numFmtId="10" fontId="0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  <xf numFmtId="0" fontId="0" fillId="3" borderId="0" xfId="0" applyFill="1"/>
    <xf numFmtId="43" fontId="0" fillId="0" borderId="1" xfId="2" applyFont="1" applyBorder="1"/>
    <xf numFmtId="43" fontId="0" fillId="3" borderId="1" xfId="2" applyFont="1" applyFill="1" applyBorder="1"/>
    <xf numFmtId="43" fontId="0" fillId="0" borderId="2" xfId="2" applyFont="1" applyBorder="1"/>
    <xf numFmtId="43" fontId="0" fillId="3" borderId="2" xfId="2" applyFont="1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43" fontId="0" fillId="0" borderId="1" xfId="0" applyNumberFormat="1" applyBorder="1"/>
    <xf numFmtId="43" fontId="0" fillId="3" borderId="1" xfId="0" applyNumberFormat="1" applyFill="1" applyBorder="1"/>
    <xf numFmtId="43" fontId="0" fillId="0" borderId="3" xfId="0" applyNumberFormat="1" applyBorder="1"/>
    <xf numFmtId="43" fontId="0" fillId="3" borderId="3" xfId="0" applyNumberFormat="1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0" xfId="0" applyFill="1"/>
    <xf numFmtId="43" fontId="0" fillId="4" borderId="2" xfId="2" applyFont="1" applyFill="1" applyBorder="1" applyAlignment="1">
      <alignment horizontal="left"/>
    </xf>
    <xf numFmtId="43" fontId="0" fillId="4" borderId="1" xfId="0" applyNumberFormat="1" applyFill="1" applyBorder="1"/>
    <xf numFmtId="43" fontId="0" fillId="4" borderId="3" xfId="0" applyNumberFormat="1" applyFill="1" applyBorder="1"/>
    <xf numFmtId="43" fontId="0" fillId="4" borderId="2" xfId="2" applyFont="1" applyFill="1" applyBorder="1"/>
    <xf numFmtId="43" fontId="0" fillId="4" borderId="1" xfId="2" applyFont="1" applyFill="1" applyBorder="1"/>
    <xf numFmtId="43" fontId="0" fillId="4" borderId="14" xfId="2" applyFont="1" applyFill="1" applyBorder="1" applyAlignment="1">
      <alignment horizontal="left"/>
    </xf>
    <xf numFmtId="43" fontId="0" fillId="4" borderId="16" xfId="0" applyNumberFormat="1" applyFill="1" applyBorder="1"/>
    <xf numFmtId="43" fontId="0" fillId="4" borderId="14" xfId="2" applyFont="1" applyFill="1" applyBorder="1"/>
    <xf numFmtId="43" fontId="0" fillId="4" borderId="15" xfId="2" applyFont="1" applyFill="1" applyBorder="1"/>
    <xf numFmtId="0" fontId="0" fillId="5" borderId="0" xfId="0" applyFill="1"/>
    <xf numFmtId="43" fontId="0" fillId="5" borderId="4" xfId="2" applyFont="1" applyFill="1" applyBorder="1" applyAlignment="1">
      <alignment horizontal="left"/>
    </xf>
    <xf numFmtId="43" fontId="0" fillId="5" borderId="5" xfId="0" applyNumberFormat="1" applyFill="1" applyBorder="1"/>
    <xf numFmtId="43" fontId="0" fillId="5" borderId="6" xfId="0" applyNumberFormat="1" applyFill="1" applyBorder="1"/>
    <xf numFmtId="43" fontId="0" fillId="5" borderId="5" xfId="2" applyFont="1" applyFill="1" applyBorder="1"/>
    <xf numFmtId="0" fontId="0" fillId="6" borderId="0" xfId="0" applyFill="1"/>
    <xf numFmtId="10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5" fontId="0" fillId="0" borderId="0" xfId="0" applyNumberFormat="1"/>
    <xf numFmtId="166" fontId="0" fillId="0" borderId="0" xfId="1" applyNumberFormat="1" applyFont="1"/>
    <xf numFmtId="167" fontId="0" fillId="0" borderId="0" xfId="2" applyNumberFormat="1" applyFont="1"/>
    <xf numFmtId="4" fontId="0" fillId="2" borderId="0" xfId="0" applyNumberFormat="1" applyFill="1"/>
    <xf numFmtId="10" fontId="0" fillId="2" borderId="0" xfId="1" applyNumberFormat="1" applyFont="1" applyFill="1"/>
    <xf numFmtId="164" fontId="0" fillId="2" borderId="0" xfId="1" applyNumberFormat="1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2" xfId="2" applyFont="1" applyBorder="1" applyAlignment="1">
      <alignment horizontal="left"/>
    </xf>
    <xf numFmtId="43" fontId="0" fillId="0" borderId="13" xfId="2" applyFont="1" applyBorder="1"/>
    <xf numFmtId="0" fontId="0" fillId="0" borderId="17" xfId="0" applyBorder="1"/>
    <xf numFmtId="4" fontId="0" fillId="0" borderId="19" xfId="0" applyNumberFormat="1" applyBorder="1"/>
    <xf numFmtId="4" fontId="0" fillId="0" borderId="21" xfId="0" applyNumberFormat="1" applyBorder="1"/>
    <xf numFmtId="4" fontId="0" fillId="0" borderId="17" xfId="0" applyNumberFormat="1" applyBorder="1"/>
    <xf numFmtId="0" fontId="0" fillId="0" borderId="19" xfId="0" applyBorder="1"/>
    <xf numFmtId="0" fontId="0" fillId="0" borderId="21" xfId="0" applyBorder="1"/>
    <xf numFmtId="0" fontId="0" fillId="0" borderId="23" xfId="0" applyBorder="1"/>
    <xf numFmtId="0" fontId="0" fillId="11" borderId="0" xfId="0" applyFill="1"/>
    <xf numFmtId="0" fontId="0" fillId="6" borderId="23" xfId="0" applyFill="1" applyBorder="1"/>
    <xf numFmtId="0" fontId="0" fillId="6" borderId="24" xfId="0" applyFill="1" applyBorder="1"/>
    <xf numFmtId="0" fontId="0" fillId="6" borderId="25" xfId="0" applyFill="1" applyBorder="1"/>
    <xf numFmtId="0" fontId="0" fillId="12" borderId="17" xfId="0" applyFill="1" applyBorder="1"/>
    <xf numFmtId="0" fontId="0" fillId="12" borderId="26" xfId="0" applyFill="1" applyBorder="1"/>
    <xf numFmtId="0" fontId="0" fillId="12" borderId="18" xfId="0" applyFill="1" applyBorder="1"/>
    <xf numFmtId="0" fontId="0" fillId="12" borderId="19" xfId="0" applyFill="1" applyBorder="1"/>
    <xf numFmtId="0" fontId="0" fillId="12" borderId="0" xfId="0" applyFill="1"/>
    <xf numFmtId="0" fontId="0" fillId="12" borderId="20" xfId="0" applyFill="1" applyBorder="1"/>
    <xf numFmtId="0" fontId="0" fillId="12" borderId="21" xfId="0" applyFill="1" applyBorder="1"/>
    <xf numFmtId="0" fontId="0" fillId="12" borderId="27" xfId="0" applyFill="1" applyBorder="1"/>
    <xf numFmtId="0" fontId="0" fillId="12" borderId="22" xfId="0" applyFill="1" applyBorder="1"/>
    <xf numFmtId="11" fontId="0" fillId="0" borderId="0" xfId="0" applyNumberFormat="1"/>
    <xf numFmtId="0" fontId="0" fillId="0" borderId="0" xfId="0" applyFill="1" applyBorder="1"/>
    <xf numFmtId="43" fontId="0" fillId="0" borderId="23" xfId="0" applyNumberFormat="1" applyBorder="1"/>
    <xf numFmtId="13" fontId="0" fillId="0" borderId="0" xfId="0" applyNumberFormat="1"/>
    <xf numFmtId="0" fontId="0" fillId="2" borderId="28" xfId="0" applyFill="1" applyBorder="1"/>
    <xf numFmtId="0" fontId="0" fillId="2" borderId="29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168" fontId="0" fillId="0" borderId="0" xfId="0" applyNumberFormat="1"/>
    <xf numFmtId="169" fontId="0" fillId="0" borderId="0" xfId="0" applyNumberFormat="1" applyFill="1" applyBorder="1"/>
    <xf numFmtId="4" fontId="0" fillId="0" borderId="0" xfId="1" applyNumberFormat="1" applyFont="1"/>
    <xf numFmtId="170" fontId="0" fillId="0" borderId="0" xfId="2" applyNumberFormat="1" applyFont="1"/>
    <xf numFmtId="170" fontId="0" fillId="2" borderId="0" xfId="2" applyNumberFormat="1" applyFont="1" applyFill="1"/>
    <xf numFmtId="170" fontId="0" fillId="0" borderId="0" xfId="0" applyNumberFormat="1"/>
    <xf numFmtId="43" fontId="0" fillId="6" borderId="0" xfId="0" applyNumberFormat="1" applyFill="1"/>
    <xf numFmtId="10" fontId="0" fillId="6" borderId="0" xfId="1" applyNumberFormat="1" applyFont="1" applyFill="1"/>
    <xf numFmtId="167" fontId="0" fillId="0" borderId="0" xfId="0" applyNumberForma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'weighted REC prices'!$I$30:$J$30</c:f>
              <c:numCache>
                <c:formatCode>General</c:formatCode>
                <c:ptCount val="2"/>
                <c:pt idx="0">
                  <c:v>9.5001910560000002</c:v>
                </c:pt>
                <c:pt idx="1">
                  <c:v>4.1221805245283019</c:v>
                </c:pt>
              </c:numCache>
            </c:numRef>
          </c:cat>
          <c:val>
            <c:numRef>
              <c:f>'weighted REC prices'!$I$41:$J$41</c:f>
              <c:numCache>
                <c:formatCode>_(* #,##0_);_(* \(#,##0\);_(* "-"??_);_(@_)</c:formatCode>
                <c:ptCount val="2"/>
                <c:pt idx="0">
                  <c:v>47602.944999999992</c:v>
                </c:pt>
                <c:pt idx="1">
                  <c:v>58222.78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5-40EB-AAA4-C1839D3AA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955896"/>
        <c:axId val="1301955568"/>
      </c:lineChart>
      <c:catAx>
        <c:axId val="130195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955568"/>
        <c:crosses val="autoZero"/>
        <c:auto val="1"/>
        <c:lblAlgn val="ctr"/>
        <c:lblOffset val="100"/>
        <c:noMultiLvlLbl val="0"/>
      </c:catAx>
      <c:valAx>
        <c:axId val="13019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95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'Total LMP'!$A$21</c:f>
              <c:strCache>
                <c:ptCount val="1"/>
                <c:pt idx="0">
                  <c:v>DA LMP 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'Total LMP'!$B$21:$CS$21</c:f>
              <c:numCache>
                <c:formatCode>General</c:formatCode>
                <c:ptCount val="96"/>
                <c:pt idx="0">
                  <c:v>21.201059999999998</c:v>
                </c:pt>
                <c:pt idx="1">
                  <c:v>32.924289999999999</c:v>
                </c:pt>
                <c:pt idx="2">
                  <c:v>58.5261</c:v>
                </c:pt>
                <c:pt idx="3">
                  <c:v>69.360619999999997</c:v>
                </c:pt>
                <c:pt idx="4">
                  <c:v>19.829080000000001</c:v>
                </c:pt>
                <c:pt idx="5">
                  <c:v>22.352969999999999</c:v>
                </c:pt>
                <c:pt idx="6">
                  <c:v>27.482420000000001</c:v>
                </c:pt>
                <c:pt idx="7">
                  <c:v>54.455179999999999</c:v>
                </c:pt>
                <c:pt idx="8">
                  <c:v>23.67231</c:v>
                </c:pt>
                <c:pt idx="9">
                  <c:v>22.410540000000001</c:v>
                </c:pt>
                <c:pt idx="10">
                  <c:v>33.166319999999999</c:v>
                </c:pt>
                <c:pt idx="11">
                  <c:v>43.383029999999998</c:v>
                </c:pt>
                <c:pt idx="12">
                  <c:v>25.7864</c:v>
                </c:pt>
                <c:pt idx="13">
                  <c:v>26.688099999999999</c:v>
                </c:pt>
                <c:pt idx="14">
                  <c:v>65.821830000000006</c:v>
                </c:pt>
                <c:pt idx="15">
                  <c:v>29.151520000000001</c:v>
                </c:pt>
                <c:pt idx="16">
                  <c:v>23.602900000000002</c:v>
                </c:pt>
                <c:pt idx="17">
                  <c:v>43.169800000000002</c:v>
                </c:pt>
                <c:pt idx="18">
                  <c:v>39.341500000000003</c:v>
                </c:pt>
                <c:pt idx="19">
                  <c:v>26.713819999999998</c:v>
                </c:pt>
                <c:pt idx="20">
                  <c:v>23.996009999999998</c:v>
                </c:pt>
                <c:pt idx="21">
                  <c:v>55.139200000000002</c:v>
                </c:pt>
                <c:pt idx="22">
                  <c:v>24.65774</c:v>
                </c:pt>
                <c:pt idx="23">
                  <c:v>25.491890000000001</c:v>
                </c:pt>
                <c:pt idx="24">
                  <c:v>24.250070000000001</c:v>
                </c:pt>
                <c:pt idx="25">
                  <c:v>27.533539999999999</c:v>
                </c:pt>
                <c:pt idx="26">
                  <c:v>28.93618</c:v>
                </c:pt>
                <c:pt idx="27">
                  <c:v>32.248730000000002</c:v>
                </c:pt>
                <c:pt idx="28">
                  <c:v>23.048290000000001</c:v>
                </c:pt>
                <c:pt idx="29">
                  <c:v>31.310009999999998</c:v>
                </c:pt>
                <c:pt idx="30">
                  <c:v>28.088819999999998</c:v>
                </c:pt>
                <c:pt idx="31">
                  <c:v>31.57921</c:v>
                </c:pt>
                <c:pt idx="32">
                  <c:v>24.24513</c:v>
                </c:pt>
                <c:pt idx="33">
                  <c:v>33.731110000000001</c:v>
                </c:pt>
                <c:pt idx="34">
                  <c:v>23.255659999999999</c:v>
                </c:pt>
                <c:pt idx="35">
                  <c:v>30.36788</c:v>
                </c:pt>
                <c:pt idx="36">
                  <c:v>24.302479999999999</c:v>
                </c:pt>
                <c:pt idx="37">
                  <c:v>28.238420000000001</c:v>
                </c:pt>
                <c:pt idx="38">
                  <c:v>31.728850000000001</c:v>
                </c:pt>
                <c:pt idx="39">
                  <c:v>29.137450000000001</c:v>
                </c:pt>
                <c:pt idx="40">
                  <c:v>19.182790000000001</c:v>
                </c:pt>
                <c:pt idx="41">
                  <c:v>24.554310000000001</c:v>
                </c:pt>
                <c:pt idx="42">
                  <c:v>27.33972</c:v>
                </c:pt>
                <c:pt idx="43">
                  <c:v>27.535039999999999</c:v>
                </c:pt>
                <c:pt idx="44">
                  <c:v>18.177309999999999</c:v>
                </c:pt>
                <c:pt idx="45">
                  <c:v>19.336310000000001</c:v>
                </c:pt>
                <c:pt idx="46">
                  <c:v>22.004200000000001</c:v>
                </c:pt>
                <c:pt idx="47">
                  <c:v>23.992719999999998</c:v>
                </c:pt>
                <c:pt idx="48">
                  <c:v>34.234360000000002</c:v>
                </c:pt>
                <c:pt idx="49">
                  <c:v>36.13409</c:v>
                </c:pt>
                <c:pt idx="50">
                  <c:v>40.538820000000001</c:v>
                </c:pt>
                <c:pt idx="51">
                  <c:v>33.466729999999998</c:v>
                </c:pt>
                <c:pt idx="52">
                  <c:v>45.597740000000002</c:v>
                </c:pt>
                <c:pt idx="53">
                  <c:v>38.913119999999999</c:v>
                </c:pt>
                <c:pt idx="54">
                  <c:v>40.229640000000003</c:v>
                </c:pt>
                <c:pt idx="55">
                  <c:v>40.395479999999999</c:v>
                </c:pt>
                <c:pt idx="56">
                  <c:v>29.773720000000001</c:v>
                </c:pt>
                <c:pt idx="57">
                  <c:v>35.764890000000001</c:v>
                </c:pt>
                <c:pt idx="58">
                  <c:v>41.612909999999999</c:v>
                </c:pt>
                <c:pt idx="59">
                  <c:v>38.984409999999997</c:v>
                </c:pt>
                <c:pt idx="60">
                  <c:v>34.363309999999998</c:v>
                </c:pt>
                <c:pt idx="61">
                  <c:v>32.482619999999997</c:v>
                </c:pt>
                <c:pt idx="62">
                  <c:v>35.640830000000001</c:v>
                </c:pt>
                <c:pt idx="63">
                  <c:v>34.573520000000002</c:v>
                </c:pt>
                <c:pt idx="64">
                  <c:v>25.99794</c:v>
                </c:pt>
                <c:pt idx="65">
                  <c:v>25.609210000000001</c:v>
                </c:pt>
                <c:pt idx="66">
                  <c:v>26.34674</c:v>
                </c:pt>
                <c:pt idx="67">
                  <c:v>30.00534</c:v>
                </c:pt>
                <c:pt idx="68">
                  <c:v>19.248360000000002</c:v>
                </c:pt>
                <c:pt idx="69">
                  <c:v>20.933399999999999</c:v>
                </c:pt>
                <c:pt idx="70">
                  <c:v>24.46387</c:v>
                </c:pt>
                <c:pt idx="71">
                  <c:v>22.560469999999999</c:v>
                </c:pt>
                <c:pt idx="72">
                  <c:v>38.361080000000001</c:v>
                </c:pt>
                <c:pt idx="73">
                  <c:v>35.601149999999997</c:v>
                </c:pt>
                <c:pt idx="74">
                  <c:v>32.911529999999999</c:v>
                </c:pt>
                <c:pt idx="75">
                  <c:v>30.75882</c:v>
                </c:pt>
                <c:pt idx="76">
                  <c:v>32.892499999999998</c:v>
                </c:pt>
                <c:pt idx="77">
                  <c:v>39.102559999999997</c:v>
                </c:pt>
                <c:pt idx="78">
                  <c:v>32.772269999999999</c:v>
                </c:pt>
                <c:pt idx="79">
                  <c:v>32.123530000000002</c:v>
                </c:pt>
                <c:pt idx="80">
                  <c:v>35.820450000000001</c:v>
                </c:pt>
                <c:pt idx="81">
                  <c:v>39.829009999999997</c:v>
                </c:pt>
                <c:pt idx="82">
                  <c:v>38.134819999999998</c:v>
                </c:pt>
                <c:pt idx="83">
                  <c:v>36.455730000000003</c:v>
                </c:pt>
                <c:pt idx="84">
                  <c:v>35.714230000000001</c:v>
                </c:pt>
                <c:pt idx="85">
                  <c:v>36.906489999999998</c:v>
                </c:pt>
                <c:pt idx="86">
                  <c:v>39.211570000000002</c:v>
                </c:pt>
                <c:pt idx="87">
                  <c:v>31.716640000000002</c:v>
                </c:pt>
                <c:pt idx="88">
                  <c:v>32.787149999999997</c:v>
                </c:pt>
                <c:pt idx="89">
                  <c:v>33.359279999999998</c:v>
                </c:pt>
                <c:pt idx="90">
                  <c:v>31.861820000000002</c:v>
                </c:pt>
                <c:pt idx="91">
                  <c:v>32.104819999999997</c:v>
                </c:pt>
                <c:pt idx="92">
                  <c:v>30.764019999999999</c:v>
                </c:pt>
                <c:pt idx="93">
                  <c:v>26.36112</c:v>
                </c:pt>
                <c:pt idx="94">
                  <c:v>28.18618</c:v>
                </c:pt>
                <c:pt idx="95">
                  <c:v>23.385539999999999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6-41FB-ADA6-4D9BE23E92C8}"/>
            </c:ext>
          </c:extLst>
        </c:ser>
        <c:ser>
          <c:idx val="3"/>
          <c:order val="1"/>
          <c:tx>
            <c:strRef>
              <c:f>'Total LMP'!$A$19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'Total LMP'!$B$19:$CS$19</c:f>
              <c:numCache>
                <c:formatCode>General</c:formatCode>
                <c:ptCount val="96"/>
                <c:pt idx="0">
                  <c:v>39.401733819999997</c:v>
                </c:pt>
                <c:pt idx="1">
                  <c:v>25.522854850000002</c:v>
                </c:pt>
                <c:pt idx="2">
                  <c:v>39.028968620000001</c:v>
                </c:pt>
                <c:pt idx="3">
                  <c:v>39.690172779999997</c:v>
                </c:pt>
                <c:pt idx="4">
                  <c:v>22.03736863</c:v>
                </c:pt>
                <c:pt idx="5">
                  <c:v>34.826377639999997</c:v>
                </c:pt>
                <c:pt idx="6">
                  <c:v>36.656152570000003</c:v>
                </c:pt>
                <c:pt idx="7">
                  <c:v>39.984652400000002</c:v>
                </c:pt>
                <c:pt idx="8">
                  <c:v>22.97239304</c:v>
                </c:pt>
                <c:pt idx="9">
                  <c:v>28.36233747</c:v>
                </c:pt>
                <c:pt idx="10">
                  <c:v>36.23293718</c:v>
                </c:pt>
                <c:pt idx="11">
                  <c:v>33.30678898</c:v>
                </c:pt>
                <c:pt idx="12">
                  <c:v>26.692858019999999</c:v>
                </c:pt>
                <c:pt idx="13">
                  <c:v>30.9099358</c:v>
                </c:pt>
                <c:pt idx="14">
                  <c:v>37.717583189999999</c:v>
                </c:pt>
                <c:pt idx="15">
                  <c:v>31.572773919999999</c:v>
                </c:pt>
                <c:pt idx="16">
                  <c:v>25.027749109999998</c:v>
                </c:pt>
                <c:pt idx="17">
                  <c:v>33.672889929999997</c:v>
                </c:pt>
                <c:pt idx="18">
                  <c:v>37.675969610000003</c:v>
                </c:pt>
                <c:pt idx="19">
                  <c:v>25.943480900000001</c:v>
                </c:pt>
                <c:pt idx="20">
                  <c:v>24.3133135</c:v>
                </c:pt>
                <c:pt idx="21">
                  <c:v>39.135496830000001</c:v>
                </c:pt>
                <c:pt idx="22">
                  <c:v>26.815823810000001</c:v>
                </c:pt>
                <c:pt idx="23">
                  <c:v>26.488403170000002</c:v>
                </c:pt>
                <c:pt idx="24">
                  <c:v>25.978480350000002</c:v>
                </c:pt>
                <c:pt idx="25">
                  <c:v>27.518218229999999</c:v>
                </c:pt>
                <c:pt idx="26">
                  <c:v>26.102899770000001</c:v>
                </c:pt>
                <c:pt idx="27">
                  <c:v>27.113542020000001</c:v>
                </c:pt>
                <c:pt idx="28">
                  <c:v>26.285471489999999</c:v>
                </c:pt>
                <c:pt idx="29">
                  <c:v>26.40369853</c:v>
                </c:pt>
                <c:pt idx="30">
                  <c:v>26.73715825</c:v>
                </c:pt>
                <c:pt idx="31">
                  <c:v>27.311526879999999</c:v>
                </c:pt>
                <c:pt idx="32">
                  <c:v>26.321772719999998</c:v>
                </c:pt>
                <c:pt idx="33">
                  <c:v>26.23927097</c:v>
                </c:pt>
                <c:pt idx="34">
                  <c:v>26.897493650000001</c:v>
                </c:pt>
                <c:pt idx="35">
                  <c:v>27.995129210000002</c:v>
                </c:pt>
                <c:pt idx="36">
                  <c:v>23.894468839999998</c:v>
                </c:pt>
                <c:pt idx="37">
                  <c:v>26.352287960000002</c:v>
                </c:pt>
                <c:pt idx="38">
                  <c:v>27.62601265</c:v>
                </c:pt>
                <c:pt idx="39">
                  <c:v>31.870798480000001</c:v>
                </c:pt>
                <c:pt idx="40">
                  <c:v>25.6661669</c:v>
                </c:pt>
                <c:pt idx="41">
                  <c:v>27.014970659999999</c:v>
                </c:pt>
                <c:pt idx="42">
                  <c:v>28.125334639999998</c:v>
                </c:pt>
                <c:pt idx="43">
                  <c:v>32.344866549999999</c:v>
                </c:pt>
                <c:pt idx="44">
                  <c:v>24.468355379999998</c:v>
                </c:pt>
                <c:pt idx="45">
                  <c:v>25.045832780000001</c:v>
                </c:pt>
                <c:pt idx="46">
                  <c:v>26.112092910000001</c:v>
                </c:pt>
                <c:pt idx="47">
                  <c:v>25.56231124</c:v>
                </c:pt>
                <c:pt idx="48">
                  <c:v>37.271527069999998</c:v>
                </c:pt>
                <c:pt idx="49">
                  <c:v>37.981611870000002</c:v>
                </c:pt>
                <c:pt idx="50">
                  <c:v>37.596575819999998</c:v>
                </c:pt>
                <c:pt idx="51">
                  <c:v>37.303220940000003</c:v>
                </c:pt>
                <c:pt idx="52">
                  <c:v>37.508731709999999</c:v>
                </c:pt>
                <c:pt idx="53">
                  <c:v>37.596569629999998</c:v>
                </c:pt>
                <c:pt idx="54">
                  <c:v>36.153552959999999</c:v>
                </c:pt>
                <c:pt idx="55">
                  <c:v>37.596568939999997</c:v>
                </c:pt>
                <c:pt idx="56">
                  <c:v>31.481447549999999</c:v>
                </c:pt>
                <c:pt idx="57">
                  <c:v>34.77498379</c:v>
                </c:pt>
                <c:pt idx="58">
                  <c:v>36.121960710000003</c:v>
                </c:pt>
                <c:pt idx="59">
                  <c:v>37.872262159999998</c:v>
                </c:pt>
                <c:pt idx="60">
                  <c:v>35.468027540000001</c:v>
                </c:pt>
                <c:pt idx="61">
                  <c:v>35.928034660000002</c:v>
                </c:pt>
                <c:pt idx="62">
                  <c:v>36.73300055</c:v>
                </c:pt>
                <c:pt idx="63">
                  <c:v>37.712331059999997</c:v>
                </c:pt>
                <c:pt idx="64">
                  <c:v>33.973914100000002</c:v>
                </c:pt>
                <c:pt idx="65">
                  <c:v>32.63618709</c:v>
                </c:pt>
                <c:pt idx="66">
                  <c:v>32.0999561</c:v>
                </c:pt>
                <c:pt idx="67">
                  <c:v>32.457091980000001</c:v>
                </c:pt>
                <c:pt idx="68">
                  <c:v>29.027205819999999</c:v>
                </c:pt>
                <c:pt idx="69">
                  <c:v>31.11253219</c:v>
                </c:pt>
                <c:pt idx="70">
                  <c:v>29.378516879999999</c:v>
                </c:pt>
                <c:pt idx="71">
                  <c:v>32.278113099999999</c:v>
                </c:pt>
                <c:pt idx="72">
                  <c:v>35.430056659999998</c:v>
                </c:pt>
                <c:pt idx="73">
                  <c:v>34.929301870000003</c:v>
                </c:pt>
                <c:pt idx="74">
                  <c:v>34.564716930000003</c:v>
                </c:pt>
                <c:pt idx="75">
                  <c:v>33.677368250000001</c:v>
                </c:pt>
                <c:pt idx="76">
                  <c:v>34.564744050000002</c:v>
                </c:pt>
                <c:pt idx="77">
                  <c:v>38.862153839999998</c:v>
                </c:pt>
                <c:pt idx="78">
                  <c:v>37.189114660000001</c:v>
                </c:pt>
                <c:pt idx="79">
                  <c:v>33.455528510000001</c:v>
                </c:pt>
                <c:pt idx="80">
                  <c:v>39.1609616</c:v>
                </c:pt>
                <c:pt idx="81">
                  <c:v>39.1391031</c:v>
                </c:pt>
                <c:pt idx="82">
                  <c:v>39.160965699999998</c:v>
                </c:pt>
                <c:pt idx="83">
                  <c:v>36.448807119999998</c:v>
                </c:pt>
                <c:pt idx="84">
                  <c:v>37.883267840000002</c:v>
                </c:pt>
                <c:pt idx="85">
                  <c:v>37.370523579999997</c:v>
                </c:pt>
                <c:pt idx="86">
                  <c:v>37.093579200000001</c:v>
                </c:pt>
                <c:pt idx="87">
                  <c:v>32.959945320000003</c:v>
                </c:pt>
                <c:pt idx="88">
                  <c:v>37.483216830000003</c:v>
                </c:pt>
                <c:pt idx="89">
                  <c:v>36.888551669999998</c:v>
                </c:pt>
                <c:pt idx="90">
                  <c:v>32.883494900000002</c:v>
                </c:pt>
                <c:pt idx="91">
                  <c:v>34.263681669999997</c:v>
                </c:pt>
                <c:pt idx="92">
                  <c:v>36.007340360000001</c:v>
                </c:pt>
                <c:pt idx="93">
                  <c:v>29.964292530000002</c:v>
                </c:pt>
                <c:pt idx="94">
                  <c:v>33.073461440000003</c:v>
                </c:pt>
                <c:pt idx="95">
                  <c:v>32.675508069999999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6-41FB-ADA6-4D9BE23E9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264832"/>
        <c:axId val="1818691360"/>
      </c:lineChart>
      <c:catAx>
        <c:axId val="162226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91360"/>
        <c:crosses val="autoZero"/>
        <c:auto val="1"/>
        <c:lblAlgn val="ctr"/>
        <c:lblOffset val="100"/>
        <c:noMultiLvlLbl val="0"/>
      </c:catAx>
      <c:valAx>
        <c:axId val="18186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2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REGION 2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36497842628568E-2"/>
          <c:y val="0.16954009896027925"/>
          <c:w val="0.88259380634160245"/>
          <c:h val="0.62983647511308094"/>
        </c:manualLayout>
      </c:layout>
      <c:lineChart>
        <c:grouping val="standard"/>
        <c:varyColors val="0"/>
        <c:ser>
          <c:idx val="2"/>
          <c:order val="0"/>
          <c:tx>
            <c:strRef>
              <c:f>'Total LMP'!$A$24</c:f>
              <c:strCache>
                <c:ptCount val="1"/>
                <c:pt idx="0">
                  <c:v>DA LMP 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'Total LMP'!$B$24:$CS$24</c:f>
              <c:numCache>
                <c:formatCode>General</c:formatCode>
                <c:ptCount val="96"/>
                <c:pt idx="0">
                  <c:v>24.241540000000001</c:v>
                </c:pt>
                <c:pt idx="1">
                  <c:v>34.556660000000001</c:v>
                </c:pt>
                <c:pt idx="2">
                  <c:v>54.303359999999998</c:v>
                </c:pt>
                <c:pt idx="3">
                  <c:v>64.187910000000002</c:v>
                </c:pt>
                <c:pt idx="4">
                  <c:v>22.240960000000001</c:v>
                </c:pt>
                <c:pt idx="5">
                  <c:v>24.460170000000002</c:v>
                </c:pt>
                <c:pt idx="6">
                  <c:v>28.804290000000002</c:v>
                </c:pt>
                <c:pt idx="7">
                  <c:v>50.272039999999997</c:v>
                </c:pt>
                <c:pt idx="8">
                  <c:v>26.38776</c:v>
                </c:pt>
                <c:pt idx="9">
                  <c:v>23.946840000000002</c:v>
                </c:pt>
                <c:pt idx="10">
                  <c:v>33.012799999999999</c:v>
                </c:pt>
                <c:pt idx="11">
                  <c:v>41.455100000000002</c:v>
                </c:pt>
                <c:pt idx="12">
                  <c:v>26.642209999999999</c:v>
                </c:pt>
                <c:pt idx="13">
                  <c:v>26.97343</c:v>
                </c:pt>
                <c:pt idx="14">
                  <c:v>53.086399999999998</c:v>
                </c:pt>
                <c:pt idx="15">
                  <c:v>33.132510000000003</c:v>
                </c:pt>
                <c:pt idx="16">
                  <c:v>24.48977</c:v>
                </c:pt>
                <c:pt idx="17">
                  <c:v>39.498339999999999</c:v>
                </c:pt>
                <c:pt idx="18">
                  <c:v>39.089649999999999</c:v>
                </c:pt>
                <c:pt idx="19">
                  <c:v>32.446440000000003</c:v>
                </c:pt>
                <c:pt idx="20">
                  <c:v>24.299659999999999</c:v>
                </c:pt>
                <c:pt idx="21">
                  <c:v>45.939309999999999</c:v>
                </c:pt>
                <c:pt idx="22">
                  <c:v>28.200869999999998</c:v>
                </c:pt>
                <c:pt idx="23">
                  <c:v>31.112120000000001</c:v>
                </c:pt>
                <c:pt idx="24">
                  <c:v>46.680300000000003</c:v>
                </c:pt>
                <c:pt idx="25">
                  <c:v>39.8369</c:v>
                </c:pt>
                <c:pt idx="26">
                  <c:v>38.762630000000001</c:v>
                </c:pt>
                <c:pt idx="27">
                  <c:v>61.566719999999997</c:v>
                </c:pt>
                <c:pt idx="28">
                  <c:v>42.581380000000003</c:v>
                </c:pt>
                <c:pt idx="29">
                  <c:v>43.500169999999997</c:v>
                </c:pt>
                <c:pt idx="30">
                  <c:v>39.517359999999996</c:v>
                </c:pt>
                <c:pt idx="31">
                  <c:v>58.816859999999998</c:v>
                </c:pt>
                <c:pt idx="32">
                  <c:v>31.02796</c:v>
                </c:pt>
                <c:pt idx="33">
                  <c:v>46.8872</c:v>
                </c:pt>
                <c:pt idx="34">
                  <c:v>33.549300000000002</c:v>
                </c:pt>
                <c:pt idx="35">
                  <c:v>48.912480000000002</c:v>
                </c:pt>
                <c:pt idx="36">
                  <c:v>33.16845</c:v>
                </c:pt>
                <c:pt idx="37">
                  <c:v>35.003749999999997</c:v>
                </c:pt>
                <c:pt idx="38">
                  <c:v>40.382350000000002</c:v>
                </c:pt>
                <c:pt idx="39">
                  <c:v>36.97298</c:v>
                </c:pt>
                <c:pt idx="40">
                  <c:v>21.279800000000002</c:v>
                </c:pt>
                <c:pt idx="41">
                  <c:v>28.443639999999998</c:v>
                </c:pt>
                <c:pt idx="42">
                  <c:v>35.145609999999998</c:v>
                </c:pt>
                <c:pt idx="43">
                  <c:v>34.715809999999998</c:v>
                </c:pt>
                <c:pt idx="44">
                  <c:v>20.227959999999999</c:v>
                </c:pt>
                <c:pt idx="45">
                  <c:v>22.15465</c:v>
                </c:pt>
                <c:pt idx="46">
                  <c:v>27.41817</c:v>
                </c:pt>
                <c:pt idx="47">
                  <c:v>28.546880000000002</c:v>
                </c:pt>
                <c:pt idx="48">
                  <c:v>42.636960000000002</c:v>
                </c:pt>
                <c:pt idx="49">
                  <c:v>48.484830000000002</c:v>
                </c:pt>
                <c:pt idx="50">
                  <c:v>44.002409999999998</c:v>
                </c:pt>
                <c:pt idx="51">
                  <c:v>37.57414</c:v>
                </c:pt>
                <c:pt idx="52">
                  <c:v>50.246929999999999</c:v>
                </c:pt>
                <c:pt idx="53">
                  <c:v>46.068899999999999</c:v>
                </c:pt>
                <c:pt idx="54">
                  <c:v>46.186720000000001</c:v>
                </c:pt>
                <c:pt idx="55">
                  <c:v>43.307569999999998</c:v>
                </c:pt>
                <c:pt idx="56">
                  <c:v>34.579479999999997</c:v>
                </c:pt>
                <c:pt idx="57">
                  <c:v>42.618389999999998</c:v>
                </c:pt>
                <c:pt idx="58">
                  <c:v>47.517009999999999</c:v>
                </c:pt>
                <c:pt idx="59">
                  <c:v>42.078980000000001</c:v>
                </c:pt>
                <c:pt idx="60">
                  <c:v>39.826810000000002</c:v>
                </c:pt>
                <c:pt idx="61">
                  <c:v>36.403840000000002</c:v>
                </c:pt>
                <c:pt idx="62">
                  <c:v>38.529690000000002</c:v>
                </c:pt>
                <c:pt idx="63">
                  <c:v>42.775120000000001</c:v>
                </c:pt>
                <c:pt idx="64">
                  <c:v>27.820709999999998</c:v>
                </c:pt>
                <c:pt idx="65">
                  <c:v>26.4924</c:v>
                </c:pt>
                <c:pt idx="66">
                  <c:v>27.32001</c:v>
                </c:pt>
                <c:pt idx="67">
                  <c:v>35.415179999999999</c:v>
                </c:pt>
                <c:pt idx="68">
                  <c:v>19.805070000000001</c:v>
                </c:pt>
                <c:pt idx="69">
                  <c:v>21.400310000000001</c:v>
                </c:pt>
                <c:pt idx="70">
                  <c:v>25.1692</c:v>
                </c:pt>
                <c:pt idx="71">
                  <c:v>23.947649999999999</c:v>
                </c:pt>
                <c:pt idx="72">
                  <c:v>39.079619999999998</c:v>
                </c:pt>
                <c:pt idx="73">
                  <c:v>36.296869999999998</c:v>
                </c:pt>
                <c:pt idx="74">
                  <c:v>33.902259999999998</c:v>
                </c:pt>
                <c:pt idx="75">
                  <c:v>34.445050000000002</c:v>
                </c:pt>
                <c:pt idx="76">
                  <c:v>33.620010000000001</c:v>
                </c:pt>
                <c:pt idx="77">
                  <c:v>41.397869999999998</c:v>
                </c:pt>
                <c:pt idx="78">
                  <c:v>33.54074</c:v>
                </c:pt>
                <c:pt idx="79">
                  <c:v>43.284190000000002</c:v>
                </c:pt>
                <c:pt idx="80">
                  <c:v>37.558100000000003</c:v>
                </c:pt>
                <c:pt idx="81">
                  <c:v>42.044319999999999</c:v>
                </c:pt>
                <c:pt idx="82">
                  <c:v>41.965519999999998</c:v>
                </c:pt>
                <c:pt idx="83">
                  <c:v>39.654260000000001</c:v>
                </c:pt>
                <c:pt idx="84">
                  <c:v>38.679200000000002</c:v>
                </c:pt>
                <c:pt idx="85">
                  <c:v>39.25508</c:v>
                </c:pt>
                <c:pt idx="86">
                  <c:v>44.826500000000003</c:v>
                </c:pt>
                <c:pt idx="87">
                  <c:v>38.325629999999997</c:v>
                </c:pt>
                <c:pt idx="88">
                  <c:v>36.545490000000001</c:v>
                </c:pt>
                <c:pt idx="89">
                  <c:v>35.8279</c:v>
                </c:pt>
                <c:pt idx="90">
                  <c:v>36.173090000000002</c:v>
                </c:pt>
                <c:pt idx="91">
                  <c:v>38.09825</c:v>
                </c:pt>
                <c:pt idx="92">
                  <c:v>31.04064</c:v>
                </c:pt>
                <c:pt idx="93">
                  <c:v>29.16854</c:v>
                </c:pt>
                <c:pt idx="94">
                  <c:v>29.81485</c:v>
                </c:pt>
                <c:pt idx="95">
                  <c:v>26.60613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5-49FF-859F-7C038AF6086C}"/>
            </c:ext>
          </c:extLst>
        </c:ser>
        <c:ser>
          <c:idx val="3"/>
          <c:order val="1"/>
          <c:tx>
            <c:strRef>
              <c:f>'Total LMP'!$A$22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'Total LMP'!$B$22:$CS$22</c:f>
              <c:numCache>
                <c:formatCode>General</c:formatCode>
                <c:ptCount val="96"/>
                <c:pt idx="0">
                  <c:v>39.40173163</c:v>
                </c:pt>
                <c:pt idx="1">
                  <c:v>25.52285457</c:v>
                </c:pt>
                <c:pt idx="2">
                  <c:v>39.028968419999998</c:v>
                </c:pt>
                <c:pt idx="3">
                  <c:v>39.690172490000002</c:v>
                </c:pt>
                <c:pt idx="4">
                  <c:v>22.03736833</c:v>
                </c:pt>
                <c:pt idx="5">
                  <c:v>34.826377549999997</c:v>
                </c:pt>
                <c:pt idx="6">
                  <c:v>36.656152480000003</c:v>
                </c:pt>
                <c:pt idx="7">
                  <c:v>39.98465204</c:v>
                </c:pt>
                <c:pt idx="8">
                  <c:v>22.972392989999999</c:v>
                </c:pt>
                <c:pt idx="9">
                  <c:v>28.36233739</c:v>
                </c:pt>
                <c:pt idx="10">
                  <c:v>36.232937139999997</c:v>
                </c:pt>
                <c:pt idx="11">
                  <c:v>33.306788930000003</c:v>
                </c:pt>
                <c:pt idx="12">
                  <c:v>26.692858059999999</c:v>
                </c:pt>
                <c:pt idx="13">
                  <c:v>30.909935789999999</c:v>
                </c:pt>
                <c:pt idx="14">
                  <c:v>37.717583179999998</c:v>
                </c:pt>
                <c:pt idx="15">
                  <c:v>31.572773909999999</c:v>
                </c:pt>
                <c:pt idx="16">
                  <c:v>25.027749289999999</c:v>
                </c:pt>
                <c:pt idx="17">
                  <c:v>33.672889910000002</c:v>
                </c:pt>
                <c:pt idx="18">
                  <c:v>37.675969600000002</c:v>
                </c:pt>
                <c:pt idx="19">
                  <c:v>25.94348085</c:v>
                </c:pt>
                <c:pt idx="20">
                  <c:v>24.313313489999999</c:v>
                </c:pt>
                <c:pt idx="21">
                  <c:v>39.135496719999999</c:v>
                </c:pt>
                <c:pt idx="22">
                  <c:v>24.599249560000001</c:v>
                </c:pt>
                <c:pt idx="23">
                  <c:v>22.154301629999999</c:v>
                </c:pt>
                <c:pt idx="24">
                  <c:v>57.582246040000001</c:v>
                </c:pt>
                <c:pt idx="25">
                  <c:v>56.221139989999998</c:v>
                </c:pt>
                <c:pt idx="26">
                  <c:v>57.127682069999999</c:v>
                </c:pt>
                <c:pt idx="27">
                  <c:v>52.442001859999998</c:v>
                </c:pt>
                <c:pt idx="28">
                  <c:v>52.442002209999998</c:v>
                </c:pt>
                <c:pt idx="29">
                  <c:v>56.221127920000001</c:v>
                </c:pt>
                <c:pt idx="30">
                  <c:v>52.442006640000002</c:v>
                </c:pt>
                <c:pt idx="31">
                  <c:v>36.532675070000003</c:v>
                </c:pt>
                <c:pt idx="32">
                  <c:v>51.555415400000001</c:v>
                </c:pt>
                <c:pt idx="33">
                  <c:v>53.29518109</c:v>
                </c:pt>
                <c:pt idx="34">
                  <c:v>51.555416809999997</c:v>
                </c:pt>
                <c:pt idx="35">
                  <c:v>53.579563360000002</c:v>
                </c:pt>
                <c:pt idx="36">
                  <c:v>36.431923859999998</c:v>
                </c:pt>
                <c:pt idx="37">
                  <c:v>45.121794989999998</c:v>
                </c:pt>
                <c:pt idx="38">
                  <c:v>48.338098989999999</c:v>
                </c:pt>
                <c:pt idx="39">
                  <c:v>50.124818980000001</c:v>
                </c:pt>
                <c:pt idx="40">
                  <c:v>34.47612316</c:v>
                </c:pt>
                <c:pt idx="41">
                  <c:v>37.23279677</c:v>
                </c:pt>
                <c:pt idx="42">
                  <c:v>43.131152499999999</c:v>
                </c:pt>
                <c:pt idx="43">
                  <c:v>45.952449369999997</c:v>
                </c:pt>
                <c:pt idx="44">
                  <c:v>34.100385269999997</c:v>
                </c:pt>
                <c:pt idx="45">
                  <c:v>36.277836350000001</c:v>
                </c:pt>
                <c:pt idx="46">
                  <c:v>37.058069279999998</c:v>
                </c:pt>
                <c:pt idx="47">
                  <c:v>38.501481720000001</c:v>
                </c:pt>
                <c:pt idx="48">
                  <c:v>37.271535399999998</c:v>
                </c:pt>
                <c:pt idx="49">
                  <c:v>40.077320819999997</c:v>
                </c:pt>
                <c:pt idx="50">
                  <c:v>37.596579239999997</c:v>
                </c:pt>
                <c:pt idx="51">
                  <c:v>39.40315408</c:v>
                </c:pt>
                <c:pt idx="52">
                  <c:v>41.894839959999999</c:v>
                </c:pt>
                <c:pt idx="53">
                  <c:v>37.596570470000003</c:v>
                </c:pt>
                <c:pt idx="54">
                  <c:v>36.362029990000003</c:v>
                </c:pt>
                <c:pt idx="55">
                  <c:v>37.596569479999999</c:v>
                </c:pt>
                <c:pt idx="56">
                  <c:v>36.386597389999999</c:v>
                </c:pt>
                <c:pt idx="57">
                  <c:v>37.02477554</c:v>
                </c:pt>
                <c:pt idx="58">
                  <c:v>38.553784389999997</c:v>
                </c:pt>
                <c:pt idx="59">
                  <c:v>37.87226227</c:v>
                </c:pt>
                <c:pt idx="60">
                  <c:v>35.468028220000001</c:v>
                </c:pt>
                <c:pt idx="61">
                  <c:v>35.928036460000001</c:v>
                </c:pt>
                <c:pt idx="62">
                  <c:v>36.733001270000003</c:v>
                </c:pt>
                <c:pt idx="63">
                  <c:v>37.7123311</c:v>
                </c:pt>
                <c:pt idx="64">
                  <c:v>33.973914299999997</c:v>
                </c:pt>
                <c:pt idx="65">
                  <c:v>35.10850018</c:v>
                </c:pt>
                <c:pt idx="66">
                  <c:v>35.859281609999996</c:v>
                </c:pt>
                <c:pt idx="67">
                  <c:v>36.053061319999998</c:v>
                </c:pt>
                <c:pt idx="68">
                  <c:v>31.701853310000001</c:v>
                </c:pt>
                <c:pt idx="69">
                  <c:v>33.662401170000003</c:v>
                </c:pt>
                <c:pt idx="70">
                  <c:v>35.790196940000001</c:v>
                </c:pt>
                <c:pt idx="71">
                  <c:v>35.063429810000002</c:v>
                </c:pt>
                <c:pt idx="72">
                  <c:v>35.433089899999999</c:v>
                </c:pt>
                <c:pt idx="73">
                  <c:v>34.929324059999999</c:v>
                </c:pt>
                <c:pt idx="74">
                  <c:v>37.189120119999998</c:v>
                </c:pt>
                <c:pt idx="75">
                  <c:v>34.984212980000002</c:v>
                </c:pt>
                <c:pt idx="76">
                  <c:v>34.56474584</c:v>
                </c:pt>
                <c:pt idx="77">
                  <c:v>38.862154009999998</c:v>
                </c:pt>
                <c:pt idx="78">
                  <c:v>37.18911559</c:v>
                </c:pt>
                <c:pt idx="79">
                  <c:v>35.978867039999997</c:v>
                </c:pt>
                <c:pt idx="80">
                  <c:v>39.160961620000002</c:v>
                </c:pt>
                <c:pt idx="81">
                  <c:v>39.139103120000001</c:v>
                </c:pt>
                <c:pt idx="82">
                  <c:v>39.160965709999999</c:v>
                </c:pt>
                <c:pt idx="83">
                  <c:v>36.448810780000002</c:v>
                </c:pt>
                <c:pt idx="84">
                  <c:v>37.883267869999997</c:v>
                </c:pt>
                <c:pt idx="85">
                  <c:v>37.370523579999997</c:v>
                </c:pt>
                <c:pt idx="86">
                  <c:v>37.09357928</c:v>
                </c:pt>
                <c:pt idx="87">
                  <c:v>35.602357810000001</c:v>
                </c:pt>
                <c:pt idx="88">
                  <c:v>37.483216990000003</c:v>
                </c:pt>
                <c:pt idx="89">
                  <c:v>36.888551669999998</c:v>
                </c:pt>
                <c:pt idx="90">
                  <c:v>35.886319919999998</c:v>
                </c:pt>
                <c:pt idx="91">
                  <c:v>35.623896790000003</c:v>
                </c:pt>
                <c:pt idx="92">
                  <c:v>36.007340370000001</c:v>
                </c:pt>
                <c:pt idx="93">
                  <c:v>35.914413949999997</c:v>
                </c:pt>
                <c:pt idx="94">
                  <c:v>35.215485510000001</c:v>
                </c:pt>
                <c:pt idx="95">
                  <c:v>33.092209570000001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5-49FF-859F-7C038AF60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114224"/>
        <c:axId val="1610003328"/>
      </c:lineChart>
      <c:catAx>
        <c:axId val="174011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003328"/>
        <c:crosses val="autoZero"/>
        <c:auto val="1"/>
        <c:lblAlgn val="ctr"/>
        <c:lblOffset val="100"/>
        <c:noMultiLvlLbl val="0"/>
      </c:catAx>
      <c:valAx>
        <c:axId val="16100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'Total LMP'!$A$30</c:f>
              <c:strCache>
                <c:ptCount val="1"/>
                <c:pt idx="0">
                  <c:v>DA LMP 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'Total LMP'!$B$30:$CS$30</c:f>
              <c:numCache>
                <c:formatCode>General</c:formatCode>
                <c:ptCount val="96"/>
                <c:pt idx="0">
                  <c:v>25.939029999999999</c:v>
                </c:pt>
                <c:pt idx="1">
                  <c:v>35.1295</c:v>
                </c:pt>
                <c:pt idx="2">
                  <c:v>57.12968</c:v>
                </c:pt>
                <c:pt idx="3">
                  <c:v>66.613169999999997</c:v>
                </c:pt>
                <c:pt idx="4">
                  <c:v>23.878340000000001</c:v>
                </c:pt>
                <c:pt idx="5">
                  <c:v>25.561579999999999</c:v>
                </c:pt>
                <c:pt idx="6">
                  <c:v>29.11515</c:v>
                </c:pt>
                <c:pt idx="7">
                  <c:v>54.910580000000003</c:v>
                </c:pt>
                <c:pt idx="8">
                  <c:v>27.331209999999999</c:v>
                </c:pt>
                <c:pt idx="9">
                  <c:v>24.642669999999999</c:v>
                </c:pt>
                <c:pt idx="10">
                  <c:v>33.75902</c:v>
                </c:pt>
                <c:pt idx="11">
                  <c:v>46.342860000000002</c:v>
                </c:pt>
                <c:pt idx="12">
                  <c:v>26.77506</c:v>
                </c:pt>
                <c:pt idx="13">
                  <c:v>27.690930000000002</c:v>
                </c:pt>
                <c:pt idx="14">
                  <c:v>62.284149999999997</c:v>
                </c:pt>
                <c:pt idx="15">
                  <c:v>35.00891</c:v>
                </c:pt>
                <c:pt idx="16">
                  <c:v>24.503070000000001</c:v>
                </c:pt>
                <c:pt idx="17">
                  <c:v>41.477139999999999</c:v>
                </c:pt>
                <c:pt idx="18">
                  <c:v>42.131410000000002</c:v>
                </c:pt>
                <c:pt idx="19">
                  <c:v>36.247669999999999</c:v>
                </c:pt>
                <c:pt idx="20">
                  <c:v>24.527480000000001</c:v>
                </c:pt>
                <c:pt idx="21">
                  <c:v>53.570419999999999</c:v>
                </c:pt>
                <c:pt idx="22">
                  <c:v>30.901869999999999</c:v>
                </c:pt>
                <c:pt idx="23">
                  <c:v>36.348529999999997</c:v>
                </c:pt>
                <c:pt idx="24">
                  <c:v>49.920470000000002</c:v>
                </c:pt>
                <c:pt idx="25">
                  <c:v>47.507640000000002</c:v>
                </c:pt>
                <c:pt idx="26">
                  <c:v>48.555790000000002</c:v>
                </c:pt>
                <c:pt idx="27">
                  <c:v>64.438959999999994</c:v>
                </c:pt>
                <c:pt idx="28">
                  <c:v>43.315539999999999</c:v>
                </c:pt>
                <c:pt idx="29">
                  <c:v>45.615540000000003</c:v>
                </c:pt>
                <c:pt idx="30">
                  <c:v>43.122729999999997</c:v>
                </c:pt>
                <c:pt idx="31">
                  <c:v>61.816400000000002</c:v>
                </c:pt>
                <c:pt idx="32">
                  <c:v>33.269959999999998</c:v>
                </c:pt>
                <c:pt idx="33">
                  <c:v>47.399329999999999</c:v>
                </c:pt>
                <c:pt idx="34">
                  <c:v>36.384839999999997</c:v>
                </c:pt>
                <c:pt idx="35">
                  <c:v>51.788589999999999</c:v>
                </c:pt>
                <c:pt idx="36">
                  <c:v>35.980879999999999</c:v>
                </c:pt>
                <c:pt idx="37">
                  <c:v>38.480829999999997</c:v>
                </c:pt>
                <c:pt idx="38">
                  <c:v>44.92015</c:v>
                </c:pt>
                <c:pt idx="39">
                  <c:v>41.594459999999998</c:v>
                </c:pt>
                <c:pt idx="40">
                  <c:v>22.678999999999998</c:v>
                </c:pt>
                <c:pt idx="41">
                  <c:v>30.606619999999999</c:v>
                </c:pt>
                <c:pt idx="42">
                  <c:v>39.607779999999998</c:v>
                </c:pt>
                <c:pt idx="43">
                  <c:v>40.058860000000003</c:v>
                </c:pt>
                <c:pt idx="44">
                  <c:v>21.48141</c:v>
                </c:pt>
                <c:pt idx="45">
                  <c:v>23.358000000000001</c:v>
                </c:pt>
                <c:pt idx="46">
                  <c:v>30.369509999999998</c:v>
                </c:pt>
                <c:pt idx="47">
                  <c:v>31.56859</c:v>
                </c:pt>
                <c:pt idx="48">
                  <c:v>41.025539999999999</c:v>
                </c:pt>
                <c:pt idx="49">
                  <c:v>44.730589999999999</c:v>
                </c:pt>
                <c:pt idx="50">
                  <c:v>48.674280000000003</c:v>
                </c:pt>
                <c:pt idx="51">
                  <c:v>40.585949999999997</c:v>
                </c:pt>
                <c:pt idx="52">
                  <c:v>50.546990000000001</c:v>
                </c:pt>
                <c:pt idx="53">
                  <c:v>45.58672</c:v>
                </c:pt>
                <c:pt idx="54">
                  <c:v>49.296840000000003</c:v>
                </c:pt>
                <c:pt idx="55">
                  <c:v>45.769660000000002</c:v>
                </c:pt>
                <c:pt idx="56">
                  <c:v>37.211970000000001</c:v>
                </c:pt>
                <c:pt idx="57">
                  <c:v>43.364319999999999</c:v>
                </c:pt>
                <c:pt idx="58">
                  <c:v>50.032870000000003</c:v>
                </c:pt>
                <c:pt idx="59">
                  <c:v>44.404209999999999</c:v>
                </c:pt>
                <c:pt idx="60">
                  <c:v>44.592799999999997</c:v>
                </c:pt>
                <c:pt idx="61">
                  <c:v>38.04813</c:v>
                </c:pt>
                <c:pt idx="62">
                  <c:v>39.503270000000001</c:v>
                </c:pt>
                <c:pt idx="63">
                  <c:v>41.739040000000003</c:v>
                </c:pt>
                <c:pt idx="64">
                  <c:v>29.069269999999999</c:v>
                </c:pt>
                <c:pt idx="65">
                  <c:v>27.294979999999999</c:v>
                </c:pt>
                <c:pt idx="66">
                  <c:v>27.881589999999999</c:v>
                </c:pt>
                <c:pt idx="67">
                  <c:v>35.56026</c:v>
                </c:pt>
                <c:pt idx="68">
                  <c:v>20.243860000000002</c:v>
                </c:pt>
                <c:pt idx="69">
                  <c:v>21.932590000000001</c:v>
                </c:pt>
                <c:pt idx="70">
                  <c:v>25.33372</c:v>
                </c:pt>
                <c:pt idx="71">
                  <c:v>24.182600000000001</c:v>
                </c:pt>
                <c:pt idx="72">
                  <c:v>39.059199999999997</c:v>
                </c:pt>
                <c:pt idx="73">
                  <c:v>36.562159999999999</c:v>
                </c:pt>
                <c:pt idx="74">
                  <c:v>33.953650000000003</c:v>
                </c:pt>
                <c:pt idx="75">
                  <c:v>35.138449999999999</c:v>
                </c:pt>
                <c:pt idx="76">
                  <c:v>33.842140000000001</c:v>
                </c:pt>
                <c:pt idx="77">
                  <c:v>41.473100000000002</c:v>
                </c:pt>
                <c:pt idx="78">
                  <c:v>33.320030000000003</c:v>
                </c:pt>
                <c:pt idx="79">
                  <c:v>39.90231</c:v>
                </c:pt>
                <c:pt idx="80">
                  <c:v>36.974629999999998</c:v>
                </c:pt>
                <c:pt idx="81">
                  <c:v>40.267330000000001</c:v>
                </c:pt>
                <c:pt idx="82">
                  <c:v>39.68038</c:v>
                </c:pt>
                <c:pt idx="83">
                  <c:v>39.179299999999998</c:v>
                </c:pt>
                <c:pt idx="84">
                  <c:v>36.455399999999997</c:v>
                </c:pt>
                <c:pt idx="85">
                  <c:v>38.65052</c:v>
                </c:pt>
                <c:pt idx="86">
                  <c:v>47.303269999999998</c:v>
                </c:pt>
                <c:pt idx="87">
                  <c:v>42.327919999999999</c:v>
                </c:pt>
                <c:pt idx="88">
                  <c:v>36.490549999999999</c:v>
                </c:pt>
                <c:pt idx="89">
                  <c:v>37.111440000000002</c:v>
                </c:pt>
                <c:pt idx="90">
                  <c:v>37.773479999999999</c:v>
                </c:pt>
                <c:pt idx="91">
                  <c:v>40.238039999999998</c:v>
                </c:pt>
                <c:pt idx="92">
                  <c:v>32.471939999999996</c:v>
                </c:pt>
                <c:pt idx="93">
                  <c:v>30.066220000000001</c:v>
                </c:pt>
                <c:pt idx="94">
                  <c:v>30.096769999999999</c:v>
                </c:pt>
                <c:pt idx="95">
                  <c:v>27.287780000000001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0-4B5B-B1FE-FF7A4D0361EC}"/>
            </c:ext>
          </c:extLst>
        </c:ser>
        <c:ser>
          <c:idx val="3"/>
          <c:order val="1"/>
          <c:tx>
            <c:strRef>
              <c:f>'Total LMP'!$A$28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'Total LMP'!$B$28:$CS$28</c:f>
              <c:numCache>
                <c:formatCode>General</c:formatCode>
                <c:ptCount val="96"/>
                <c:pt idx="0">
                  <c:v>51.504931900000003</c:v>
                </c:pt>
                <c:pt idx="1">
                  <c:v>39.132244110000002</c:v>
                </c:pt>
                <c:pt idx="2">
                  <c:v>39.028969449999998</c:v>
                </c:pt>
                <c:pt idx="3">
                  <c:v>39.690196970000002</c:v>
                </c:pt>
                <c:pt idx="4">
                  <c:v>31.81367165</c:v>
                </c:pt>
                <c:pt idx="5">
                  <c:v>35.200234559999998</c:v>
                </c:pt>
                <c:pt idx="6">
                  <c:v>37.085456819999997</c:v>
                </c:pt>
                <c:pt idx="7">
                  <c:v>43.625413809999998</c:v>
                </c:pt>
                <c:pt idx="8">
                  <c:v>33.560456139999999</c:v>
                </c:pt>
                <c:pt idx="9">
                  <c:v>37.127851739999997</c:v>
                </c:pt>
                <c:pt idx="10">
                  <c:v>36.232937249999999</c:v>
                </c:pt>
                <c:pt idx="11">
                  <c:v>45.751799630000001</c:v>
                </c:pt>
                <c:pt idx="12">
                  <c:v>26.69285799</c:v>
                </c:pt>
                <c:pt idx="13">
                  <c:v>34.818255020000002</c:v>
                </c:pt>
                <c:pt idx="14">
                  <c:v>38.228588969999997</c:v>
                </c:pt>
                <c:pt idx="15">
                  <c:v>37.038270150000002</c:v>
                </c:pt>
                <c:pt idx="16">
                  <c:v>25.027749119999999</c:v>
                </c:pt>
                <c:pt idx="17">
                  <c:v>33.672889900000001</c:v>
                </c:pt>
                <c:pt idx="18">
                  <c:v>43.120344690000003</c:v>
                </c:pt>
                <c:pt idx="19">
                  <c:v>29.56631398</c:v>
                </c:pt>
                <c:pt idx="20">
                  <c:v>24.313313749999999</c:v>
                </c:pt>
                <c:pt idx="21">
                  <c:v>39.135496809999999</c:v>
                </c:pt>
                <c:pt idx="22">
                  <c:v>35.83241649</c:v>
                </c:pt>
                <c:pt idx="23">
                  <c:v>42.115697580000003</c:v>
                </c:pt>
                <c:pt idx="24">
                  <c:v>44.462962400000002</c:v>
                </c:pt>
                <c:pt idx="25">
                  <c:v>56.221139950000001</c:v>
                </c:pt>
                <c:pt idx="26">
                  <c:v>49.89168918</c:v>
                </c:pt>
                <c:pt idx="27">
                  <c:v>52.442003679999999</c:v>
                </c:pt>
                <c:pt idx="28">
                  <c:v>52.442002100000003</c:v>
                </c:pt>
                <c:pt idx="29">
                  <c:v>56.221126650000002</c:v>
                </c:pt>
                <c:pt idx="30">
                  <c:v>44.462960219999999</c:v>
                </c:pt>
                <c:pt idx="31">
                  <c:v>54.47503408</c:v>
                </c:pt>
                <c:pt idx="32">
                  <c:v>49.891692659999997</c:v>
                </c:pt>
                <c:pt idx="33">
                  <c:v>49.891688930000001</c:v>
                </c:pt>
                <c:pt idx="34">
                  <c:v>44.595728739999998</c:v>
                </c:pt>
                <c:pt idx="35">
                  <c:v>47.741438029999998</c:v>
                </c:pt>
                <c:pt idx="36">
                  <c:v>36.4319238</c:v>
                </c:pt>
                <c:pt idx="37">
                  <c:v>31.146575290000001</c:v>
                </c:pt>
                <c:pt idx="38">
                  <c:v>33.818635729999997</c:v>
                </c:pt>
                <c:pt idx="39">
                  <c:v>33.254398100000003</c:v>
                </c:pt>
                <c:pt idx="40">
                  <c:v>25.88782827</c:v>
                </c:pt>
                <c:pt idx="41">
                  <c:v>28.494663790000001</c:v>
                </c:pt>
                <c:pt idx="42">
                  <c:v>28.125334729999999</c:v>
                </c:pt>
                <c:pt idx="43">
                  <c:v>34.293566419999998</c:v>
                </c:pt>
                <c:pt idx="44">
                  <c:v>27.251481470000002</c:v>
                </c:pt>
                <c:pt idx="45">
                  <c:v>25.04583293</c:v>
                </c:pt>
                <c:pt idx="46">
                  <c:v>26.112092950000001</c:v>
                </c:pt>
                <c:pt idx="47">
                  <c:v>33.915387440000003</c:v>
                </c:pt>
                <c:pt idx="48">
                  <c:v>38.277827780000003</c:v>
                </c:pt>
                <c:pt idx="49">
                  <c:v>40.07732292</c:v>
                </c:pt>
                <c:pt idx="50">
                  <c:v>43.817982540000003</c:v>
                </c:pt>
                <c:pt idx="51">
                  <c:v>39.403157299999997</c:v>
                </c:pt>
                <c:pt idx="52">
                  <c:v>41.894840340000002</c:v>
                </c:pt>
                <c:pt idx="53">
                  <c:v>37.823887059999997</c:v>
                </c:pt>
                <c:pt idx="54">
                  <c:v>38.226733009999997</c:v>
                </c:pt>
                <c:pt idx="55">
                  <c:v>42.621584480000003</c:v>
                </c:pt>
                <c:pt idx="56">
                  <c:v>36.386598329999998</c:v>
                </c:pt>
                <c:pt idx="57">
                  <c:v>37.216147569999997</c:v>
                </c:pt>
                <c:pt idx="58">
                  <c:v>40.947633979999999</c:v>
                </c:pt>
                <c:pt idx="59">
                  <c:v>42.783279239999999</c:v>
                </c:pt>
                <c:pt idx="60">
                  <c:v>36.52223798</c:v>
                </c:pt>
                <c:pt idx="61">
                  <c:v>35.928036830000003</c:v>
                </c:pt>
                <c:pt idx="62">
                  <c:v>38.140465519999999</c:v>
                </c:pt>
                <c:pt idx="63">
                  <c:v>41.445354459999997</c:v>
                </c:pt>
                <c:pt idx="64">
                  <c:v>33.973914479999998</c:v>
                </c:pt>
                <c:pt idx="65">
                  <c:v>35.108500409999998</c:v>
                </c:pt>
                <c:pt idx="66">
                  <c:v>37.882080270000003</c:v>
                </c:pt>
                <c:pt idx="67">
                  <c:v>41.196319690000003</c:v>
                </c:pt>
                <c:pt idx="68">
                  <c:v>31.70185326</c:v>
                </c:pt>
                <c:pt idx="69">
                  <c:v>33.66240122</c:v>
                </c:pt>
                <c:pt idx="70">
                  <c:v>37.186969859999998</c:v>
                </c:pt>
                <c:pt idx="71">
                  <c:v>40.39482065</c:v>
                </c:pt>
                <c:pt idx="72">
                  <c:v>35.433088990000002</c:v>
                </c:pt>
                <c:pt idx="73">
                  <c:v>34.929322579999997</c:v>
                </c:pt>
                <c:pt idx="74">
                  <c:v>37.189120920000001</c:v>
                </c:pt>
                <c:pt idx="75">
                  <c:v>34.984214880000003</c:v>
                </c:pt>
                <c:pt idx="76">
                  <c:v>34.564745770000002</c:v>
                </c:pt>
                <c:pt idx="77">
                  <c:v>38.862154060000002</c:v>
                </c:pt>
                <c:pt idx="78">
                  <c:v>37.189118999999998</c:v>
                </c:pt>
                <c:pt idx="79">
                  <c:v>35.978867389999998</c:v>
                </c:pt>
                <c:pt idx="80">
                  <c:v>40.079620210000002</c:v>
                </c:pt>
                <c:pt idx="81">
                  <c:v>42.502907860000001</c:v>
                </c:pt>
                <c:pt idx="82">
                  <c:v>39.160966479999999</c:v>
                </c:pt>
                <c:pt idx="83">
                  <c:v>36.448811409999998</c:v>
                </c:pt>
                <c:pt idx="84">
                  <c:v>37.883268100000002</c:v>
                </c:pt>
                <c:pt idx="85">
                  <c:v>37.370523679999998</c:v>
                </c:pt>
                <c:pt idx="86">
                  <c:v>40.051682339999999</c:v>
                </c:pt>
                <c:pt idx="87">
                  <c:v>42.66200834</c:v>
                </c:pt>
                <c:pt idx="88">
                  <c:v>37.48321696</c:v>
                </c:pt>
                <c:pt idx="89">
                  <c:v>38.253208239999999</c:v>
                </c:pt>
                <c:pt idx="90">
                  <c:v>40.198011899999997</c:v>
                </c:pt>
                <c:pt idx="91">
                  <c:v>44.08281324</c:v>
                </c:pt>
                <c:pt idx="92">
                  <c:v>38.108200549999999</c:v>
                </c:pt>
                <c:pt idx="93">
                  <c:v>35.914414059999999</c:v>
                </c:pt>
                <c:pt idx="94">
                  <c:v>39.039133499999998</c:v>
                </c:pt>
                <c:pt idx="95">
                  <c:v>35.006495530000002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0-4B5B-B1FE-FF7A4D036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219680"/>
        <c:axId val="1541176912"/>
      </c:lineChart>
      <c:catAx>
        <c:axId val="174221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76912"/>
        <c:crosses val="autoZero"/>
        <c:auto val="1"/>
        <c:lblAlgn val="ctr"/>
        <c:lblOffset val="100"/>
        <c:noMultiLvlLbl val="0"/>
      </c:catAx>
      <c:valAx>
        <c:axId val="15411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'Total LMP'!$A$33</c:f>
              <c:strCache>
                <c:ptCount val="1"/>
                <c:pt idx="0">
                  <c:v>DA LMP 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'Total LMP'!$B$33:$CS$33</c:f>
              <c:numCache>
                <c:formatCode>General</c:formatCode>
                <c:ptCount val="96"/>
                <c:pt idx="0">
                  <c:v>24.310549999999999</c:v>
                </c:pt>
                <c:pt idx="1">
                  <c:v>33.608330000000002</c:v>
                </c:pt>
                <c:pt idx="2">
                  <c:v>50.328899999999997</c:v>
                </c:pt>
                <c:pt idx="3">
                  <c:v>58.780029999999996</c:v>
                </c:pt>
                <c:pt idx="4">
                  <c:v>22.214400000000001</c:v>
                </c:pt>
                <c:pt idx="5">
                  <c:v>23.977620000000002</c:v>
                </c:pt>
                <c:pt idx="6">
                  <c:v>28.104209999999998</c:v>
                </c:pt>
                <c:pt idx="7">
                  <c:v>47.765929999999997</c:v>
                </c:pt>
                <c:pt idx="8">
                  <c:v>25.798490000000001</c:v>
                </c:pt>
                <c:pt idx="9">
                  <c:v>23.409369999999999</c:v>
                </c:pt>
                <c:pt idx="10">
                  <c:v>32.131270000000001</c:v>
                </c:pt>
                <c:pt idx="11">
                  <c:v>38.559480000000001</c:v>
                </c:pt>
                <c:pt idx="12">
                  <c:v>26.21003</c:v>
                </c:pt>
                <c:pt idx="13">
                  <c:v>26.428509999999999</c:v>
                </c:pt>
                <c:pt idx="14">
                  <c:v>47.676909999999999</c:v>
                </c:pt>
                <c:pt idx="15">
                  <c:v>31.439689999999999</c:v>
                </c:pt>
                <c:pt idx="16">
                  <c:v>23.975449999999999</c:v>
                </c:pt>
                <c:pt idx="17">
                  <c:v>37.335079999999998</c:v>
                </c:pt>
                <c:pt idx="18">
                  <c:v>35.038910000000001</c:v>
                </c:pt>
                <c:pt idx="19">
                  <c:v>31.320509999999999</c:v>
                </c:pt>
                <c:pt idx="20">
                  <c:v>23.530429999999999</c:v>
                </c:pt>
                <c:pt idx="21">
                  <c:v>41.047710000000002</c:v>
                </c:pt>
                <c:pt idx="22">
                  <c:v>26.543340000000001</c:v>
                </c:pt>
                <c:pt idx="23">
                  <c:v>29.271699999999999</c:v>
                </c:pt>
                <c:pt idx="24">
                  <c:v>52.686199999999999</c:v>
                </c:pt>
                <c:pt idx="25">
                  <c:v>42.992199999999997</c:v>
                </c:pt>
                <c:pt idx="26">
                  <c:v>41.65531</c:v>
                </c:pt>
                <c:pt idx="27">
                  <c:v>62.78051</c:v>
                </c:pt>
                <c:pt idx="28">
                  <c:v>48.754289999999997</c:v>
                </c:pt>
                <c:pt idx="29">
                  <c:v>46.726669999999999</c:v>
                </c:pt>
                <c:pt idx="30">
                  <c:v>42.604840000000003</c:v>
                </c:pt>
                <c:pt idx="31">
                  <c:v>56.696539999999999</c:v>
                </c:pt>
                <c:pt idx="32">
                  <c:v>32.266080000000002</c:v>
                </c:pt>
                <c:pt idx="33">
                  <c:v>49.540280000000003</c:v>
                </c:pt>
                <c:pt idx="34">
                  <c:v>37.310099999999998</c:v>
                </c:pt>
                <c:pt idx="35">
                  <c:v>48.097569999999997</c:v>
                </c:pt>
                <c:pt idx="36">
                  <c:v>35.811190000000003</c:v>
                </c:pt>
                <c:pt idx="37">
                  <c:v>34.180599999999998</c:v>
                </c:pt>
                <c:pt idx="38">
                  <c:v>38.513170000000002</c:v>
                </c:pt>
                <c:pt idx="39">
                  <c:v>35.802219999999998</c:v>
                </c:pt>
                <c:pt idx="40">
                  <c:v>21.309000000000001</c:v>
                </c:pt>
                <c:pt idx="41">
                  <c:v>27.4437</c:v>
                </c:pt>
                <c:pt idx="42">
                  <c:v>33.555070000000001</c:v>
                </c:pt>
                <c:pt idx="43">
                  <c:v>33.480139999999999</c:v>
                </c:pt>
                <c:pt idx="44">
                  <c:v>19.756519999999998</c:v>
                </c:pt>
                <c:pt idx="45">
                  <c:v>21.09272</c:v>
                </c:pt>
                <c:pt idx="46">
                  <c:v>25.449639999999999</c:v>
                </c:pt>
                <c:pt idx="47">
                  <c:v>27.517690000000002</c:v>
                </c:pt>
                <c:pt idx="48">
                  <c:v>41.166719999999998</c:v>
                </c:pt>
                <c:pt idx="49">
                  <c:v>46.397170000000003</c:v>
                </c:pt>
                <c:pt idx="50">
                  <c:v>43.369190000000003</c:v>
                </c:pt>
                <c:pt idx="51">
                  <c:v>37.337470000000003</c:v>
                </c:pt>
                <c:pt idx="52">
                  <c:v>49.041170000000001</c:v>
                </c:pt>
                <c:pt idx="53">
                  <c:v>44.487090000000002</c:v>
                </c:pt>
                <c:pt idx="54">
                  <c:v>45.963209999999997</c:v>
                </c:pt>
                <c:pt idx="55">
                  <c:v>42.250709999999998</c:v>
                </c:pt>
                <c:pt idx="56">
                  <c:v>35.12086</c:v>
                </c:pt>
                <c:pt idx="57">
                  <c:v>41.858939999999997</c:v>
                </c:pt>
                <c:pt idx="58">
                  <c:v>47.278370000000002</c:v>
                </c:pt>
                <c:pt idx="59">
                  <c:v>41.581629999999997</c:v>
                </c:pt>
                <c:pt idx="60">
                  <c:v>40.326369999999997</c:v>
                </c:pt>
                <c:pt idx="61">
                  <c:v>36.533619999999999</c:v>
                </c:pt>
                <c:pt idx="62">
                  <c:v>38.365940000000002</c:v>
                </c:pt>
                <c:pt idx="63">
                  <c:v>41.100070000000002</c:v>
                </c:pt>
                <c:pt idx="64">
                  <c:v>27.881609999999998</c:v>
                </c:pt>
                <c:pt idx="65">
                  <c:v>26.59937</c:v>
                </c:pt>
                <c:pt idx="66">
                  <c:v>27.235469999999999</c:v>
                </c:pt>
                <c:pt idx="67">
                  <c:v>34.536639999999998</c:v>
                </c:pt>
                <c:pt idx="68">
                  <c:v>19.84798</c:v>
                </c:pt>
                <c:pt idx="69">
                  <c:v>21.51079</c:v>
                </c:pt>
                <c:pt idx="70">
                  <c:v>25.22775</c:v>
                </c:pt>
                <c:pt idx="71">
                  <c:v>23.43656</c:v>
                </c:pt>
                <c:pt idx="72">
                  <c:v>37.49409</c:v>
                </c:pt>
                <c:pt idx="73">
                  <c:v>35.692630000000001</c:v>
                </c:pt>
                <c:pt idx="74">
                  <c:v>34.181699999999999</c:v>
                </c:pt>
                <c:pt idx="75">
                  <c:v>34.032539999999997</c:v>
                </c:pt>
                <c:pt idx="76">
                  <c:v>32.968699999999998</c:v>
                </c:pt>
                <c:pt idx="77">
                  <c:v>39.798409999999997</c:v>
                </c:pt>
                <c:pt idx="78">
                  <c:v>32.712739999999997</c:v>
                </c:pt>
                <c:pt idx="79">
                  <c:v>40.668340000000001</c:v>
                </c:pt>
                <c:pt idx="80">
                  <c:v>35.587919999999997</c:v>
                </c:pt>
                <c:pt idx="81">
                  <c:v>39.416150000000002</c:v>
                </c:pt>
                <c:pt idx="82">
                  <c:v>39.777509999999999</c:v>
                </c:pt>
                <c:pt idx="83">
                  <c:v>37.96519</c:v>
                </c:pt>
                <c:pt idx="84">
                  <c:v>35.309469999999997</c:v>
                </c:pt>
                <c:pt idx="85">
                  <c:v>37.620939999999997</c:v>
                </c:pt>
                <c:pt idx="86">
                  <c:v>43.949489999999997</c:v>
                </c:pt>
                <c:pt idx="87">
                  <c:v>37.982300000000002</c:v>
                </c:pt>
                <c:pt idx="88">
                  <c:v>35.338479999999997</c:v>
                </c:pt>
                <c:pt idx="89">
                  <c:v>34.688209999999998</c:v>
                </c:pt>
                <c:pt idx="90">
                  <c:v>35.365929999999999</c:v>
                </c:pt>
                <c:pt idx="91">
                  <c:v>36.981299999999997</c:v>
                </c:pt>
                <c:pt idx="92">
                  <c:v>29.81766</c:v>
                </c:pt>
                <c:pt idx="93">
                  <c:v>28.48001</c:v>
                </c:pt>
                <c:pt idx="94">
                  <c:v>28.254709999999999</c:v>
                </c:pt>
                <c:pt idx="95">
                  <c:v>25.925850000000001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44E0-8EA8-BFDAC6F88BA0}"/>
            </c:ext>
          </c:extLst>
        </c:ser>
        <c:ser>
          <c:idx val="3"/>
          <c:order val="1"/>
          <c:tx>
            <c:strRef>
              <c:f>'Total LMP'!$A$31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'Total LMP'!$B$31:$CS$31</c:f>
              <c:numCache>
                <c:formatCode>General</c:formatCode>
                <c:ptCount val="96"/>
                <c:pt idx="0">
                  <c:v>39.401731550000001</c:v>
                </c:pt>
                <c:pt idx="1">
                  <c:v>25.522854450000001</c:v>
                </c:pt>
                <c:pt idx="2">
                  <c:v>32.04180805</c:v>
                </c:pt>
                <c:pt idx="3">
                  <c:v>30.14061732</c:v>
                </c:pt>
                <c:pt idx="4">
                  <c:v>22.03736584</c:v>
                </c:pt>
                <c:pt idx="5">
                  <c:v>34.826377350000001</c:v>
                </c:pt>
                <c:pt idx="6">
                  <c:v>36.656152460000001</c:v>
                </c:pt>
                <c:pt idx="7">
                  <c:v>39.984652019999999</c:v>
                </c:pt>
                <c:pt idx="8">
                  <c:v>22.972392920000001</c:v>
                </c:pt>
                <c:pt idx="9">
                  <c:v>28.362337310000001</c:v>
                </c:pt>
                <c:pt idx="10">
                  <c:v>36.23293683</c:v>
                </c:pt>
                <c:pt idx="11">
                  <c:v>33.306788920000002</c:v>
                </c:pt>
                <c:pt idx="12">
                  <c:v>26.692857969999999</c:v>
                </c:pt>
                <c:pt idx="13">
                  <c:v>30.909935789999999</c:v>
                </c:pt>
                <c:pt idx="14">
                  <c:v>37.717583169999997</c:v>
                </c:pt>
                <c:pt idx="15">
                  <c:v>31.572773900000001</c:v>
                </c:pt>
                <c:pt idx="16">
                  <c:v>25.027749109999998</c:v>
                </c:pt>
                <c:pt idx="17">
                  <c:v>33.67288988</c:v>
                </c:pt>
                <c:pt idx="18">
                  <c:v>37.675969590000001</c:v>
                </c:pt>
                <c:pt idx="19">
                  <c:v>25.943480829999999</c:v>
                </c:pt>
                <c:pt idx="20">
                  <c:v>24.313313480000001</c:v>
                </c:pt>
                <c:pt idx="21">
                  <c:v>39.135496619999998</c:v>
                </c:pt>
                <c:pt idx="22">
                  <c:v>24.599249480000001</c:v>
                </c:pt>
                <c:pt idx="23">
                  <c:v>22.15430156</c:v>
                </c:pt>
                <c:pt idx="24">
                  <c:v>57.582247080000002</c:v>
                </c:pt>
                <c:pt idx="25">
                  <c:v>56.221140040000002</c:v>
                </c:pt>
                <c:pt idx="26">
                  <c:v>57.127685919999998</c:v>
                </c:pt>
                <c:pt idx="27">
                  <c:v>52.442004420000004</c:v>
                </c:pt>
                <c:pt idx="28">
                  <c:v>52.442002250000002</c:v>
                </c:pt>
                <c:pt idx="29">
                  <c:v>56.221128059999998</c:v>
                </c:pt>
                <c:pt idx="30">
                  <c:v>52.442006810000002</c:v>
                </c:pt>
                <c:pt idx="31">
                  <c:v>54.475034170000001</c:v>
                </c:pt>
                <c:pt idx="32">
                  <c:v>51.55541556</c:v>
                </c:pt>
                <c:pt idx="33">
                  <c:v>53.295181210000003</c:v>
                </c:pt>
                <c:pt idx="34">
                  <c:v>51.555416829999999</c:v>
                </c:pt>
                <c:pt idx="35">
                  <c:v>53.579563399999998</c:v>
                </c:pt>
                <c:pt idx="36">
                  <c:v>36.431923879999999</c:v>
                </c:pt>
                <c:pt idx="37">
                  <c:v>45.121795030000001</c:v>
                </c:pt>
                <c:pt idx="38">
                  <c:v>48.338099020000001</c:v>
                </c:pt>
                <c:pt idx="39">
                  <c:v>50.124819000000002</c:v>
                </c:pt>
                <c:pt idx="40">
                  <c:v>34.476123170000001</c:v>
                </c:pt>
                <c:pt idx="41">
                  <c:v>37.232796790000002</c:v>
                </c:pt>
                <c:pt idx="42">
                  <c:v>43.131152530000001</c:v>
                </c:pt>
                <c:pt idx="43">
                  <c:v>45.952449389999998</c:v>
                </c:pt>
                <c:pt idx="44">
                  <c:v>34.100385340000003</c:v>
                </c:pt>
                <c:pt idx="45">
                  <c:v>36.277836360000002</c:v>
                </c:pt>
                <c:pt idx="46">
                  <c:v>37.058069740000001</c:v>
                </c:pt>
                <c:pt idx="47">
                  <c:v>44.018650770000001</c:v>
                </c:pt>
                <c:pt idx="48">
                  <c:v>38.277821920000001</c:v>
                </c:pt>
                <c:pt idx="49">
                  <c:v>40.077322959999996</c:v>
                </c:pt>
                <c:pt idx="50">
                  <c:v>37.596579640000002</c:v>
                </c:pt>
                <c:pt idx="51">
                  <c:v>39.403156080000002</c:v>
                </c:pt>
                <c:pt idx="52">
                  <c:v>41.89483998</c:v>
                </c:pt>
                <c:pt idx="53">
                  <c:v>37.596570470000003</c:v>
                </c:pt>
                <c:pt idx="54">
                  <c:v>36.432252810000001</c:v>
                </c:pt>
                <c:pt idx="55">
                  <c:v>37.596569549999998</c:v>
                </c:pt>
                <c:pt idx="56">
                  <c:v>36.386597399999999</c:v>
                </c:pt>
                <c:pt idx="57">
                  <c:v>37.216146860000002</c:v>
                </c:pt>
                <c:pt idx="58">
                  <c:v>38.553785089999998</c:v>
                </c:pt>
                <c:pt idx="59">
                  <c:v>37.872262689999999</c:v>
                </c:pt>
                <c:pt idx="60">
                  <c:v>36.522237760000003</c:v>
                </c:pt>
                <c:pt idx="61">
                  <c:v>35.928036759999998</c:v>
                </c:pt>
                <c:pt idx="62">
                  <c:v>37.548271159999999</c:v>
                </c:pt>
                <c:pt idx="63">
                  <c:v>37.712331120000002</c:v>
                </c:pt>
                <c:pt idx="64">
                  <c:v>33.973914489999999</c:v>
                </c:pt>
                <c:pt idx="65">
                  <c:v>35.108500200000002</c:v>
                </c:pt>
                <c:pt idx="66">
                  <c:v>35.859281629999998</c:v>
                </c:pt>
                <c:pt idx="67">
                  <c:v>36.053061339999999</c:v>
                </c:pt>
                <c:pt idx="68">
                  <c:v>31.701853270000001</c:v>
                </c:pt>
                <c:pt idx="69">
                  <c:v>33.662401160000002</c:v>
                </c:pt>
                <c:pt idx="70">
                  <c:v>35.790196940000001</c:v>
                </c:pt>
                <c:pt idx="71">
                  <c:v>35.063429810000002</c:v>
                </c:pt>
                <c:pt idx="72">
                  <c:v>35.433089879999997</c:v>
                </c:pt>
                <c:pt idx="73">
                  <c:v>34.929323400000001</c:v>
                </c:pt>
                <c:pt idx="74">
                  <c:v>37.189120109999998</c:v>
                </c:pt>
                <c:pt idx="75">
                  <c:v>34.984212999999997</c:v>
                </c:pt>
                <c:pt idx="76">
                  <c:v>34.564746049999997</c:v>
                </c:pt>
                <c:pt idx="77">
                  <c:v>38.862154009999998</c:v>
                </c:pt>
                <c:pt idx="78">
                  <c:v>37.189115739999998</c:v>
                </c:pt>
                <c:pt idx="79">
                  <c:v>35.978867149999999</c:v>
                </c:pt>
                <c:pt idx="80">
                  <c:v>39.160961700000001</c:v>
                </c:pt>
                <c:pt idx="81">
                  <c:v>39.139103200000001</c:v>
                </c:pt>
                <c:pt idx="82">
                  <c:v>39.16096572</c:v>
                </c:pt>
                <c:pt idx="83">
                  <c:v>36.448810829999999</c:v>
                </c:pt>
                <c:pt idx="84">
                  <c:v>37.883268010000002</c:v>
                </c:pt>
                <c:pt idx="85">
                  <c:v>37.370523589999998</c:v>
                </c:pt>
                <c:pt idx="86">
                  <c:v>37.093579300000002</c:v>
                </c:pt>
                <c:pt idx="87">
                  <c:v>35.602357820000002</c:v>
                </c:pt>
                <c:pt idx="88">
                  <c:v>37.48321696</c:v>
                </c:pt>
                <c:pt idx="89">
                  <c:v>36.888551679999999</c:v>
                </c:pt>
                <c:pt idx="90">
                  <c:v>35.886319919999998</c:v>
                </c:pt>
                <c:pt idx="91">
                  <c:v>35.623896809999998</c:v>
                </c:pt>
                <c:pt idx="92">
                  <c:v>36.007340370000001</c:v>
                </c:pt>
                <c:pt idx="93">
                  <c:v>35.914413969999998</c:v>
                </c:pt>
                <c:pt idx="94">
                  <c:v>35.2154855</c:v>
                </c:pt>
                <c:pt idx="95">
                  <c:v>33.092209560000001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44E0-8EA8-BFDAC6F88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120048"/>
        <c:axId val="1615332128"/>
      </c:lineChart>
      <c:catAx>
        <c:axId val="174012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32128"/>
        <c:crosses val="autoZero"/>
        <c:auto val="1"/>
        <c:lblAlgn val="ctr"/>
        <c:lblOffset val="100"/>
        <c:noMultiLvlLbl val="0"/>
      </c:catAx>
      <c:valAx>
        <c:axId val="16153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'Total LMP'!$A$27</c:f>
              <c:strCache>
                <c:ptCount val="1"/>
                <c:pt idx="0">
                  <c:v>DA LMP 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'Total LMP'!$B$27:$CS$27</c:f>
              <c:numCache>
                <c:formatCode>General</c:formatCode>
                <c:ptCount val="96"/>
                <c:pt idx="0">
                  <c:v>21.93139</c:v>
                </c:pt>
                <c:pt idx="1">
                  <c:v>33.62688</c:v>
                </c:pt>
                <c:pt idx="2">
                  <c:v>59.773650000000004</c:v>
                </c:pt>
                <c:pt idx="3">
                  <c:v>70.570840000000004</c:v>
                </c:pt>
                <c:pt idx="4">
                  <c:v>20.428450000000002</c:v>
                </c:pt>
                <c:pt idx="5">
                  <c:v>23.399529999999999</c:v>
                </c:pt>
                <c:pt idx="6">
                  <c:v>28.160160000000001</c:v>
                </c:pt>
                <c:pt idx="7">
                  <c:v>55.802889999999998</c:v>
                </c:pt>
                <c:pt idx="8">
                  <c:v>24.374980000000001</c:v>
                </c:pt>
                <c:pt idx="9">
                  <c:v>23.03013</c:v>
                </c:pt>
                <c:pt idx="10">
                  <c:v>34.185189999999999</c:v>
                </c:pt>
                <c:pt idx="11">
                  <c:v>44.393090000000001</c:v>
                </c:pt>
                <c:pt idx="12">
                  <c:v>26.485939999999999</c:v>
                </c:pt>
                <c:pt idx="13">
                  <c:v>27.40569</c:v>
                </c:pt>
                <c:pt idx="14">
                  <c:v>67.980249999999998</c:v>
                </c:pt>
                <c:pt idx="15">
                  <c:v>29.833600000000001</c:v>
                </c:pt>
                <c:pt idx="16">
                  <c:v>24.443670000000001</c:v>
                </c:pt>
                <c:pt idx="17">
                  <c:v>44.701430000000002</c:v>
                </c:pt>
                <c:pt idx="18">
                  <c:v>40.210410000000003</c:v>
                </c:pt>
                <c:pt idx="19">
                  <c:v>27.084140000000001</c:v>
                </c:pt>
                <c:pt idx="20">
                  <c:v>24.45392</c:v>
                </c:pt>
                <c:pt idx="21">
                  <c:v>57.659910000000004</c:v>
                </c:pt>
                <c:pt idx="22">
                  <c:v>25.223299999999998</c:v>
                </c:pt>
                <c:pt idx="23">
                  <c:v>25.86542</c:v>
                </c:pt>
                <c:pt idx="24">
                  <c:v>27.951000000000001</c:v>
                </c:pt>
                <c:pt idx="25">
                  <c:v>30.92792</c:v>
                </c:pt>
                <c:pt idx="26">
                  <c:v>32.218029999999999</c:v>
                </c:pt>
                <c:pt idx="27">
                  <c:v>36.995269999999998</c:v>
                </c:pt>
                <c:pt idx="28">
                  <c:v>27.646989999999999</c:v>
                </c:pt>
                <c:pt idx="29">
                  <c:v>34.920389999999998</c:v>
                </c:pt>
                <c:pt idx="30">
                  <c:v>30.81973</c:v>
                </c:pt>
                <c:pt idx="31">
                  <c:v>35.51925</c:v>
                </c:pt>
                <c:pt idx="32">
                  <c:v>26.34178</c:v>
                </c:pt>
                <c:pt idx="33">
                  <c:v>37.628660000000004</c:v>
                </c:pt>
                <c:pt idx="34">
                  <c:v>25.817630000000001</c:v>
                </c:pt>
                <c:pt idx="35">
                  <c:v>32.760959999999997</c:v>
                </c:pt>
                <c:pt idx="36">
                  <c:v>26.483149999999998</c:v>
                </c:pt>
                <c:pt idx="37">
                  <c:v>30.35098</c:v>
                </c:pt>
                <c:pt idx="38">
                  <c:v>33.882280000000002</c:v>
                </c:pt>
                <c:pt idx="39">
                  <c:v>31.051259999999999</c:v>
                </c:pt>
                <c:pt idx="40">
                  <c:v>19.966049999999999</c:v>
                </c:pt>
                <c:pt idx="41">
                  <c:v>26.03124</c:v>
                </c:pt>
                <c:pt idx="42">
                  <c:v>28.775210000000001</c:v>
                </c:pt>
                <c:pt idx="43">
                  <c:v>29.374310000000001</c:v>
                </c:pt>
                <c:pt idx="44">
                  <c:v>18.868960000000001</c:v>
                </c:pt>
                <c:pt idx="45">
                  <c:v>20.093070000000001</c:v>
                </c:pt>
                <c:pt idx="46">
                  <c:v>22.8673</c:v>
                </c:pt>
                <c:pt idx="47">
                  <c:v>25.292269999999998</c:v>
                </c:pt>
                <c:pt idx="48">
                  <c:v>34.979559999999999</c:v>
                </c:pt>
                <c:pt idx="49">
                  <c:v>37.883380000000002</c:v>
                </c:pt>
                <c:pt idx="50">
                  <c:v>44.293790000000001</c:v>
                </c:pt>
                <c:pt idx="51">
                  <c:v>36.137630000000001</c:v>
                </c:pt>
                <c:pt idx="52">
                  <c:v>47.808680000000003</c:v>
                </c:pt>
                <c:pt idx="53">
                  <c:v>40.869289999999999</c:v>
                </c:pt>
                <c:pt idx="54">
                  <c:v>42.323590000000003</c:v>
                </c:pt>
                <c:pt idx="55">
                  <c:v>43.907420000000002</c:v>
                </c:pt>
                <c:pt idx="56">
                  <c:v>30.24812</c:v>
                </c:pt>
                <c:pt idx="57">
                  <c:v>36.910110000000003</c:v>
                </c:pt>
                <c:pt idx="58">
                  <c:v>44.328580000000002</c:v>
                </c:pt>
                <c:pt idx="59">
                  <c:v>41.928829999999998</c:v>
                </c:pt>
                <c:pt idx="60">
                  <c:v>35.767940000000003</c:v>
                </c:pt>
                <c:pt idx="61">
                  <c:v>33.238590000000002</c:v>
                </c:pt>
                <c:pt idx="62">
                  <c:v>37.826860000000003</c:v>
                </c:pt>
                <c:pt idx="63">
                  <c:v>36.186900000000001</c:v>
                </c:pt>
                <c:pt idx="64">
                  <c:v>26.552060000000001</c:v>
                </c:pt>
                <c:pt idx="65">
                  <c:v>26.39621</c:v>
                </c:pt>
                <c:pt idx="66">
                  <c:v>27.118950000000002</c:v>
                </c:pt>
                <c:pt idx="67">
                  <c:v>31.177610000000001</c:v>
                </c:pt>
                <c:pt idx="68">
                  <c:v>19.528079999999999</c:v>
                </c:pt>
                <c:pt idx="69">
                  <c:v>21.31542</c:v>
                </c:pt>
                <c:pt idx="70">
                  <c:v>25.176159999999999</c:v>
                </c:pt>
                <c:pt idx="71">
                  <c:v>23.129100000000001</c:v>
                </c:pt>
                <c:pt idx="72">
                  <c:v>39.711410000000001</c:v>
                </c:pt>
                <c:pt idx="73">
                  <c:v>36.617579999999997</c:v>
                </c:pt>
                <c:pt idx="74">
                  <c:v>33.83943</c:v>
                </c:pt>
                <c:pt idx="75">
                  <c:v>31.867439999999998</c:v>
                </c:pt>
                <c:pt idx="76">
                  <c:v>33.649810000000002</c:v>
                </c:pt>
                <c:pt idx="77">
                  <c:v>47.051499999999997</c:v>
                </c:pt>
                <c:pt idx="78">
                  <c:v>34.222329999999999</c:v>
                </c:pt>
                <c:pt idx="79">
                  <c:v>33.682310000000001</c:v>
                </c:pt>
                <c:pt idx="80">
                  <c:v>42.7273</c:v>
                </c:pt>
                <c:pt idx="81">
                  <c:v>44.827800000000003</c:v>
                </c:pt>
                <c:pt idx="82">
                  <c:v>43.973399999999998</c:v>
                </c:pt>
                <c:pt idx="83">
                  <c:v>39.204610000000002</c:v>
                </c:pt>
                <c:pt idx="84">
                  <c:v>41.765230000000003</c:v>
                </c:pt>
                <c:pt idx="85">
                  <c:v>39.139429999999997</c:v>
                </c:pt>
                <c:pt idx="86">
                  <c:v>42.075389999999999</c:v>
                </c:pt>
                <c:pt idx="87">
                  <c:v>34.43826</c:v>
                </c:pt>
                <c:pt idx="88">
                  <c:v>36.76914</c:v>
                </c:pt>
                <c:pt idx="89">
                  <c:v>35.588419999999999</c:v>
                </c:pt>
                <c:pt idx="90">
                  <c:v>33.524299999999997</c:v>
                </c:pt>
                <c:pt idx="91">
                  <c:v>34.506149999999998</c:v>
                </c:pt>
                <c:pt idx="92">
                  <c:v>32.133369999999999</c:v>
                </c:pt>
                <c:pt idx="93">
                  <c:v>27.647539999999999</c:v>
                </c:pt>
                <c:pt idx="94">
                  <c:v>29.26801</c:v>
                </c:pt>
                <c:pt idx="95">
                  <c:v>24.844200000000001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5-40D2-B176-605BFA124573}"/>
            </c:ext>
          </c:extLst>
        </c:ser>
        <c:ser>
          <c:idx val="3"/>
          <c:order val="1"/>
          <c:tx>
            <c:strRef>
              <c:f>'Total LMP'!$A$25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'Total LMP'!$B$25:$CS$25</c:f>
              <c:numCache>
                <c:formatCode>General</c:formatCode>
                <c:ptCount val="96"/>
                <c:pt idx="0">
                  <c:v>39.401741680000001</c:v>
                </c:pt>
                <c:pt idx="1">
                  <c:v>36.123799079999998</c:v>
                </c:pt>
                <c:pt idx="2">
                  <c:v>39.028969009999997</c:v>
                </c:pt>
                <c:pt idx="3">
                  <c:v>39.690173520000002</c:v>
                </c:pt>
                <c:pt idx="4">
                  <c:v>22.037368799999999</c:v>
                </c:pt>
                <c:pt idx="5">
                  <c:v>34.826377780000001</c:v>
                </c:pt>
                <c:pt idx="6">
                  <c:v>37.531682439999997</c:v>
                </c:pt>
                <c:pt idx="7">
                  <c:v>39.98465298</c:v>
                </c:pt>
                <c:pt idx="8">
                  <c:v>22.972393090000001</c:v>
                </c:pt>
                <c:pt idx="9">
                  <c:v>28.362337719999999</c:v>
                </c:pt>
                <c:pt idx="10">
                  <c:v>43.885863260000001</c:v>
                </c:pt>
                <c:pt idx="11">
                  <c:v>33.306789139999999</c:v>
                </c:pt>
                <c:pt idx="12">
                  <c:v>26.692858040000001</c:v>
                </c:pt>
                <c:pt idx="13">
                  <c:v>30.90993624</c:v>
                </c:pt>
                <c:pt idx="14">
                  <c:v>50.473789320000002</c:v>
                </c:pt>
                <c:pt idx="15">
                  <c:v>77.250026270000006</c:v>
                </c:pt>
                <c:pt idx="16">
                  <c:v>25.02774913</c:v>
                </c:pt>
                <c:pt idx="17">
                  <c:v>33.672893279999997</c:v>
                </c:pt>
                <c:pt idx="18">
                  <c:v>82.182007519999999</c:v>
                </c:pt>
                <c:pt idx="19">
                  <c:v>25.94348097</c:v>
                </c:pt>
                <c:pt idx="20">
                  <c:v>24.313313529999999</c:v>
                </c:pt>
                <c:pt idx="21">
                  <c:v>47.160533839999999</c:v>
                </c:pt>
                <c:pt idx="22">
                  <c:v>26.815823930000001</c:v>
                </c:pt>
                <c:pt idx="23">
                  <c:v>26.488403250000001</c:v>
                </c:pt>
                <c:pt idx="24">
                  <c:v>30.18560677</c:v>
                </c:pt>
                <c:pt idx="25">
                  <c:v>27.518224530000001</c:v>
                </c:pt>
                <c:pt idx="26">
                  <c:v>30.351158470000001</c:v>
                </c:pt>
                <c:pt idx="27">
                  <c:v>27.11355172</c:v>
                </c:pt>
                <c:pt idx="28">
                  <c:v>29.99902539</c:v>
                </c:pt>
                <c:pt idx="29">
                  <c:v>30.751374500000001</c:v>
                </c:pt>
                <c:pt idx="30">
                  <c:v>30.585501570000002</c:v>
                </c:pt>
                <c:pt idx="31">
                  <c:v>28.62395742</c:v>
                </c:pt>
                <c:pt idx="32">
                  <c:v>30.046157650000001</c:v>
                </c:pt>
                <c:pt idx="33">
                  <c:v>30.53259843</c:v>
                </c:pt>
                <c:pt idx="34">
                  <c:v>30.53484031</c:v>
                </c:pt>
                <c:pt idx="35">
                  <c:v>32.086367930000002</c:v>
                </c:pt>
                <c:pt idx="36">
                  <c:v>26.894454620000001</c:v>
                </c:pt>
                <c:pt idx="37">
                  <c:v>28.176056790000001</c:v>
                </c:pt>
                <c:pt idx="38">
                  <c:v>29.453519</c:v>
                </c:pt>
                <c:pt idx="39">
                  <c:v>31.870798579999999</c:v>
                </c:pt>
                <c:pt idx="40">
                  <c:v>27.693101850000001</c:v>
                </c:pt>
                <c:pt idx="41">
                  <c:v>27.697149830000001</c:v>
                </c:pt>
                <c:pt idx="42">
                  <c:v>28.125336130000001</c:v>
                </c:pt>
                <c:pt idx="43">
                  <c:v>32.34486665</c:v>
                </c:pt>
                <c:pt idx="44">
                  <c:v>26.275239060000001</c:v>
                </c:pt>
                <c:pt idx="45">
                  <c:v>25.045833590000001</c:v>
                </c:pt>
                <c:pt idx="46">
                  <c:v>26.11209397</c:v>
                </c:pt>
                <c:pt idx="47">
                  <c:v>28.285301400000002</c:v>
                </c:pt>
                <c:pt idx="48">
                  <c:v>37.271527280000001</c:v>
                </c:pt>
                <c:pt idx="49">
                  <c:v>37.981611999999998</c:v>
                </c:pt>
                <c:pt idx="50">
                  <c:v>37.596575870000002</c:v>
                </c:pt>
                <c:pt idx="51">
                  <c:v>37.303221010000001</c:v>
                </c:pt>
                <c:pt idx="52">
                  <c:v>37.508731930000003</c:v>
                </c:pt>
                <c:pt idx="53">
                  <c:v>37.596570059999998</c:v>
                </c:pt>
                <c:pt idx="54">
                  <c:v>36.153553080000002</c:v>
                </c:pt>
                <c:pt idx="55">
                  <c:v>37.596568949999998</c:v>
                </c:pt>
                <c:pt idx="56">
                  <c:v>31.48144778</c:v>
                </c:pt>
                <c:pt idx="57">
                  <c:v>34.774984000000003</c:v>
                </c:pt>
                <c:pt idx="58">
                  <c:v>36.121960819999998</c:v>
                </c:pt>
                <c:pt idx="59">
                  <c:v>37.872262249999999</c:v>
                </c:pt>
                <c:pt idx="60">
                  <c:v>35.468027560000003</c:v>
                </c:pt>
                <c:pt idx="61">
                  <c:v>35.928034670000002</c:v>
                </c:pt>
                <c:pt idx="62">
                  <c:v>36.733000570000002</c:v>
                </c:pt>
                <c:pt idx="63">
                  <c:v>38.654374130000001</c:v>
                </c:pt>
                <c:pt idx="64">
                  <c:v>33.973914139999998</c:v>
                </c:pt>
                <c:pt idx="65">
                  <c:v>33.301023460000003</c:v>
                </c:pt>
                <c:pt idx="66">
                  <c:v>36.141137720000003</c:v>
                </c:pt>
                <c:pt idx="67">
                  <c:v>39.5430426</c:v>
                </c:pt>
                <c:pt idx="68">
                  <c:v>29.027205899999998</c:v>
                </c:pt>
                <c:pt idx="69">
                  <c:v>32.636099080000001</c:v>
                </c:pt>
                <c:pt idx="70">
                  <c:v>36.216130640000003</c:v>
                </c:pt>
                <c:pt idx="71">
                  <c:v>40.20275505</c:v>
                </c:pt>
                <c:pt idx="72">
                  <c:v>35.430056389999997</c:v>
                </c:pt>
                <c:pt idx="73">
                  <c:v>34.929301809999998</c:v>
                </c:pt>
                <c:pt idx="74">
                  <c:v>34.564717870000003</c:v>
                </c:pt>
                <c:pt idx="75">
                  <c:v>33.677368899999998</c:v>
                </c:pt>
                <c:pt idx="76">
                  <c:v>34.564743989999997</c:v>
                </c:pt>
                <c:pt idx="77">
                  <c:v>38.86215395</c:v>
                </c:pt>
                <c:pt idx="78">
                  <c:v>37.189114740000001</c:v>
                </c:pt>
                <c:pt idx="79">
                  <c:v>33.455528559999998</c:v>
                </c:pt>
                <c:pt idx="80">
                  <c:v>39.160961700000001</c:v>
                </c:pt>
                <c:pt idx="81">
                  <c:v>39.139103140000003</c:v>
                </c:pt>
                <c:pt idx="82">
                  <c:v>39.160965730000001</c:v>
                </c:pt>
                <c:pt idx="83">
                  <c:v>36.448807160000001</c:v>
                </c:pt>
                <c:pt idx="84">
                  <c:v>37.883267869999997</c:v>
                </c:pt>
                <c:pt idx="85">
                  <c:v>37.370523609999999</c:v>
                </c:pt>
                <c:pt idx="86">
                  <c:v>38.003504569999997</c:v>
                </c:pt>
                <c:pt idx="87">
                  <c:v>38.733279320000001</c:v>
                </c:pt>
                <c:pt idx="88">
                  <c:v>37.48321687</c:v>
                </c:pt>
                <c:pt idx="89">
                  <c:v>36.888551790000001</c:v>
                </c:pt>
                <c:pt idx="90">
                  <c:v>37.707261330000001</c:v>
                </c:pt>
                <c:pt idx="91">
                  <c:v>40.661295639999999</c:v>
                </c:pt>
                <c:pt idx="92">
                  <c:v>36.597492789999997</c:v>
                </c:pt>
                <c:pt idx="93">
                  <c:v>37.245740349999998</c:v>
                </c:pt>
                <c:pt idx="94">
                  <c:v>40.73176385</c:v>
                </c:pt>
                <c:pt idx="95">
                  <c:v>35.326102599999999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5-40D2-B176-605BFA12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669472"/>
        <c:axId val="1854568576"/>
      </c:lineChart>
      <c:catAx>
        <c:axId val="161466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68576"/>
        <c:crosses val="autoZero"/>
        <c:auto val="1"/>
        <c:lblAlgn val="ctr"/>
        <c:lblOffset val="100"/>
        <c:noMultiLvlLbl val="0"/>
      </c:catAx>
      <c:valAx>
        <c:axId val="18545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676275</xdr:colOff>
      <xdr:row>1</xdr:row>
      <xdr:rowOff>0</xdr:rowOff>
    </xdr:from>
    <xdr:to>
      <xdr:col>21</xdr:col>
      <xdr:colOff>342900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E0135-CF63-40BB-8B4A-166129B8E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</xdr:colOff>
      <xdr:row>33</xdr:row>
      <xdr:rowOff>182032</xdr:rowOff>
    </xdr:from>
    <xdr:to>
      <xdr:col>6</xdr:col>
      <xdr:colOff>76200</xdr:colOff>
      <xdr:row>52</xdr:row>
      <xdr:rowOff>71966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F823C-5A76-4D5F-9176-F706F1C58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82551</xdr:colOff>
      <xdr:row>34</xdr:row>
      <xdr:rowOff>0</xdr:rowOff>
    </xdr:from>
    <xdr:to>
      <xdr:col>13</xdr:col>
      <xdr:colOff>150284</xdr:colOff>
      <xdr:row>52</xdr:row>
      <xdr:rowOff>71967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C63117-6397-4827-B67B-A5617E2AB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52</xdr:row>
      <xdr:rowOff>80435</xdr:rowOff>
    </xdr:from>
    <xdr:to>
      <xdr:col>6</xdr:col>
      <xdr:colOff>84667</xdr:colOff>
      <xdr:row>67</xdr:row>
      <xdr:rowOff>93135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875031-BF7D-4047-B7DF-00D1213CF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82550</xdr:colOff>
      <xdr:row>52</xdr:row>
      <xdr:rowOff>84666</xdr:rowOff>
    </xdr:from>
    <xdr:to>
      <xdr:col>13</xdr:col>
      <xdr:colOff>150283</xdr:colOff>
      <xdr:row>67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AC2100-045E-40E4-97C0-2A261E07A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160866</xdr:colOff>
      <xdr:row>33</xdr:row>
      <xdr:rowOff>182032</xdr:rowOff>
    </xdr:from>
    <xdr:to>
      <xdr:col>20</xdr:col>
      <xdr:colOff>192614</xdr:colOff>
      <xdr:row>52</xdr:row>
      <xdr:rowOff>80434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D0CD9E-6368-497C-B87C-9A7A12852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/Box%20Sync/CPP%20Trading/Data/Calibration%20v1/Model%20in%20MATLAB/Model%20Results/Results%20Summary_Total_LMP_2017_tem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/Box%20Sync/CPP%20Trading/Data/Calibration%20v1/Model%20in%20MATLAB/Results%20from%20Scaler%20Search/Results%20Compare_r_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 expansion"/>
      <sheetName val="generation PA and RPJM (2)"/>
      <sheetName val="ex states gen"/>
      <sheetName val="Sheet1"/>
      <sheetName val="REC prices"/>
      <sheetName val="generation PA and RPJM"/>
      <sheetName val="capacity"/>
      <sheetName val="Total LMP"/>
      <sheetName val="REC &amp; SREC"/>
      <sheetName val="Congestion LMP"/>
      <sheetName val="generation PJM"/>
      <sheetName val="load"/>
      <sheetName val="Emission"/>
      <sheetName val="RPS constrai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B4">
            <v>41133.70426287</v>
          </cell>
          <cell r="C4">
            <v>54418.603960050001</v>
          </cell>
          <cell r="D4">
            <v>6501572.7350283395</v>
          </cell>
          <cell r="E4">
            <v>2277127.4005541899</v>
          </cell>
          <cell r="F4">
            <v>137826.88853232999</v>
          </cell>
          <cell r="G4">
            <v>1344069.62820766</v>
          </cell>
          <cell r="H4">
            <v>33510.000907529997</v>
          </cell>
          <cell r="I4">
            <v>1328716.2272447699</v>
          </cell>
          <cell r="J4">
            <v>899713.45107164001</v>
          </cell>
          <cell r="K4">
            <v>3293539.25669561</v>
          </cell>
          <cell r="L4">
            <v>4906294.9223327301</v>
          </cell>
          <cell r="M4">
            <v>170792.48317985001</v>
          </cell>
          <cell r="N4">
            <v>3917055.54710009</v>
          </cell>
          <cell r="O4">
            <v>2986949.3822808601</v>
          </cell>
        </row>
        <row r="5">
          <cell r="B5">
            <v>54517.879760479998</v>
          </cell>
          <cell r="C5">
            <v>459183.98689265002</v>
          </cell>
          <cell r="D5">
            <v>2143072.60807428</v>
          </cell>
          <cell r="E5">
            <v>902267.48055851995</v>
          </cell>
          <cell r="F5">
            <v>3122546.8897984098</v>
          </cell>
          <cell r="G5">
            <v>3565202.1089973301</v>
          </cell>
          <cell r="H5">
            <v>122745.31135049999</v>
          </cell>
          <cell r="I5">
            <v>697313.63707844005</v>
          </cell>
          <cell r="J5">
            <v>4947782.1153246304</v>
          </cell>
          <cell r="K5">
            <v>25621386.746022802</v>
          </cell>
          <cell r="L5">
            <v>43397545.749645904</v>
          </cell>
          <cell r="M5">
            <v>595179.38557845005</v>
          </cell>
          <cell r="N5">
            <v>13970898.383734999</v>
          </cell>
          <cell r="O5">
            <v>24131177.9729123</v>
          </cell>
        </row>
        <row r="6">
          <cell r="B6">
            <v>0</v>
          </cell>
          <cell r="C6">
            <v>20303.259289559999</v>
          </cell>
          <cell r="D6">
            <v>5508.5989502700004</v>
          </cell>
          <cell r="E6">
            <v>4297.9442956599996</v>
          </cell>
          <cell r="F6">
            <v>0</v>
          </cell>
          <cell r="G6">
            <v>128146.53601878</v>
          </cell>
          <cell r="H6">
            <v>0</v>
          </cell>
          <cell r="I6">
            <v>292751.47298894002</v>
          </cell>
          <cell r="J6">
            <v>352946.7058466</v>
          </cell>
          <cell r="K6">
            <v>48427.649986889999</v>
          </cell>
          <cell r="L6">
            <v>74804.887547160004</v>
          </cell>
          <cell r="M6">
            <v>0</v>
          </cell>
          <cell r="N6">
            <v>66769.667081849999</v>
          </cell>
          <cell r="O6">
            <v>139.20379366</v>
          </cell>
        </row>
        <row r="10">
          <cell r="E10"/>
          <cell r="F10"/>
          <cell r="M10"/>
          <cell r="N10"/>
          <cell r="O10"/>
        </row>
        <row r="11">
          <cell r="E11"/>
          <cell r="F11"/>
          <cell r="M11"/>
          <cell r="N11"/>
          <cell r="O11"/>
        </row>
        <row r="12">
          <cell r="E12">
            <v>0</v>
          </cell>
          <cell r="F12">
            <v>0</v>
          </cell>
          <cell r="L12">
            <v>6772463.5524037834</v>
          </cell>
          <cell r="M12">
            <v>0</v>
          </cell>
          <cell r="N12">
            <v>0</v>
          </cell>
          <cell r="O1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Ps Energy LMP"/>
      <sheetName val="model cap and gen"/>
      <sheetName val="LMPs with constraint"/>
      <sheetName val="Scaler"/>
      <sheetName val="Congestion LMP"/>
      <sheetName val="load"/>
    </sheetNames>
    <sheetDataSet>
      <sheetData sheetId="0"/>
      <sheetData sheetId="1"/>
      <sheetData sheetId="2">
        <row r="98">
          <cell r="B98">
            <v>3.7526833895231988</v>
          </cell>
        </row>
      </sheetData>
      <sheetData sheetId="3"/>
      <sheetData sheetId="4"/>
      <sheetData sheetId="5">
        <row r="3">
          <cell r="B3">
            <v>16475.729673590002</v>
          </cell>
          <cell r="C3">
            <v>16041.390739889999</v>
          </cell>
          <cell r="D3">
            <v>16617.29754698</v>
          </cell>
          <cell r="E3">
            <v>16850.606663179999</v>
          </cell>
          <cell r="F3">
            <v>15801.791223239999</v>
          </cell>
          <cell r="G3">
            <v>16828.104854329998</v>
          </cell>
          <cell r="H3">
            <v>15317.957707170001</v>
          </cell>
          <cell r="I3">
            <v>15307.389023780001</v>
          </cell>
          <cell r="J3">
            <v>14761.79709305</v>
          </cell>
          <cell r="K3">
            <v>14792.392355550001</v>
          </cell>
          <cell r="L3">
            <v>14542.07985296</v>
          </cell>
          <cell r="M3">
            <v>13891.34376306</v>
          </cell>
          <cell r="N3">
            <v>12745.065096660001</v>
          </cell>
          <cell r="O3">
            <v>13083.78277503</v>
          </cell>
          <cell r="P3">
            <v>12583.507810229999</v>
          </cell>
          <cell r="Q3">
            <v>11928.06233054</v>
          </cell>
          <cell r="R3">
            <v>11512.227860110001</v>
          </cell>
          <cell r="S3">
            <v>10970.40627329</v>
          </cell>
          <cell r="T3">
            <v>10704.724754790001</v>
          </cell>
          <cell r="U3">
            <v>10365.014988610001</v>
          </cell>
          <cell r="V3">
            <v>9805.4746174899992</v>
          </cell>
          <cell r="W3">
            <v>9568.3132515100006</v>
          </cell>
          <cell r="X3">
            <v>8962.2962474100004</v>
          </cell>
          <cell r="Y3">
            <v>8489.1010516299993</v>
          </cell>
          <cell r="Z3">
            <v>13450.18721975</v>
          </cell>
          <cell r="AA3">
            <v>15358.909673300001</v>
          </cell>
          <cell r="AB3">
            <v>16566.206407270001</v>
          </cell>
          <cell r="AC3">
            <v>14423.84159536</v>
          </cell>
          <cell r="AD3">
            <v>11898.84890184</v>
          </cell>
          <cell r="AE3">
            <v>13849.10857697</v>
          </cell>
          <cell r="AF3">
            <v>13168.20534407</v>
          </cell>
          <cell r="AG3">
            <v>14574.9497579</v>
          </cell>
          <cell r="AH3">
            <v>11886.70213233</v>
          </cell>
          <cell r="AI3">
            <v>12272.834344700001</v>
          </cell>
          <cell r="AJ3">
            <v>11739.608553620001</v>
          </cell>
          <cell r="AK3">
            <v>12538.1999989</v>
          </cell>
          <cell r="AL3">
            <v>10242.005298350001</v>
          </cell>
          <cell r="AM3">
            <v>10850.75576045</v>
          </cell>
          <cell r="AN3">
            <v>10917.14694635</v>
          </cell>
          <cell r="AO3">
            <v>10405.181349500001</v>
          </cell>
          <cell r="AP3">
            <v>8971.0254067599999</v>
          </cell>
          <cell r="AQ3">
            <v>9397.6134285499993</v>
          </cell>
          <cell r="AR3">
            <v>9364.9025316700008</v>
          </cell>
          <cell r="AS3">
            <v>9094.8823189399991</v>
          </cell>
          <cell r="AT3">
            <v>7538.6396081499997</v>
          </cell>
          <cell r="AU3">
            <v>7850.7897204999999</v>
          </cell>
          <cell r="AV3">
            <v>7687.6715595699998</v>
          </cell>
          <cell r="AW3">
            <v>7499.6306810200003</v>
          </cell>
          <cell r="AX3">
            <v>19127.865262809999</v>
          </cell>
          <cell r="AY3">
            <v>19009.819170369999</v>
          </cell>
          <cell r="AZ3">
            <v>18542.828121840001</v>
          </cell>
          <cell r="BA3">
            <v>19073.65276452</v>
          </cell>
          <cell r="BB3">
            <v>18551.672025439999</v>
          </cell>
          <cell r="BC3">
            <v>17574.338190670001</v>
          </cell>
          <cell r="BD3">
            <v>17484.355351089998</v>
          </cell>
          <cell r="BE3">
            <v>18421.33659024</v>
          </cell>
          <cell r="BF3">
            <v>17496.846450860001</v>
          </cell>
          <cell r="BG3">
            <v>16541.301827470001</v>
          </cell>
          <cell r="BH3">
            <v>16448.39196379</v>
          </cell>
          <cell r="BI3">
            <v>16869.52171533</v>
          </cell>
          <cell r="BJ3">
            <v>14994.64487663</v>
          </cell>
          <cell r="BK3">
            <v>14712.15722218</v>
          </cell>
          <cell r="BL3">
            <v>14940.56774472</v>
          </cell>
          <cell r="BM3">
            <v>14786.34556625</v>
          </cell>
          <cell r="BN3">
            <v>12337.854400820001</v>
          </cell>
          <cell r="BO3">
            <v>12114.85439782</v>
          </cell>
          <cell r="BP3">
            <v>11933.92124845</v>
          </cell>
          <cell r="BQ3">
            <v>11904.43462645</v>
          </cell>
          <cell r="BR3">
            <v>9477.9513404000008</v>
          </cell>
          <cell r="BS3">
            <v>9759.4203166999996</v>
          </cell>
          <cell r="BT3">
            <v>9201.6742230500004</v>
          </cell>
          <cell r="BU3">
            <v>8964.7722259500006</v>
          </cell>
          <cell r="BV3">
            <v>16947.640115360002</v>
          </cell>
          <cell r="BW3">
            <v>16408.80607128</v>
          </cell>
          <cell r="BX3">
            <v>16942.809306110001</v>
          </cell>
          <cell r="BY3">
            <v>15972.465369039999</v>
          </cell>
          <cell r="BZ3">
            <v>14782.883587730001</v>
          </cell>
          <cell r="CA3">
            <v>14207.677966540001</v>
          </cell>
          <cell r="CB3">
            <v>14961.47606379</v>
          </cell>
          <cell r="CC3">
            <v>14400.868880530001</v>
          </cell>
          <cell r="CD3">
            <v>12706.72022071</v>
          </cell>
          <cell r="CE3">
            <v>13037.88662084</v>
          </cell>
          <cell r="CF3">
            <v>13337.545950850001</v>
          </cell>
          <cell r="CG3">
            <v>12942.24241151</v>
          </cell>
          <cell r="CH3">
            <v>11501.585363939999</v>
          </cell>
          <cell r="CI3">
            <v>11725.33635118</v>
          </cell>
          <cell r="CJ3">
            <v>11314.28057196</v>
          </cell>
          <cell r="CK3">
            <v>10937.24570096</v>
          </cell>
          <cell r="CL3">
            <v>9968.6490737299991</v>
          </cell>
          <cell r="CM3">
            <v>9668.9044491500008</v>
          </cell>
          <cell r="CN3">
            <v>10160.185713520001</v>
          </cell>
          <cell r="CO3">
            <v>9798.0272823699997</v>
          </cell>
          <cell r="CP3">
            <v>8341.7928466199992</v>
          </cell>
          <cell r="CQ3">
            <v>8312.21490266</v>
          </cell>
          <cell r="CR3">
            <v>8134.7072564299997</v>
          </cell>
          <cell r="CS3">
            <v>7738.4278893500004</v>
          </cell>
        </row>
        <row r="4">
          <cell r="B4">
            <v>9505.5346700200007</v>
          </cell>
          <cell r="C4">
            <v>9509.5166381700001</v>
          </cell>
          <cell r="D4">
            <v>9628.8357211099992</v>
          </cell>
          <cell r="E4">
            <v>9768.4442633500003</v>
          </cell>
          <cell r="F4">
            <v>9250.5661383200004</v>
          </cell>
          <cell r="G4">
            <v>9167.5527130099999</v>
          </cell>
          <cell r="H4">
            <v>9000.8093057799997</v>
          </cell>
          <cell r="I4">
            <v>9190.2596036399991</v>
          </cell>
          <cell r="J4">
            <v>8636.7383632100009</v>
          </cell>
          <cell r="K4">
            <v>8445.9767785299991</v>
          </cell>
          <cell r="L4">
            <v>8527.8732042800002</v>
          </cell>
          <cell r="M4">
            <v>8301.0252158099993</v>
          </cell>
          <cell r="N4">
            <v>7533.98517644</v>
          </cell>
          <cell r="O4">
            <v>7604.1239968500004</v>
          </cell>
          <cell r="P4">
            <v>7566.4169370899999</v>
          </cell>
          <cell r="Q4">
            <v>7459.4887321899996</v>
          </cell>
          <cell r="R4">
            <v>6669.0819357099999</v>
          </cell>
          <cell r="S4">
            <v>6527.9057414999997</v>
          </cell>
          <cell r="T4">
            <v>6547.1352510200004</v>
          </cell>
          <cell r="U4">
            <v>6614.6081389299998</v>
          </cell>
          <cell r="V4">
            <v>5743.1552474800001</v>
          </cell>
          <cell r="W4">
            <v>5700.2287407399999</v>
          </cell>
          <cell r="X4">
            <v>5742.6078691599996</v>
          </cell>
          <cell r="Y4">
            <v>5575.4055936000004</v>
          </cell>
          <cell r="Z4">
            <v>8506.9426956099996</v>
          </cell>
          <cell r="AA4">
            <v>9171.6352651399993</v>
          </cell>
          <cell r="AB4">
            <v>9511.9338669099998</v>
          </cell>
          <cell r="AC4">
            <v>8484.6226257599992</v>
          </cell>
          <cell r="AD4">
            <v>7698.97082563</v>
          </cell>
          <cell r="AE4">
            <v>8143.5385438800004</v>
          </cell>
          <cell r="AF4">
            <v>8059.8128655</v>
          </cell>
          <cell r="AG4">
            <v>8292.0738764599992</v>
          </cell>
          <cell r="AH4">
            <v>7283.9018300500002</v>
          </cell>
          <cell r="AI4">
            <v>7419.7734394600002</v>
          </cell>
          <cell r="AJ4">
            <v>7138.9267941199996</v>
          </cell>
          <cell r="AK4">
            <v>7298.1082053</v>
          </cell>
          <cell r="AL4">
            <v>6620.3076677099998</v>
          </cell>
          <cell r="AM4">
            <v>6736.8605136699998</v>
          </cell>
          <cell r="AN4">
            <v>6709.3803853999998</v>
          </cell>
          <cell r="AO4">
            <v>6524.72065329</v>
          </cell>
          <cell r="AP4">
            <v>5820.4790853699997</v>
          </cell>
          <cell r="AQ4">
            <v>5936.7468051599999</v>
          </cell>
          <cell r="AR4">
            <v>5908.7806069600001</v>
          </cell>
          <cell r="AS4">
            <v>5893.0676422799997</v>
          </cell>
          <cell r="AT4">
            <v>5006.2982916600004</v>
          </cell>
          <cell r="AU4">
            <v>5030.8727752499999</v>
          </cell>
          <cell r="AV4">
            <v>4893.7357904700002</v>
          </cell>
          <cell r="AW4">
            <v>4963.9144484899998</v>
          </cell>
          <cell r="AX4">
            <v>10984.22694687</v>
          </cell>
          <cell r="AY4">
            <v>10498.77112813</v>
          </cell>
          <cell r="AZ4">
            <v>10521.40829266</v>
          </cell>
          <cell r="BA4">
            <v>10656.807513420001</v>
          </cell>
          <cell r="BB4">
            <v>10192.0310711</v>
          </cell>
          <cell r="BC4">
            <v>9508.3735789500006</v>
          </cell>
          <cell r="BD4">
            <v>9663.4132998999994</v>
          </cell>
          <cell r="BE4">
            <v>9843.4731459899995</v>
          </cell>
          <cell r="BF4">
            <v>9503.4624913400003</v>
          </cell>
          <cell r="BG4">
            <v>9323.6473842199994</v>
          </cell>
          <cell r="BH4">
            <v>9465.91701603</v>
          </cell>
          <cell r="BI4">
            <v>9265.3288998000007</v>
          </cell>
          <cell r="BJ4">
            <v>8253.1849011499999</v>
          </cell>
          <cell r="BK4">
            <v>8396.5935558799993</v>
          </cell>
          <cell r="BL4">
            <v>8543.8450618299994</v>
          </cell>
          <cell r="BM4">
            <v>8463.0278537499998</v>
          </cell>
          <cell r="BN4">
            <v>7329.4543512999999</v>
          </cell>
          <cell r="BO4">
            <v>6822.1576956099998</v>
          </cell>
          <cell r="BP4">
            <v>6946.5907524000004</v>
          </cell>
          <cell r="BQ4">
            <v>7088.1210756</v>
          </cell>
          <cell r="BR4">
            <v>5697.5814952600003</v>
          </cell>
          <cell r="BS4">
            <v>5611.6981201099998</v>
          </cell>
          <cell r="BT4">
            <v>5540.8378245499998</v>
          </cell>
          <cell r="BU4">
            <v>5545.21805726</v>
          </cell>
          <cell r="BV4">
            <v>9670.3459701899992</v>
          </cell>
          <cell r="BW4">
            <v>9483.9274881300007</v>
          </cell>
          <cell r="BX4">
            <v>9790.3827936199996</v>
          </cell>
          <cell r="BY4">
            <v>9196.3169503499994</v>
          </cell>
          <cell r="BZ4">
            <v>8818.6035257099993</v>
          </cell>
          <cell r="CA4">
            <v>8690.4814291599996</v>
          </cell>
          <cell r="CB4">
            <v>8758.0340962499995</v>
          </cell>
          <cell r="CC4">
            <v>8519.1273321699991</v>
          </cell>
          <cell r="CD4">
            <v>7871.07193766</v>
          </cell>
          <cell r="CE4">
            <v>7870.9199091</v>
          </cell>
          <cell r="CF4">
            <v>7895.8716605899999</v>
          </cell>
          <cell r="CG4">
            <v>7773.9660922700004</v>
          </cell>
          <cell r="CH4">
            <v>6907.3835202700002</v>
          </cell>
          <cell r="CI4">
            <v>7184.0602364699998</v>
          </cell>
          <cell r="CJ4">
            <v>6934.1287945399999</v>
          </cell>
          <cell r="CK4">
            <v>6800.7681442599996</v>
          </cell>
          <cell r="CL4">
            <v>6146.9767342599998</v>
          </cell>
          <cell r="CM4">
            <v>5996.6102197500004</v>
          </cell>
          <cell r="CN4">
            <v>6343.9534443599996</v>
          </cell>
          <cell r="CO4">
            <v>6238.12722089</v>
          </cell>
          <cell r="CP4">
            <v>5159.7504212200001</v>
          </cell>
          <cell r="CQ4">
            <v>5330.1616087800003</v>
          </cell>
          <cell r="CR4">
            <v>5235.2571458000002</v>
          </cell>
          <cell r="CS4">
            <v>5103.9020826400001</v>
          </cell>
        </row>
        <row r="5">
          <cell r="B5">
            <v>15520.257756409999</v>
          </cell>
          <cell r="C5">
            <v>14454.444635559999</v>
          </cell>
          <cell r="D5">
            <v>15660.44487119</v>
          </cell>
          <cell r="E5">
            <v>15659.45157535</v>
          </cell>
          <cell r="F5">
            <v>14213.67451757</v>
          </cell>
          <cell r="G5">
            <v>15810.423491670001</v>
          </cell>
          <cell r="H5">
            <v>14346.535118240001</v>
          </cell>
          <cell r="I5">
            <v>14214.533494589999</v>
          </cell>
          <cell r="J5">
            <v>13381.44001163</v>
          </cell>
          <cell r="K5">
            <v>13724.83854809</v>
          </cell>
          <cell r="L5">
            <v>13377.17119331</v>
          </cell>
          <cell r="M5">
            <v>12887.372100709999</v>
          </cell>
          <cell r="N5">
            <v>12174.59639844</v>
          </cell>
          <cell r="O5">
            <v>11949.888871450001</v>
          </cell>
          <cell r="P5">
            <v>11683.61687079</v>
          </cell>
          <cell r="Q5">
            <v>11442.626629730001</v>
          </cell>
          <cell r="R5">
            <v>10887.59578206</v>
          </cell>
          <cell r="S5">
            <v>10295.878792609999</v>
          </cell>
          <cell r="T5">
            <v>10223.145151160001</v>
          </cell>
          <cell r="U5">
            <v>10215.94092434</v>
          </cell>
          <cell r="V5">
            <v>9474.4747690900003</v>
          </cell>
          <cell r="W5">
            <v>9100.83954997</v>
          </cell>
          <cell r="X5">
            <v>8815.8919285299999</v>
          </cell>
          <cell r="Y5">
            <v>8579.8896605699993</v>
          </cell>
          <cell r="Z5">
            <v>15259.88295693</v>
          </cell>
          <cell r="AA5">
            <v>17218.100500469998</v>
          </cell>
          <cell r="AB5">
            <v>18638.54463851</v>
          </cell>
          <cell r="AC5">
            <v>16690.61572609</v>
          </cell>
          <cell r="AD5">
            <v>12798.987941130001</v>
          </cell>
          <cell r="AE5">
            <v>14865.464106560001</v>
          </cell>
          <cell r="AF5">
            <v>14677.951802129999</v>
          </cell>
          <cell r="AG5">
            <v>16498.64700248</v>
          </cell>
          <cell r="AH5">
            <v>12456.60906818</v>
          </cell>
          <cell r="AI5">
            <v>13404.35983066</v>
          </cell>
          <cell r="AJ5">
            <v>13179.370051649999</v>
          </cell>
          <cell r="AK5">
            <v>13420.839693849999</v>
          </cell>
          <cell r="AL5">
            <v>10743.04431436</v>
          </cell>
          <cell r="AM5">
            <v>10726.08646724</v>
          </cell>
          <cell r="AN5">
            <v>10563.411680769999</v>
          </cell>
          <cell r="AO5">
            <v>10208.840674679999</v>
          </cell>
          <cell r="AP5">
            <v>9291.0244029200003</v>
          </cell>
          <cell r="AQ5">
            <v>9255.4683005099996</v>
          </cell>
          <cell r="AR5">
            <v>9351.9451362599993</v>
          </cell>
          <cell r="AS5">
            <v>9260.2524081899992</v>
          </cell>
          <cell r="AT5">
            <v>7922.0507597799997</v>
          </cell>
          <cell r="AU5">
            <v>7833.9756464000002</v>
          </cell>
          <cell r="AV5">
            <v>7734.2108355700002</v>
          </cell>
          <cell r="AW5">
            <v>7643.0475920600002</v>
          </cell>
          <cell r="AX5">
            <v>22384.156668340001</v>
          </cell>
          <cell r="AY5">
            <v>23473.75068605</v>
          </cell>
          <cell r="AZ5">
            <v>22980.27543378</v>
          </cell>
          <cell r="BA5">
            <v>23900.816860539999</v>
          </cell>
          <cell r="BB5">
            <v>22360.984081949999</v>
          </cell>
          <cell r="BC5">
            <v>20766.93046426</v>
          </cell>
          <cell r="BD5">
            <v>20962.046686360001</v>
          </cell>
          <cell r="BE5">
            <v>22097.161594730002</v>
          </cell>
          <cell r="BF5">
            <v>20748.11306458</v>
          </cell>
          <cell r="BG5">
            <v>19157.191843529999</v>
          </cell>
          <cell r="BH5">
            <v>18796.677135900001</v>
          </cell>
          <cell r="BI5">
            <v>20108.762572939999</v>
          </cell>
          <cell r="BJ5">
            <v>16412.795162080001</v>
          </cell>
          <cell r="BK5">
            <v>16580.234482700002</v>
          </cell>
          <cell r="BL5">
            <v>16673.5843786</v>
          </cell>
          <cell r="BM5">
            <v>16874.187075850001</v>
          </cell>
          <cell r="BN5">
            <v>12912.066489860001</v>
          </cell>
          <cell r="BO5">
            <v>13023.48351348</v>
          </cell>
          <cell r="BP5">
            <v>12886.148359389999</v>
          </cell>
          <cell r="BQ5">
            <v>12885.65293409</v>
          </cell>
          <cell r="BR5">
            <v>9729.8314256199992</v>
          </cell>
          <cell r="BS5">
            <v>10293.98473029</v>
          </cell>
          <cell r="BT5">
            <v>9564.5258525699992</v>
          </cell>
          <cell r="BU5">
            <v>9548.2614719499998</v>
          </cell>
          <cell r="BV5">
            <v>15905.464750159999</v>
          </cell>
          <cell r="BW5">
            <v>15475.02321865</v>
          </cell>
          <cell r="BX5">
            <v>15508.742084019999</v>
          </cell>
          <cell r="BY5">
            <v>15811.27601018</v>
          </cell>
          <cell r="BZ5">
            <v>13292.444343409999</v>
          </cell>
          <cell r="CA5">
            <v>13482.58431403</v>
          </cell>
          <cell r="CB5">
            <v>13910.511838570001</v>
          </cell>
          <cell r="CC5">
            <v>14419.35277618</v>
          </cell>
          <cell r="CD5">
            <v>11806.132050550001</v>
          </cell>
          <cell r="CE5">
            <v>12103.498162870001</v>
          </cell>
          <cell r="CF5">
            <v>12391.977070229999</v>
          </cell>
          <cell r="CG5">
            <v>12712.693870659999</v>
          </cell>
          <cell r="CH5">
            <v>10648.790207489999</v>
          </cell>
          <cell r="CI5">
            <v>10946.35830614</v>
          </cell>
          <cell r="CJ5">
            <v>10806.30303366</v>
          </cell>
          <cell r="CK5">
            <v>10935.050347169999</v>
          </cell>
          <cell r="CL5">
            <v>9222.3749313600001</v>
          </cell>
          <cell r="CM5">
            <v>9190.1113467600007</v>
          </cell>
          <cell r="CN5">
            <v>9730.0675251499997</v>
          </cell>
          <cell r="CO5">
            <v>9657.7011392599998</v>
          </cell>
          <cell r="CP5">
            <v>8152.5091125999998</v>
          </cell>
          <cell r="CQ5">
            <v>7962.6456074899997</v>
          </cell>
          <cell r="CR5">
            <v>7969.7402107400003</v>
          </cell>
          <cell r="CS5">
            <v>7804.16514921</v>
          </cell>
        </row>
        <row r="6">
          <cell r="B6">
            <v>29456.101063720002</v>
          </cell>
          <cell r="C6">
            <v>29816.05553736</v>
          </cell>
          <cell r="D6">
            <v>30527.850646039999</v>
          </cell>
          <cell r="E6">
            <v>30532.81298622</v>
          </cell>
          <cell r="F6">
            <v>27867.542968049998</v>
          </cell>
          <cell r="G6">
            <v>29388.74392234</v>
          </cell>
          <cell r="H6">
            <v>27491.431882149998</v>
          </cell>
          <cell r="I6">
            <v>26784.78503268</v>
          </cell>
          <cell r="J6">
            <v>25466.942947510001</v>
          </cell>
          <cell r="K6">
            <v>26357.432069040002</v>
          </cell>
          <cell r="L6">
            <v>25259.987974939999</v>
          </cell>
          <cell r="M6">
            <v>23613.235306570001</v>
          </cell>
          <cell r="N6">
            <v>19982.45098627</v>
          </cell>
          <cell r="O6">
            <v>22696.872197559998</v>
          </cell>
          <cell r="P6">
            <v>20747.996720039999</v>
          </cell>
          <cell r="Q6">
            <v>20010.572128799999</v>
          </cell>
          <cell r="R6">
            <v>18414.677052089999</v>
          </cell>
          <cell r="S6">
            <v>18043.285510540001</v>
          </cell>
          <cell r="T6">
            <v>18211.102293060001</v>
          </cell>
          <cell r="U6">
            <v>17373.78853261</v>
          </cell>
          <cell r="V6">
            <v>16008.442397889999</v>
          </cell>
          <cell r="W6">
            <v>15905.777818320001</v>
          </cell>
          <cell r="X6">
            <v>14906.93735486</v>
          </cell>
          <cell r="Y6">
            <v>14472.356152230001</v>
          </cell>
          <cell r="Z6">
            <v>24720.91710418</v>
          </cell>
          <cell r="AA6">
            <v>25988.847790839998</v>
          </cell>
          <cell r="AB6">
            <v>27100.64604449</v>
          </cell>
          <cell r="AC6">
            <v>26488.365320739998</v>
          </cell>
          <cell r="AD6">
            <v>24830.82866024</v>
          </cell>
          <cell r="AE6">
            <v>22794.81449447</v>
          </cell>
          <cell r="AF6">
            <v>24677.039139730001</v>
          </cell>
          <cell r="AG6">
            <v>25207.42987063</v>
          </cell>
          <cell r="AH6">
            <v>20902.968537479999</v>
          </cell>
          <cell r="AI6">
            <v>21554.174122190001</v>
          </cell>
          <cell r="AJ6">
            <v>22782.55933258</v>
          </cell>
          <cell r="AK6">
            <v>21277.023200759999</v>
          </cell>
          <cell r="AL6">
            <v>18048.84928441</v>
          </cell>
          <cell r="AM6">
            <v>17747.603043399999</v>
          </cell>
          <cell r="AN6">
            <v>17395.064172409999</v>
          </cell>
          <cell r="AO6">
            <v>16919.151065710001</v>
          </cell>
          <cell r="AP6">
            <v>15244.07016227</v>
          </cell>
          <cell r="AQ6">
            <v>15471.31379135</v>
          </cell>
          <cell r="AR6">
            <v>15324.29881514</v>
          </cell>
          <cell r="AS6">
            <v>15403.768746739999</v>
          </cell>
          <cell r="AT6">
            <v>12649.317744919999</v>
          </cell>
          <cell r="AU6">
            <v>12758.766306940001</v>
          </cell>
          <cell r="AV6">
            <v>12561.599848379999</v>
          </cell>
          <cell r="AW6">
            <v>12728.03026917</v>
          </cell>
          <cell r="AX6">
            <v>34169.730149039999</v>
          </cell>
          <cell r="AY6">
            <v>34663.427958690001</v>
          </cell>
          <cell r="AZ6">
            <v>33606.847836749999</v>
          </cell>
          <cell r="BA6">
            <v>33616.255659219998</v>
          </cell>
          <cell r="BB6">
            <v>33438.000982290003</v>
          </cell>
          <cell r="BC6">
            <v>32070.967317310002</v>
          </cell>
          <cell r="BD6">
            <v>30526.73802384</v>
          </cell>
          <cell r="BE6">
            <v>32652.628169420001</v>
          </cell>
          <cell r="BF6">
            <v>30284.970766810002</v>
          </cell>
          <cell r="BG6">
            <v>29762.047569319999</v>
          </cell>
          <cell r="BH6">
            <v>29018.436631529999</v>
          </cell>
          <cell r="BI6">
            <v>29826.62973275</v>
          </cell>
          <cell r="BJ6">
            <v>24512.924737099998</v>
          </cell>
          <cell r="BK6">
            <v>25770.577968239999</v>
          </cell>
          <cell r="BL6">
            <v>25956.699377789999</v>
          </cell>
          <cell r="BM6">
            <v>25563.550567530001</v>
          </cell>
          <cell r="BN6">
            <v>20110.830755570001</v>
          </cell>
          <cell r="BO6">
            <v>20457.435809300001</v>
          </cell>
          <cell r="BP6">
            <v>20197.7690392</v>
          </cell>
          <cell r="BQ6">
            <v>20624.579612500002</v>
          </cell>
          <cell r="BR6">
            <v>15250.048943190001</v>
          </cell>
          <cell r="BS6">
            <v>16222.69325473</v>
          </cell>
          <cell r="BT6">
            <v>15916.645639419999</v>
          </cell>
          <cell r="BU6">
            <v>15678.896666729999</v>
          </cell>
          <cell r="BV6">
            <v>27807.371484560001</v>
          </cell>
          <cell r="BW6">
            <v>27984.323158949999</v>
          </cell>
          <cell r="BX6">
            <v>29357.505688509998</v>
          </cell>
          <cell r="BY6">
            <v>27342.1121231</v>
          </cell>
          <cell r="BZ6">
            <v>23460.05516236</v>
          </cell>
          <cell r="CA6">
            <v>22867.309763910001</v>
          </cell>
          <cell r="CB6">
            <v>25089.446258489999</v>
          </cell>
          <cell r="CC6">
            <v>23543.649558339999</v>
          </cell>
          <cell r="CD6">
            <v>20363.768881060001</v>
          </cell>
          <cell r="CE6">
            <v>21040.04544442</v>
          </cell>
          <cell r="CF6">
            <v>20816.299670429999</v>
          </cell>
          <cell r="CG6">
            <v>21023.173844299999</v>
          </cell>
          <cell r="CH6">
            <v>18785.428043579999</v>
          </cell>
          <cell r="CI6">
            <v>18462.89213348</v>
          </cell>
          <cell r="CJ6">
            <v>18180.650360920001</v>
          </cell>
          <cell r="CK6">
            <v>18474.875078699999</v>
          </cell>
          <cell r="CL6">
            <v>16322.53433237</v>
          </cell>
          <cell r="CM6">
            <v>16003.47040986</v>
          </cell>
          <cell r="CN6">
            <v>16277.588253260001</v>
          </cell>
          <cell r="CO6">
            <v>16539.706540110001</v>
          </cell>
          <cell r="CP6">
            <v>13931.413009219999</v>
          </cell>
          <cell r="CQ6">
            <v>13589.349101670001</v>
          </cell>
          <cell r="CR6">
            <v>13448.67637576</v>
          </cell>
          <cell r="CS6">
            <v>13373.764979080001</v>
          </cell>
        </row>
        <row r="7">
          <cell r="B7">
            <v>59768.699954950003</v>
          </cell>
          <cell r="C7">
            <v>61771.841601389999</v>
          </cell>
          <cell r="D7">
            <v>64848.6190326</v>
          </cell>
          <cell r="E7">
            <v>64923.548330409998</v>
          </cell>
          <cell r="F7">
            <v>59640.87970541</v>
          </cell>
          <cell r="G7">
            <v>59715.481144240002</v>
          </cell>
          <cell r="H7">
            <v>58065.044564609998</v>
          </cell>
          <cell r="I7">
            <v>60367.001329320003</v>
          </cell>
          <cell r="J7">
            <v>54809.378873820002</v>
          </cell>
          <cell r="K7">
            <v>55183.45925634</v>
          </cell>
          <cell r="L7">
            <v>55649.829269050002</v>
          </cell>
          <cell r="M7">
            <v>54703.522635239999</v>
          </cell>
          <cell r="N7">
            <v>47350.7071603</v>
          </cell>
          <cell r="O7">
            <v>50413.145418480002</v>
          </cell>
          <cell r="P7">
            <v>49322.25826576</v>
          </cell>
          <cell r="Q7">
            <v>47464.481259050001</v>
          </cell>
          <cell r="R7">
            <v>42659.159016160003</v>
          </cell>
          <cell r="S7">
            <v>43330.080441799997</v>
          </cell>
          <cell r="T7">
            <v>42081.710452009997</v>
          </cell>
          <cell r="U7">
            <v>42276.637033380001</v>
          </cell>
          <cell r="V7">
            <v>36652.389865060002</v>
          </cell>
          <cell r="W7">
            <v>38156.640518450004</v>
          </cell>
          <cell r="X7">
            <v>36881.48827894</v>
          </cell>
          <cell r="Y7">
            <v>36020.143558169999</v>
          </cell>
          <cell r="Z7">
            <v>66144.574628190006</v>
          </cell>
          <cell r="AA7">
            <v>66570.274161420006</v>
          </cell>
          <cell r="AB7">
            <v>68512.2735617</v>
          </cell>
          <cell r="AC7">
            <v>59231.140388209998</v>
          </cell>
          <cell r="AD7">
            <v>57359.570180989998</v>
          </cell>
          <cell r="AE7">
            <v>59013.677737880003</v>
          </cell>
          <cell r="AF7">
            <v>57213.07710378</v>
          </cell>
          <cell r="AG7">
            <v>55562.557265180003</v>
          </cell>
          <cell r="AH7">
            <v>51015.073514440002</v>
          </cell>
          <cell r="AI7">
            <v>50429.422646910003</v>
          </cell>
          <cell r="AJ7">
            <v>50176.180623100001</v>
          </cell>
          <cell r="AK7">
            <v>48921.954481399996</v>
          </cell>
          <cell r="AL7">
            <v>43629.977002140004</v>
          </cell>
          <cell r="AM7">
            <v>43056.623357080003</v>
          </cell>
          <cell r="AN7">
            <v>42735.22483562</v>
          </cell>
          <cell r="AO7">
            <v>41874.01947159</v>
          </cell>
          <cell r="AP7">
            <v>37944.017369759997</v>
          </cell>
          <cell r="AQ7">
            <v>38130.55653106</v>
          </cell>
          <cell r="AR7">
            <v>37509.912872469999</v>
          </cell>
          <cell r="AS7">
            <v>37580.990038080003</v>
          </cell>
          <cell r="AT7">
            <v>32427.729251799999</v>
          </cell>
          <cell r="AU7">
            <v>32649.10069245</v>
          </cell>
          <cell r="AV7">
            <v>31702.518743820001</v>
          </cell>
          <cell r="AW7">
            <v>31943.886441930001</v>
          </cell>
          <cell r="AX7">
            <v>71791.07625487</v>
          </cell>
          <cell r="AY7">
            <v>73054.449777079994</v>
          </cell>
          <cell r="AZ7">
            <v>73711.549652219997</v>
          </cell>
          <cell r="BA7">
            <v>72900.207627259995</v>
          </cell>
          <cell r="BB7">
            <v>69722.1692988</v>
          </cell>
          <cell r="BC7">
            <v>68559.087731210006</v>
          </cell>
          <cell r="BD7">
            <v>67367.877126969994</v>
          </cell>
          <cell r="BE7">
            <v>68680.420992040003</v>
          </cell>
          <cell r="BF7">
            <v>64861.592194899997</v>
          </cell>
          <cell r="BG7">
            <v>66235.053169999999</v>
          </cell>
          <cell r="BH7">
            <v>66239.208192949998</v>
          </cell>
          <cell r="BI7">
            <v>66043.839244029994</v>
          </cell>
          <cell r="BJ7">
            <v>55555.822258450004</v>
          </cell>
          <cell r="BK7">
            <v>58168.183597739997</v>
          </cell>
          <cell r="BL7">
            <v>58302.882413730003</v>
          </cell>
          <cell r="BM7">
            <v>57725.258422550003</v>
          </cell>
          <cell r="BN7">
            <v>47121.480055170003</v>
          </cell>
          <cell r="BO7">
            <v>45192.061845919998</v>
          </cell>
          <cell r="BP7">
            <v>45791.958547069997</v>
          </cell>
          <cell r="BQ7">
            <v>46806.051352319999</v>
          </cell>
          <cell r="BR7">
            <v>36892.720525789999</v>
          </cell>
          <cell r="BS7">
            <v>37297.602270310002</v>
          </cell>
          <cell r="BT7">
            <v>36615.958218079999</v>
          </cell>
          <cell r="BU7">
            <v>35819.010501659999</v>
          </cell>
          <cell r="BV7">
            <v>60968.361910879998</v>
          </cell>
          <cell r="BW7">
            <v>62593.56058066</v>
          </cell>
          <cell r="BX7">
            <v>63267.905786989999</v>
          </cell>
          <cell r="BY7">
            <v>61759.303477050002</v>
          </cell>
          <cell r="BZ7">
            <v>57663.889169740003</v>
          </cell>
          <cell r="CA7">
            <v>56893.094545</v>
          </cell>
          <cell r="CB7">
            <v>57229.384150799997</v>
          </cell>
          <cell r="CC7">
            <v>57217.834735160002</v>
          </cell>
          <cell r="CD7">
            <v>51730.666190999997</v>
          </cell>
          <cell r="CE7">
            <v>51227.660932660001</v>
          </cell>
          <cell r="CF7">
            <v>50538.174355379997</v>
          </cell>
          <cell r="CG7">
            <v>50565.438375930004</v>
          </cell>
          <cell r="CH7">
            <v>45752.566772329999</v>
          </cell>
          <cell r="CI7">
            <v>46114.836155379999</v>
          </cell>
          <cell r="CJ7">
            <v>43879.872276679998</v>
          </cell>
          <cell r="CK7">
            <v>44165.238963570002</v>
          </cell>
          <cell r="CL7">
            <v>40540.503023259997</v>
          </cell>
          <cell r="CM7">
            <v>38610.102081800003</v>
          </cell>
          <cell r="CN7">
            <v>39972.110158570002</v>
          </cell>
          <cell r="CO7">
            <v>39253.626395580002</v>
          </cell>
          <cell r="CP7">
            <v>33954.464378709999</v>
          </cell>
          <cell r="CQ7">
            <v>33865.177352430001</v>
          </cell>
          <cell r="CR7">
            <v>33232.535461970001</v>
          </cell>
          <cell r="CS7">
            <v>32697.217789509999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workbookViewId="0">
      <selection activeCell="A6" sqref="A6:O10"/>
    </sheetView>
  </sheetViews>
  <sheetFormatPr defaultColWidth="8.85546875" defaultRowHeight="15" x14ac:dyDescent="0.25"/>
  <cols>
    <col min="2" max="2" width="11.42578125" bestFit="1" customWidth="1"/>
    <col min="5" max="6" width="8.85546875" style="64"/>
    <col min="12" max="12" width="8.85546875" style="1"/>
    <col min="13" max="15" width="8.85546875" style="64"/>
  </cols>
  <sheetData>
    <row r="1" spans="1:17" x14ac:dyDescent="0.25">
      <c r="A1" t="s">
        <v>0</v>
      </c>
      <c r="B1" t="s">
        <v>88</v>
      </c>
      <c r="C1" t="s">
        <v>89</v>
      </c>
      <c r="D1" t="s">
        <v>90</v>
      </c>
      <c r="E1" s="64" t="s">
        <v>91</v>
      </c>
      <c r="F1" s="64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s="1" t="s">
        <v>25</v>
      </c>
      <c r="M1" s="64" t="s">
        <v>98</v>
      </c>
      <c r="N1" s="64" t="s">
        <v>99</v>
      </c>
      <c r="O1" s="64" t="s">
        <v>100</v>
      </c>
    </row>
    <row r="2" spans="1:17" x14ac:dyDescent="0.25">
      <c r="A2" t="s">
        <v>105</v>
      </c>
      <c r="B2">
        <v>0</v>
      </c>
      <c r="C2">
        <v>157.78940005000001</v>
      </c>
      <c r="D2">
        <v>157.78940009999999</v>
      </c>
      <c r="E2" s="64">
        <v>0</v>
      </c>
      <c r="F2" s="64">
        <v>0</v>
      </c>
      <c r="G2">
        <v>157.78939917</v>
      </c>
      <c r="H2">
        <v>0</v>
      </c>
      <c r="I2">
        <v>0</v>
      </c>
      <c r="J2">
        <v>157.78940011</v>
      </c>
      <c r="K2">
        <v>157.78939986</v>
      </c>
      <c r="L2" s="1">
        <v>157.78940009999999</v>
      </c>
      <c r="M2" s="64">
        <v>0</v>
      </c>
      <c r="N2" s="64">
        <v>0</v>
      </c>
      <c r="O2" s="64">
        <v>0</v>
      </c>
    </row>
    <row r="3" spans="1:17" x14ac:dyDescent="0.25">
      <c r="A3" t="s">
        <v>106</v>
      </c>
      <c r="B3">
        <v>0</v>
      </c>
      <c r="C3">
        <v>0</v>
      </c>
      <c r="D3">
        <v>0</v>
      </c>
      <c r="E3" s="64">
        <v>0</v>
      </c>
      <c r="F3" s="64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v>0</v>
      </c>
      <c r="M3" s="64">
        <v>0</v>
      </c>
      <c r="N3" s="64">
        <v>0</v>
      </c>
      <c r="O3" s="64">
        <v>0</v>
      </c>
    </row>
    <row r="4" spans="1:17" x14ac:dyDescent="0.25">
      <c r="A4" t="s">
        <v>82</v>
      </c>
      <c r="B4">
        <v>0</v>
      </c>
      <c r="C4">
        <v>157.78939997000001</v>
      </c>
      <c r="D4">
        <v>157.78940012999999</v>
      </c>
      <c r="E4" s="64">
        <v>0</v>
      </c>
      <c r="F4" s="64">
        <v>0</v>
      </c>
      <c r="G4">
        <v>157.78939996</v>
      </c>
      <c r="H4">
        <v>0</v>
      </c>
      <c r="I4">
        <v>0</v>
      </c>
      <c r="J4">
        <v>157.78940016999999</v>
      </c>
      <c r="K4">
        <v>157.78940075</v>
      </c>
      <c r="L4" s="1">
        <v>157.78940011</v>
      </c>
      <c r="M4" s="64">
        <v>0</v>
      </c>
      <c r="N4" s="64">
        <v>0</v>
      </c>
      <c r="O4" s="64">
        <v>0</v>
      </c>
    </row>
    <row r="6" spans="1:17" x14ac:dyDescent="0.25">
      <c r="A6" t="s">
        <v>1</v>
      </c>
      <c r="B6" t="s">
        <v>88</v>
      </c>
      <c r="C6" t="s">
        <v>89</v>
      </c>
      <c r="D6" t="s">
        <v>90</v>
      </c>
      <c r="E6" s="64" t="s">
        <v>91</v>
      </c>
      <c r="F6" s="64" t="s">
        <v>92</v>
      </c>
      <c r="G6" t="s">
        <v>93</v>
      </c>
      <c r="H6" t="s">
        <v>94</v>
      </c>
      <c r="I6" t="s">
        <v>95</v>
      </c>
      <c r="J6" t="s">
        <v>96</v>
      </c>
      <c r="K6" t="s">
        <v>97</v>
      </c>
      <c r="L6" s="1" t="s">
        <v>25</v>
      </c>
      <c r="M6" s="64" t="s">
        <v>98</v>
      </c>
      <c r="N6" s="64" t="s">
        <v>99</v>
      </c>
      <c r="O6" s="64" t="s">
        <v>100</v>
      </c>
    </row>
    <row r="7" spans="1:17" x14ac:dyDescent="0.25">
      <c r="A7" t="s">
        <v>105</v>
      </c>
      <c r="B7">
        <v>2.2000000000000002</v>
      </c>
      <c r="C7">
        <v>11</v>
      </c>
      <c r="D7">
        <v>0</v>
      </c>
      <c r="E7" s="64">
        <v>0</v>
      </c>
      <c r="F7" s="64">
        <v>0</v>
      </c>
      <c r="G7">
        <v>17.5</v>
      </c>
      <c r="H7">
        <v>0</v>
      </c>
      <c r="I7">
        <v>0</v>
      </c>
      <c r="J7">
        <v>13.7</v>
      </c>
      <c r="K7">
        <v>2.1</v>
      </c>
      <c r="L7" s="1">
        <v>17.600000000000001</v>
      </c>
      <c r="M7" s="64">
        <v>0</v>
      </c>
      <c r="N7" s="64">
        <v>0</v>
      </c>
      <c r="O7" s="64">
        <v>0</v>
      </c>
    </row>
    <row r="8" spans="1:17" x14ac:dyDescent="0.25">
      <c r="A8" t="s">
        <v>106</v>
      </c>
      <c r="B8">
        <v>0.97</v>
      </c>
      <c r="C8">
        <v>0</v>
      </c>
      <c r="D8">
        <v>0</v>
      </c>
      <c r="E8" s="64">
        <v>0</v>
      </c>
      <c r="F8" s="64">
        <v>0</v>
      </c>
      <c r="G8">
        <v>1.95</v>
      </c>
      <c r="H8">
        <v>0</v>
      </c>
      <c r="I8">
        <v>0</v>
      </c>
      <c r="J8">
        <v>5.9</v>
      </c>
      <c r="K8">
        <v>0</v>
      </c>
      <c r="L8" s="1">
        <v>0.1</v>
      </c>
      <c r="M8" s="64">
        <v>0</v>
      </c>
      <c r="N8" s="64">
        <v>0</v>
      </c>
      <c r="O8" s="64">
        <v>0</v>
      </c>
    </row>
    <row r="9" spans="1:17" x14ac:dyDescent="0.25">
      <c r="A9" t="s">
        <v>82</v>
      </c>
      <c r="B9">
        <v>465</v>
      </c>
      <c r="C9">
        <v>0</v>
      </c>
      <c r="D9">
        <v>0</v>
      </c>
      <c r="E9" s="64">
        <v>0</v>
      </c>
      <c r="F9" s="64">
        <v>0</v>
      </c>
      <c r="G9">
        <v>115</v>
      </c>
      <c r="H9">
        <v>0</v>
      </c>
      <c r="I9">
        <v>0</v>
      </c>
      <c r="J9">
        <v>227</v>
      </c>
      <c r="K9">
        <v>34</v>
      </c>
      <c r="L9" s="1">
        <v>33</v>
      </c>
      <c r="M9" s="64">
        <v>0</v>
      </c>
      <c r="N9" s="64">
        <v>0</v>
      </c>
      <c r="O9" s="64">
        <v>0</v>
      </c>
    </row>
    <row r="11" spans="1:17" x14ac:dyDescent="0.25">
      <c r="A11" t="s">
        <v>107</v>
      </c>
    </row>
    <row r="12" spans="1:17" x14ac:dyDescent="0.25">
      <c r="A12" t="s">
        <v>108</v>
      </c>
    </row>
    <row r="14" spans="1:17" ht="15.75" thickBot="1" x14ac:dyDescent="0.3">
      <c r="A14" t="s">
        <v>109</v>
      </c>
      <c r="Q14" t="s">
        <v>110</v>
      </c>
    </row>
    <row r="15" spans="1:17" x14ac:dyDescent="0.25">
      <c r="A15" t="s">
        <v>111</v>
      </c>
      <c r="B15">
        <f>B7*'[1]RPS constraints'!B4/SUM('[1]RPS constraints'!$B$4,'[1]RPS constraints'!$C$4,'[1]RPS constraints'!$D$4,'[1]RPS constraints'!$G$4,'[1]RPS constraints'!$H$4,'[1]RPS constraints'!$I$4,'[1]RPS constraints'!$J$4,'[1]RPS constraints'!$K$4)</f>
        <v>6.7049224135376541E-3</v>
      </c>
      <c r="C15">
        <f>C7*'[1]RPS constraints'!C4/SUM('[1]RPS constraints'!$B$4,'[1]RPS constraints'!$C$4,'[1]RPS constraints'!$D$4,'[1]RPS constraints'!$G$4,'[1]RPS constraints'!$H$4,'[1]RPS constraints'!$I$4,'[1]RPS constraints'!$J$4,'[1]RPS constraints'!$K$4)</f>
        <v>4.4352013019956268E-2</v>
      </c>
      <c r="D15">
        <f>D7*'[1]RPS constraints'!D4/SUM('[1]RPS constraints'!$B$4,'[1]RPS constraints'!$C$4,'[1]RPS constraints'!$D$4,'[1]RPS constraints'!$G$4,'[1]RPS constraints'!$H$4,'[1]RPS constraints'!$I$4,'[1]RPS constraints'!$J$4,'[1]RPS constraints'!$K$4)</f>
        <v>0</v>
      </c>
      <c r="E15" s="64">
        <f>E7*'[1]RPS constraints'!E4/(SUM('[1]RPS constraints'!$B$4:$O$4))</f>
        <v>0</v>
      </c>
      <c r="F15" s="64">
        <f>F7*'[1]RPS constraints'!F4/(SUM('[1]RPS constraints'!$B$4:$O$4))</f>
        <v>0</v>
      </c>
      <c r="G15">
        <f>G7*'[1]RPS constraints'!G4/SUM('[1]RPS constraints'!$B$4,'[1]RPS constraints'!$C$4,'[1]RPS constraints'!$D$4,'[1]RPS constraints'!$G$4,'[1]RPS constraints'!$H$4,'[1]RPS constraints'!$I$4,'[1]RPS constraints'!$J$4,'[1]RPS constraints'!$K$4)</f>
        <v>1.7427418916595334</v>
      </c>
      <c r="H15">
        <f>H7*'[1]RPS constraints'!H4/SUM('[1]RPS constraints'!$B$4,'[1]RPS constraints'!$C$4,'[1]RPS constraints'!$D$4,'[1]RPS constraints'!$G$4,'[1]RPS constraints'!$H$4,'[1]RPS constraints'!$I$4,'[1]RPS constraints'!$J$4,'[1]RPS constraints'!$K$4)</f>
        <v>0</v>
      </c>
      <c r="I15">
        <f>I7*'[1]RPS constraints'!I4/SUM('[1]RPS constraints'!$B$4,'[1]RPS constraints'!$C$4,'[1]RPS constraints'!$D$4,'[1]RPS constraints'!$G$4,'[1]RPS constraints'!$H$4,'[1]RPS constraints'!$I$4,'[1]RPS constraints'!$J$4,'[1]RPS constraints'!$K$4)</f>
        <v>0</v>
      </c>
      <c r="J15">
        <f>J7*'[1]RPS constraints'!J4/SUM('[1]RPS constraints'!$B$4,'[1]RPS constraints'!$C$4,'[1]RPS constraints'!$D$4,'[1]RPS constraints'!$G$4,'[1]RPS constraints'!$H$4,'[1]RPS constraints'!$I$4,'[1]RPS constraints'!$J$4,'[1]RPS constraints'!$K$4)</f>
        <v>0.91326756786523688</v>
      </c>
      <c r="K15">
        <f>K7*'[1]RPS constraints'!K4/SUM('[1]RPS constraints'!$B$4,'[1]RPS constraints'!$C$4,'[1]RPS constraints'!$D$4,'[1]RPS constraints'!$G$4,'[1]RPS constraints'!$H$4,'[1]RPS constraints'!$I$4,'[1]RPS constraints'!$J$4,'[1]RPS constraints'!$K$4)</f>
        <v>0.51245459735202092</v>
      </c>
      <c r="L15" s="1">
        <f>L7*'[1]RPS constraints'!L4/(SUM('[1]RPS constraints'!$B$4:$O$4))</f>
        <v>3.0958181890045919</v>
      </c>
      <c r="M15" s="64">
        <f>M7*'[1]RPS constraints'!M4/(SUM('[1]RPS constraints'!$B$4:$O$4))</f>
        <v>0</v>
      </c>
      <c r="N15" s="64">
        <f>N7*'[1]RPS constraints'!N4/(SUM('[1]RPS constraints'!$B$4:$O$4))</f>
        <v>0</v>
      </c>
      <c r="O15" s="64">
        <f>O7*'[1]RPS constraints'!O4/(SUM('[1]RPS constraints'!$B$4:$O$4))</f>
        <v>0</v>
      </c>
      <c r="Q15" s="65">
        <f>SUM(B15:D15)+SUM(G15:K15)</f>
        <v>3.2195209923102852</v>
      </c>
    </row>
    <row r="16" spans="1:17" x14ac:dyDescent="0.25">
      <c r="A16" t="s">
        <v>112</v>
      </c>
      <c r="B16">
        <f>B8*'[1]RPS constraints'!B5/SUM('[1]RPS constraints'!$B$5,'[1]RPS constraints'!$C$5,'[1]RPS constraints'!$D$5,'[1]RPS constraints'!$G$5,'[1]RPS constraints'!$H$5,'[1]RPS constraints'!$I$5,'[1]RPS constraints'!$J$5,'[1]RPS constraints'!$K$5)</f>
        <v>1.4060263216884171E-3</v>
      </c>
      <c r="C16">
        <f>C8*'[1]RPS constraints'!C5/SUM('[1]RPS constraints'!$B$5,'[1]RPS constraints'!$C$5,'[1]RPS constraints'!$D$5,'[1]RPS constraints'!$G$5,'[1]RPS constraints'!$H$5,'[1]RPS constraints'!$I$5,'[1]RPS constraints'!$J$5,'[1]RPS constraints'!$K$5)</f>
        <v>0</v>
      </c>
      <c r="D16">
        <f>D8*'[1]RPS constraints'!D5/SUM('[1]RPS constraints'!$B$5,'[1]RPS constraints'!$C$5,'[1]RPS constraints'!$D$5,'[1]RPS constraints'!$G$5,'[1]RPS constraints'!$H$5,'[1]RPS constraints'!$I$5,'[1]RPS constraints'!$J$5,'[1]RPS constraints'!$K$5)</f>
        <v>0</v>
      </c>
      <c r="E16" s="64">
        <f>E8*'[1]RPS constraints'!E5/(SUM('[1]RPS constraints'!$B$5:$O$5))</f>
        <v>0</v>
      </c>
      <c r="F16" s="64">
        <f>F8*'[1]RPS constraints'!F5/(SUM('[1]RPS constraints'!$B$5:$O$5))</f>
        <v>0</v>
      </c>
      <c r="G16">
        <f>G8*'[1]RPS constraints'!G5/SUM('[1]RPS constraints'!$B$5,'[1]RPS constraints'!$C$5,'[1]RPS constraints'!$D$5,'[1]RPS constraints'!$G$5,'[1]RPS constraints'!$H$5,'[1]RPS constraints'!$I$5,'[1]RPS constraints'!$J$5,'[1]RPS constraints'!$K$5)</f>
        <v>0.18484236877418539</v>
      </c>
      <c r="H16">
        <f>H8*'[1]RPS constraints'!H5/SUM('[1]RPS constraints'!$B$5,'[1]RPS constraints'!$C$5,'[1]RPS constraints'!$D$5,'[1]RPS constraints'!$G$5,'[1]RPS constraints'!$H$5,'[1]RPS constraints'!$I$5,'[1]RPS constraints'!$J$5,'[1]RPS constraints'!$K$5)</f>
        <v>0</v>
      </c>
      <c r="I16">
        <f>I8*'[1]RPS constraints'!I5/SUM('[1]RPS constraints'!$B$5,'[1]RPS constraints'!$C$5,'[1]RPS constraints'!$D$5,'[1]RPS constraints'!$G$5,'[1]RPS constraints'!$H$5,'[1]RPS constraints'!$I$5,'[1]RPS constraints'!$J$5,'[1]RPS constraints'!$K$5)</f>
        <v>0</v>
      </c>
      <c r="J16">
        <f>J8*'[1]RPS constraints'!J5/SUM('[1]RPS constraints'!$B$5,'[1]RPS constraints'!$C$5,'[1]RPS constraints'!$D$5,'[1]RPS constraints'!$G$5,'[1]RPS constraints'!$H$5,'[1]RPS constraints'!$I$5,'[1]RPS constraints'!$J$5,'[1]RPS constraints'!$K$5)</f>
        <v>0.7761494201302267</v>
      </c>
      <c r="K16">
        <f>K8*'[1]RPS constraints'!K5/SUM('[1]RPS constraints'!$B$5,'[1]RPS constraints'!$C$5,'[1]RPS constraints'!$D$5,'[1]RPS constraints'!$G$5,'[1]RPS constraints'!$H$5,'[1]RPS constraints'!$I$5,'[1]RPS constraints'!$J$5,'[1]RPS constraints'!$K$5)</f>
        <v>0</v>
      </c>
      <c r="L16" s="1">
        <f>L8*'[1]RPS constraints'!L5/(SUM('[1]RPS constraints'!$B$5:$O$5))</f>
        <v>3.5074159906117862E-2</v>
      </c>
      <c r="M16" s="64">
        <f>M8*'[1]RPS constraints'!M5/(SUM('[1]RPS constraints'!$B$5:$O$5))</f>
        <v>0</v>
      </c>
      <c r="N16" s="64">
        <f>N8*'[1]RPS constraints'!N5/(SUM('[1]RPS constraints'!$B$5:$O$5))</f>
        <v>0</v>
      </c>
      <c r="O16" s="64">
        <f>O8*'[1]RPS constraints'!O5/(SUM('[1]RPS constraints'!$B$5:$O$5))</f>
        <v>0</v>
      </c>
      <c r="Q16" s="66">
        <f t="shared" ref="Q16:Q17" si="0">SUM(B16:D16)+SUM(G16:K16)</f>
        <v>0.96239781522610046</v>
      </c>
    </row>
    <row r="17" spans="1:17" ht="15.75" thickBot="1" x14ac:dyDescent="0.3">
      <c r="A17" t="s">
        <v>87</v>
      </c>
      <c r="B17">
        <f>B9*'[1]RPS constraints'!B6/SUM('[1]RPS constraints'!$B$6,'[1]RPS constraints'!$C$6,'[1]RPS constraints'!$D$6,'[1]RPS constraints'!$G$6,'[1]RPS constraints'!$H$6,'[1]RPS constraints'!$I$6,'[1]RPS constraints'!$J$6,'[1]RPS constraints'!$K$6)</f>
        <v>0</v>
      </c>
      <c r="C17">
        <f>C9*'[1]RPS constraints'!C6/SUM('[1]RPS constraints'!$B$6,'[1]RPS constraints'!$C$6,'[1]RPS constraints'!$D$6,'[1]RPS constraints'!$G$6,'[1]RPS constraints'!$H$6,'[1]RPS constraints'!$I$6,'[1]RPS constraints'!$J$6,'[1]RPS constraints'!$K$6)</f>
        <v>0</v>
      </c>
      <c r="D17">
        <f>D9*'[1]RPS constraints'!D6/SUM('[1]RPS constraints'!$B$6,'[1]RPS constraints'!$C$6,'[1]RPS constraints'!$D$6,'[1]RPS constraints'!$G$6,'[1]RPS constraints'!$H$6,'[1]RPS constraints'!$I$6,'[1]RPS constraints'!$J$6,'[1]RPS constraints'!$K$6)</f>
        <v>0</v>
      </c>
      <c r="E17" s="64">
        <f>E9*'[1]RPS constraints'!E6/(SUM('[1]RPS constraints'!$B$6:$O$6))</f>
        <v>0</v>
      </c>
      <c r="F17" s="64">
        <f>F9*'[1]RPS constraints'!F6/(SUM('[1]RPS constraints'!$B$6:$O$6))</f>
        <v>0</v>
      </c>
      <c r="G17">
        <f>G9*'[1]RPS constraints'!G6/SUM('[1]RPS constraints'!$B$6,'[1]RPS constraints'!$C$6,'[1]RPS constraints'!$D$6,'[1]RPS constraints'!$G$6,'[1]RPS constraints'!$H$6,'[1]RPS constraints'!$I$6,'[1]RPS constraints'!$J$6,'[1]RPS constraints'!$K$6)</f>
        <v>17.376636943700692</v>
      </c>
      <c r="H17">
        <f>H9*'[1]RPS constraints'!H6/SUM('[1]RPS constraints'!$B$6,'[1]RPS constraints'!$C$6,'[1]RPS constraints'!$D$6,'[1]RPS constraints'!$G$6,'[1]RPS constraints'!$H$6,'[1]RPS constraints'!$I$6,'[1]RPS constraints'!$J$6,'[1]RPS constraints'!$K$6)</f>
        <v>0</v>
      </c>
      <c r="I17">
        <f>I9*'[1]RPS constraints'!I6/SUM('[1]RPS constraints'!$B$6,'[1]RPS constraints'!$C$6,'[1]RPS constraints'!$D$6,'[1]RPS constraints'!$G$6,'[1]RPS constraints'!$H$6,'[1]RPS constraints'!$I$6,'[1]RPS constraints'!$J$6,'[1]RPS constraints'!$K$6)</f>
        <v>0</v>
      </c>
      <c r="J17">
        <f>J9*'[1]RPS constraints'!J6/SUM('[1]RPS constraints'!$B$6,'[1]RPS constraints'!$C$6,'[1]RPS constraints'!$D$6,'[1]RPS constraints'!$G$6,'[1]RPS constraints'!$H$6,'[1]RPS constraints'!$I$6,'[1]RPS constraints'!$J$6,'[1]RPS constraints'!$K$6)</f>
        <v>94.470454757560447</v>
      </c>
      <c r="K17">
        <f>K9*'[1]RPS constraints'!K6/SUM('[1]RPS constraints'!$B$6,'[1]RPS constraints'!$C$6,'[1]RPS constraints'!$D$6,'[1]RPS constraints'!$G$6,'[1]RPS constraints'!$H$6,'[1]RPS constraints'!$I$6,'[1]RPS constraints'!$J$6,'[1]RPS constraints'!$K$6)</f>
        <v>1.9414818183652525</v>
      </c>
      <c r="L17" s="1">
        <f>L9*'[1]RPS constraints'!L6/(SUM('[1]RPS constraints'!$B$6:$O$6))</f>
        <v>2.4832224184716041</v>
      </c>
      <c r="M17" s="64">
        <f>M9*'[1]RPS constraints'!M6/(SUM('[1]RPS constraints'!$B$6:$O$6))</f>
        <v>0</v>
      </c>
      <c r="N17" s="64">
        <f>N9*'[1]RPS constraints'!N6/(SUM('[1]RPS constraints'!$B$6:$O$6))</f>
        <v>0</v>
      </c>
      <c r="O17" s="64">
        <f>O9*'[1]RPS constraints'!O6/(SUM('[1]RPS constraints'!$B$6:$O$6))</f>
        <v>0</v>
      </c>
      <c r="Q17" s="67">
        <f t="shared" si="0"/>
        <v>113.78857351962638</v>
      </c>
    </row>
    <row r="20" spans="1:17" ht="15.75" thickBot="1" x14ac:dyDescent="0.3">
      <c r="A20" t="s">
        <v>113</v>
      </c>
      <c r="Q20" t="s">
        <v>114</v>
      </c>
    </row>
    <row r="21" spans="1:17" x14ac:dyDescent="0.25">
      <c r="A21" t="s">
        <v>111</v>
      </c>
      <c r="B21">
        <f>B2*'[1]RPS constraints'!B4/SUM('[1]RPS constraints'!$B$4,'[1]RPS constraints'!$C$4,'[1]RPS constraints'!$D$4,'[1]RPS constraints'!$G$4,'[1]RPS constraints'!$H$4,'[1]RPS constraints'!$I$4,'[1]RPS constraints'!$J$4,'[1]RPS constraints'!$K$4)</f>
        <v>0</v>
      </c>
      <c r="C21">
        <f>C2*'[1]RPS constraints'!C4/SUM('[1]RPS constraints'!$B$4,'[1]RPS constraints'!$C$4,'[1]RPS constraints'!$D$4,'[1]RPS constraints'!$G$4,'[1]RPS constraints'!$H$4,'[1]RPS constraints'!$I$4,'[1]RPS constraints'!$J$4,'[1]RPS constraints'!$K$4)</f>
        <v>0.63620704776624437</v>
      </c>
      <c r="D21">
        <f>D2*'[1]RPS constraints'!D4/SUM('[1]RPS constraints'!$B$4,'[1]RPS constraints'!$C$4,'[1]RPS constraints'!$D$4,'[1]RPS constraints'!$G$4,'[1]RPS constraints'!$H$4,'[1]RPS constraints'!$I$4,'[1]RPS constraints'!$J$4,'[1]RPS constraints'!$K$4)</f>
        <v>76.009785181868963</v>
      </c>
      <c r="E21" s="64">
        <f>E13*'[1]RPS constraints'!E10/(SUM('[1]RPS constraints'!$B$4:$O$4))</f>
        <v>0</v>
      </c>
      <c r="F21" s="64">
        <f>F13*'[1]RPS constraints'!F10/(SUM('[1]RPS constraints'!$B$4:$O$4))</f>
        <v>0</v>
      </c>
      <c r="G21">
        <f>G2*'[1]RPS constraints'!G4/SUM('[1]RPS constraints'!$B$4,'[1]RPS constraints'!$C$4,'[1]RPS constraints'!$D$4,'[1]RPS constraints'!$G$4,'[1]RPS constraints'!$H$4,'[1]RPS constraints'!$I$4,'[1]RPS constraints'!$J$4,'[1]RPS constraints'!$K$4)</f>
        <v>15.713496913905542</v>
      </c>
      <c r="H21">
        <f>H2*'[1]RPS constraints'!H4/SUM('[1]RPS constraints'!$B$4,'[1]RPS constraints'!$C$4,'[1]RPS constraints'!$D$4,'[1]RPS constraints'!$G$4,'[1]RPS constraints'!$H$4,'[1]RPS constraints'!$I$4,'[1]RPS constraints'!$J$4,'[1]RPS constraints'!$K$4)</f>
        <v>0</v>
      </c>
      <c r="I21">
        <f>I2*'[1]RPS constraints'!I4/SUM('[1]RPS constraints'!$B$4,'[1]RPS constraints'!$C$4,'[1]RPS constraints'!$D$4,'[1]RPS constraints'!$G$4,'[1]RPS constraints'!$H$4,'[1]RPS constraints'!$I$4,'[1]RPS constraints'!$J$4,'[1]RPS constraints'!$K$4)</f>
        <v>0</v>
      </c>
      <c r="J21">
        <f>J2*'[1]RPS constraints'!J4/SUM('[1]RPS constraints'!$B$4,'[1]RPS constraints'!$C$4,'[1]RPS constraints'!$D$4,'[1]RPS constraints'!$G$4,'[1]RPS constraints'!$H$4,'[1]RPS constraints'!$I$4,'[1]RPS constraints'!$J$4,'[1]RPS constraints'!$K$4)</f>
        <v>10.518535888567477</v>
      </c>
      <c r="K21">
        <f>K2*'[1]RPS constraints'!K4/SUM('[1]RPS constraints'!$B$4,'[1]RPS constraints'!$C$4,'[1]RPS constraints'!$D$4,'[1]RPS constraints'!$G$4,'[1]RPS constraints'!$H$4,'[1]RPS constraints'!$I$4,'[1]RPS constraints'!$J$4,'[1]RPS constraints'!$K$4)</f>
        <v>38.504715891273008</v>
      </c>
      <c r="L21" s="1">
        <f>L13*'[1]RPS constraints'!L10/(SUM('[1]RPS constraints'!$B$4:$O$4))</f>
        <v>0</v>
      </c>
      <c r="M21" s="64">
        <f>M13*'[1]RPS constraints'!M10/(SUM('[1]RPS constraints'!$B$4:$O$4))</f>
        <v>0</v>
      </c>
      <c r="N21" s="64">
        <f>N13*'[1]RPS constraints'!N10/(SUM('[1]RPS constraints'!$B$4:$O$4))</f>
        <v>0</v>
      </c>
      <c r="O21" s="64">
        <f>O13*'[1]RPS constraints'!O10/(SUM('[1]RPS constraints'!$B$4:$O$4))</f>
        <v>0</v>
      </c>
      <c r="Q21" s="65">
        <f>SUM(B21:D21)+SUM(G21:K21)</f>
        <v>141.38274092338122</v>
      </c>
    </row>
    <row r="22" spans="1:17" x14ac:dyDescent="0.25">
      <c r="A22" t="s">
        <v>112</v>
      </c>
      <c r="B22">
        <f>B3*'[1]RPS constraints'!B5/SUM('[1]RPS constraints'!$B$5,'[1]RPS constraints'!$C$5,'[1]RPS constraints'!$D$5,'[1]RPS constraints'!$G$5,'[1]RPS constraints'!$H$5,'[1]RPS constraints'!$I$5,'[1]RPS constraints'!$J$5,'[1]RPS constraints'!$K$5)</f>
        <v>0</v>
      </c>
      <c r="C22">
        <f>C3*'[1]RPS constraints'!C5/SUM('[1]RPS constraints'!$B$5,'[1]RPS constraints'!$C$5,'[1]RPS constraints'!$D$5,'[1]RPS constraints'!$G$5,'[1]RPS constraints'!$H$5,'[1]RPS constraints'!$I$5,'[1]RPS constraints'!$J$5,'[1]RPS constraints'!$K$5)</f>
        <v>0</v>
      </c>
      <c r="D22">
        <f>D3*'[1]RPS constraints'!D5/SUM('[1]RPS constraints'!$B$5,'[1]RPS constraints'!$C$5,'[1]RPS constraints'!$D$5,'[1]RPS constraints'!$G$5,'[1]RPS constraints'!$H$5,'[1]RPS constraints'!$I$5,'[1]RPS constraints'!$J$5,'[1]RPS constraints'!$K$5)</f>
        <v>0</v>
      </c>
      <c r="E22" s="64">
        <f>E14*'[1]RPS constraints'!E11/(SUM('[1]RPS constraints'!$B$5:$O$5))</f>
        <v>0</v>
      </c>
      <c r="F22" s="64">
        <f>F14*'[1]RPS constraints'!F11/(SUM('[1]RPS constraints'!$B$5:$O$5))</f>
        <v>0</v>
      </c>
      <c r="G22">
        <f>G3*'[1]RPS constraints'!G5/SUM('[1]RPS constraints'!$B$5,'[1]RPS constraints'!$C$5,'[1]RPS constraints'!$D$5,'[1]RPS constraints'!$G$5,'[1]RPS constraints'!$H$5,'[1]RPS constraints'!$I$5,'[1]RPS constraints'!$J$5,'[1]RPS constraints'!$K$5)</f>
        <v>0</v>
      </c>
      <c r="H22">
        <f>H3*'[1]RPS constraints'!H5/SUM('[1]RPS constraints'!$B$5,'[1]RPS constraints'!$C$5,'[1]RPS constraints'!$D$5,'[1]RPS constraints'!$G$5,'[1]RPS constraints'!$H$5,'[1]RPS constraints'!$I$5,'[1]RPS constraints'!$J$5,'[1]RPS constraints'!$K$5)</f>
        <v>0</v>
      </c>
      <c r="I22">
        <f>I3*'[1]RPS constraints'!I5/SUM('[1]RPS constraints'!$B$5,'[1]RPS constraints'!$C$5,'[1]RPS constraints'!$D$5,'[1]RPS constraints'!$G$5,'[1]RPS constraints'!$H$5,'[1]RPS constraints'!$I$5,'[1]RPS constraints'!$J$5,'[1]RPS constraints'!$K$5)</f>
        <v>0</v>
      </c>
      <c r="J22">
        <f>J3*'[1]RPS constraints'!J5/SUM('[1]RPS constraints'!$B$5,'[1]RPS constraints'!$C$5,'[1]RPS constraints'!$D$5,'[1]RPS constraints'!$G$5,'[1]RPS constraints'!$H$5,'[1]RPS constraints'!$I$5,'[1]RPS constraints'!$J$5,'[1]RPS constraints'!$K$5)</f>
        <v>0</v>
      </c>
      <c r="K22">
        <f>K3*'[1]RPS constraints'!K5/SUM('[1]RPS constraints'!$B$5,'[1]RPS constraints'!$C$5,'[1]RPS constraints'!$D$5,'[1]RPS constraints'!$G$5,'[1]RPS constraints'!$H$5,'[1]RPS constraints'!$I$5,'[1]RPS constraints'!$J$5,'[1]RPS constraints'!$K$5)</f>
        <v>0</v>
      </c>
      <c r="L22" s="1">
        <f>L14*'[1]RPS constraints'!L11/(SUM('[1]RPS constraints'!$B$5:$O$5))</f>
        <v>0</v>
      </c>
      <c r="M22" s="64">
        <f>M14*'[1]RPS constraints'!M11/(SUM('[1]RPS constraints'!$B$5:$O$5))</f>
        <v>0</v>
      </c>
      <c r="N22" s="64">
        <f>N14*'[1]RPS constraints'!N11/(SUM('[1]RPS constraints'!$B$5:$O$5))</f>
        <v>0</v>
      </c>
      <c r="O22" s="64">
        <f>O14*'[1]RPS constraints'!O11/(SUM('[1]RPS constraints'!$B$5:$O$5))</f>
        <v>0</v>
      </c>
      <c r="Q22" s="66">
        <f t="shared" ref="Q22:Q23" si="1">SUM(B22:D22)+SUM(G22:K22)</f>
        <v>0</v>
      </c>
    </row>
    <row r="23" spans="1:17" ht="15.75" thickBot="1" x14ac:dyDescent="0.3">
      <c r="A23" t="s">
        <v>87</v>
      </c>
      <c r="B23">
        <f>B4*'[1]RPS constraints'!B6/SUM('[1]RPS constraints'!$B$6,'[1]RPS constraints'!$C$6,'[1]RPS constraints'!$D$6,'[1]RPS constraints'!$G$6,'[1]RPS constraints'!$H$6,'[1]RPS constraints'!$I$6,'[1]RPS constraints'!$J$6,'[1]RPS constraints'!$K$6)</f>
        <v>0</v>
      </c>
      <c r="C23">
        <f>C4*'[1]RPS constraints'!C6/SUM('[1]RPS constraints'!$B$6,'[1]RPS constraints'!$C$6,'[1]RPS constraints'!$D$6,'[1]RPS constraints'!$G$6,'[1]RPS constraints'!$H$6,'[1]RPS constraints'!$I$6,'[1]RPS constraints'!$J$6,'[1]RPS constraints'!$K$6)</f>
        <v>3.7775011178681859</v>
      </c>
      <c r="D23">
        <f>D4*'[1]RPS constraints'!D6/SUM('[1]RPS constraints'!$B$6,'[1]RPS constraints'!$C$6,'[1]RPS constraints'!$D$6,'[1]RPS constraints'!$G$6,'[1]RPS constraints'!$H$6,'[1]RPS constraints'!$I$6,'[1]RPS constraints'!$J$6,'[1]RPS constraints'!$K$6)</f>
        <v>1.0248964669595007</v>
      </c>
      <c r="E23" s="64">
        <f>E15*'[1]RPS constraints'!E12/(SUM('[1]RPS constraints'!$B$6:$O$6))</f>
        <v>0</v>
      </c>
      <c r="F23" s="64">
        <f>F15*'[1]RPS constraints'!F12/(SUM('[1]RPS constraints'!$B$6:$O$6))</f>
        <v>0</v>
      </c>
      <c r="G23">
        <f>G4*'[1]RPS constraints'!G6/SUM('[1]RPS constraints'!$B$6,'[1]RPS constraints'!$C$6,'[1]RPS constraints'!$D$6,'[1]RPS constraints'!$G$6,'[1]RPS constraints'!$H$6,'[1]RPS constraints'!$I$6,'[1]RPS constraints'!$J$6,'[1]RPS constraints'!$K$6)</f>
        <v>23.842166231906962</v>
      </c>
      <c r="H23">
        <f>H4*'[1]RPS constraints'!H6/SUM('[1]RPS constraints'!$B$6,'[1]RPS constraints'!$C$6,'[1]RPS constraints'!$D$6,'[1]RPS constraints'!$G$6,'[1]RPS constraints'!$H$6,'[1]RPS constraints'!$I$6,'[1]RPS constraints'!$J$6,'[1]RPS constraints'!$K$6)</f>
        <v>0</v>
      </c>
      <c r="I23">
        <f>I4*'[1]RPS constraints'!I6/SUM('[1]RPS constraints'!$B$6,'[1]RPS constraints'!$C$6,'[1]RPS constraints'!$D$6,'[1]RPS constraints'!$G$6,'[1]RPS constraints'!$H$6,'[1]RPS constraints'!$I$6,'[1]RPS constraints'!$J$6,'[1]RPS constraints'!$K$6)</f>
        <v>0</v>
      </c>
      <c r="J23">
        <f>J4*'[1]RPS constraints'!J6/SUM('[1]RPS constraints'!$B$6,'[1]RPS constraints'!$C$6,'[1]RPS constraints'!$D$6,'[1]RPS constraints'!$G$6,'[1]RPS constraints'!$H$6,'[1]RPS constraints'!$I$6,'[1]RPS constraints'!$J$6,'[1]RPS constraints'!$K$6)</f>
        <v>65.667120660716236</v>
      </c>
      <c r="K23">
        <f>K4*'[1]RPS constraints'!K6/SUM('[1]RPS constraints'!$B$6,'[1]RPS constraints'!$C$6,'[1]RPS constraints'!$D$6,'[1]RPS constraints'!$G$6,'[1]RPS constraints'!$H$6,'[1]RPS constraints'!$I$6,'[1]RPS constraints'!$J$6,'[1]RPS constraints'!$K$6)</f>
        <v>9.0101544907903968</v>
      </c>
      <c r="L23" s="1">
        <f>L15*'[1]RPS constraints'!L12/(SUM('[1]RPS constraints'!$B$6:$O$6))</f>
        <v>21.090837720759094</v>
      </c>
      <c r="M23" s="64">
        <f>M15*'[1]RPS constraints'!M12/(SUM('[1]RPS constraints'!$B$6:$O$6))</f>
        <v>0</v>
      </c>
      <c r="N23" s="64">
        <f>N15*'[1]RPS constraints'!N12/(SUM('[1]RPS constraints'!$B$6:$O$6))</f>
        <v>0</v>
      </c>
      <c r="O23" s="64">
        <f>O15*'[1]RPS constraints'!O12/(SUM('[1]RPS constraints'!$B$6:$O$6))</f>
        <v>0</v>
      </c>
      <c r="Q23" s="67">
        <f t="shared" si="1"/>
        <v>103.32183896824128</v>
      </c>
    </row>
    <row r="24" spans="1:17" x14ac:dyDescent="0.25">
      <c r="B24">
        <f>'[1]RPS constraints'!B4/SUM('[1]RPS constraints'!$B$4,'[1]RPS constraints'!$C$4,'[1]RPS constraints'!$D$4,'[1]RPS constraints'!$G$4,'[1]RPS constraints'!$H$4,'[1]RPS constraints'!$I$4,'[1]RPS constraints'!$J$4,'[1]RPS constraints'!$K$4)</f>
        <v>3.0476920061534791E-3</v>
      </c>
      <c r="C24">
        <f>'[1]RPS constraints'!C4/SUM('[1]RPS constraints'!$B$4,'[1]RPS constraints'!$C$4,'[1]RPS constraints'!$D$4,'[1]RPS constraints'!$G$4,'[1]RPS constraints'!$H$4,'[1]RPS constraints'!$I$4,'[1]RPS constraints'!$J$4,'[1]RPS constraints'!$K$4)</f>
        <v>4.0320011836323883E-3</v>
      </c>
      <c r="D24">
        <f>'[1]RPS constraints'!D4/SUM('[1]RPS constraints'!$B$4,'[1]RPS constraints'!$C$4,'[1]RPS constraints'!$D$4,'[1]RPS constraints'!$G$4,'[1]RPS constraints'!$H$4,'[1]RPS constraints'!$I$4,'[1]RPS constraints'!$J$4,'[1]RPS constraints'!$K$4)</f>
        <v>0.48171667509792987</v>
      </c>
      <c r="E24">
        <f>'[1]RPS constraints'!E4/SUM('[1]RPS constraints'!$B$4,'[1]RPS constraints'!$C$4,'[1]RPS constraints'!$D$4,'[1]RPS constraints'!$G$4,'[1]RPS constraints'!$H$4,'[1]RPS constraints'!$I$4,'[1]RPS constraints'!$J$4,'[1]RPS constraints'!$K$4)</f>
        <v>0.16871767568783108</v>
      </c>
      <c r="F24">
        <f>'[1]RPS constraints'!F4/SUM('[1]RPS constraints'!$B$4,'[1]RPS constraints'!$C$4,'[1]RPS constraints'!$D$4,'[1]RPS constraints'!$G$4,'[1]RPS constraints'!$H$4,'[1]RPS constraints'!$I$4,'[1]RPS constraints'!$J$4,'[1]RPS constraints'!$K$4)</f>
        <v>1.0211915360906534E-2</v>
      </c>
      <c r="G24">
        <f>'[1]RPS constraints'!G4/SUM('[1]RPS constraints'!$B$4,'[1]RPS constraints'!$C$4,'[1]RPS constraints'!$D$4,'[1]RPS constraints'!$G$4,'[1]RPS constraints'!$H$4,'[1]RPS constraints'!$I$4,'[1]RPS constraints'!$J$4,'[1]RPS constraints'!$K$4)</f>
        <v>9.9585250951973334E-2</v>
      </c>
      <c r="H24">
        <f>'[1]RPS constraints'!H4/SUM('[1]RPS constraints'!$B$4,'[1]RPS constraints'!$C$4,'[1]RPS constraints'!$D$4,'[1]RPS constraints'!$G$4,'[1]RPS constraints'!$H$4,'[1]RPS constraints'!$I$4,'[1]RPS constraints'!$J$4,'[1]RPS constraints'!$K$4)</f>
        <v>2.4828340584016552E-3</v>
      </c>
      <c r="I24">
        <f>'[1]RPS constraints'!I4/SUM('[1]RPS constraints'!$B$4,'[1]RPS constraints'!$C$4,'[1]RPS constraints'!$D$4,'[1]RPS constraints'!$G$4,'[1]RPS constraints'!$H$4,'[1]RPS constraints'!$I$4,'[1]RPS constraints'!$J$4,'[1]RPS constraints'!$K$4)</f>
        <v>9.8447681695316147E-2</v>
      </c>
      <c r="J24">
        <f>'[1]RPS constraints'!J4/SUM('[1]RPS constraints'!$B$4,'[1]RPS constraints'!$C$4,'[1]RPS constraints'!$D$4,'[1]RPS constraints'!$G$4,'[1]RPS constraints'!$H$4,'[1]RPS constraints'!$I$4,'[1]RPS constraints'!$J$4,'[1]RPS constraints'!$K$4)</f>
        <v>6.6661866267535536E-2</v>
      </c>
      <c r="K24">
        <f>'[1]RPS constraints'!K4/SUM('[1]RPS constraints'!$B$4,'[1]RPS constraints'!$C$4,'[1]RPS constraints'!$D$4,'[1]RPS constraints'!$G$4,'[1]RPS constraints'!$H$4,'[1]RPS constraints'!$I$4,'[1]RPS constraints'!$J$4,'[1]RPS constraints'!$K$4)</f>
        <v>0.24402599873905756</v>
      </c>
      <c r="L24">
        <f>'[1]RPS constraints'!L4/SUM('[1]RPS constraints'!$B$4,'[1]RPS constraints'!$C$4,'[1]RPS constraints'!$D$4,'[1]RPS constraints'!$G$4,'[1]RPS constraints'!$H$4,'[1]RPS constraints'!$I$4,'[1]RPS constraints'!$J$4,'[1]RPS constraints'!$K$4)</f>
        <v>0.36351882434576455</v>
      </c>
      <c r="M24">
        <f>'[1]RPS constraints'!M4/SUM('[1]RPS constraints'!$B$4,'[1]RPS constraints'!$C$4,'[1]RPS constraints'!$D$4,'[1]RPS constraints'!$G$4,'[1]RPS constraints'!$H$4,'[1]RPS constraints'!$I$4,'[1]RPS constraints'!$J$4,'[1]RPS constraints'!$K$4)</f>
        <v>1.2654413090828528E-2</v>
      </c>
      <c r="N24">
        <f>'[1]RPS constraints'!N4/SUM('[1]RPS constraints'!$B$4,'[1]RPS constraints'!$C$4,'[1]RPS constraints'!$D$4,'[1]RPS constraints'!$G$4,'[1]RPS constraints'!$H$4,'[1]RPS constraints'!$I$4,'[1]RPS constraints'!$J$4,'[1]RPS constraints'!$K$4)</f>
        <v>0.29022377372737845</v>
      </c>
      <c r="O24">
        <f>'[1]RPS constraints'!O4/SUM('[1]RPS constraints'!$B$4,'[1]RPS constraints'!$C$4,'[1]RPS constraints'!$D$4,'[1]RPS constraints'!$G$4,'[1]RPS constraints'!$H$4,'[1]RPS constraints'!$I$4,'[1]RPS constraints'!$J$4,'[1]RPS constraints'!$K$4)</f>
        <v>0.22131004047159669</v>
      </c>
    </row>
    <row r="25" spans="1:17" x14ac:dyDescent="0.25">
      <c r="B25">
        <f>'[1]RPS constraints'!B5/SUM('[1]RPS constraints'!$B$5,'[1]RPS constraints'!$C$5,'[1]RPS constraints'!$D$5,'[1]RPS constraints'!$G$5,'[1]RPS constraints'!$H$5,'[1]RPS constraints'!$I$5,'[1]RPS constraints'!$J$5,'[1]RPS constraints'!$K$5)</f>
        <v>1.449511671843729E-3</v>
      </c>
      <c r="C25">
        <f>'[1]RPS constraints'!C5/SUM('[1]RPS constraints'!$B$5,'[1]RPS constraints'!$C$5,'[1]RPS constraints'!$D$5,'[1]RPS constraints'!$G$5,'[1]RPS constraints'!$H$5,'[1]RPS constraints'!$I$5,'[1]RPS constraints'!$J$5,'[1]RPS constraints'!$K$5)</f>
        <v>1.2208702015721492E-2</v>
      </c>
      <c r="D25">
        <f>'[1]RPS constraints'!D5/SUM('[1]RPS constraints'!$B$5,'[1]RPS constraints'!$C$5,'[1]RPS constraints'!$D$5,'[1]RPS constraints'!$G$5,'[1]RPS constraints'!$H$5,'[1]RPS constraints'!$I$5,'[1]RPS constraints'!$J$5,'[1]RPS constraints'!$K$5)</f>
        <v>5.6979632602368463E-2</v>
      </c>
      <c r="E25">
        <f>'[1]RPS constraints'!E5/SUM('[1]RPS constraints'!$B$5,'[1]RPS constraints'!$C$5,'[1]RPS constraints'!$D$5,'[1]RPS constraints'!$G$5,'[1]RPS constraints'!$H$5,'[1]RPS constraints'!$I$5,'[1]RPS constraints'!$J$5,'[1]RPS constraints'!$K$5)</f>
        <v>2.3989326986679105E-2</v>
      </c>
      <c r="F25">
        <f>'[1]RPS constraints'!F5/SUM('[1]RPS constraints'!$B$5,'[1]RPS constraints'!$C$5,'[1]RPS constraints'!$D$5,'[1]RPS constraints'!$G$5,'[1]RPS constraints'!$H$5,'[1]RPS constraints'!$I$5,'[1]RPS constraints'!$J$5,'[1]RPS constraints'!$K$5)</f>
        <v>8.3021720259986109E-2</v>
      </c>
      <c r="G25">
        <f>'[1]RPS constraints'!G5/SUM('[1]RPS constraints'!$B$5,'[1]RPS constraints'!$C$5,'[1]RPS constraints'!$D$5,'[1]RPS constraints'!$G$5,'[1]RPS constraints'!$H$5,'[1]RPS constraints'!$I$5,'[1]RPS constraints'!$J$5,'[1]RPS constraints'!$K$5)</f>
        <v>9.4790958345736087E-2</v>
      </c>
      <c r="H25">
        <f>'[1]RPS constraints'!H5/SUM('[1]RPS constraints'!$B$5,'[1]RPS constraints'!$C$5,'[1]RPS constraints'!$D$5,'[1]RPS constraints'!$G$5,'[1]RPS constraints'!$H$5,'[1]RPS constraints'!$I$5,'[1]RPS constraints'!$J$5,'[1]RPS constraints'!$K$5)</f>
        <v>3.2635304646534882E-3</v>
      </c>
      <c r="I25">
        <f>'[1]RPS constraints'!I5/SUM('[1]RPS constraints'!$B$5,'[1]RPS constraints'!$C$5,'[1]RPS constraints'!$D$5,'[1]RPS constraints'!$G$5,'[1]RPS constraints'!$H$5,'[1]RPS constraints'!$I$5,'[1]RPS constraints'!$J$5,'[1]RPS constraints'!$K$5)</f>
        <v>1.8540050719538504E-2</v>
      </c>
      <c r="J25">
        <f>'[1]RPS constraints'!J5/SUM('[1]RPS constraints'!$B$5,'[1]RPS constraints'!$C$5,'[1]RPS constraints'!$D$5,'[1]RPS constraints'!$G$5,'[1]RPS constraints'!$H$5,'[1]RPS constraints'!$I$5,'[1]RPS constraints'!$J$5,'[1]RPS constraints'!$K$5)</f>
        <v>0.13155074917461468</v>
      </c>
      <c r="K25">
        <f>'[1]RPS constraints'!K5/SUM('[1]RPS constraints'!$B$5,'[1]RPS constraints'!$C$5,'[1]RPS constraints'!$D$5,'[1]RPS constraints'!$G$5,'[1]RPS constraints'!$H$5,'[1]RPS constraints'!$I$5,'[1]RPS constraints'!$J$5,'[1]RPS constraints'!$K$5)</f>
        <v>0.68121686500552359</v>
      </c>
      <c r="L25">
        <f>'[1]RPS constraints'!L5/SUM('[1]RPS constraints'!$B$5,'[1]RPS constraints'!$C$5,'[1]RPS constraints'!$D$5,'[1]RPS constraints'!$G$5,'[1]RPS constraints'!$H$5,'[1]RPS constraints'!$I$5,'[1]RPS constraints'!$J$5,'[1]RPS constraints'!$K$5)</f>
        <v>1.1538462128361042</v>
      </c>
      <c r="M25">
        <f>'[1]RPS constraints'!M5/SUM('[1]RPS constraints'!$B$5,'[1]RPS constraints'!$C$5,'[1]RPS constraints'!$D$5,'[1]RPS constraints'!$G$5,'[1]RPS constraints'!$H$5,'[1]RPS constraints'!$I$5,'[1]RPS constraints'!$J$5,'[1]RPS constraints'!$K$5)</f>
        <v>1.5824523441245925E-2</v>
      </c>
      <c r="N25">
        <f>'[1]RPS constraints'!N5/SUM('[1]RPS constraints'!$B$5,'[1]RPS constraints'!$C$5,'[1]RPS constraints'!$D$5,'[1]RPS constraints'!$G$5,'[1]RPS constraints'!$H$5,'[1]RPS constraints'!$I$5,'[1]RPS constraints'!$J$5,'[1]RPS constraints'!$K$5)</f>
        <v>0.37145575657633151</v>
      </c>
      <c r="O25">
        <f>'[1]RPS constraints'!O5/SUM('[1]RPS constraints'!$B$5,'[1]RPS constraints'!$C$5,'[1]RPS constraints'!$D$5,'[1]RPS constraints'!$G$5,'[1]RPS constraints'!$H$5,'[1]RPS constraints'!$I$5,'[1]RPS constraints'!$J$5,'[1]RPS constraints'!$K$5)</f>
        <v>0.64159545970513931</v>
      </c>
    </row>
    <row r="26" spans="1:17" x14ac:dyDescent="0.25">
      <c r="B26">
        <f>'[1]RPS constraints'!B6/SUM('[1]RPS constraints'!$B$6,'[1]RPS constraints'!$C$6,'[1]RPS constraints'!$D$6,'[1]RPS constraints'!$G$6,'[1]RPS constraints'!$H$6,'[1]RPS constraints'!$I$6,'[1]RPS constraints'!$J$6,'[1]RPS constraints'!$K$6)</f>
        <v>0</v>
      </c>
      <c r="C26">
        <f>'[1]RPS constraints'!C6/SUM('[1]RPS constraints'!$B$6,'[1]RPS constraints'!$C$6,'[1]RPS constraints'!$D$6,'[1]RPS constraints'!$G$6,'[1]RPS constraints'!$H$6,'[1]RPS constraints'!$I$6,'[1]RPS constraints'!$J$6,'[1]RPS constraints'!$K$6)</f>
        <v>2.3940145019794676E-2</v>
      </c>
      <c r="D26">
        <f>'[1]RPS constraints'!D6/SUM('[1]RPS constraints'!$B$6,'[1]RPS constraints'!$C$6,'[1]RPS constraints'!$D$6,'[1]RPS constraints'!$G$6,'[1]RPS constraints'!$H$6,'[1]RPS constraints'!$I$6,'[1]RPS constraints'!$J$6,'[1]RPS constraints'!$K$6)</f>
        <v>6.4953442126981023E-3</v>
      </c>
      <c r="E26">
        <f>'[1]RPS constraints'!E6/SUM('[1]RPS constraints'!$B$6,'[1]RPS constraints'!$C$6,'[1]RPS constraints'!$D$6,'[1]RPS constraints'!$G$6,'[1]RPS constraints'!$H$6,'[1]RPS constraints'!$I$6,'[1]RPS constraints'!$J$6,'[1]RPS constraints'!$K$6)</f>
        <v>5.0678272024042856E-3</v>
      </c>
      <c r="F26">
        <f>'[1]RPS constraints'!F6/SUM('[1]RPS constraints'!$B$6,'[1]RPS constraints'!$C$6,'[1]RPS constraints'!$D$6,'[1]RPS constraints'!$G$6,'[1]RPS constraints'!$H$6,'[1]RPS constraints'!$I$6,'[1]RPS constraints'!$J$6,'[1]RPS constraints'!$K$6)</f>
        <v>0</v>
      </c>
      <c r="G26">
        <f>'[1]RPS constraints'!G6/SUM('[1]RPS constraints'!$B$6,'[1]RPS constraints'!$C$6,'[1]RPS constraints'!$D$6,'[1]RPS constraints'!$G$6,'[1]RPS constraints'!$H$6,'[1]RPS constraints'!$I$6,'[1]RPS constraints'!$J$6,'[1]RPS constraints'!$K$6)</f>
        <v>0.15110119081478862</v>
      </c>
      <c r="H26">
        <f>'[1]RPS constraints'!H6/SUM('[1]RPS constraints'!$B$6,'[1]RPS constraints'!$C$6,'[1]RPS constraints'!$D$6,'[1]RPS constraints'!$G$6,'[1]RPS constraints'!$H$6,'[1]RPS constraints'!$I$6,'[1]RPS constraints'!$J$6,'[1]RPS constraints'!$K$6)</f>
        <v>0</v>
      </c>
      <c r="I26">
        <f>'[1]RPS constraints'!I6/SUM('[1]RPS constraints'!$B$6,'[1]RPS constraints'!$C$6,'[1]RPS constraints'!$D$6,'[1]RPS constraints'!$G$6,'[1]RPS constraints'!$H$6,'[1]RPS constraints'!$I$6,'[1]RPS constraints'!$J$6,'[1]RPS constraints'!$K$6)</f>
        <v>0.34519150931188314</v>
      </c>
      <c r="J26">
        <f>'[1]RPS constraints'!J6/SUM('[1]RPS constraints'!$B$6,'[1]RPS constraints'!$C$6,'[1]RPS constraints'!$D$6,'[1]RPS constraints'!$G$6,'[1]RPS constraints'!$H$6,'[1]RPS constraints'!$I$6,'[1]RPS constraints'!$J$6,'[1]RPS constraints'!$K$6)</f>
        <v>0.41616940421832799</v>
      </c>
      <c r="K26">
        <f>'[1]RPS constraints'!K6/SUM('[1]RPS constraints'!$B$6,'[1]RPS constraints'!$C$6,'[1]RPS constraints'!$D$6,'[1]RPS constraints'!$G$6,'[1]RPS constraints'!$H$6,'[1]RPS constraints'!$I$6,'[1]RPS constraints'!$J$6,'[1]RPS constraints'!$K$6)</f>
        <v>5.7102406422507419E-2</v>
      </c>
      <c r="L26">
        <f>'[1]RPS constraints'!L6/SUM('[1]RPS constraints'!$B$6,'[1]RPS constraints'!$C$6,'[1]RPS constraints'!$D$6,'[1]RPS constraints'!$G$6,'[1]RPS constraints'!$H$6,'[1]RPS constraints'!$I$6,'[1]RPS constraints'!$J$6,'[1]RPS constraints'!$K$6)</f>
        <v>8.8204550339821497E-2</v>
      </c>
      <c r="M26">
        <f>'[1]RPS constraints'!M6/SUM('[1]RPS constraints'!$B$6,'[1]RPS constraints'!$C$6,'[1]RPS constraints'!$D$6,'[1]RPS constraints'!$G$6,'[1]RPS constraints'!$H$6,'[1]RPS constraints'!$I$6,'[1]RPS constraints'!$J$6,'[1]RPS constraints'!$K$6)</f>
        <v>0</v>
      </c>
      <c r="N26">
        <f>'[1]RPS constraints'!N6/SUM('[1]RPS constraints'!$B$6,'[1]RPS constraints'!$C$6,'[1]RPS constraints'!$D$6,'[1]RPS constraints'!$G$6,'[1]RPS constraints'!$H$6,'[1]RPS constraints'!$I$6,'[1]RPS constraints'!$J$6,'[1]RPS constraints'!$K$6)</f>
        <v>7.8729995517756154E-2</v>
      </c>
      <c r="O26">
        <f>'[1]RPS constraints'!O6/SUM('[1]RPS constraints'!$B$6,'[1]RPS constraints'!$C$6,'[1]RPS constraints'!$D$6,'[1]RPS constraints'!$G$6,'[1]RPS constraints'!$H$6,'[1]RPS constraints'!$I$6,'[1]RPS constraints'!$J$6,'[1]RPS constraints'!$K$6)</f>
        <v>1.6413911480899951E-4</v>
      </c>
    </row>
    <row r="27" spans="1:17" ht="15.75" thickBot="1" x14ac:dyDescent="0.3">
      <c r="A27" t="s">
        <v>115</v>
      </c>
    </row>
    <row r="28" spans="1:17" x14ac:dyDescent="0.25">
      <c r="A28" s="68"/>
      <c r="B28" s="69"/>
      <c r="C28" s="69" t="s">
        <v>1</v>
      </c>
      <c r="D28" s="70" t="s">
        <v>0</v>
      </c>
    </row>
    <row r="29" spans="1:17" x14ac:dyDescent="0.25">
      <c r="A29" s="71" t="s">
        <v>116</v>
      </c>
      <c r="B29" s="72"/>
      <c r="C29" s="72">
        <v>17.600000000000001</v>
      </c>
      <c r="D29" s="73">
        <v>157.78940009999999</v>
      </c>
    </row>
    <row r="30" spans="1:17" x14ac:dyDescent="0.25">
      <c r="A30" s="71" t="s">
        <v>117</v>
      </c>
      <c r="B30" s="72"/>
      <c r="C30" s="72">
        <v>0.1</v>
      </c>
      <c r="D30" s="73">
        <v>0</v>
      </c>
    </row>
    <row r="31" spans="1:17" x14ac:dyDescent="0.25">
      <c r="A31" s="71" t="s">
        <v>118</v>
      </c>
      <c r="B31" s="72"/>
      <c r="C31" s="72">
        <v>33</v>
      </c>
      <c r="D31" s="73">
        <v>157.78940011</v>
      </c>
    </row>
    <row r="32" spans="1:17" x14ac:dyDescent="0.25">
      <c r="A32" s="71"/>
      <c r="B32" s="72"/>
      <c r="C32" s="72"/>
      <c r="D32" s="73"/>
    </row>
    <row r="33" spans="1:4" x14ac:dyDescent="0.25">
      <c r="A33" s="71"/>
      <c r="B33" s="72"/>
      <c r="C33" s="72" t="s">
        <v>1</v>
      </c>
      <c r="D33" s="73" t="s">
        <v>0</v>
      </c>
    </row>
    <row r="34" spans="1:4" x14ac:dyDescent="0.25">
      <c r="A34" s="71" t="s">
        <v>119</v>
      </c>
      <c r="B34" s="72"/>
      <c r="C34" s="72">
        <v>3.2195209923102852</v>
      </c>
      <c r="D34" s="73">
        <v>141.38274092338122</v>
      </c>
    </row>
    <row r="35" spans="1:4" x14ac:dyDescent="0.25">
      <c r="A35" s="71" t="s">
        <v>120</v>
      </c>
      <c r="B35" s="72"/>
      <c r="C35" s="72">
        <v>0.96239781522610046</v>
      </c>
      <c r="D35" s="73">
        <v>0</v>
      </c>
    </row>
    <row r="36" spans="1:4" ht="15.75" thickBot="1" x14ac:dyDescent="0.3">
      <c r="A36" s="74" t="s">
        <v>121</v>
      </c>
      <c r="B36" s="75"/>
      <c r="C36" s="75">
        <v>113.78857351962638</v>
      </c>
      <c r="D36" s="76">
        <v>103.32183896824128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M155"/>
  <sheetViews>
    <sheetView topLeftCell="A106" workbookViewId="0">
      <selection activeCell="I20" sqref="I20"/>
    </sheetView>
  </sheetViews>
  <sheetFormatPr defaultColWidth="9" defaultRowHeight="15" x14ac:dyDescent="0.25"/>
  <cols>
    <col min="1" max="1" width="15.28515625" bestFit="1" customWidth="1"/>
    <col min="2" max="3" width="11.42578125" bestFit="1" customWidth="1"/>
  </cols>
  <sheetData>
    <row r="1" spans="1:481" x14ac:dyDescent="0.25">
      <c r="A1" t="s">
        <v>33</v>
      </c>
    </row>
    <row r="2" spans="1:481" x14ac:dyDescent="0.25">
      <c r="A2" t="s">
        <v>34</v>
      </c>
      <c r="B2">
        <v>50.267874965978301</v>
      </c>
      <c r="C2">
        <v>44.501640836619799</v>
      </c>
      <c r="D2">
        <v>46.289414450722603</v>
      </c>
      <c r="E2">
        <v>46.512798462861298</v>
      </c>
      <c r="F2">
        <v>48.902068654011003</v>
      </c>
      <c r="G2">
        <v>50.620190905942501</v>
      </c>
      <c r="H2">
        <v>40.239879678258902</v>
      </c>
      <c r="I2">
        <v>38.978800812802</v>
      </c>
      <c r="J2">
        <v>40.124280571131699</v>
      </c>
      <c r="K2">
        <v>39.695502266294099</v>
      </c>
      <c r="L2">
        <v>36.744397772733898</v>
      </c>
      <c r="M2">
        <v>32.527183589331699</v>
      </c>
      <c r="N2">
        <v>38.440966783501899</v>
      </c>
      <c r="O2">
        <v>33.322928466957499</v>
      </c>
      <c r="P2">
        <v>28.7367212384402</v>
      </c>
      <c r="Q2">
        <v>26.4992880379185</v>
      </c>
      <c r="R2">
        <v>32.082165717314297</v>
      </c>
      <c r="S2">
        <v>27.880708359074401</v>
      </c>
      <c r="T2">
        <v>23.745094862229401</v>
      </c>
      <c r="U2">
        <v>22.2006849778369</v>
      </c>
      <c r="V2">
        <v>27.523519999381001</v>
      </c>
      <c r="W2">
        <v>22.623523794944798</v>
      </c>
      <c r="X2">
        <v>21.331731183825799</v>
      </c>
      <c r="Y2">
        <v>20.195938166456902</v>
      </c>
      <c r="Z2">
        <v>34.9640330086266</v>
      </c>
      <c r="AA2">
        <v>37.9701009608833</v>
      </c>
      <c r="AB2">
        <v>43.278300008762301</v>
      </c>
      <c r="AC2">
        <v>33.272693951742802</v>
      </c>
      <c r="AD2">
        <v>27.218884018536698</v>
      </c>
      <c r="AE2">
        <v>30.960244023131601</v>
      </c>
      <c r="AF2">
        <v>29.882021003526901</v>
      </c>
      <c r="AG2">
        <v>31.912686028042</v>
      </c>
      <c r="AH2">
        <v>25.402701999708398</v>
      </c>
      <c r="AI2">
        <v>25.614483998878701</v>
      </c>
      <c r="AJ2">
        <v>25.3517879413773</v>
      </c>
      <c r="AK2">
        <v>25.604540033352599</v>
      </c>
      <c r="AL2">
        <v>24.878223999368601</v>
      </c>
      <c r="AM2">
        <v>24.522900983520199</v>
      </c>
      <c r="AN2">
        <v>24.250069998111201</v>
      </c>
      <c r="AO2">
        <v>22.821201000883999</v>
      </c>
      <c r="AP2">
        <v>21.6721439961462</v>
      </c>
      <c r="AQ2">
        <v>21.2088889414851</v>
      </c>
      <c r="AR2">
        <v>21.283444016305499</v>
      </c>
      <c r="AS2">
        <v>21.170617999565899</v>
      </c>
      <c r="AT2">
        <v>19.760635951605199</v>
      </c>
      <c r="AU2">
        <v>19.687863932593501</v>
      </c>
      <c r="AV2">
        <v>19.369616000436299</v>
      </c>
      <c r="AW2">
        <v>18.996379999288799</v>
      </c>
      <c r="AX2">
        <v>76.921815817166802</v>
      </c>
      <c r="AY2">
        <v>91.475891758252999</v>
      </c>
      <c r="AZ2">
        <v>92.885553535274894</v>
      </c>
      <c r="BA2">
        <v>94.364331883238904</v>
      </c>
      <c r="BB2">
        <v>64.683903547320696</v>
      </c>
      <c r="BC2">
        <v>54.6355827808705</v>
      </c>
      <c r="BD2">
        <v>52.794755006998301</v>
      </c>
      <c r="BE2">
        <v>64.465048045523503</v>
      </c>
      <c r="BF2">
        <v>43.278300251592597</v>
      </c>
      <c r="BG2">
        <v>43.278299948632899</v>
      </c>
      <c r="BH2">
        <v>42.827707806669999</v>
      </c>
      <c r="BI2">
        <v>43.744763318159201</v>
      </c>
      <c r="BJ2">
        <v>32.711601485229203</v>
      </c>
      <c r="BK2">
        <v>33.486362128896602</v>
      </c>
      <c r="BL2">
        <v>33.0215340085565</v>
      </c>
      <c r="BM2">
        <v>32.9696779167611</v>
      </c>
      <c r="BN2">
        <v>25.269887007911699</v>
      </c>
      <c r="BO2">
        <v>23.773099932336301</v>
      </c>
      <c r="BP2">
        <v>23.3021880002571</v>
      </c>
      <c r="BQ2">
        <v>23.541980984776099</v>
      </c>
      <c r="BR2">
        <v>21.771330088918599</v>
      </c>
      <c r="BS2">
        <v>20.855856149790899</v>
      </c>
      <c r="BT2">
        <v>19.870449738164901</v>
      </c>
      <c r="BU2">
        <v>19.211275998575701</v>
      </c>
      <c r="BV2">
        <v>77.264277850143799</v>
      </c>
      <c r="BW2">
        <v>77.878027990045297</v>
      </c>
      <c r="BX2">
        <v>62.376196884127602</v>
      </c>
      <c r="BY2">
        <v>44.957000155157097</v>
      </c>
      <c r="BZ2">
        <v>58.634000897444203</v>
      </c>
      <c r="CA2">
        <v>47.430713513477997</v>
      </c>
      <c r="CB2">
        <v>44.463904341400202</v>
      </c>
      <c r="CC2">
        <v>33.629937628818297</v>
      </c>
      <c r="CD2">
        <v>41.278825684564303</v>
      </c>
      <c r="CE2">
        <v>39.298754240860802</v>
      </c>
      <c r="CF2">
        <v>36.662730500542501</v>
      </c>
      <c r="CG2">
        <v>30.026472261226299</v>
      </c>
      <c r="CH2">
        <v>36.358349565023502</v>
      </c>
      <c r="CI2">
        <v>30.372316687929501</v>
      </c>
      <c r="CJ2">
        <v>26.260884264250301</v>
      </c>
      <c r="CK2">
        <v>22.8089959787353</v>
      </c>
      <c r="CL2">
        <v>28.323581040557801</v>
      </c>
      <c r="CM2">
        <v>24.9600116321743</v>
      </c>
      <c r="CN2">
        <v>23.013301788732001</v>
      </c>
      <c r="CO2">
        <v>20.235600603236701</v>
      </c>
      <c r="CP2">
        <v>22.7768968798731</v>
      </c>
      <c r="CQ2">
        <v>21.966083838221</v>
      </c>
      <c r="CR2">
        <v>18.685551627447001</v>
      </c>
      <c r="CS2">
        <v>17.0474919398862</v>
      </c>
    </row>
    <row r="3" spans="1:481" x14ac:dyDescent="0.25">
      <c r="A3" t="s">
        <v>35</v>
      </c>
    </row>
    <row r="4" spans="1:481" x14ac:dyDescent="0.25">
      <c r="B4">
        <v>39.401733819999997</v>
      </c>
      <c r="C4">
        <v>25.522854850000002</v>
      </c>
      <c r="D4">
        <v>39.028968620000001</v>
      </c>
      <c r="E4">
        <v>39.690172779999997</v>
      </c>
      <c r="F4">
        <v>22.03736863</v>
      </c>
      <c r="G4">
        <v>34.826377639999997</v>
      </c>
      <c r="H4">
        <v>36.656152570000003</v>
      </c>
      <c r="I4">
        <v>39.984652400000002</v>
      </c>
      <c r="J4">
        <v>22.97239304</v>
      </c>
      <c r="K4">
        <v>28.36233747</v>
      </c>
      <c r="L4">
        <v>36.23293718</v>
      </c>
      <c r="M4">
        <v>33.30678898</v>
      </c>
      <c r="N4">
        <v>26.692858019999999</v>
      </c>
      <c r="O4">
        <v>30.9099358</v>
      </c>
      <c r="P4">
        <v>37.717583189999999</v>
      </c>
      <c r="Q4">
        <v>31.572773919999999</v>
      </c>
      <c r="R4">
        <v>25.027749109999998</v>
      </c>
      <c r="S4">
        <v>33.672889929999997</v>
      </c>
      <c r="T4">
        <v>37.675969610000003</v>
      </c>
      <c r="U4">
        <v>25.943480900000001</v>
      </c>
      <c r="V4">
        <v>24.3133135</v>
      </c>
      <c r="W4">
        <v>39.135496830000001</v>
      </c>
      <c r="X4">
        <v>26.815823810000001</v>
      </c>
      <c r="Y4">
        <v>26.488403170000002</v>
      </c>
      <c r="Z4">
        <v>25.978480350000002</v>
      </c>
      <c r="AA4">
        <v>27.518218229999999</v>
      </c>
      <c r="AB4">
        <v>26.102899770000001</v>
      </c>
      <c r="AC4">
        <v>27.113542020000001</v>
      </c>
      <c r="AD4">
        <v>26.285471489999999</v>
      </c>
      <c r="AE4">
        <v>26.40369853</v>
      </c>
      <c r="AF4">
        <v>26.73715825</v>
      </c>
      <c r="AG4">
        <v>27.311526879999999</v>
      </c>
      <c r="AH4">
        <v>26.321772719999998</v>
      </c>
      <c r="AI4">
        <v>26.23927097</v>
      </c>
      <c r="AJ4">
        <v>26.897493650000001</v>
      </c>
      <c r="AK4">
        <v>27.995129210000002</v>
      </c>
      <c r="AL4">
        <v>23.894468839999998</v>
      </c>
      <c r="AM4">
        <v>26.352287960000002</v>
      </c>
      <c r="AN4">
        <v>27.62601265</v>
      </c>
      <c r="AO4">
        <v>31.870798480000001</v>
      </c>
      <c r="AP4">
        <v>25.6661669</v>
      </c>
      <c r="AQ4">
        <v>27.014970659999999</v>
      </c>
      <c r="AR4">
        <v>28.125334639999998</v>
      </c>
      <c r="AS4">
        <v>32.344866549999999</v>
      </c>
      <c r="AT4">
        <v>24.468355379999998</v>
      </c>
      <c r="AU4">
        <v>25.045832780000001</v>
      </c>
      <c r="AV4">
        <v>26.112092910000001</v>
      </c>
      <c r="AW4">
        <v>25.56231124</v>
      </c>
      <c r="AX4">
        <v>37.271527069999998</v>
      </c>
      <c r="AY4">
        <v>37.981611870000002</v>
      </c>
      <c r="AZ4">
        <v>37.596575819999998</v>
      </c>
      <c r="BA4">
        <v>37.303220940000003</v>
      </c>
      <c r="BB4">
        <v>37.508731709999999</v>
      </c>
      <c r="BC4">
        <v>37.596569629999998</v>
      </c>
      <c r="BD4">
        <v>36.153552959999999</v>
      </c>
      <c r="BE4">
        <v>37.596568939999997</v>
      </c>
      <c r="BF4">
        <v>31.481447549999999</v>
      </c>
      <c r="BG4">
        <v>34.77498379</v>
      </c>
      <c r="BH4">
        <v>36.121960710000003</v>
      </c>
      <c r="BI4">
        <v>37.872262159999998</v>
      </c>
      <c r="BJ4">
        <v>35.468027540000001</v>
      </c>
      <c r="BK4">
        <v>35.928034660000002</v>
      </c>
      <c r="BL4">
        <v>36.73300055</v>
      </c>
      <c r="BM4">
        <v>37.712331059999997</v>
      </c>
      <c r="BN4">
        <v>33.973914100000002</v>
      </c>
      <c r="BO4">
        <v>32.63618709</v>
      </c>
      <c r="BP4">
        <v>32.0999561</v>
      </c>
      <c r="BQ4">
        <v>32.457091980000001</v>
      </c>
      <c r="BR4">
        <v>29.027205819999999</v>
      </c>
      <c r="BS4">
        <v>31.11253219</v>
      </c>
      <c r="BT4">
        <v>29.378516879999999</v>
      </c>
      <c r="BU4">
        <v>32.278113099999999</v>
      </c>
      <c r="BV4">
        <v>35.430056659999998</v>
      </c>
      <c r="BW4">
        <v>34.929301870000003</v>
      </c>
      <c r="BX4">
        <v>34.564716930000003</v>
      </c>
      <c r="BY4">
        <v>33.677368250000001</v>
      </c>
      <c r="BZ4">
        <v>34.564744050000002</v>
      </c>
      <c r="CA4">
        <v>38.862153839999998</v>
      </c>
      <c r="CB4">
        <v>37.189114660000001</v>
      </c>
      <c r="CC4">
        <v>33.455528510000001</v>
      </c>
      <c r="CD4">
        <v>39.1609616</v>
      </c>
      <c r="CE4">
        <v>39.1391031</v>
      </c>
      <c r="CF4">
        <v>39.160965699999998</v>
      </c>
      <c r="CG4">
        <v>36.448807119999998</v>
      </c>
      <c r="CH4">
        <v>37.883267840000002</v>
      </c>
      <c r="CI4">
        <v>37.370523579999997</v>
      </c>
      <c r="CJ4">
        <v>37.093579200000001</v>
      </c>
      <c r="CK4">
        <v>32.959945320000003</v>
      </c>
      <c r="CL4">
        <v>37.483216830000003</v>
      </c>
      <c r="CM4">
        <v>36.888551669999998</v>
      </c>
      <c r="CN4">
        <v>32.883494900000002</v>
      </c>
      <c r="CO4">
        <v>34.263681669999997</v>
      </c>
      <c r="CP4">
        <v>36.007340360000001</v>
      </c>
      <c r="CQ4">
        <v>29.964292530000002</v>
      </c>
      <c r="CR4">
        <v>33.073461440000003</v>
      </c>
      <c r="CS4">
        <v>32.675508069999999</v>
      </c>
    </row>
    <row r="5" spans="1:481" x14ac:dyDescent="0.25">
      <c r="B5">
        <v>39.40173163</v>
      </c>
      <c r="C5">
        <v>25.52285457</v>
      </c>
      <c r="D5">
        <v>39.028968419999998</v>
      </c>
      <c r="E5">
        <v>39.690172490000002</v>
      </c>
      <c r="F5">
        <v>22.03736833</v>
      </c>
      <c r="G5">
        <v>34.826377549999997</v>
      </c>
      <c r="H5">
        <v>36.656152480000003</v>
      </c>
      <c r="I5">
        <v>39.98465204</v>
      </c>
      <c r="J5">
        <v>22.972392989999999</v>
      </c>
      <c r="K5">
        <v>28.36233739</v>
      </c>
      <c r="L5">
        <v>36.232937139999997</v>
      </c>
      <c r="M5">
        <v>33.306788930000003</v>
      </c>
      <c r="N5">
        <v>26.692858059999999</v>
      </c>
      <c r="O5">
        <v>30.909935789999999</v>
      </c>
      <c r="P5">
        <v>37.717583179999998</v>
      </c>
      <c r="Q5">
        <v>31.572773909999999</v>
      </c>
      <c r="R5">
        <v>25.027749289999999</v>
      </c>
      <c r="S5">
        <v>33.672889910000002</v>
      </c>
      <c r="T5">
        <v>37.675969600000002</v>
      </c>
      <c r="U5">
        <v>25.94348085</v>
      </c>
      <c r="V5">
        <v>24.313313489999999</v>
      </c>
      <c r="W5">
        <v>39.135496719999999</v>
      </c>
      <c r="X5">
        <v>24.599249560000001</v>
      </c>
      <c r="Y5">
        <v>22.154301629999999</v>
      </c>
      <c r="Z5">
        <v>57.582246040000001</v>
      </c>
      <c r="AA5">
        <v>56.221139989999998</v>
      </c>
      <c r="AB5">
        <v>57.127682069999999</v>
      </c>
      <c r="AC5">
        <v>52.442001859999998</v>
      </c>
      <c r="AD5">
        <v>52.442002209999998</v>
      </c>
      <c r="AE5">
        <v>56.221127920000001</v>
      </c>
      <c r="AF5">
        <v>52.442006640000002</v>
      </c>
      <c r="AG5">
        <v>36.532675070000003</v>
      </c>
      <c r="AH5">
        <v>51.555415400000001</v>
      </c>
      <c r="AI5">
        <v>53.29518109</v>
      </c>
      <c r="AJ5">
        <v>51.555416809999997</v>
      </c>
      <c r="AK5">
        <v>53.579563360000002</v>
      </c>
      <c r="AL5">
        <v>36.431923859999998</v>
      </c>
      <c r="AM5">
        <v>45.121794989999998</v>
      </c>
      <c r="AN5">
        <v>48.338098989999999</v>
      </c>
      <c r="AO5">
        <v>50.124818980000001</v>
      </c>
      <c r="AP5">
        <v>34.47612316</v>
      </c>
      <c r="AQ5">
        <v>37.23279677</v>
      </c>
      <c r="AR5">
        <v>43.131152499999999</v>
      </c>
      <c r="AS5">
        <v>45.952449369999997</v>
      </c>
      <c r="AT5">
        <v>34.100385269999997</v>
      </c>
      <c r="AU5">
        <v>36.277836350000001</v>
      </c>
      <c r="AV5">
        <v>37.058069279999998</v>
      </c>
      <c r="AW5">
        <v>38.501481720000001</v>
      </c>
      <c r="AX5">
        <v>37.271535399999998</v>
      </c>
      <c r="AY5">
        <v>40.077320819999997</v>
      </c>
      <c r="AZ5">
        <v>37.596579239999997</v>
      </c>
      <c r="BA5">
        <v>39.40315408</v>
      </c>
      <c r="BB5">
        <v>41.894839959999999</v>
      </c>
      <c r="BC5">
        <v>37.596570470000003</v>
      </c>
      <c r="BD5">
        <v>36.362029990000003</v>
      </c>
      <c r="BE5">
        <v>37.596569479999999</v>
      </c>
      <c r="BF5">
        <v>36.386597389999999</v>
      </c>
      <c r="BG5">
        <v>37.02477554</v>
      </c>
      <c r="BH5">
        <v>38.553784389999997</v>
      </c>
      <c r="BI5">
        <v>37.87226227</v>
      </c>
      <c r="BJ5">
        <v>35.468028220000001</v>
      </c>
      <c r="BK5">
        <v>35.928036460000001</v>
      </c>
      <c r="BL5">
        <v>36.733001270000003</v>
      </c>
      <c r="BM5">
        <v>37.7123311</v>
      </c>
      <c r="BN5">
        <v>33.973914299999997</v>
      </c>
      <c r="BO5">
        <v>35.10850018</v>
      </c>
      <c r="BP5">
        <v>35.859281609999996</v>
      </c>
      <c r="BQ5">
        <v>36.053061319999998</v>
      </c>
      <c r="BR5">
        <v>31.701853310000001</v>
      </c>
      <c r="BS5">
        <v>33.662401170000003</v>
      </c>
      <c r="BT5">
        <v>35.790196940000001</v>
      </c>
      <c r="BU5">
        <v>35.063429810000002</v>
      </c>
      <c r="BV5">
        <v>35.433089899999999</v>
      </c>
      <c r="BW5">
        <v>34.929324059999999</v>
      </c>
      <c r="BX5">
        <v>37.189120119999998</v>
      </c>
      <c r="BY5">
        <v>34.984212980000002</v>
      </c>
      <c r="BZ5">
        <v>34.56474584</v>
      </c>
      <c r="CA5">
        <v>38.862154009999998</v>
      </c>
      <c r="CB5">
        <v>37.18911559</v>
      </c>
      <c r="CC5">
        <v>35.978867039999997</v>
      </c>
      <c r="CD5">
        <v>39.160961620000002</v>
      </c>
      <c r="CE5">
        <v>39.139103120000001</v>
      </c>
      <c r="CF5">
        <v>39.160965709999999</v>
      </c>
      <c r="CG5">
        <v>36.448810780000002</v>
      </c>
      <c r="CH5">
        <v>37.883267869999997</v>
      </c>
      <c r="CI5">
        <v>37.370523579999997</v>
      </c>
      <c r="CJ5">
        <v>37.09357928</v>
      </c>
      <c r="CK5">
        <v>35.602357810000001</v>
      </c>
      <c r="CL5">
        <v>37.483216990000003</v>
      </c>
      <c r="CM5">
        <v>36.888551669999998</v>
      </c>
      <c r="CN5">
        <v>35.886319919999998</v>
      </c>
      <c r="CO5">
        <v>35.623896790000003</v>
      </c>
      <c r="CP5">
        <v>36.007340370000001</v>
      </c>
      <c r="CQ5">
        <v>35.914413949999997</v>
      </c>
      <c r="CR5">
        <v>35.215485510000001</v>
      </c>
      <c r="CS5">
        <v>33.092209570000001</v>
      </c>
    </row>
    <row r="6" spans="1:481" x14ac:dyDescent="0.25">
      <c r="B6">
        <v>39.401741680000001</v>
      </c>
      <c r="C6">
        <v>36.123799079999998</v>
      </c>
      <c r="D6">
        <v>39.028969009999997</v>
      </c>
      <c r="E6">
        <v>39.690173520000002</v>
      </c>
      <c r="F6">
        <v>22.037368799999999</v>
      </c>
      <c r="G6">
        <v>34.826377780000001</v>
      </c>
      <c r="H6">
        <v>37.531682439999997</v>
      </c>
      <c r="I6">
        <v>39.98465298</v>
      </c>
      <c r="J6">
        <v>22.972393090000001</v>
      </c>
      <c r="K6">
        <v>28.362337719999999</v>
      </c>
      <c r="L6">
        <v>43.885863260000001</v>
      </c>
      <c r="M6">
        <v>33.306789139999999</v>
      </c>
      <c r="N6">
        <v>26.692858040000001</v>
      </c>
      <c r="O6">
        <v>30.90993624</v>
      </c>
      <c r="P6">
        <v>50.473789320000002</v>
      </c>
      <c r="Q6">
        <v>77.250026270000006</v>
      </c>
      <c r="R6">
        <v>25.02774913</v>
      </c>
      <c r="S6">
        <v>33.672893279999997</v>
      </c>
      <c r="T6">
        <v>82.182007519999999</v>
      </c>
      <c r="U6">
        <v>25.94348097</v>
      </c>
      <c r="V6">
        <v>24.313313529999999</v>
      </c>
      <c r="W6">
        <v>47.160533839999999</v>
      </c>
      <c r="X6">
        <v>26.815823930000001</v>
      </c>
      <c r="Y6">
        <v>26.488403250000001</v>
      </c>
      <c r="Z6">
        <v>30.18560677</v>
      </c>
      <c r="AA6">
        <v>27.518224530000001</v>
      </c>
      <c r="AB6">
        <v>30.351158470000001</v>
      </c>
      <c r="AC6">
        <v>27.11355172</v>
      </c>
      <c r="AD6">
        <v>29.99902539</v>
      </c>
      <c r="AE6">
        <v>30.751374500000001</v>
      </c>
      <c r="AF6">
        <v>30.585501570000002</v>
      </c>
      <c r="AG6">
        <v>28.62395742</v>
      </c>
      <c r="AH6">
        <v>30.046157650000001</v>
      </c>
      <c r="AI6">
        <v>30.53259843</v>
      </c>
      <c r="AJ6">
        <v>30.53484031</v>
      </c>
      <c r="AK6">
        <v>32.086367930000002</v>
      </c>
      <c r="AL6">
        <v>26.894454620000001</v>
      </c>
      <c r="AM6">
        <v>28.176056790000001</v>
      </c>
      <c r="AN6">
        <v>29.453519</v>
      </c>
      <c r="AO6">
        <v>31.870798579999999</v>
      </c>
      <c r="AP6">
        <v>27.693101850000001</v>
      </c>
      <c r="AQ6">
        <v>27.697149830000001</v>
      </c>
      <c r="AR6">
        <v>28.125336130000001</v>
      </c>
      <c r="AS6">
        <v>32.34486665</v>
      </c>
      <c r="AT6">
        <v>26.275239060000001</v>
      </c>
      <c r="AU6">
        <v>25.045833590000001</v>
      </c>
      <c r="AV6">
        <v>26.11209397</v>
      </c>
      <c r="AW6">
        <v>28.285301400000002</v>
      </c>
      <c r="AX6">
        <v>37.271527280000001</v>
      </c>
      <c r="AY6">
        <v>37.981611999999998</v>
      </c>
      <c r="AZ6">
        <v>37.596575870000002</v>
      </c>
      <c r="BA6">
        <v>37.303221010000001</v>
      </c>
      <c r="BB6">
        <v>37.508731930000003</v>
      </c>
      <c r="BC6">
        <v>37.596570059999998</v>
      </c>
      <c r="BD6">
        <v>36.153553080000002</v>
      </c>
      <c r="BE6">
        <v>37.596568949999998</v>
      </c>
      <c r="BF6">
        <v>31.48144778</v>
      </c>
      <c r="BG6">
        <v>34.774984000000003</v>
      </c>
      <c r="BH6">
        <v>36.121960819999998</v>
      </c>
      <c r="BI6">
        <v>37.872262249999999</v>
      </c>
      <c r="BJ6">
        <v>35.468027560000003</v>
      </c>
      <c r="BK6">
        <v>35.928034670000002</v>
      </c>
      <c r="BL6">
        <v>36.733000570000002</v>
      </c>
      <c r="BM6">
        <v>38.654374130000001</v>
      </c>
      <c r="BN6">
        <v>33.973914139999998</v>
      </c>
      <c r="BO6">
        <v>33.301023460000003</v>
      </c>
      <c r="BP6">
        <v>36.141137720000003</v>
      </c>
      <c r="BQ6">
        <v>39.5430426</v>
      </c>
      <c r="BR6">
        <v>29.027205899999998</v>
      </c>
      <c r="BS6">
        <v>32.636099080000001</v>
      </c>
      <c r="BT6">
        <v>36.216130640000003</v>
      </c>
      <c r="BU6">
        <v>40.20275505</v>
      </c>
      <c r="BV6">
        <v>35.430056389999997</v>
      </c>
      <c r="BW6">
        <v>34.929301809999998</v>
      </c>
      <c r="BX6">
        <v>34.564717870000003</v>
      </c>
      <c r="BY6">
        <v>33.677368899999998</v>
      </c>
      <c r="BZ6">
        <v>34.564743989999997</v>
      </c>
      <c r="CA6">
        <v>38.86215395</v>
      </c>
      <c r="CB6">
        <v>37.189114740000001</v>
      </c>
      <c r="CC6">
        <v>33.455528559999998</v>
      </c>
      <c r="CD6">
        <v>39.160961700000001</v>
      </c>
      <c r="CE6">
        <v>39.139103140000003</v>
      </c>
      <c r="CF6">
        <v>39.160965730000001</v>
      </c>
      <c r="CG6">
        <v>36.448807160000001</v>
      </c>
      <c r="CH6">
        <v>37.883267869999997</v>
      </c>
      <c r="CI6">
        <v>37.370523609999999</v>
      </c>
      <c r="CJ6">
        <v>38.003504569999997</v>
      </c>
      <c r="CK6">
        <v>38.733279320000001</v>
      </c>
      <c r="CL6">
        <v>37.48321687</v>
      </c>
      <c r="CM6">
        <v>36.888551790000001</v>
      </c>
      <c r="CN6">
        <v>37.707261330000001</v>
      </c>
      <c r="CO6">
        <v>40.661295639999999</v>
      </c>
      <c r="CP6">
        <v>36.597492789999997</v>
      </c>
      <c r="CQ6">
        <v>37.245740349999998</v>
      </c>
      <c r="CR6">
        <v>40.73176385</v>
      </c>
      <c r="CS6">
        <v>35.326102599999999</v>
      </c>
    </row>
    <row r="7" spans="1:481" x14ac:dyDescent="0.25">
      <c r="B7">
        <v>51.504931900000003</v>
      </c>
      <c r="C7">
        <v>39.132244110000002</v>
      </c>
      <c r="D7">
        <v>39.028969449999998</v>
      </c>
      <c r="E7">
        <v>39.690196970000002</v>
      </c>
      <c r="F7">
        <v>31.81367165</v>
      </c>
      <c r="G7">
        <v>35.200234559999998</v>
      </c>
      <c r="H7">
        <v>37.085456819999997</v>
      </c>
      <c r="I7">
        <v>43.625413809999998</v>
      </c>
      <c r="J7">
        <v>33.560456139999999</v>
      </c>
      <c r="K7">
        <v>37.127851739999997</v>
      </c>
      <c r="L7">
        <v>36.232937249999999</v>
      </c>
      <c r="M7">
        <v>45.751799630000001</v>
      </c>
      <c r="N7">
        <v>26.69285799</v>
      </c>
      <c r="O7">
        <v>34.818255020000002</v>
      </c>
      <c r="P7">
        <v>38.228588969999997</v>
      </c>
      <c r="Q7">
        <v>37.038270150000002</v>
      </c>
      <c r="R7">
        <v>25.027749119999999</v>
      </c>
      <c r="S7">
        <v>33.672889900000001</v>
      </c>
      <c r="T7">
        <v>43.120344690000003</v>
      </c>
      <c r="U7">
        <v>29.56631398</v>
      </c>
      <c r="V7">
        <v>24.313313749999999</v>
      </c>
      <c r="W7">
        <v>39.135496809999999</v>
      </c>
      <c r="X7">
        <v>35.83241649</v>
      </c>
      <c r="Y7">
        <v>42.115697580000003</v>
      </c>
      <c r="Z7">
        <v>44.462962400000002</v>
      </c>
      <c r="AA7">
        <v>56.221139950000001</v>
      </c>
      <c r="AB7">
        <v>49.89168918</v>
      </c>
      <c r="AC7">
        <v>52.442003679999999</v>
      </c>
      <c r="AD7">
        <v>52.442002100000003</v>
      </c>
      <c r="AE7">
        <v>56.221126650000002</v>
      </c>
      <c r="AF7">
        <v>44.462960219999999</v>
      </c>
      <c r="AG7">
        <v>54.47503408</v>
      </c>
      <c r="AH7">
        <v>49.891692659999997</v>
      </c>
      <c r="AI7">
        <v>49.891688930000001</v>
      </c>
      <c r="AJ7">
        <v>44.595728739999998</v>
      </c>
      <c r="AK7">
        <v>47.741438029999998</v>
      </c>
      <c r="AL7">
        <v>36.4319238</v>
      </c>
      <c r="AM7">
        <v>31.146575290000001</v>
      </c>
      <c r="AN7">
        <v>33.818635729999997</v>
      </c>
      <c r="AO7">
        <v>33.254398100000003</v>
      </c>
      <c r="AP7">
        <v>25.88782827</v>
      </c>
      <c r="AQ7">
        <v>28.494663790000001</v>
      </c>
      <c r="AR7">
        <v>28.125334729999999</v>
      </c>
      <c r="AS7">
        <v>34.293566419999998</v>
      </c>
      <c r="AT7">
        <v>27.251481470000002</v>
      </c>
      <c r="AU7">
        <v>25.04583293</v>
      </c>
      <c r="AV7">
        <v>26.112092950000001</v>
      </c>
      <c r="AW7">
        <v>33.915387440000003</v>
      </c>
      <c r="AX7">
        <v>38.277827780000003</v>
      </c>
      <c r="AY7">
        <v>40.07732292</v>
      </c>
      <c r="AZ7">
        <v>43.817982540000003</v>
      </c>
      <c r="BA7">
        <v>39.403157299999997</v>
      </c>
      <c r="BB7">
        <v>41.894840340000002</v>
      </c>
      <c r="BC7">
        <v>37.823887059999997</v>
      </c>
      <c r="BD7">
        <v>38.226733009999997</v>
      </c>
      <c r="BE7">
        <v>42.621584480000003</v>
      </c>
      <c r="BF7">
        <v>36.386598329999998</v>
      </c>
      <c r="BG7">
        <v>37.216147569999997</v>
      </c>
      <c r="BH7">
        <v>40.947633979999999</v>
      </c>
      <c r="BI7">
        <v>42.783279239999999</v>
      </c>
      <c r="BJ7">
        <v>36.52223798</v>
      </c>
      <c r="BK7">
        <v>35.928036830000003</v>
      </c>
      <c r="BL7">
        <v>38.140465519999999</v>
      </c>
      <c r="BM7">
        <v>41.445354459999997</v>
      </c>
      <c r="BN7">
        <v>33.973914479999998</v>
      </c>
      <c r="BO7">
        <v>35.108500409999998</v>
      </c>
      <c r="BP7">
        <v>37.882080270000003</v>
      </c>
      <c r="BQ7">
        <v>41.196319690000003</v>
      </c>
      <c r="BR7">
        <v>31.70185326</v>
      </c>
      <c r="BS7">
        <v>33.66240122</v>
      </c>
      <c r="BT7">
        <v>37.186969859999998</v>
      </c>
      <c r="BU7">
        <v>40.39482065</v>
      </c>
      <c r="BV7">
        <v>35.433088990000002</v>
      </c>
      <c r="BW7">
        <v>34.929322579999997</v>
      </c>
      <c r="BX7">
        <v>37.189120920000001</v>
      </c>
      <c r="BY7">
        <v>34.984214880000003</v>
      </c>
      <c r="BZ7">
        <v>34.564745770000002</v>
      </c>
      <c r="CA7">
        <v>38.862154060000002</v>
      </c>
      <c r="CB7">
        <v>37.189118999999998</v>
      </c>
      <c r="CC7">
        <v>35.978867389999998</v>
      </c>
      <c r="CD7">
        <v>40.079620210000002</v>
      </c>
      <c r="CE7">
        <v>42.502907860000001</v>
      </c>
      <c r="CF7">
        <v>39.160966479999999</v>
      </c>
      <c r="CG7">
        <v>36.448811409999998</v>
      </c>
      <c r="CH7">
        <v>37.883268100000002</v>
      </c>
      <c r="CI7">
        <v>37.370523679999998</v>
      </c>
      <c r="CJ7">
        <v>40.051682339999999</v>
      </c>
      <c r="CK7">
        <v>42.66200834</v>
      </c>
      <c r="CL7">
        <v>37.48321696</v>
      </c>
      <c r="CM7">
        <v>38.253208239999999</v>
      </c>
      <c r="CN7">
        <v>40.198011899999997</v>
      </c>
      <c r="CO7">
        <v>44.08281324</v>
      </c>
      <c r="CP7">
        <v>38.108200549999999</v>
      </c>
      <c r="CQ7">
        <v>35.914414059999999</v>
      </c>
      <c r="CR7">
        <v>39.039133499999998</v>
      </c>
      <c r="CS7">
        <v>35.006495530000002</v>
      </c>
    </row>
    <row r="8" spans="1:481" x14ac:dyDescent="0.25">
      <c r="B8">
        <v>39.401731550000001</v>
      </c>
      <c r="C8">
        <v>25.522854450000001</v>
      </c>
      <c r="D8">
        <v>32.04180805</v>
      </c>
      <c r="E8">
        <v>30.14061732</v>
      </c>
      <c r="F8">
        <v>22.03736584</v>
      </c>
      <c r="G8">
        <v>34.826377350000001</v>
      </c>
      <c r="H8">
        <v>36.656152460000001</v>
      </c>
      <c r="I8">
        <v>39.984652019999999</v>
      </c>
      <c r="J8">
        <v>22.972392920000001</v>
      </c>
      <c r="K8">
        <v>28.362337310000001</v>
      </c>
      <c r="L8">
        <v>36.23293683</v>
      </c>
      <c r="M8">
        <v>33.306788920000002</v>
      </c>
      <c r="N8">
        <v>26.692857969999999</v>
      </c>
      <c r="O8">
        <v>30.909935789999999</v>
      </c>
      <c r="P8">
        <v>37.717583169999997</v>
      </c>
      <c r="Q8">
        <v>31.572773900000001</v>
      </c>
      <c r="R8">
        <v>25.027749109999998</v>
      </c>
      <c r="S8">
        <v>33.67288988</v>
      </c>
      <c r="T8">
        <v>37.675969590000001</v>
      </c>
      <c r="U8">
        <v>25.943480829999999</v>
      </c>
      <c r="V8">
        <v>24.313313480000001</v>
      </c>
      <c r="W8">
        <v>39.135496619999998</v>
      </c>
      <c r="X8">
        <v>24.599249480000001</v>
      </c>
      <c r="Y8">
        <v>22.15430156</v>
      </c>
      <c r="Z8">
        <v>57.582247080000002</v>
      </c>
      <c r="AA8">
        <v>56.221140040000002</v>
      </c>
      <c r="AB8">
        <v>57.127685919999998</v>
      </c>
      <c r="AC8">
        <v>52.442004420000004</v>
      </c>
      <c r="AD8">
        <v>52.442002250000002</v>
      </c>
      <c r="AE8">
        <v>56.221128059999998</v>
      </c>
      <c r="AF8">
        <v>52.442006810000002</v>
      </c>
      <c r="AG8">
        <v>54.475034170000001</v>
      </c>
      <c r="AH8">
        <v>51.55541556</v>
      </c>
      <c r="AI8">
        <v>53.295181210000003</v>
      </c>
      <c r="AJ8">
        <v>51.555416829999999</v>
      </c>
      <c r="AK8">
        <v>53.579563399999998</v>
      </c>
      <c r="AL8">
        <v>36.431923879999999</v>
      </c>
      <c r="AM8">
        <v>45.121795030000001</v>
      </c>
      <c r="AN8">
        <v>48.338099020000001</v>
      </c>
      <c r="AO8">
        <v>50.124819000000002</v>
      </c>
      <c r="AP8">
        <v>34.476123170000001</v>
      </c>
      <c r="AQ8">
        <v>37.232796790000002</v>
      </c>
      <c r="AR8">
        <v>43.131152530000001</v>
      </c>
      <c r="AS8">
        <v>45.952449389999998</v>
      </c>
      <c r="AT8">
        <v>34.100385340000003</v>
      </c>
      <c r="AU8">
        <v>36.277836360000002</v>
      </c>
      <c r="AV8">
        <v>37.058069740000001</v>
      </c>
      <c r="AW8">
        <v>44.018650770000001</v>
      </c>
      <c r="AX8">
        <v>38.277821920000001</v>
      </c>
      <c r="AY8">
        <v>40.077322959999996</v>
      </c>
      <c r="AZ8">
        <v>37.596579640000002</v>
      </c>
      <c r="BA8">
        <v>39.403156080000002</v>
      </c>
      <c r="BB8">
        <v>41.89483998</v>
      </c>
      <c r="BC8">
        <v>37.596570470000003</v>
      </c>
      <c r="BD8">
        <v>36.432252810000001</v>
      </c>
      <c r="BE8">
        <v>37.596569549999998</v>
      </c>
      <c r="BF8">
        <v>36.386597399999999</v>
      </c>
      <c r="BG8">
        <v>37.216146860000002</v>
      </c>
      <c r="BH8">
        <v>38.553785089999998</v>
      </c>
      <c r="BI8">
        <v>37.872262689999999</v>
      </c>
      <c r="BJ8">
        <v>36.522237760000003</v>
      </c>
      <c r="BK8">
        <v>35.928036759999998</v>
      </c>
      <c r="BL8">
        <v>37.548271159999999</v>
      </c>
      <c r="BM8">
        <v>37.712331120000002</v>
      </c>
      <c r="BN8">
        <v>33.973914489999999</v>
      </c>
      <c r="BO8">
        <v>35.108500200000002</v>
      </c>
      <c r="BP8">
        <v>35.859281629999998</v>
      </c>
      <c r="BQ8">
        <v>36.053061339999999</v>
      </c>
      <c r="BR8">
        <v>31.701853270000001</v>
      </c>
      <c r="BS8">
        <v>33.662401160000002</v>
      </c>
      <c r="BT8">
        <v>35.790196940000001</v>
      </c>
      <c r="BU8">
        <v>35.063429810000002</v>
      </c>
      <c r="BV8">
        <v>35.433089879999997</v>
      </c>
      <c r="BW8">
        <v>34.929323400000001</v>
      </c>
      <c r="BX8">
        <v>37.189120109999998</v>
      </c>
      <c r="BY8">
        <v>34.984212999999997</v>
      </c>
      <c r="BZ8">
        <v>34.564746049999997</v>
      </c>
      <c r="CA8">
        <v>38.862154009999998</v>
      </c>
      <c r="CB8">
        <v>37.189115739999998</v>
      </c>
      <c r="CC8">
        <v>35.978867149999999</v>
      </c>
      <c r="CD8">
        <v>39.160961700000001</v>
      </c>
      <c r="CE8">
        <v>39.139103200000001</v>
      </c>
      <c r="CF8">
        <v>39.16096572</v>
      </c>
      <c r="CG8">
        <v>36.448810829999999</v>
      </c>
      <c r="CH8">
        <v>37.883268010000002</v>
      </c>
      <c r="CI8">
        <v>37.370523589999998</v>
      </c>
      <c r="CJ8">
        <v>37.093579300000002</v>
      </c>
      <c r="CK8">
        <v>35.602357820000002</v>
      </c>
      <c r="CL8">
        <v>37.48321696</v>
      </c>
      <c r="CM8">
        <v>36.888551679999999</v>
      </c>
      <c r="CN8">
        <v>35.886319919999998</v>
      </c>
      <c r="CO8">
        <v>35.623896809999998</v>
      </c>
      <c r="CP8">
        <v>36.007340370000001</v>
      </c>
      <c r="CQ8">
        <v>35.914413969999998</v>
      </c>
      <c r="CR8">
        <v>35.2154855</v>
      </c>
      <c r="CS8">
        <v>33.092209560000001</v>
      </c>
    </row>
    <row r="9" spans="1:481" x14ac:dyDescent="0.25">
      <c r="A9" t="s">
        <v>36</v>
      </c>
      <c r="B9">
        <v>2</v>
      </c>
      <c r="C9">
        <v>4</v>
      </c>
      <c r="D9">
        <v>6</v>
      </c>
      <c r="E9">
        <v>9</v>
      </c>
      <c r="F9">
        <v>8</v>
      </c>
      <c r="G9">
        <v>18</v>
      </c>
      <c r="H9">
        <v>26</v>
      </c>
      <c r="I9">
        <v>36</v>
      </c>
      <c r="J9">
        <v>21</v>
      </c>
      <c r="K9">
        <v>44</v>
      </c>
      <c r="L9">
        <v>65</v>
      </c>
      <c r="M9">
        <v>88</v>
      </c>
      <c r="N9">
        <v>65</v>
      </c>
      <c r="O9">
        <v>131</v>
      </c>
      <c r="P9">
        <v>197</v>
      </c>
      <c r="Q9">
        <v>262</v>
      </c>
      <c r="R9">
        <v>65</v>
      </c>
      <c r="S9">
        <v>131</v>
      </c>
      <c r="T9">
        <v>197</v>
      </c>
      <c r="U9">
        <v>263</v>
      </c>
      <c r="V9">
        <v>54</v>
      </c>
      <c r="W9">
        <v>109</v>
      </c>
      <c r="X9">
        <v>164</v>
      </c>
      <c r="Y9">
        <v>219</v>
      </c>
      <c r="Z9">
        <v>2</v>
      </c>
      <c r="AA9">
        <v>4</v>
      </c>
      <c r="AB9">
        <v>6</v>
      </c>
      <c r="AC9">
        <v>9</v>
      </c>
      <c r="AD9">
        <v>8</v>
      </c>
      <c r="AE9">
        <v>18</v>
      </c>
      <c r="AF9">
        <v>26</v>
      </c>
      <c r="AG9">
        <v>36</v>
      </c>
      <c r="AH9">
        <v>21</v>
      </c>
      <c r="AI9">
        <v>44</v>
      </c>
      <c r="AJ9">
        <v>65</v>
      </c>
      <c r="AK9">
        <v>88</v>
      </c>
      <c r="AL9">
        <v>65</v>
      </c>
      <c r="AM9">
        <v>131</v>
      </c>
      <c r="AN9">
        <v>197</v>
      </c>
      <c r="AO9">
        <v>262</v>
      </c>
      <c r="AP9">
        <v>65</v>
      </c>
      <c r="AQ9">
        <v>131</v>
      </c>
      <c r="AR9">
        <v>197</v>
      </c>
      <c r="AS9">
        <v>263</v>
      </c>
      <c r="AT9">
        <v>54</v>
      </c>
      <c r="AU9">
        <v>109</v>
      </c>
      <c r="AV9">
        <v>164</v>
      </c>
      <c r="AW9">
        <v>219</v>
      </c>
      <c r="AX9">
        <v>2</v>
      </c>
      <c r="AY9">
        <v>4</v>
      </c>
      <c r="AZ9">
        <v>7</v>
      </c>
      <c r="BA9">
        <v>9</v>
      </c>
      <c r="BB9">
        <v>8</v>
      </c>
      <c r="BC9">
        <v>18</v>
      </c>
      <c r="BD9">
        <v>26</v>
      </c>
      <c r="BE9">
        <v>36</v>
      </c>
      <c r="BF9">
        <v>22</v>
      </c>
      <c r="BG9">
        <v>44</v>
      </c>
      <c r="BH9">
        <v>66</v>
      </c>
      <c r="BI9">
        <v>89</v>
      </c>
      <c r="BJ9">
        <v>66</v>
      </c>
      <c r="BK9">
        <v>132</v>
      </c>
      <c r="BL9">
        <v>199</v>
      </c>
      <c r="BM9">
        <v>265</v>
      </c>
      <c r="BN9">
        <v>66</v>
      </c>
      <c r="BO9">
        <v>132</v>
      </c>
      <c r="BP9">
        <v>199</v>
      </c>
      <c r="BQ9">
        <v>266</v>
      </c>
      <c r="BR9">
        <v>55</v>
      </c>
      <c r="BS9">
        <v>110</v>
      </c>
      <c r="BT9">
        <v>166</v>
      </c>
      <c r="BU9">
        <v>221</v>
      </c>
      <c r="BV9">
        <v>2</v>
      </c>
      <c r="BW9">
        <v>4</v>
      </c>
      <c r="BX9">
        <v>7</v>
      </c>
      <c r="BY9">
        <v>9</v>
      </c>
      <c r="BZ9">
        <v>8</v>
      </c>
      <c r="CA9">
        <v>18</v>
      </c>
      <c r="CB9">
        <v>26</v>
      </c>
      <c r="CC9">
        <v>36</v>
      </c>
      <c r="CD9">
        <v>22</v>
      </c>
      <c r="CE9">
        <v>44</v>
      </c>
      <c r="CF9">
        <v>66</v>
      </c>
      <c r="CG9">
        <v>89</v>
      </c>
      <c r="CH9">
        <v>66</v>
      </c>
      <c r="CI9">
        <v>132</v>
      </c>
      <c r="CJ9">
        <v>199</v>
      </c>
      <c r="CK9">
        <v>265</v>
      </c>
      <c r="CL9">
        <v>66</v>
      </c>
      <c r="CM9">
        <v>132</v>
      </c>
      <c r="CN9">
        <v>199</v>
      </c>
      <c r="CO9">
        <v>266</v>
      </c>
      <c r="CP9">
        <v>55</v>
      </c>
      <c r="CQ9">
        <v>110</v>
      </c>
      <c r="CR9">
        <v>166</v>
      </c>
      <c r="CS9">
        <v>221</v>
      </c>
      <c r="CT9">
        <v>2</v>
      </c>
      <c r="CU9">
        <v>4</v>
      </c>
      <c r="CV9">
        <v>6</v>
      </c>
      <c r="CW9">
        <v>9</v>
      </c>
      <c r="CX9">
        <v>8</v>
      </c>
      <c r="CY9">
        <v>18</v>
      </c>
      <c r="CZ9">
        <v>26</v>
      </c>
      <c r="DA9">
        <v>36</v>
      </c>
      <c r="DB9">
        <v>21</v>
      </c>
      <c r="DC9">
        <v>44</v>
      </c>
      <c r="DD9">
        <v>65</v>
      </c>
      <c r="DE9">
        <v>88</v>
      </c>
      <c r="DF9">
        <v>65</v>
      </c>
      <c r="DG9">
        <v>131</v>
      </c>
      <c r="DH9">
        <v>197</v>
      </c>
      <c r="DI9">
        <v>262</v>
      </c>
      <c r="DJ9">
        <v>65</v>
      </c>
      <c r="DK9">
        <v>131</v>
      </c>
      <c r="DL9">
        <v>197</v>
      </c>
      <c r="DM9">
        <v>263</v>
      </c>
      <c r="DN9">
        <v>54</v>
      </c>
      <c r="DO9">
        <v>109</v>
      </c>
      <c r="DP9">
        <v>164</v>
      </c>
      <c r="DQ9">
        <v>219</v>
      </c>
      <c r="DR9">
        <v>2</v>
      </c>
      <c r="DS9">
        <v>4</v>
      </c>
      <c r="DT9">
        <v>6</v>
      </c>
      <c r="DU9">
        <v>9</v>
      </c>
      <c r="DV9">
        <v>8</v>
      </c>
      <c r="DW9">
        <v>18</v>
      </c>
      <c r="DX9">
        <v>26</v>
      </c>
      <c r="DY9">
        <v>36</v>
      </c>
      <c r="DZ9">
        <v>21</v>
      </c>
      <c r="EA9">
        <v>44</v>
      </c>
      <c r="EB9">
        <v>65</v>
      </c>
      <c r="EC9">
        <v>88</v>
      </c>
      <c r="ED9">
        <v>65</v>
      </c>
      <c r="EE9">
        <v>131</v>
      </c>
      <c r="EF9">
        <v>197</v>
      </c>
      <c r="EG9">
        <v>262</v>
      </c>
      <c r="EH9">
        <v>65</v>
      </c>
      <c r="EI9">
        <v>131</v>
      </c>
      <c r="EJ9">
        <v>197</v>
      </c>
      <c r="EK9">
        <v>263</v>
      </c>
      <c r="EL9">
        <v>54</v>
      </c>
      <c r="EM9">
        <v>109</v>
      </c>
      <c r="EN9">
        <v>164</v>
      </c>
      <c r="EO9">
        <v>219</v>
      </c>
      <c r="EP9">
        <v>2</v>
      </c>
      <c r="EQ9">
        <v>4</v>
      </c>
      <c r="ER9">
        <v>7</v>
      </c>
      <c r="ES9">
        <v>9</v>
      </c>
      <c r="ET9">
        <v>8</v>
      </c>
      <c r="EU9">
        <v>18</v>
      </c>
      <c r="EV9">
        <v>26</v>
      </c>
      <c r="EW9">
        <v>36</v>
      </c>
      <c r="EX9">
        <v>22</v>
      </c>
      <c r="EY9">
        <v>44</v>
      </c>
      <c r="EZ9">
        <v>66</v>
      </c>
      <c r="FA9">
        <v>89</v>
      </c>
      <c r="FB9">
        <v>66</v>
      </c>
      <c r="FC9">
        <v>132</v>
      </c>
      <c r="FD9">
        <v>199</v>
      </c>
      <c r="FE9">
        <v>265</v>
      </c>
      <c r="FF9">
        <v>66</v>
      </c>
      <c r="FG9">
        <v>132</v>
      </c>
      <c r="FH9">
        <v>199</v>
      </c>
      <c r="FI9">
        <v>266</v>
      </c>
      <c r="FJ9">
        <v>55</v>
      </c>
      <c r="FK9">
        <v>110</v>
      </c>
      <c r="FL9">
        <v>166</v>
      </c>
      <c r="FM9">
        <v>221</v>
      </c>
      <c r="FN9">
        <v>2</v>
      </c>
      <c r="FO9">
        <v>4</v>
      </c>
      <c r="FP9">
        <v>7</v>
      </c>
      <c r="FQ9">
        <v>9</v>
      </c>
      <c r="FR9">
        <v>8</v>
      </c>
      <c r="FS9">
        <v>18</v>
      </c>
      <c r="FT9">
        <v>26</v>
      </c>
      <c r="FU9">
        <v>36</v>
      </c>
      <c r="FV9">
        <v>22</v>
      </c>
      <c r="FW9">
        <v>44</v>
      </c>
      <c r="FX9">
        <v>66</v>
      </c>
      <c r="FY9">
        <v>89</v>
      </c>
      <c r="FZ9">
        <v>66</v>
      </c>
      <c r="GA9">
        <v>132</v>
      </c>
      <c r="GB9">
        <v>199</v>
      </c>
      <c r="GC9">
        <v>265</v>
      </c>
      <c r="GD9">
        <v>66</v>
      </c>
      <c r="GE9">
        <v>132</v>
      </c>
      <c r="GF9">
        <v>199</v>
      </c>
      <c r="GG9">
        <v>266</v>
      </c>
      <c r="GH9">
        <v>55</v>
      </c>
      <c r="GI9">
        <v>110</v>
      </c>
      <c r="GJ9">
        <v>166</v>
      </c>
      <c r="GK9">
        <v>221</v>
      </c>
      <c r="GL9">
        <v>2</v>
      </c>
      <c r="GM9">
        <v>4</v>
      </c>
      <c r="GN9">
        <v>6</v>
      </c>
      <c r="GO9">
        <v>9</v>
      </c>
      <c r="GP9">
        <v>8</v>
      </c>
      <c r="GQ9">
        <v>18</v>
      </c>
      <c r="GR9">
        <v>26</v>
      </c>
      <c r="GS9">
        <v>36</v>
      </c>
      <c r="GT9">
        <v>21</v>
      </c>
      <c r="GU9">
        <v>44</v>
      </c>
      <c r="GV9">
        <v>65</v>
      </c>
      <c r="GW9">
        <v>88</v>
      </c>
      <c r="GX9">
        <v>65</v>
      </c>
      <c r="GY9">
        <v>131</v>
      </c>
      <c r="GZ9">
        <v>197</v>
      </c>
      <c r="HA9">
        <v>262</v>
      </c>
      <c r="HB9">
        <v>65</v>
      </c>
      <c r="HC9">
        <v>131</v>
      </c>
      <c r="HD9">
        <v>197</v>
      </c>
      <c r="HE9">
        <v>263</v>
      </c>
      <c r="HF9">
        <v>54</v>
      </c>
      <c r="HG9">
        <v>109</v>
      </c>
      <c r="HH9">
        <v>164</v>
      </c>
      <c r="HI9">
        <v>219</v>
      </c>
      <c r="HJ9">
        <v>2</v>
      </c>
      <c r="HK9">
        <v>4</v>
      </c>
      <c r="HL9">
        <v>6</v>
      </c>
      <c r="HM9">
        <v>9</v>
      </c>
      <c r="HN9">
        <v>8</v>
      </c>
      <c r="HO9">
        <v>18</v>
      </c>
      <c r="HP9">
        <v>26</v>
      </c>
      <c r="HQ9">
        <v>36</v>
      </c>
      <c r="HR9">
        <v>21</v>
      </c>
      <c r="HS9">
        <v>44</v>
      </c>
      <c r="HT9">
        <v>65</v>
      </c>
      <c r="HU9">
        <v>88</v>
      </c>
      <c r="HV9">
        <v>65</v>
      </c>
      <c r="HW9">
        <v>131</v>
      </c>
      <c r="HX9">
        <v>197</v>
      </c>
      <c r="HY9">
        <v>262</v>
      </c>
      <c r="HZ9">
        <v>65</v>
      </c>
      <c r="IA9">
        <v>131</v>
      </c>
      <c r="IB9">
        <v>197</v>
      </c>
      <c r="IC9">
        <v>263</v>
      </c>
      <c r="ID9">
        <v>54</v>
      </c>
      <c r="IE9">
        <v>109</v>
      </c>
      <c r="IF9">
        <v>164</v>
      </c>
      <c r="IG9">
        <v>219</v>
      </c>
      <c r="IH9">
        <v>2</v>
      </c>
      <c r="II9">
        <v>4</v>
      </c>
      <c r="IJ9">
        <v>7</v>
      </c>
      <c r="IK9">
        <v>9</v>
      </c>
      <c r="IL9">
        <v>8</v>
      </c>
      <c r="IM9">
        <v>18</v>
      </c>
      <c r="IN9">
        <v>26</v>
      </c>
      <c r="IO9">
        <v>36</v>
      </c>
      <c r="IP9">
        <v>22</v>
      </c>
      <c r="IQ9">
        <v>44</v>
      </c>
      <c r="IR9">
        <v>66</v>
      </c>
      <c r="IS9">
        <v>89</v>
      </c>
      <c r="IT9">
        <v>66</v>
      </c>
      <c r="IU9">
        <v>132</v>
      </c>
      <c r="IV9">
        <v>199</v>
      </c>
      <c r="IW9">
        <v>265</v>
      </c>
      <c r="IX9">
        <v>66</v>
      </c>
      <c r="IY9">
        <v>132</v>
      </c>
      <c r="IZ9">
        <v>199</v>
      </c>
      <c r="JA9">
        <v>266</v>
      </c>
      <c r="JB9">
        <v>55</v>
      </c>
      <c r="JC9">
        <v>110</v>
      </c>
      <c r="JD9">
        <v>166</v>
      </c>
      <c r="JE9">
        <v>221</v>
      </c>
      <c r="JF9">
        <v>2</v>
      </c>
      <c r="JG9">
        <v>4</v>
      </c>
      <c r="JH9">
        <v>7</v>
      </c>
      <c r="JI9">
        <v>9</v>
      </c>
      <c r="JJ9">
        <v>8</v>
      </c>
      <c r="JK9">
        <v>18</v>
      </c>
      <c r="JL9">
        <v>26</v>
      </c>
      <c r="JM9">
        <v>36</v>
      </c>
      <c r="JN9">
        <v>22</v>
      </c>
      <c r="JO9">
        <v>44</v>
      </c>
      <c r="JP9">
        <v>66</v>
      </c>
      <c r="JQ9">
        <v>89</v>
      </c>
      <c r="JR9">
        <v>66</v>
      </c>
      <c r="JS9">
        <v>132</v>
      </c>
      <c r="JT9">
        <v>199</v>
      </c>
      <c r="JU9">
        <v>265</v>
      </c>
      <c r="JV9">
        <v>66</v>
      </c>
      <c r="JW9">
        <v>132</v>
      </c>
      <c r="JX9">
        <v>199</v>
      </c>
      <c r="JY9">
        <v>266</v>
      </c>
      <c r="JZ9">
        <v>55</v>
      </c>
      <c r="KA9">
        <v>110</v>
      </c>
      <c r="KB9">
        <v>166</v>
      </c>
      <c r="KC9">
        <v>221</v>
      </c>
      <c r="KD9">
        <v>2</v>
      </c>
      <c r="KE9">
        <v>4</v>
      </c>
      <c r="KF9">
        <v>6</v>
      </c>
      <c r="KG9">
        <v>9</v>
      </c>
      <c r="KH9">
        <v>8</v>
      </c>
      <c r="KI9">
        <v>18</v>
      </c>
      <c r="KJ9">
        <v>26</v>
      </c>
      <c r="KK9">
        <v>36</v>
      </c>
      <c r="KL9">
        <v>21</v>
      </c>
      <c r="KM9">
        <v>44</v>
      </c>
      <c r="KN9">
        <v>65</v>
      </c>
      <c r="KO9">
        <v>88</v>
      </c>
      <c r="KP9">
        <v>65</v>
      </c>
      <c r="KQ9">
        <v>131</v>
      </c>
      <c r="KR9">
        <v>197</v>
      </c>
      <c r="KS9">
        <v>262</v>
      </c>
      <c r="KT9">
        <v>65</v>
      </c>
      <c r="KU9">
        <v>131</v>
      </c>
      <c r="KV9">
        <v>197</v>
      </c>
      <c r="KW9">
        <v>263</v>
      </c>
      <c r="KX9">
        <v>54</v>
      </c>
      <c r="KY9">
        <v>109</v>
      </c>
      <c r="KZ9">
        <v>164</v>
      </c>
      <c r="LA9">
        <v>219</v>
      </c>
      <c r="LB9">
        <v>2</v>
      </c>
      <c r="LC9">
        <v>4</v>
      </c>
      <c r="LD9">
        <v>6</v>
      </c>
      <c r="LE9">
        <v>9</v>
      </c>
      <c r="LF9">
        <v>8</v>
      </c>
      <c r="LG9">
        <v>18</v>
      </c>
      <c r="LH9">
        <v>26</v>
      </c>
      <c r="LI9">
        <v>36</v>
      </c>
      <c r="LJ9">
        <v>21</v>
      </c>
      <c r="LK9">
        <v>44</v>
      </c>
      <c r="LL9">
        <v>65</v>
      </c>
      <c r="LM9">
        <v>88</v>
      </c>
      <c r="LN9">
        <v>65</v>
      </c>
      <c r="LO9">
        <v>131</v>
      </c>
      <c r="LP9">
        <v>197</v>
      </c>
      <c r="LQ9">
        <v>262</v>
      </c>
      <c r="LR9">
        <v>65</v>
      </c>
      <c r="LS9">
        <v>131</v>
      </c>
      <c r="LT9">
        <v>197</v>
      </c>
      <c r="LU9">
        <v>263</v>
      </c>
      <c r="LV9">
        <v>54</v>
      </c>
      <c r="LW9">
        <v>109</v>
      </c>
      <c r="LX9">
        <v>164</v>
      </c>
      <c r="LY9">
        <v>219</v>
      </c>
      <c r="LZ9">
        <v>2</v>
      </c>
      <c r="MA9">
        <v>4</v>
      </c>
      <c r="MB9">
        <v>7</v>
      </c>
      <c r="MC9">
        <v>9</v>
      </c>
      <c r="MD9">
        <v>8</v>
      </c>
      <c r="ME9">
        <v>18</v>
      </c>
      <c r="MF9">
        <v>26</v>
      </c>
      <c r="MG9">
        <v>36</v>
      </c>
      <c r="MH9">
        <v>22</v>
      </c>
      <c r="MI9">
        <v>44</v>
      </c>
      <c r="MJ9">
        <v>66</v>
      </c>
      <c r="MK9">
        <v>89</v>
      </c>
      <c r="ML9">
        <v>66</v>
      </c>
      <c r="MM9">
        <v>132</v>
      </c>
      <c r="MN9">
        <v>199</v>
      </c>
      <c r="MO9">
        <v>265</v>
      </c>
      <c r="MP9">
        <v>66</v>
      </c>
      <c r="MQ9">
        <v>132</v>
      </c>
      <c r="MR9">
        <v>199</v>
      </c>
      <c r="MS9">
        <v>266</v>
      </c>
      <c r="MT9">
        <v>55</v>
      </c>
      <c r="MU9">
        <v>110</v>
      </c>
      <c r="MV9">
        <v>166</v>
      </c>
      <c r="MW9">
        <v>221</v>
      </c>
      <c r="MX9">
        <v>2</v>
      </c>
      <c r="MY9">
        <v>4</v>
      </c>
      <c r="MZ9">
        <v>7</v>
      </c>
      <c r="NA9">
        <v>9</v>
      </c>
      <c r="NB9">
        <v>8</v>
      </c>
      <c r="NC9">
        <v>18</v>
      </c>
      <c r="ND9">
        <v>26</v>
      </c>
      <c r="NE9">
        <v>36</v>
      </c>
      <c r="NF9">
        <v>22</v>
      </c>
      <c r="NG9">
        <v>44</v>
      </c>
      <c r="NH9">
        <v>66</v>
      </c>
      <c r="NI9">
        <v>89</v>
      </c>
      <c r="NJ9">
        <v>66</v>
      </c>
      <c r="NK9">
        <v>132</v>
      </c>
      <c r="NL9">
        <v>199</v>
      </c>
      <c r="NM9">
        <v>265</v>
      </c>
      <c r="NN9">
        <v>66</v>
      </c>
      <c r="NO9">
        <v>132</v>
      </c>
      <c r="NP9">
        <v>199</v>
      </c>
      <c r="NQ9">
        <v>266</v>
      </c>
      <c r="NR9">
        <v>55</v>
      </c>
      <c r="NS9">
        <v>110</v>
      </c>
      <c r="NT9">
        <v>166</v>
      </c>
      <c r="NU9">
        <v>221</v>
      </c>
      <c r="NV9">
        <v>2</v>
      </c>
      <c r="NW9">
        <v>4</v>
      </c>
      <c r="NX9">
        <v>6</v>
      </c>
      <c r="NY9">
        <v>9</v>
      </c>
      <c r="NZ9">
        <v>8</v>
      </c>
      <c r="OA9">
        <v>18</v>
      </c>
      <c r="OB9">
        <v>26</v>
      </c>
      <c r="OC9">
        <v>36</v>
      </c>
      <c r="OD9">
        <v>21</v>
      </c>
      <c r="OE9">
        <v>44</v>
      </c>
      <c r="OF9">
        <v>65</v>
      </c>
      <c r="OG9">
        <v>88</v>
      </c>
      <c r="OH9">
        <v>65</v>
      </c>
      <c r="OI9">
        <v>131</v>
      </c>
      <c r="OJ9">
        <v>197</v>
      </c>
      <c r="OK9">
        <v>262</v>
      </c>
      <c r="OL9">
        <v>65</v>
      </c>
      <c r="OM9">
        <v>131</v>
      </c>
      <c r="ON9">
        <v>197</v>
      </c>
      <c r="OO9">
        <v>263</v>
      </c>
      <c r="OP9">
        <v>54</v>
      </c>
      <c r="OQ9">
        <v>109</v>
      </c>
      <c r="OR9">
        <v>164</v>
      </c>
      <c r="OS9">
        <v>219</v>
      </c>
      <c r="OT9">
        <v>2</v>
      </c>
      <c r="OU9">
        <v>4</v>
      </c>
      <c r="OV9">
        <v>6</v>
      </c>
      <c r="OW9">
        <v>9</v>
      </c>
      <c r="OX9">
        <v>8</v>
      </c>
      <c r="OY9">
        <v>18</v>
      </c>
      <c r="OZ9">
        <v>26</v>
      </c>
      <c r="PA9">
        <v>36</v>
      </c>
      <c r="PB9">
        <v>21</v>
      </c>
      <c r="PC9">
        <v>44</v>
      </c>
      <c r="PD9">
        <v>65</v>
      </c>
      <c r="PE9">
        <v>88</v>
      </c>
      <c r="PF9">
        <v>65</v>
      </c>
      <c r="PG9">
        <v>131</v>
      </c>
      <c r="PH9">
        <v>197</v>
      </c>
      <c r="PI9">
        <v>262</v>
      </c>
      <c r="PJ9">
        <v>65</v>
      </c>
      <c r="PK9">
        <v>131</v>
      </c>
      <c r="PL9">
        <v>197</v>
      </c>
      <c r="PM9">
        <v>263</v>
      </c>
      <c r="PN9">
        <v>54</v>
      </c>
      <c r="PO9">
        <v>109</v>
      </c>
      <c r="PP9">
        <v>164</v>
      </c>
      <c r="PQ9">
        <v>219</v>
      </c>
      <c r="PR9">
        <v>2</v>
      </c>
      <c r="PS9">
        <v>4</v>
      </c>
      <c r="PT9">
        <v>7</v>
      </c>
      <c r="PU9">
        <v>9</v>
      </c>
      <c r="PV9">
        <v>8</v>
      </c>
      <c r="PW9">
        <v>18</v>
      </c>
      <c r="PX9">
        <v>26</v>
      </c>
      <c r="PY9">
        <v>36</v>
      </c>
      <c r="PZ9">
        <v>22</v>
      </c>
      <c r="QA9">
        <v>44</v>
      </c>
      <c r="QB9">
        <v>66</v>
      </c>
      <c r="QC9">
        <v>89</v>
      </c>
      <c r="QD9">
        <v>66</v>
      </c>
      <c r="QE9">
        <v>132</v>
      </c>
      <c r="QF9">
        <v>199</v>
      </c>
      <c r="QG9">
        <v>265</v>
      </c>
      <c r="QH9">
        <v>66</v>
      </c>
      <c r="QI9">
        <v>132</v>
      </c>
      <c r="QJ9">
        <v>199</v>
      </c>
      <c r="QK9">
        <v>266</v>
      </c>
      <c r="QL9">
        <v>55</v>
      </c>
      <c r="QM9">
        <v>110</v>
      </c>
      <c r="QN9">
        <v>166</v>
      </c>
      <c r="QO9">
        <v>221</v>
      </c>
      <c r="QP9">
        <v>2</v>
      </c>
      <c r="QQ9">
        <v>4</v>
      </c>
      <c r="QR9">
        <v>7</v>
      </c>
      <c r="QS9">
        <v>9</v>
      </c>
      <c r="QT9">
        <v>8</v>
      </c>
      <c r="QU9">
        <v>18</v>
      </c>
      <c r="QV9">
        <v>26</v>
      </c>
      <c r="QW9">
        <v>36</v>
      </c>
      <c r="QX9">
        <v>22</v>
      </c>
      <c r="QY9">
        <v>44</v>
      </c>
      <c r="QZ9">
        <v>66</v>
      </c>
      <c r="RA9">
        <v>89</v>
      </c>
      <c r="RB9">
        <v>66</v>
      </c>
      <c r="RC9">
        <v>132</v>
      </c>
      <c r="RD9">
        <v>199</v>
      </c>
      <c r="RE9">
        <v>265</v>
      </c>
      <c r="RF9">
        <v>66</v>
      </c>
      <c r="RG9">
        <v>132</v>
      </c>
      <c r="RH9">
        <v>199</v>
      </c>
      <c r="RI9">
        <v>266</v>
      </c>
      <c r="RJ9">
        <v>55</v>
      </c>
      <c r="RK9">
        <v>110</v>
      </c>
      <c r="RL9">
        <v>166</v>
      </c>
      <c r="RM9">
        <v>221</v>
      </c>
    </row>
    <row r="11" spans="1:481" x14ac:dyDescent="0.25">
      <c r="A11" t="s">
        <v>28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58</v>
      </c>
      <c r="BH11">
        <v>59</v>
      </c>
      <c r="BI11">
        <v>60</v>
      </c>
      <c r="BJ11">
        <v>61</v>
      </c>
      <c r="BK11">
        <v>62</v>
      </c>
      <c r="BL11">
        <v>63</v>
      </c>
      <c r="BM11">
        <v>64</v>
      </c>
      <c r="BN11">
        <v>65</v>
      </c>
      <c r="BO11">
        <v>66</v>
      </c>
      <c r="BP11">
        <v>67</v>
      </c>
      <c r="BQ11">
        <v>68</v>
      </c>
      <c r="BR11">
        <v>69</v>
      </c>
      <c r="BS11">
        <v>70</v>
      </c>
      <c r="BT11">
        <v>71</v>
      </c>
      <c r="BU11">
        <v>72</v>
      </c>
      <c r="BV11">
        <v>73</v>
      </c>
      <c r="BW11">
        <v>74</v>
      </c>
      <c r="BX11">
        <v>75</v>
      </c>
      <c r="BY11">
        <v>76</v>
      </c>
      <c r="BZ11">
        <v>77</v>
      </c>
      <c r="CA11">
        <v>78</v>
      </c>
      <c r="CB11">
        <v>79</v>
      </c>
      <c r="CC11">
        <v>80</v>
      </c>
      <c r="CD11">
        <v>81</v>
      </c>
      <c r="CE11">
        <v>82</v>
      </c>
      <c r="CF11">
        <v>83</v>
      </c>
      <c r="CG11">
        <v>84</v>
      </c>
      <c r="CH11">
        <v>85</v>
      </c>
      <c r="CI11">
        <v>86</v>
      </c>
      <c r="CJ11">
        <v>87</v>
      </c>
      <c r="CK11">
        <v>88</v>
      </c>
      <c r="CL11">
        <v>89</v>
      </c>
      <c r="CM11">
        <v>90</v>
      </c>
      <c r="CN11">
        <v>91</v>
      </c>
      <c r="CO11">
        <v>92</v>
      </c>
      <c r="CP11">
        <v>93</v>
      </c>
      <c r="CQ11">
        <v>94</v>
      </c>
      <c r="CR11">
        <v>95</v>
      </c>
      <c r="CS11">
        <v>96</v>
      </c>
    </row>
    <row r="12" spans="1:481" x14ac:dyDescent="0.25">
      <c r="A12" t="s">
        <v>37</v>
      </c>
      <c r="B12">
        <v>21.201059999999998</v>
      </c>
      <c r="C12">
        <v>32.924289999999999</v>
      </c>
      <c r="D12">
        <v>58.5261</v>
      </c>
      <c r="E12">
        <v>69.360619999999997</v>
      </c>
      <c r="F12">
        <v>19.829080000000001</v>
      </c>
      <c r="G12">
        <v>22.352969999999999</v>
      </c>
      <c r="H12">
        <v>27.482420000000001</v>
      </c>
      <c r="I12">
        <v>54.455179999999999</v>
      </c>
      <c r="J12">
        <v>23.67231</v>
      </c>
      <c r="K12">
        <v>22.410540000000001</v>
      </c>
      <c r="L12">
        <v>33.166319999999999</v>
      </c>
      <c r="M12">
        <v>43.383029999999998</v>
      </c>
      <c r="N12">
        <v>25.7864</v>
      </c>
      <c r="O12">
        <v>26.688099999999999</v>
      </c>
      <c r="P12">
        <v>65.821830000000006</v>
      </c>
      <c r="Q12">
        <v>29.151520000000001</v>
      </c>
      <c r="R12">
        <v>23.602900000000002</v>
      </c>
      <c r="S12">
        <v>43.169800000000002</v>
      </c>
      <c r="T12">
        <v>39.341500000000003</v>
      </c>
      <c r="U12">
        <v>26.713819999999998</v>
      </c>
      <c r="V12">
        <v>23.996009999999998</v>
      </c>
      <c r="W12">
        <v>55.139200000000002</v>
      </c>
      <c r="X12">
        <v>24.65774</v>
      </c>
      <c r="Y12">
        <v>25.491890000000001</v>
      </c>
      <c r="Z12">
        <v>24.250070000000001</v>
      </c>
      <c r="AA12">
        <v>27.533539999999999</v>
      </c>
      <c r="AB12">
        <v>28.93618</v>
      </c>
      <c r="AC12">
        <v>32.248730000000002</v>
      </c>
      <c r="AD12">
        <v>23.048290000000001</v>
      </c>
      <c r="AE12">
        <v>31.310009999999998</v>
      </c>
      <c r="AF12">
        <v>28.088819999999998</v>
      </c>
      <c r="AG12">
        <v>31.57921</v>
      </c>
      <c r="AH12">
        <v>24.24513</v>
      </c>
      <c r="AI12">
        <v>33.731110000000001</v>
      </c>
      <c r="AJ12">
        <v>23.255659999999999</v>
      </c>
      <c r="AK12">
        <v>30.36788</v>
      </c>
      <c r="AL12">
        <v>24.302479999999999</v>
      </c>
      <c r="AM12">
        <v>28.238420000000001</v>
      </c>
      <c r="AN12">
        <v>31.728850000000001</v>
      </c>
      <c r="AO12">
        <v>29.137450000000001</v>
      </c>
      <c r="AP12">
        <v>19.182790000000001</v>
      </c>
      <c r="AQ12">
        <v>24.554310000000001</v>
      </c>
      <c r="AR12">
        <v>27.33972</v>
      </c>
      <c r="AS12">
        <v>27.535039999999999</v>
      </c>
      <c r="AT12">
        <v>18.177309999999999</v>
      </c>
      <c r="AU12">
        <v>19.336310000000001</v>
      </c>
      <c r="AV12">
        <v>22.004200000000001</v>
      </c>
      <c r="AW12">
        <v>23.992719999999998</v>
      </c>
      <c r="AX12">
        <v>34.234360000000002</v>
      </c>
      <c r="AY12">
        <v>36.13409</v>
      </c>
      <c r="AZ12">
        <v>40.538820000000001</v>
      </c>
      <c r="BA12">
        <v>33.466729999999998</v>
      </c>
      <c r="BB12">
        <v>45.597740000000002</v>
      </c>
      <c r="BC12">
        <v>38.913119999999999</v>
      </c>
      <c r="BD12">
        <v>40.229640000000003</v>
      </c>
      <c r="BE12">
        <v>40.395479999999999</v>
      </c>
      <c r="BF12">
        <v>29.773720000000001</v>
      </c>
      <c r="BG12">
        <v>35.764890000000001</v>
      </c>
      <c r="BH12">
        <v>41.612909999999999</v>
      </c>
      <c r="BI12">
        <v>38.984409999999997</v>
      </c>
      <c r="BJ12">
        <v>34.363309999999998</v>
      </c>
      <c r="BK12">
        <v>32.482619999999997</v>
      </c>
      <c r="BL12">
        <v>35.640830000000001</v>
      </c>
      <c r="BM12">
        <v>34.573520000000002</v>
      </c>
      <c r="BN12">
        <v>25.99794</v>
      </c>
      <c r="BO12">
        <v>25.609210000000001</v>
      </c>
      <c r="BP12">
        <v>26.34674</v>
      </c>
      <c r="BQ12">
        <v>30.00534</v>
      </c>
      <c r="BR12">
        <v>19.248360000000002</v>
      </c>
      <c r="BS12">
        <v>20.933399999999999</v>
      </c>
      <c r="BT12">
        <v>24.46387</v>
      </c>
      <c r="BU12">
        <v>22.560469999999999</v>
      </c>
      <c r="BV12">
        <v>38.361080000000001</v>
      </c>
      <c r="BW12">
        <v>35.601149999999997</v>
      </c>
      <c r="BX12">
        <v>32.911529999999999</v>
      </c>
      <c r="BY12">
        <v>30.75882</v>
      </c>
      <c r="BZ12">
        <v>32.892499999999998</v>
      </c>
      <c r="CA12">
        <v>39.102559999999997</v>
      </c>
      <c r="CB12">
        <v>32.772269999999999</v>
      </c>
      <c r="CC12">
        <v>32.123530000000002</v>
      </c>
      <c r="CD12">
        <v>35.820450000000001</v>
      </c>
      <c r="CE12">
        <v>39.829009999999997</v>
      </c>
      <c r="CF12">
        <v>38.134819999999998</v>
      </c>
      <c r="CG12">
        <v>36.455730000000003</v>
      </c>
      <c r="CH12">
        <v>35.714230000000001</v>
      </c>
      <c r="CI12">
        <v>36.906489999999998</v>
      </c>
      <c r="CJ12">
        <v>39.211570000000002</v>
      </c>
      <c r="CK12">
        <v>31.716640000000002</v>
      </c>
      <c r="CL12">
        <v>32.787149999999997</v>
      </c>
      <c r="CM12">
        <v>33.359279999999998</v>
      </c>
      <c r="CN12">
        <v>31.861820000000002</v>
      </c>
      <c r="CO12">
        <v>32.104819999999997</v>
      </c>
      <c r="CP12">
        <v>30.764019999999999</v>
      </c>
      <c r="CQ12">
        <v>26.36112</v>
      </c>
      <c r="CR12">
        <v>28.18618</v>
      </c>
      <c r="CS12">
        <v>23.385539999999999</v>
      </c>
    </row>
    <row r="13" spans="1:481" x14ac:dyDescent="0.25">
      <c r="A13" t="s">
        <v>38</v>
      </c>
      <c r="B13">
        <v>24.241540000000001</v>
      </c>
      <c r="C13">
        <v>34.556660000000001</v>
      </c>
      <c r="D13">
        <v>54.303359999999998</v>
      </c>
      <c r="E13">
        <v>64.187910000000002</v>
      </c>
      <c r="F13">
        <v>22.240960000000001</v>
      </c>
      <c r="G13">
        <v>24.460170000000002</v>
      </c>
      <c r="H13">
        <v>28.804290000000002</v>
      </c>
      <c r="I13">
        <v>50.272039999999997</v>
      </c>
      <c r="J13">
        <v>26.38776</v>
      </c>
      <c r="K13">
        <v>23.946840000000002</v>
      </c>
      <c r="L13">
        <v>33.012799999999999</v>
      </c>
      <c r="M13">
        <v>41.455100000000002</v>
      </c>
      <c r="N13">
        <v>26.642209999999999</v>
      </c>
      <c r="O13">
        <v>26.97343</v>
      </c>
      <c r="P13">
        <v>53.086399999999998</v>
      </c>
      <c r="Q13">
        <v>33.132510000000003</v>
      </c>
      <c r="R13">
        <v>24.48977</v>
      </c>
      <c r="S13">
        <v>39.498339999999999</v>
      </c>
      <c r="T13">
        <v>39.089649999999999</v>
      </c>
      <c r="U13">
        <v>32.446440000000003</v>
      </c>
      <c r="V13">
        <v>24.299659999999999</v>
      </c>
      <c r="W13">
        <v>45.939309999999999</v>
      </c>
      <c r="X13">
        <v>28.200869999999998</v>
      </c>
      <c r="Y13">
        <v>31.112120000000001</v>
      </c>
      <c r="Z13">
        <v>46.680300000000003</v>
      </c>
      <c r="AA13">
        <v>39.8369</v>
      </c>
      <c r="AB13">
        <v>38.762630000000001</v>
      </c>
      <c r="AC13">
        <v>61.566719999999997</v>
      </c>
      <c r="AD13">
        <v>42.581380000000003</v>
      </c>
      <c r="AE13">
        <v>43.500169999999997</v>
      </c>
      <c r="AF13">
        <v>39.517359999999996</v>
      </c>
      <c r="AG13">
        <v>58.816859999999998</v>
      </c>
      <c r="AH13">
        <v>31.02796</v>
      </c>
      <c r="AI13">
        <v>46.8872</v>
      </c>
      <c r="AJ13">
        <v>33.549300000000002</v>
      </c>
      <c r="AK13">
        <v>48.912480000000002</v>
      </c>
      <c r="AL13">
        <v>33.16845</v>
      </c>
      <c r="AM13">
        <v>35.003749999999997</v>
      </c>
      <c r="AN13">
        <v>40.382350000000002</v>
      </c>
      <c r="AO13">
        <v>36.97298</v>
      </c>
      <c r="AP13">
        <v>21.279800000000002</v>
      </c>
      <c r="AQ13">
        <v>28.443639999999998</v>
      </c>
      <c r="AR13">
        <v>35.145609999999998</v>
      </c>
      <c r="AS13">
        <v>34.715809999999998</v>
      </c>
      <c r="AT13">
        <v>20.227959999999999</v>
      </c>
      <c r="AU13">
        <v>22.15465</v>
      </c>
      <c r="AV13">
        <v>27.41817</v>
      </c>
      <c r="AW13">
        <v>28.546880000000002</v>
      </c>
      <c r="AX13">
        <v>42.636960000000002</v>
      </c>
      <c r="AY13">
        <v>48.484830000000002</v>
      </c>
      <c r="AZ13">
        <v>44.002409999999998</v>
      </c>
      <c r="BA13">
        <v>37.57414</v>
      </c>
      <c r="BB13">
        <v>50.246929999999999</v>
      </c>
      <c r="BC13">
        <v>46.068899999999999</v>
      </c>
      <c r="BD13">
        <v>46.186720000000001</v>
      </c>
      <c r="BE13">
        <v>43.307569999999998</v>
      </c>
      <c r="BF13">
        <v>34.579479999999997</v>
      </c>
      <c r="BG13">
        <v>42.618389999999998</v>
      </c>
      <c r="BH13">
        <v>47.517009999999999</v>
      </c>
      <c r="BI13">
        <v>42.078980000000001</v>
      </c>
      <c r="BJ13">
        <v>39.826810000000002</v>
      </c>
      <c r="BK13">
        <v>36.403840000000002</v>
      </c>
      <c r="BL13">
        <v>38.529690000000002</v>
      </c>
      <c r="BM13">
        <v>42.775120000000001</v>
      </c>
      <c r="BN13">
        <v>27.820709999999998</v>
      </c>
      <c r="BO13">
        <v>26.4924</v>
      </c>
      <c r="BP13">
        <v>27.32001</v>
      </c>
      <c r="BQ13">
        <v>35.415179999999999</v>
      </c>
      <c r="BR13">
        <v>19.805070000000001</v>
      </c>
      <c r="BS13">
        <v>21.400310000000001</v>
      </c>
      <c r="BT13">
        <v>25.1692</v>
      </c>
      <c r="BU13">
        <v>23.947649999999999</v>
      </c>
      <c r="BV13">
        <v>39.079619999999998</v>
      </c>
      <c r="BW13">
        <v>36.296869999999998</v>
      </c>
      <c r="BX13">
        <v>33.902259999999998</v>
      </c>
      <c r="BY13">
        <v>34.445050000000002</v>
      </c>
      <c r="BZ13">
        <v>33.620010000000001</v>
      </c>
      <c r="CA13">
        <v>41.397869999999998</v>
      </c>
      <c r="CB13">
        <v>33.54074</v>
      </c>
      <c r="CC13">
        <v>43.284190000000002</v>
      </c>
      <c r="CD13">
        <v>37.558100000000003</v>
      </c>
      <c r="CE13">
        <v>42.044319999999999</v>
      </c>
      <c r="CF13">
        <v>41.965519999999998</v>
      </c>
      <c r="CG13">
        <v>39.654260000000001</v>
      </c>
      <c r="CH13">
        <v>38.679200000000002</v>
      </c>
      <c r="CI13">
        <v>39.25508</v>
      </c>
      <c r="CJ13">
        <v>44.826500000000003</v>
      </c>
      <c r="CK13">
        <v>38.325629999999997</v>
      </c>
      <c r="CL13">
        <v>36.545490000000001</v>
      </c>
      <c r="CM13">
        <v>35.8279</v>
      </c>
      <c r="CN13">
        <v>36.173090000000002</v>
      </c>
      <c r="CO13">
        <v>38.09825</v>
      </c>
      <c r="CP13">
        <v>31.04064</v>
      </c>
      <c r="CQ13">
        <v>29.16854</v>
      </c>
      <c r="CR13">
        <v>29.81485</v>
      </c>
      <c r="CS13">
        <v>26.60613</v>
      </c>
    </row>
    <row r="14" spans="1:481" x14ac:dyDescent="0.25">
      <c r="A14" t="s">
        <v>39</v>
      </c>
      <c r="B14">
        <v>21.93139</v>
      </c>
      <c r="C14">
        <v>33.62688</v>
      </c>
      <c r="D14">
        <v>59.773650000000004</v>
      </c>
      <c r="E14">
        <v>70.570840000000004</v>
      </c>
      <c r="F14">
        <v>20.428450000000002</v>
      </c>
      <c r="G14">
        <v>23.399529999999999</v>
      </c>
      <c r="H14">
        <v>28.160160000000001</v>
      </c>
      <c r="I14">
        <v>55.802889999999998</v>
      </c>
      <c r="J14">
        <v>24.374980000000001</v>
      </c>
      <c r="K14">
        <v>23.03013</v>
      </c>
      <c r="L14">
        <v>34.185189999999999</v>
      </c>
      <c r="M14">
        <v>44.393090000000001</v>
      </c>
      <c r="N14">
        <v>26.485939999999999</v>
      </c>
      <c r="O14">
        <v>27.40569</v>
      </c>
      <c r="P14">
        <v>67.980249999999998</v>
      </c>
      <c r="Q14">
        <v>29.833600000000001</v>
      </c>
      <c r="R14">
        <v>24.443670000000001</v>
      </c>
      <c r="S14">
        <v>44.701430000000002</v>
      </c>
      <c r="T14">
        <v>40.210410000000003</v>
      </c>
      <c r="U14">
        <v>27.084140000000001</v>
      </c>
      <c r="V14">
        <v>24.45392</v>
      </c>
      <c r="W14">
        <v>57.659910000000004</v>
      </c>
      <c r="X14">
        <v>25.223299999999998</v>
      </c>
      <c r="Y14">
        <v>25.86542</v>
      </c>
      <c r="Z14">
        <v>27.951000000000001</v>
      </c>
      <c r="AA14">
        <v>30.92792</v>
      </c>
      <c r="AB14">
        <v>32.218029999999999</v>
      </c>
      <c r="AC14">
        <v>36.995269999999998</v>
      </c>
      <c r="AD14">
        <v>27.646989999999999</v>
      </c>
      <c r="AE14">
        <v>34.920389999999998</v>
      </c>
      <c r="AF14">
        <v>30.81973</v>
      </c>
      <c r="AG14">
        <v>35.51925</v>
      </c>
      <c r="AH14">
        <v>26.34178</v>
      </c>
      <c r="AI14">
        <v>37.628660000000004</v>
      </c>
      <c r="AJ14">
        <v>25.817630000000001</v>
      </c>
      <c r="AK14">
        <v>32.760959999999997</v>
      </c>
      <c r="AL14">
        <v>26.483149999999998</v>
      </c>
      <c r="AM14">
        <v>30.35098</v>
      </c>
      <c r="AN14">
        <v>33.882280000000002</v>
      </c>
      <c r="AO14">
        <v>31.051259999999999</v>
      </c>
      <c r="AP14">
        <v>19.966049999999999</v>
      </c>
      <c r="AQ14">
        <v>26.03124</v>
      </c>
      <c r="AR14">
        <v>28.775210000000001</v>
      </c>
      <c r="AS14">
        <v>29.374310000000001</v>
      </c>
      <c r="AT14">
        <v>18.868960000000001</v>
      </c>
      <c r="AU14">
        <v>20.093070000000001</v>
      </c>
      <c r="AV14">
        <v>22.8673</v>
      </c>
      <c r="AW14">
        <v>25.292269999999998</v>
      </c>
      <c r="AX14">
        <v>34.979559999999999</v>
      </c>
      <c r="AY14">
        <v>37.883380000000002</v>
      </c>
      <c r="AZ14">
        <v>44.293790000000001</v>
      </c>
      <c r="BA14">
        <v>36.137630000000001</v>
      </c>
      <c r="BB14">
        <v>47.808680000000003</v>
      </c>
      <c r="BC14">
        <v>40.869289999999999</v>
      </c>
      <c r="BD14">
        <v>42.323590000000003</v>
      </c>
      <c r="BE14">
        <v>43.907420000000002</v>
      </c>
      <c r="BF14">
        <v>30.24812</v>
      </c>
      <c r="BG14">
        <v>36.910110000000003</v>
      </c>
      <c r="BH14">
        <v>44.328580000000002</v>
      </c>
      <c r="BI14">
        <v>41.928829999999998</v>
      </c>
      <c r="BJ14">
        <v>35.767940000000003</v>
      </c>
      <c r="BK14">
        <v>33.238590000000002</v>
      </c>
      <c r="BL14">
        <v>37.826860000000003</v>
      </c>
      <c r="BM14">
        <v>36.186900000000001</v>
      </c>
      <c r="BN14">
        <v>26.552060000000001</v>
      </c>
      <c r="BO14">
        <v>26.39621</v>
      </c>
      <c r="BP14">
        <v>27.118950000000002</v>
      </c>
      <c r="BQ14">
        <v>31.177610000000001</v>
      </c>
      <c r="BR14">
        <v>19.528079999999999</v>
      </c>
      <c r="BS14">
        <v>21.31542</v>
      </c>
      <c r="BT14">
        <v>25.176159999999999</v>
      </c>
      <c r="BU14">
        <v>23.129100000000001</v>
      </c>
      <c r="BV14">
        <v>39.711410000000001</v>
      </c>
      <c r="BW14">
        <v>36.617579999999997</v>
      </c>
      <c r="BX14">
        <v>33.83943</v>
      </c>
      <c r="BY14">
        <v>31.867439999999998</v>
      </c>
      <c r="BZ14">
        <v>33.649810000000002</v>
      </c>
      <c r="CA14">
        <v>47.051499999999997</v>
      </c>
      <c r="CB14">
        <v>34.222329999999999</v>
      </c>
      <c r="CC14">
        <v>33.682310000000001</v>
      </c>
      <c r="CD14">
        <v>42.7273</v>
      </c>
      <c r="CE14">
        <v>44.827800000000003</v>
      </c>
      <c r="CF14">
        <v>43.973399999999998</v>
      </c>
      <c r="CG14">
        <v>39.204610000000002</v>
      </c>
      <c r="CH14">
        <v>41.765230000000003</v>
      </c>
      <c r="CI14">
        <v>39.139429999999997</v>
      </c>
      <c r="CJ14">
        <v>42.075389999999999</v>
      </c>
      <c r="CK14">
        <v>34.43826</v>
      </c>
      <c r="CL14">
        <v>36.76914</v>
      </c>
      <c r="CM14">
        <v>35.588419999999999</v>
      </c>
      <c r="CN14">
        <v>33.524299999999997</v>
      </c>
      <c r="CO14">
        <v>34.506149999999998</v>
      </c>
      <c r="CP14">
        <v>32.133369999999999</v>
      </c>
      <c r="CQ14">
        <v>27.647539999999999</v>
      </c>
      <c r="CR14">
        <v>29.26801</v>
      </c>
      <c r="CS14">
        <v>24.844200000000001</v>
      </c>
    </row>
    <row r="15" spans="1:481" x14ac:dyDescent="0.25">
      <c r="A15" t="s">
        <v>40</v>
      </c>
      <c r="B15">
        <v>25.939029999999999</v>
      </c>
      <c r="C15">
        <v>35.1295</v>
      </c>
      <c r="D15">
        <v>57.12968</v>
      </c>
      <c r="E15">
        <v>66.613169999999997</v>
      </c>
      <c r="F15">
        <v>23.878340000000001</v>
      </c>
      <c r="G15">
        <v>25.561579999999999</v>
      </c>
      <c r="H15">
        <v>29.11515</v>
      </c>
      <c r="I15">
        <v>54.910580000000003</v>
      </c>
      <c r="J15">
        <v>27.331209999999999</v>
      </c>
      <c r="K15">
        <v>24.642669999999999</v>
      </c>
      <c r="L15">
        <v>33.75902</v>
      </c>
      <c r="M15">
        <v>46.342860000000002</v>
      </c>
      <c r="N15">
        <v>26.77506</v>
      </c>
      <c r="O15">
        <v>27.690930000000002</v>
      </c>
      <c r="P15">
        <v>62.284149999999997</v>
      </c>
      <c r="Q15">
        <v>35.00891</v>
      </c>
      <c r="R15">
        <v>24.503070000000001</v>
      </c>
      <c r="S15">
        <v>41.477139999999999</v>
      </c>
      <c r="T15">
        <v>42.131410000000002</v>
      </c>
      <c r="U15">
        <v>36.247669999999999</v>
      </c>
      <c r="V15">
        <v>24.527480000000001</v>
      </c>
      <c r="W15">
        <v>53.570419999999999</v>
      </c>
      <c r="X15">
        <v>30.901869999999999</v>
      </c>
      <c r="Y15">
        <v>36.348529999999997</v>
      </c>
      <c r="Z15">
        <v>49.920470000000002</v>
      </c>
      <c r="AA15">
        <v>47.507640000000002</v>
      </c>
      <c r="AB15">
        <v>48.555790000000002</v>
      </c>
      <c r="AC15">
        <v>64.438959999999994</v>
      </c>
      <c r="AD15">
        <v>43.315539999999999</v>
      </c>
      <c r="AE15">
        <v>45.615540000000003</v>
      </c>
      <c r="AF15">
        <v>43.122729999999997</v>
      </c>
      <c r="AG15">
        <v>61.816400000000002</v>
      </c>
      <c r="AH15">
        <v>33.269959999999998</v>
      </c>
      <c r="AI15">
        <v>47.399329999999999</v>
      </c>
      <c r="AJ15">
        <v>36.384839999999997</v>
      </c>
      <c r="AK15">
        <v>51.788589999999999</v>
      </c>
      <c r="AL15">
        <v>35.980879999999999</v>
      </c>
      <c r="AM15">
        <v>38.480829999999997</v>
      </c>
      <c r="AN15">
        <v>44.92015</v>
      </c>
      <c r="AO15">
        <v>41.594459999999998</v>
      </c>
      <c r="AP15">
        <v>22.678999999999998</v>
      </c>
      <c r="AQ15">
        <v>30.606619999999999</v>
      </c>
      <c r="AR15">
        <v>39.607779999999998</v>
      </c>
      <c r="AS15">
        <v>40.058860000000003</v>
      </c>
      <c r="AT15">
        <v>21.48141</v>
      </c>
      <c r="AU15">
        <v>23.358000000000001</v>
      </c>
      <c r="AV15">
        <v>30.369509999999998</v>
      </c>
      <c r="AW15">
        <v>31.56859</v>
      </c>
      <c r="AX15">
        <v>41.025539999999999</v>
      </c>
      <c r="AY15">
        <v>44.730589999999999</v>
      </c>
      <c r="AZ15">
        <v>48.674280000000003</v>
      </c>
      <c r="BA15">
        <v>40.585949999999997</v>
      </c>
      <c r="BB15">
        <v>50.546990000000001</v>
      </c>
      <c r="BC15">
        <v>45.58672</v>
      </c>
      <c r="BD15">
        <v>49.296840000000003</v>
      </c>
      <c r="BE15">
        <v>45.769660000000002</v>
      </c>
      <c r="BF15">
        <v>37.211970000000001</v>
      </c>
      <c r="BG15">
        <v>43.364319999999999</v>
      </c>
      <c r="BH15">
        <v>50.032870000000003</v>
      </c>
      <c r="BI15">
        <v>44.404209999999999</v>
      </c>
      <c r="BJ15">
        <v>44.592799999999997</v>
      </c>
      <c r="BK15">
        <v>38.04813</v>
      </c>
      <c r="BL15">
        <v>39.503270000000001</v>
      </c>
      <c r="BM15">
        <v>41.739040000000003</v>
      </c>
      <c r="BN15">
        <v>29.069269999999999</v>
      </c>
      <c r="BO15">
        <v>27.294979999999999</v>
      </c>
      <c r="BP15">
        <v>27.881589999999999</v>
      </c>
      <c r="BQ15">
        <v>35.56026</v>
      </c>
      <c r="BR15">
        <v>20.243860000000002</v>
      </c>
      <c r="BS15">
        <v>21.932590000000001</v>
      </c>
      <c r="BT15">
        <v>25.33372</v>
      </c>
      <c r="BU15">
        <v>24.182600000000001</v>
      </c>
      <c r="BV15">
        <v>39.059199999999997</v>
      </c>
      <c r="BW15">
        <v>36.562159999999999</v>
      </c>
      <c r="BX15">
        <v>33.953650000000003</v>
      </c>
      <c r="BY15">
        <v>35.138449999999999</v>
      </c>
      <c r="BZ15">
        <v>33.842140000000001</v>
      </c>
      <c r="CA15">
        <v>41.473100000000002</v>
      </c>
      <c r="CB15">
        <v>33.320030000000003</v>
      </c>
      <c r="CC15">
        <v>39.90231</v>
      </c>
      <c r="CD15">
        <v>36.974629999999998</v>
      </c>
      <c r="CE15">
        <v>40.267330000000001</v>
      </c>
      <c r="CF15">
        <v>39.68038</v>
      </c>
      <c r="CG15">
        <v>39.179299999999998</v>
      </c>
      <c r="CH15">
        <v>36.455399999999997</v>
      </c>
      <c r="CI15">
        <v>38.65052</v>
      </c>
      <c r="CJ15">
        <v>47.303269999999998</v>
      </c>
      <c r="CK15">
        <v>42.327919999999999</v>
      </c>
      <c r="CL15">
        <v>36.490549999999999</v>
      </c>
      <c r="CM15">
        <v>37.111440000000002</v>
      </c>
      <c r="CN15">
        <v>37.773479999999999</v>
      </c>
      <c r="CO15">
        <v>40.238039999999998</v>
      </c>
      <c r="CP15">
        <v>32.471939999999996</v>
      </c>
      <c r="CQ15">
        <v>30.066220000000001</v>
      </c>
      <c r="CR15">
        <v>30.096769999999999</v>
      </c>
      <c r="CS15">
        <v>27.287780000000001</v>
      </c>
    </row>
    <row r="16" spans="1:481" x14ac:dyDescent="0.25">
      <c r="A16" t="s">
        <v>41</v>
      </c>
      <c r="B16">
        <v>24.310549999999999</v>
      </c>
      <c r="C16">
        <v>33.608330000000002</v>
      </c>
      <c r="D16">
        <v>50.328899999999997</v>
      </c>
      <c r="E16">
        <v>58.780029999999996</v>
      </c>
      <c r="F16">
        <v>22.214400000000001</v>
      </c>
      <c r="G16">
        <v>23.977620000000002</v>
      </c>
      <c r="H16">
        <v>28.104209999999998</v>
      </c>
      <c r="I16">
        <v>47.765929999999997</v>
      </c>
      <c r="J16">
        <v>25.798490000000001</v>
      </c>
      <c r="K16">
        <v>23.409369999999999</v>
      </c>
      <c r="L16">
        <v>32.131270000000001</v>
      </c>
      <c r="M16">
        <v>38.559480000000001</v>
      </c>
      <c r="N16">
        <v>26.21003</v>
      </c>
      <c r="O16">
        <v>26.428509999999999</v>
      </c>
      <c r="P16">
        <v>47.676909999999999</v>
      </c>
      <c r="Q16">
        <v>31.439689999999999</v>
      </c>
      <c r="R16">
        <v>23.975449999999999</v>
      </c>
      <c r="S16">
        <v>37.335079999999998</v>
      </c>
      <c r="T16">
        <v>35.038910000000001</v>
      </c>
      <c r="U16">
        <v>31.320509999999999</v>
      </c>
      <c r="V16">
        <v>23.530429999999999</v>
      </c>
      <c r="W16">
        <v>41.047710000000002</v>
      </c>
      <c r="X16">
        <v>26.543340000000001</v>
      </c>
      <c r="Y16">
        <v>29.271699999999999</v>
      </c>
      <c r="Z16">
        <v>52.686199999999999</v>
      </c>
      <c r="AA16">
        <v>42.992199999999997</v>
      </c>
      <c r="AB16">
        <v>41.65531</v>
      </c>
      <c r="AC16">
        <v>62.78051</v>
      </c>
      <c r="AD16">
        <v>48.754289999999997</v>
      </c>
      <c r="AE16">
        <v>46.726669999999999</v>
      </c>
      <c r="AF16">
        <v>42.604840000000003</v>
      </c>
      <c r="AG16">
        <v>56.696539999999999</v>
      </c>
      <c r="AH16">
        <v>32.266080000000002</v>
      </c>
      <c r="AI16">
        <v>49.540280000000003</v>
      </c>
      <c r="AJ16">
        <v>37.310099999999998</v>
      </c>
      <c r="AK16">
        <v>48.097569999999997</v>
      </c>
      <c r="AL16">
        <v>35.811190000000003</v>
      </c>
      <c r="AM16">
        <v>34.180599999999998</v>
      </c>
      <c r="AN16">
        <v>38.513170000000002</v>
      </c>
      <c r="AO16">
        <v>35.802219999999998</v>
      </c>
      <c r="AP16">
        <v>21.309000000000001</v>
      </c>
      <c r="AQ16">
        <v>27.4437</v>
      </c>
      <c r="AR16">
        <v>33.555070000000001</v>
      </c>
      <c r="AS16">
        <v>33.480139999999999</v>
      </c>
      <c r="AT16">
        <v>19.756519999999998</v>
      </c>
      <c r="AU16">
        <v>21.09272</v>
      </c>
      <c r="AV16">
        <v>25.449639999999999</v>
      </c>
      <c r="AW16">
        <v>27.517690000000002</v>
      </c>
      <c r="AX16">
        <v>41.166719999999998</v>
      </c>
      <c r="AY16">
        <v>46.397170000000003</v>
      </c>
      <c r="AZ16">
        <v>43.369190000000003</v>
      </c>
      <c r="BA16">
        <v>37.337470000000003</v>
      </c>
      <c r="BB16">
        <v>49.041170000000001</v>
      </c>
      <c r="BC16">
        <v>44.487090000000002</v>
      </c>
      <c r="BD16">
        <v>45.963209999999997</v>
      </c>
      <c r="BE16">
        <v>42.250709999999998</v>
      </c>
      <c r="BF16">
        <v>35.12086</v>
      </c>
      <c r="BG16">
        <v>41.858939999999997</v>
      </c>
      <c r="BH16">
        <v>47.278370000000002</v>
      </c>
      <c r="BI16">
        <v>41.581629999999997</v>
      </c>
      <c r="BJ16">
        <v>40.326369999999997</v>
      </c>
      <c r="BK16">
        <v>36.533619999999999</v>
      </c>
      <c r="BL16">
        <v>38.365940000000002</v>
      </c>
      <c r="BM16">
        <v>41.100070000000002</v>
      </c>
      <c r="BN16">
        <v>27.881609999999998</v>
      </c>
      <c r="BO16">
        <v>26.59937</v>
      </c>
      <c r="BP16">
        <v>27.235469999999999</v>
      </c>
      <c r="BQ16">
        <v>34.536639999999998</v>
      </c>
      <c r="BR16">
        <v>19.84798</v>
      </c>
      <c r="BS16">
        <v>21.51079</v>
      </c>
      <c r="BT16">
        <v>25.22775</v>
      </c>
      <c r="BU16">
        <v>23.43656</v>
      </c>
      <c r="BV16">
        <v>37.49409</v>
      </c>
      <c r="BW16">
        <v>35.692630000000001</v>
      </c>
      <c r="BX16">
        <v>34.181699999999999</v>
      </c>
      <c r="BY16">
        <v>34.032539999999997</v>
      </c>
      <c r="BZ16">
        <v>32.968699999999998</v>
      </c>
      <c r="CA16">
        <v>39.798409999999997</v>
      </c>
      <c r="CB16">
        <v>32.712739999999997</v>
      </c>
      <c r="CC16">
        <v>40.668340000000001</v>
      </c>
      <c r="CD16">
        <v>35.587919999999997</v>
      </c>
      <c r="CE16">
        <v>39.416150000000002</v>
      </c>
      <c r="CF16">
        <v>39.777509999999999</v>
      </c>
      <c r="CG16">
        <v>37.96519</v>
      </c>
      <c r="CH16">
        <v>35.309469999999997</v>
      </c>
      <c r="CI16">
        <v>37.620939999999997</v>
      </c>
      <c r="CJ16">
        <v>43.949489999999997</v>
      </c>
      <c r="CK16">
        <v>37.982300000000002</v>
      </c>
      <c r="CL16">
        <v>35.338479999999997</v>
      </c>
      <c r="CM16">
        <v>34.688209999999998</v>
      </c>
      <c r="CN16">
        <v>35.365929999999999</v>
      </c>
      <c r="CO16">
        <v>36.981299999999997</v>
      </c>
      <c r="CP16">
        <v>29.81766</v>
      </c>
      <c r="CQ16">
        <v>28.48001</v>
      </c>
      <c r="CR16">
        <v>28.254709999999999</v>
      </c>
      <c r="CS16">
        <v>25.925850000000001</v>
      </c>
    </row>
    <row r="18" spans="1:97" x14ac:dyDescent="0.25">
      <c r="A18" t="s">
        <v>42</v>
      </c>
      <c r="B18">
        <v>60.36</v>
      </c>
      <c r="C18">
        <v>67.132499999999993</v>
      </c>
      <c r="D18">
        <v>52.755000000000003</v>
      </c>
      <c r="E18">
        <v>56.474449999999997</v>
      </c>
      <c r="F18">
        <v>49.918750000000003</v>
      </c>
      <c r="G18">
        <v>51.32056</v>
      </c>
      <c r="H18">
        <v>42.201149999999998</v>
      </c>
      <c r="I18">
        <v>45.227220000000003</v>
      </c>
      <c r="J18">
        <v>40.110480000000003</v>
      </c>
      <c r="K18">
        <v>40.499769999999998</v>
      </c>
      <c r="L18">
        <v>35.656460000000003</v>
      </c>
      <c r="M18">
        <v>36.359200000000001</v>
      </c>
      <c r="N18">
        <v>32.284460000000003</v>
      </c>
      <c r="O18">
        <v>29.726109999999998</v>
      </c>
      <c r="P18">
        <v>27.930510000000002</v>
      </c>
      <c r="Q18">
        <v>28.32996</v>
      </c>
      <c r="R18">
        <v>26.40569</v>
      </c>
      <c r="S18">
        <v>24.51924</v>
      </c>
      <c r="T18">
        <v>23.601369999999999</v>
      </c>
      <c r="U18">
        <v>25.141559999999998</v>
      </c>
      <c r="V18">
        <v>22.70759</v>
      </c>
      <c r="W18">
        <v>19.547519999999999</v>
      </c>
      <c r="X18">
        <v>19.40268</v>
      </c>
      <c r="Y18">
        <v>18.845300000000002</v>
      </c>
      <c r="Z18">
        <v>43.22</v>
      </c>
      <c r="AA18">
        <v>48.767499999999998</v>
      </c>
      <c r="AB18">
        <v>50.32</v>
      </c>
      <c r="AC18">
        <v>45.747779999999999</v>
      </c>
      <c r="AD18">
        <v>34.725000000000001</v>
      </c>
      <c r="AE18">
        <v>34.46611</v>
      </c>
      <c r="AF18">
        <v>37.337690000000002</v>
      </c>
      <c r="AG18">
        <v>36.989440000000002</v>
      </c>
      <c r="AH18">
        <v>27.092860000000002</v>
      </c>
      <c r="AI18">
        <v>29.336819999999999</v>
      </c>
      <c r="AJ18">
        <v>29.63861</v>
      </c>
      <c r="AK18">
        <v>29.885909999999999</v>
      </c>
      <c r="AL18">
        <v>25.281230000000001</v>
      </c>
      <c r="AM18">
        <v>27.629239999999999</v>
      </c>
      <c r="AN18">
        <v>29.81888</v>
      </c>
      <c r="AO18">
        <v>31.234660000000002</v>
      </c>
      <c r="AP18">
        <v>17.963850000000001</v>
      </c>
      <c r="AQ18">
        <v>22.81908</v>
      </c>
      <c r="AR18">
        <v>23.216850000000001</v>
      </c>
      <c r="AS18">
        <v>25.661519999999999</v>
      </c>
      <c r="AT18">
        <v>14.619260000000001</v>
      </c>
      <c r="AU18">
        <v>16.317060000000001</v>
      </c>
      <c r="AV18">
        <v>17.2789</v>
      </c>
      <c r="AW18">
        <v>18.87726</v>
      </c>
      <c r="AX18">
        <v>64.284999999999997</v>
      </c>
      <c r="AY18">
        <v>91.07</v>
      </c>
      <c r="AZ18">
        <v>63.481430000000003</v>
      </c>
      <c r="BA18">
        <v>79.845560000000006</v>
      </c>
      <c r="BB18">
        <v>74.291250000000005</v>
      </c>
      <c r="BC18">
        <v>55.291110000000003</v>
      </c>
      <c r="BD18">
        <v>69.898079999999993</v>
      </c>
      <c r="BE18">
        <v>62.538890000000002</v>
      </c>
      <c r="BF18">
        <v>57.38682</v>
      </c>
      <c r="BG18">
        <v>48.530679999999997</v>
      </c>
      <c r="BH18">
        <v>48.174700000000001</v>
      </c>
      <c r="BI18">
        <v>48.777749999999997</v>
      </c>
      <c r="BJ18">
        <v>35.423479999999998</v>
      </c>
      <c r="BK18">
        <v>35.543480000000002</v>
      </c>
      <c r="BL18">
        <v>34.645530000000001</v>
      </c>
      <c r="BM18">
        <v>37.083060000000003</v>
      </c>
      <c r="BN18">
        <v>24.75394</v>
      </c>
      <c r="BO18">
        <v>23.645980000000002</v>
      </c>
      <c r="BP18">
        <v>23.08568</v>
      </c>
      <c r="BQ18">
        <v>26.35613</v>
      </c>
      <c r="BR18">
        <v>18.705819999999999</v>
      </c>
      <c r="BS18">
        <v>18.897269999999999</v>
      </c>
      <c r="BT18">
        <v>17.7209</v>
      </c>
      <c r="BU18">
        <v>17.76923</v>
      </c>
      <c r="BV18">
        <v>66.254999999999995</v>
      </c>
      <c r="BW18">
        <v>70.665000000000006</v>
      </c>
      <c r="BX18">
        <v>63.198569999999997</v>
      </c>
      <c r="BY18">
        <v>61.59778</v>
      </c>
      <c r="BZ18">
        <v>48.053750000000001</v>
      </c>
      <c r="CA18">
        <v>48.034999999999997</v>
      </c>
      <c r="CB18">
        <v>43.613849999999999</v>
      </c>
      <c r="CC18">
        <v>49.52861</v>
      </c>
      <c r="CD18">
        <v>35.03</v>
      </c>
      <c r="CE18">
        <v>35.765680000000003</v>
      </c>
      <c r="CF18">
        <v>35.219239999999999</v>
      </c>
      <c r="CG18">
        <v>39.563369999999999</v>
      </c>
      <c r="CH18">
        <v>28.891670000000001</v>
      </c>
      <c r="CI18">
        <v>29.988489999999999</v>
      </c>
      <c r="CJ18">
        <v>30.449850000000001</v>
      </c>
      <c r="CK18">
        <v>33.171619999999997</v>
      </c>
      <c r="CL18">
        <v>24.455300000000001</v>
      </c>
      <c r="CM18">
        <v>22.75356</v>
      </c>
      <c r="CN18">
        <v>26.350850000000001</v>
      </c>
      <c r="CO18">
        <v>28.729620000000001</v>
      </c>
      <c r="CP18">
        <v>20.184550000000002</v>
      </c>
      <c r="CQ18">
        <v>20.371089999999999</v>
      </c>
      <c r="CR18">
        <v>21.297350000000002</v>
      </c>
      <c r="CS18">
        <v>20.741949999999999</v>
      </c>
    </row>
    <row r="19" spans="1:97" s="1" customFormat="1" x14ac:dyDescent="0.25">
      <c r="A19" s="1" t="s">
        <v>43</v>
      </c>
      <c r="B19" s="1">
        <f t="shared" ref="B19:AG19" si="0">B4</f>
        <v>39.401733819999997</v>
      </c>
      <c r="C19" s="1">
        <f t="shared" si="0"/>
        <v>25.522854850000002</v>
      </c>
      <c r="D19" s="1">
        <f t="shared" si="0"/>
        <v>39.028968620000001</v>
      </c>
      <c r="E19" s="1">
        <f t="shared" si="0"/>
        <v>39.690172779999997</v>
      </c>
      <c r="F19" s="1">
        <f t="shared" si="0"/>
        <v>22.03736863</v>
      </c>
      <c r="G19" s="1">
        <f t="shared" si="0"/>
        <v>34.826377639999997</v>
      </c>
      <c r="H19" s="1">
        <f t="shared" si="0"/>
        <v>36.656152570000003</v>
      </c>
      <c r="I19" s="1">
        <f t="shared" si="0"/>
        <v>39.984652400000002</v>
      </c>
      <c r="J19" s="1">
        <f t="shared" si="0"/>
        <v>22.97239304</v>
      </c>
      <c r="K19" s="1">
        <f t="shared" si="0"/>
        <v>28.36233747</v>
      </c>
      <c r="L19" s="1">
        <f t="shared" si="0"/>
        <v>36.23293718</v>
      </c>
      <c r="M19" s="1">
        <f t="shared" si="0"/>
        <v>33.30678898</v>
      </c>
      <c r="N19" s="1">
        <f t="shared" si="0"/>
        <v>26.692858019999999</v>
      </c>
      <c r="O19" s="1">
        <f t="shared" si="0"/>
        <v>30.9099358</v>
      </c>
      <c r="P19" s="1">
        <f t="shared" si="0"/>
        <v>37.717583189999999</v>
      </c>
      <c r="Q19" s="1">
        <f t="shared" si="0"/>
        <v>31.572773919999999</v>
      </c>
      <c r="R19" s="1">
        <f t="shared" si="0"/>
        <v>25.027749109999998</v>
      </c>
      <c r="S19" s="1">
        <f t="shared" si="0"/>
        <v>33.672889929999997</v>
      </c>
      <c r="T19" s="1">
        <f t="shared" si="0"/>
        <v>37.675969610000003</v>
      </c>
      <c r="U19" s="1">
        <f t="shared" si="0"/>
        <v>25.943480900000001</v>
      </c>
      <c r="V19" s="1">
        <f t="shared" si="0"/>
        <v>24.3133135</v>
      </c>
      <c r="W19" s="1">
        <f t="shared" si="0"/>
        <v>39.135496830000001</v>
      </c>
      <c r="X19" s="1">
        <f t="shared" si="0"/>
        <v>26.815823810000001</v>
      </c>
      <c r="Y19" s="1">
        <f t="shared" si="0"/>
        <v>26.488403170000002</v>
      </c>
      <c r="Z19" s="1">
        <f t="shared" si="0"/>
        <v>25.978480350000002</v>
      </c>
      <c r="AA19" s="1">
        <f t="shared" si="0"/>
        <v>27.518218229999999</v>
      </c>
      <c r="AB19" s="1">
        <f t="shared" si="0"/>
        <v>26.102899770000001</v>
      </c>
      <c r="AC19" s="1">
        <f t="shared" si="0"/>
        <v>27.113542020000001</v>
      </c>
      <c r="AD19" s="1">
        <f t="shared" si="0"/>
        <v>26.285471489999999</v>
      </c>
      <c r="AE19" s="1">
        <f t="shared" si="0"/>
        <v>26.40369853</v>
      </c>
      <c r="AF19" s="1">
        <f t="shared" si="0"/>
        <v>26.73715825</v>
      </c>
      <c r="AG19" s="1">
        <f t="shared" si="0"/>
        <v>27.311526879999999</v>
      </c>
      <c r="AH19" s="1">
        <f t="shared" ref="AH19:BM19" si="1">AH4</f>
        <v>26.321772719999998</v>
      </c>
      <c r="AI19" s="1">
        <f t="shared" si="1"/>
        <v>26.23927097</v>
      </c>
      <c r="AJ19" s="1">
        <f t="shared" si="1"/>
        <v>26.897493650000001</v>
      </c>
      <c r="AK19" s="1">
        <f t="shared" si="1"/>
        <v>27.995129210000002</v>
      </c>
      <c r="AL19" s="1">
        <f t="shared" si="1"/>
        <v>23.894468839999998</v>
      </c>
      <c r="AM19" s="1">
        <f t="shared" si="1"/>
        <v>26.352287960000002</v>
      </c>
      <c r="AN19" s="1">
        <f t="shared" si="1"/>
        <v>27.62601265</v>
      </c>
      <c r="AO19" s="1">
        <f t="shared" si="1"/>
        <v>31.870798480000001</v>
      </c>
      <c r="AP19" s="1">
        <f t="shared" si="1"/>
        <v>25.6661669</v>
      </c>
      <c r="AQ19" s="1">
        <f t="shared" si="1"/>
        <v>27.014970659999999</v>
      </c>
      <c r="AR19" s="1">
        <f t="shared" si="1"/>
        <v>28.125334639999998</v>
      </c>
      <c r="AS19" s="1">
        <f t="shared" si="1"/>
        <v>32.344866549999999</v>
      </c>
      <c r="AT19" s="1">
        <f t="shared" si="1"/>
        <v>24.468355379999998</v>
      </c>
      <c r="AU19" s="1">
        <f t="shared" si="1"/>
        <v>25.045832780000001</v>
      </c>
      <c r="AV19" s="1">
        <f t="shared" si="1"/>
        <v>26.112092910000001</v>
      </c>
      <c r="AW19" s="1">
        <f t="shared" si="1"/>
        <v>25.56231124</v>
      </c>
      <c r="AX19" s="1">
        <f t="shared" si="1"/>
        <v>37.271527069999998</v>
      </c>
      <c r="AY19" s="1">
        <f t="shared" si="1"/>
        <v>37.981611870000002</v>
      </c>
      <c r="AZ19" s="1">
        <f t="shared" si="1"/>
        <v>37.596575819999998</v>
      </c>
      <c r="BA19" s="1">
        <f t="shared" si="1"/>
        <v>37.303220940000003</v>
      </c>
      <c r="BB19" s="1">
        <f t="shared" si="1"/>
        <v>37.508731709999999</v>
      </c>
      <c r="BC19" s="1">
        <f t="shared" si="1"/>
        <v>37.596569629999998</v>
      </c>
      <c r="BD19" s="1">
        <f t="shared" si="1"/>
        <v>36.153552959999999</v>
      </c>
      <c r="BE19" s="1">
        <f t="shared" si="1"/>
        <v>37.596568939999997</v>
      </c>
      <c r="BF19" s="1">
        <f t="shared" si="1"/>
        <v>31.481447549999999</v>
      </c>
      <c r="BG19" s="1">
        <f t="shared" si="1"/>
        <v>34.77498379</v>
      </c>
      <c r="BH19" s="1">
        <f t="shared" si="1"/>
        <v>36.121960710000003</v>
      </c>
      <c r="BI19" s="1">
        <f t="shared" si="1"/>
        <v>37.872262159999998</v>
      </c>
      <c r="BJ19" s="1">
        <f t="shared" si="1"/>
        <v>35.468027540000001</v>
      </c>
      <c r="BK19" s="1">
        <f t="shared" si="1"/>
        <v>35.928034660000002</v>
      </c>
      <c r="BL19" s="1">
        <f t="shared" si="1"/>
        <v>36.73300055</v>
      </c>
      <c r="BM19" s="1">
        <f t="shared" si="1"/>
        <v>37.712331059999997</v>
      </c>
      <c r="BN19" s="1">
        <f t="shared" ref="BN19:CS19" si="2">BN4</f>
        <v>33.973914100000002</v>
      </c>
      <c r="BO19" s="1">
        <f t="shared" si="2"/>
        <v>32.63618709</v>
      </c>
      <c r="BP19" s="1">
        <f t="shared" si="2"/>
        <v>32.0999561</v>
      </c>
      <c r="BQ19" s="1">
        <f t="shared" si="2"/>
        <v>32.457091980000001</v>
      </c>
      <c r="BR19" s="1">
        <f t="shared" si="2"/>
        <v>29.027205819999999</v>
      </c>
      <c r="BS19" s="1">
        <f t="shared" si="2"/>
        <v>31.11253219</v>
      </c>
      <c r="BT19" s="1">
        <f t="shared" si="2"/>
        <v>29.378516879999999</v>
      </c>
      <c r="BU19" s="1">
        <f t="shared" si="2"/>
        <v>32.278113099999999</v>
      </c>
      <c r="BV19" s="1">
        <f t="shared" si="2"/>
        <v>35.430056659999998</v>
      </c>
      <c r="BW19" s="1">
        <f t="shared" si="2"/>
        <v>34.929301870000003</v>
      </c>
      <c r="BX19" s="1">
        <f t="shared" si="2"/>
        <v>34.564716930000003</v>
      </c>
      <c r="BY19" s="1">
        <f t="shared" si="2"/>
        <v>33.677368250000001</v>
      </c>
      <c r="BZ19" s="1">
        <f t="shared" si="2"/>
        <v>34.564744050000002</v>
      </c>
      <c r="CA19" s="1">
        <f t="shared" si="2"/>
        <v>38.862153839999998</v>
      </c>
      <c r="CB19" s="1">
        <f t="shared" si="2"/>
        <v>37.189114660000001</v>
      </c>
      <c r="CC19" s="1">
        <f t="shared" si="2"/>
        <v>33.455528510000001</v>
      </c>
      <c r="CD19" s="1">
        <f t="shared" si="2"/>
        <v>39.1609616</v>
      </c>
      <c r="CE19" s="1">
        <f t="shared" si="2"/>
        <v>39.1391031</v>
      </c>
      <c r="CF19" s="1">
        <f t="shared" si="2"/>
        <v>39.160965699999998</v>
      </c>
      <c r="CG19" s="1">
        <f t="shared" si="2"/>
        <v>36.448807119999998</v>
      </c>
      <c r="CH19" s="1">
        <f t="shared" si="2"/>
        <v>37.883267840000002</v>
      </c>
      <c r="CI19" s="1">
        <f t="shared" si="2"/>
        <v>37.370523579999997</v>
      </c>
      <c r="CJ19" s="1">
        <f t="shared" si="2"/>
        <v>37.093579200000001</v>
      </c>
      <c r="CK19" s="1">
        <f t="shared" si="2"/>
        <v>32.959945320000003</v>
      </c>
      <c r="CL19" s="1">
        <f t="shared" si="2"/>
        <v>37.483216830000003</v>
      </c>
      <c r="CM19" s="1">
        <f t="shared" si="2"/>
        <v>36.888551669999998</v>
      </c>
      <c r="CN19" s="1">
        <f t="shared" si="2"/>
        <v>32.883494900000002</v>
      </c>
      <c r="CO19" s="1">
        <f t="shared" si="2"/>
        <v>34.263681669999997</v>
      </c>
      <c r="CP19" s="1">
        <f t="shared" si="2"/>
        <v>36.007340360000001</v>
      </c>
      <c r="CQ19" s="1">
        <f t="shared" si="2"/>
        <v>29.964292530000002</v>
      </c>
      <c r="CR19" s="1">
        <f t="shared" si="2"/>
        <v>33.073461440000003</v>
      </c>
      <c r="CS19" s="1">
        <f t="shared" si="2"/>
        <v>32.675508069999999</v>
      </c>
    </row>
    <row r="20" spans="1:97" x14ac:dyDescent="0.25">
      <c r="A20" t="s">
        <v>44</v>
      </c>
      <c r="B20">
        <f t="shared" ref="B20:AG20" si="3">B12</f>
        <v>21.201059999999998</v>
      </c>
      <c r="C20">
        <f t="shared" si="3"/>
        <v>32.924289999999999</v>
      </c>
      <c r="D20">
        <f t="shared" si="3"/>
        <v>58.5261</v>
      </c>
      <c r="E20">
        <f t="shared" si="3"/>
        <v>69.360619999999997</v>
      </c>
      <c r="F20">
        <f t="shared" si="3"/>
        <v>19.829080000000001</v>
      </c>
      <c r="G20">
        <f t="shared" si="3"/>
        <v>22.352969999999999</v>
      </c>
      <c r="H20">
        <f t="shared" si="3"/>
        <v>27.482420000000001</v>
      </c>
      <c r="I20">
        <f t="shared" si="3"/>
        <v>54.455179999999999</v>
      </c>
      <c r="J20">
        <f t="shared" si="3"/>
        <v>23.67231</v>
      </c>
      <c r="K20">
        <f t="shared" si="3"/>
        <v>22.410540000000001</v>
      </c>
      <c r="L20">
        <f t="shared" si="3"/>
        <v>33.166319999999999</v>
      </c>
      <c r="M20">
        <f t="shared" si="3"/>
        <v>43.383029999999998</v>
      </c>
      <c r="N20">
        <f t="shared" si="3"/>
        <v>25.7864</v>
      </c>
      <c r="O20">
        <f t="shared" si="3"/>
        <v>26.688099999999999</v>
      </c>
      <c r="P20">
        <f t="shared" si="3"/>
        <v>65.821830000000006</v>
      </c>
      <c r="Q20">
        <f t="shared" si="3"/>
        <v>29.151520000000001</v>
      </c>
      <c r="R20">
        <f t="shared" si="3"/>
        <v>23.602900000000002</v>
      </c>
      <c r="S20">
        <f t="shared" si="3"/>
        <v>43.169800000000002</v>
      </c>
      <c r="T20">
        <f t="shared" si="3"/>
        <v>39.341500000000003</v>
      </c>
      <c r="U20">
        <f t="shared" si="3"/>
        <v>26.713819999999998</v>
      </c>
      <c r="V20">
        <f t="shared" si="3"/>
        <v>23.996009999999998</v>
      </c>
      <c r="W20">
        <f t="shared" si="3"/>
        <v>55.139200000000002</v>
      </c>
      <c r="X20">
        <f t="shared" si="3"/>
        <v>24.65774</v>
      </c>
      <c r="Y20">
        <f t="shared" si="3"/>
        <v>25.491890000000001</v>
      </c>
      <c r="Z20">
        <f t="shared" si="3"/>
        <v>24.250070000000001</v>
      </c>
      <c r="AA20">
        <f t="shared" si="3"/>
        <v>27.533539999999999</v>
      </c>
      <c r="AB20">
        <f t="shared" si="3"/>
        <v>28.93618</v>
      </c>
      <c r="AC20">
        <f t="shared" si="3"/>
        <v>32.248730000000002</v>
      </c>
      <c r="AD20">
        <f t="shared" si="3"/>
        <v>23.048290000000001</v>
      </c>
      <c r="AE20">
        <f t="shared" si="3"/>
        <v>31.310009999999998</v>
      </c>
      <c r="AF20">
        <f t="shared" si="3"/>
        <v>28.088819999999998</v>
      </c>
      <c r="AG20">
        <f t="shared" si="3"/>
        <v>31.57921</v>
      </c>
      <c r="AH20">
        <f t="shared" ref="AH20:BM20" si="4">AH12</f>
        <v>24.24513</v>
      </c>
      <c r="AI20">
        <f t="shared" si="4"/>
        <v>33.731110000000001</v>
      </c>
      <c r="AJ20">
        <f t="shared" si="4"/>
        <v>23.255659999999999</v>
      </c>
      <c r="AK20">
        <f t="shared" si="4"/>
        <v>30.36788</v>
      </c>
      <c r="AL20">
        <f t="shared" si="4"/>
        <v>24.302479999999999</v>
      </c>
      <c r="AM20">
        <f t="shared" si="4"/>
        <v>28.238420000000001</v>
      </c>
      <c r="AN20">
        <f t="shared" si="4"/>
        <v>31.728850000000001</v>
      </c>
      <c r="AO20">
        <f t="shared" si="4"/>
        <v>29.137450000000001</v>
      </c>
      <c r="AP20">
        <f t="shared" si="4"/>
        <v>19.182790000000001</v>
      </c>
      <c r="AQ20">
        <f t="shared" si="4"/>
        <v>24.554310000000001</v>
      </c>
      <c r="AR20">
        <f t="shared" si="4"/>
        <v>27.33972</v>
      </c>
      <c r="AS20">
        <f t="shared" si="4"/>
        <v>27.535039999999999</v>
      </c>
      <c r="AT20">
        <f t="shared" si="4"/>
        <v>18.177309999999999</v>
      </c>
      <c r="AU20">
        <f t="shared" si="4"/>
        <v>19.336310000000001</v>
      </c>
      <c r="AV20">
        <f t="shared" si="4"/>
        <v>22.004200000000001</v>
      </c>
      <c r="AW20">
        <f t="shared" si="4"/>
        <v>23.992719999999998</v>
      </c>
      <c r="AX20">
        <f t="shared" si="4"/>
        <v>34.234360000000002</v>
      </c>
      <c r="AY20">
        <f t="shared" si="4"/>
        <v>36.13409</v>
      </c>
      <c r="AZ20">
        <f t="shared" si="4"/>
        <v>40.538820000000001</v>
      </c>
      <c r="BA20">
        <f t="shared" si="4"/>
        <v>33.466729999999998</v>
      </c>
      <c r="BB20">
        <f t="shared" si="4"/>
        <v>45.597740000000002</v>
      </c>
      <c r="BC20">
        <f t="shared" si="4"/>
        <v>38.913119999999999</v>
      </c>
      <c r="BD20">
        <f t="shared" si="4"/>
        <v>40.229640000000003</v>
      </c>
      <c r="BE20">
        <f t="shared" si="4"/>
        <v>40.395479999999999</v>
      </c>
      <c r="BF20">
        <f t="shared" si="4"/>
        <v>29.773720000000001</v>
      </c>
      <c r="BG20">
        <f t="shared" si="4"/>
        <v>35.764890000000001</v>
      </c>
      <c r="BH20">
        <f t="shared" si="4"/>
        <v>41.612909999999999</v>
      </c>
      <c r="BI20">
        <f t="shared" si="4"/>
        <v>38.984409999999997</v>
      </c>
      <c r="BJ20">
        <f t="shared" si="4"/>
        <v>34.363309999999998</v>
      </c>
      <c r="BK20">
        <f t="shared" si="4"/>
        <v>32.482619999999997</v>
      </c>
      <c r="BL20">
        <f t="shared" si="4"/>
        <v>35.640830000000001</v>
      </c>
      <c r="BM20">
        <f t="shared" si="4"/>
        <v>34.573520000000002</v>
      </c>
      <c r="BN20">
        <f t="shared" ref="BN20:CS20" si="5">BN12</f>
        <v>25.99794</v>
      </c>
      <c r="BO20">
        <f t="shared" si="5"/>
        <v>25.609210000000001</v>
      </c>
      <c r="BP20">
        <f t="shared" si="5"/>
        <v>26.34674</v>
      </c>
      <c r="BQ20">
        <f t="shared" si="5"/>
        <v>30.00534</v>
      </c>
      <c r="BR20">
        <f t="shared" si="5"/>
        <v>19.248360000000002</v>
      </c>
      <c r="BS20">
        <f t="shared" si="5"/>
        <v>20.933399999999999</v>
      </c>
      <c r="BT20">
        <f t="shared" si="5"/>
        <v>24.46387</v>
      </c>
      <c r="BU20">
        <f t="shared" si="5"/>
        <v>22.560469999999999</v>
      </c>
      <c r="BV20">
        <f t="shared" si="5"/>
        <v>38.361080000000001</v>
      </c>
      <c r="BW20">
        <f t="shared" si="5"/>
        <v>35.601149999999997</v>
      </c>
      <c r="BX20">
        <f t="shared" si="5"/>
        <v>32.911529999999999</v>
      </c>
      <c r="BY20">
        <f t="shared" si="5"/>
        <v>30.75882</v>
      </c>
      <c r="BZ20">
        <f t="shared" si="5"/>
        <v>32.892499999999998</v>
      </c>
      <c r="CA20">
        <f t="shared" si="5"/>
        <v>39.102559999999997</v>
      </c>
      <c r="CB20">
        <f t="shared" si="5"/>
        <v>32.772269999999999</v>
      </c>
      <c r="CC20">
        <f t="shared" si="5"/>
        <v>32.123530000000002</v>
      </c>
      <c r="CD20">
        <f t="shared" si="5"/>
        <v>35.820450000000001</v>
      </c>
      <c r="CE20">
        <f t="shared" si="5"/>
        <v>39.829009999999997</v>
      </c>
      <c r="CF20">
        <f t="shared" si="5"/>
        <v>38.134819999999998</v>
      </c>
      <c r="CG20">
        <f t="shared" si="5"/>
        <v>36.455730000000003</v>
      </c>
      <c r="CH20">
        <f t="shared" si="5"/>
        <v>35.714230000000001</v>
      </c>
      <c r="CI20">
        <f t="shared" si="5"/>
        <v>36.906489999999998</v>
      </c>
      <c r="CJ20">
        <f t="shared" si="5"/>
        <v>39.211570000000002</v>
      </c>
      <c r="CK20">
        <f t="shared" si="5"/>
        <v>31.716640000000002</v>
      </c>
      <c r="CL20">
        <f t="shared" si="5"/>
        <v>32.787149999999997</v>
      </c>
      <c r="CM20">
        <f t="shared" si="5"/>
        <v>33.359279999999998</v>
      </c>
      <c r="CN20">
        <f t="shared" si="5"/>
        <v>31.861820000000002</v>
      </c>
      <c r="CO20">
        <f t="shared" si="5"/>
        <v>32.104819999999997</v>
      </c>
      <c r="CP20">
        <f t="shared" si="5"/>
        <v>30.764019999999999</v>
      </c>
      <c r="CQ20">
        <f t="shared" si="5"/>
        <v>26.36112</v>
      </c>
      <c r="CR20">
        <f t="shared" si="5"/>
        <v>28.18618</v>
      </c>
      <c r="CS20">
        <f t="shared" si="5"/>
        <v>23.385539999999999</v>
      </c>
    </row>
    <row r="21" spans="1:97" x14ac:dyDescent="0.25">
      <c r="A21" t="s">
        <v>45</v>
      </c>
      <c r="B21">
        <f>B12</f>
        <v>21.201059999999998</v>
      </c>
      <c r="C21">
        <f t="shared" ref="C21:BN21" si="6">C12</f>
        <v>32.924289999999999</v>
      </c>
      <c r="D21">
        <f t="shared" si="6"/>
        <v>58.5261</v>
      </c>
      <c r="E21">
        <f t="shared" si="6"/>
        <v>69.360619999999997</v>
      </c>
      <c r="F21">
        <f t="shared" si="6"/>
        <v>19.829080000000001</v>
      </c>
      <c r="G21">
        <f t="shared" si="6"/>
        <v>22.352969999999999</v>
      </c>
      <c r="H21">
        <f t="shared" si="6"/>
        <v>27.482420000000001</v>
      </c>
      <c r="I21">
        <f t="shared" si="6"/>
        <v>54.455179999999999</v>
      </c>
      <c r="J21">
        <f t="shared" si="6"/>
        <v>23.67231</v>
      </c>
      <c r="K21">
        <f t="shared" si="6"/>
        <v>22.410540000000001</v>
      </c>
      <c r="L21">
        <f t="shared" si="6"/>
        <v>33.166319999999999</v>
      </c>
      <c r="M21">
        <f t="shared" si="6"/>
        <v>43.383029999999998</v>
      </c>
      <c r="N21">
        <f t="shared" si="6"/>
        <v>25.7864</v>
      </c>
      <c r="O21">
        <f t="shared" si="6"/>
        <v>26.688099999999999</v>
      </c>
      <c r="P21">
        <f t="shared" si="6"/>
        <v>65.821830000000006</v>
      </c>
      <c r="Q21">
        <f t="shared" si="6"/>
        <v>29.151520000000001</v>
      </c>
      <c r="R21">
        <f t="shared" si="6"/>
        <v>23.602900000000002</v>
      </c>
      <c r="S21">
        <f t="shared" si="6"/>
        <v>43.169800000000002</v>
      </c>
      <c r="T21">
        <f t="shared" si="6"/>
        <v>39.341500000000003</v>
      </c>
      <c r="U21">
        <f t="shared" si="6"/>
        <v>26.713819999999998</v>
      </c>
      <c r="V21">
        <f t="shared" si="6"/>
        <v>23.996009999999998</v>
      </c>
      <c r="W21">
        <f t="shared" si="6"/>
        <v>55.139200000000002</v>
      </c>
      <c r="X21">
        <f t="shared" si="6"/>
        <v>24.65774</v>
      </c>
      <c r="Y21">
        <f t="shared" si="6"/>
        <v>25.491890000000001</v>
      </c>
      <c r="Z21">
        <f t="shared" si="6"/>
        <v>24.250070000000001</v>
      </c>
      <c r="AA21">
        <f t="shared" si="6"/>
        <v>27.533539999999999</v>
      </c>
      <c r="AB21">
        <f t="shared" si="6"/>
        <v>28.93618</v>
      </c>
      <c r="AC21">
        <f t="shared" si="6"/>
        <v>32.248730000000002</v>
      </c>
      <c r="AD21">
        <f t="shared" si="6"/>
        <v>23.048290000000001</v>
      </c>
      <c r="AE21">
        <f t="shared" si="6"/>
        <v>31.310009999999998</v>
      </c>
      <c r="AF21">
        <f t="shared" si="6"/>
        <v>28.088819999999998</v>
      </c>
      <c r="AG21">
        <f t="shared" si="6"/>
        <v>31.57921</v>
      </c>
      <c r="AH21">
        <f t="shared" si="6"/>
        <v>24.24513</v>
      </c>
      <c r="AI21">
        <f t="shared" si="6"/>
        <v>33.731110000000001</v>
      </c>
      <c r="AJ21">
        <f t="shared" si="6"/>
        <v>23.255659999999999</v>
      </c>
      <c r="AK21">
        <f t="shared" si="6"/>
        <v>30.36788</v>
      </c>
      <c r="AL21">
        <f t="shared" si="6"/>
        <v>24.302479999999999</v>
      </c>
      <c r="AM21">
        <f t="shared" si="6"/>
        <v>28.238420000000001</v>
      </c>
      <c r="AN21">
        <f t="shared" si="6"/>
        <v>31.728850000000001</v>
      </c>
      <c r="AO21">
        <f t="shared" si="6"/>
        <v>29.137450000000001</v>
      </c>
      <c r="AP21">
        <f t="shared" si="6"/>
        <v>19.182790000000001</v>
      </c>
      <c r="AQ21">
        <f t="shared" si="6"/>
        <v>24.554310000000001</v>
      </c>
      <c r="AR21">
        <f t="shared" si="6"/>
        <v>27.33972</v>
      </c>
      <c r="AS21">
        <f t="shared" si="6"/>
        <v>27.535039999999999</v>
      </c>
      <c r="AT21">
        <f t="shared" si="6"/>
        <v>18.177309999999999</v>
      </c>
      <c r="AU21">
        <f t="shared" si="6"/>
        <v>19.336310000000001</v>
      </c>
      <c r="AV21">
        <f t="shared" si="6"/>
        <v>22.004200000000001</v>
      </c>
      <c r="AW21">
        <f t="shared" si="6"/>
        <v>23.992719999999998</v>
      </c>
      <c r="AX21">
        <f t="shared" si="6"/>
        <v>34.234360000000002</v>
      </c>
      <c r="AY21">
        <f t="shared" si="6"/>
        <v>36.13409</v>
      </c>
      <c r="AZ21">
        <f t="shared" si="6"/>
        <v>40.538820000000001</v>
      </c>
      <c r="BA21">
        <f t="shared" si="6"/>
        <v>33.466729999999998</v>
      </c>
      <c r="BB21">
        <f t="shared" si="6"/>
        <v>45.597740000000002</v>
      </c>
      <c r="BC21">
        <f t="shared" si="6"/>
        <v>38.913119999999999</v>
      </c>
      <c r="BD21">
        <f t="shared" si="6"/>
        <v>40.229640000000003</v>
      </c>
      <c r="BE21">
        <f t="shared" si="6"/>
        <v>40.395479999999999</v>
      </c>
      <c r="BF21">
        <f t="shared" si="6"/>
        <v>29.773720000000001</v>
      </c>
      <c r="BG21">
        <f t="shared" si="6"/>
        <v>35.764890000000001</v>
      </c>
      <c r="BH21">
        <f t="shared" si="6"/>
        <v>41.612909999999999</v>
      </c>
      <c r="BI21">
        <f t="shared" si="6"/>
        <v>38.984409999999997</v>
      </c>
      <c r="BJ21">
        <f t="shared" si="6"/>
        <v>34.363309999999998</v>
      </c>
      <c r="BK21">
        <f t="shared" si="6"/>
        <v>32.482619999999997</v>
      </c>
      <c r="BL21">
        <f t="shared" si="6"/>
        <v>35.640830000000001</v>
      </c>
      <c r="BM21">
        <f t="shared" si="6"/>
        <v>34.573520000000002</v>
      </c>
      <c r="BN21">
        <f t="shared" si="6"/>
        <v>25.99794</v>
      </c>
      <c r="BO21">
        <f t="shared" ref="BO21:CS21" si="7">BO12</f>
        <v>25.609210000000001</v>
      </c>
      <c r="BP21">
        <f t="shared" si="7"/>
        <v>26.34674</v>
      </c>
      <c r="BQ21">
        <f t="shared" si="7"/>
        <v>30.00534</v>
      </c>
      <c r="BR21">
        <f t="shared" si="7"/>
        <v>19.248360000000002</v>
      </c>
      <c r="BS21">
        <f t="shared" si="7"/>
        <v>20.933399999999999</v>
      </c>
      <c r="BT21">
        <f t="shared" si="7"/>
        <v>24.46387</v>
      </c>
      <c r="BU21">
        <f t="shared" si="7"/>
        <v>22.560469999999999</v>
      </c>
      <c r="BV21">
        <f t="shared" si="7"/>
        <v>38.361080000000001</v>
      </c>
      <c r="BW21">
        <f t="shared" si="7"/>
        <v>35.601149999999997</v>
      </c>
      <c r="BX21">
        <f t="shared" si="7"/>
        <v>32.911529999999999</v>
      </c>
      <c r="BY21">
        <f t="shared" si="7"/>
        <v>30.75882</v>
      </c>
      <c r="BZ21">
        <f t="shared" si="7"/>
        <v>32.892499999999998</v>
      </c>
      <c r="CA21">
        <f t="shared" si="7"/>
        <v>39.102559999999997</v>
      </c>
      <c r="CB21">
        <f t="shared" si="7"/>
        <v>32.772269999999999</v>
      </c>
      <c r="CC21">
        <f t="shared" si="7"/>
        <v>32.123530000000002</v>
      </c>
      <c r="CD21">
        <f t="shared" si="7"/>
        <v>35.820450000000001</v>
      </c>
      <c r="CE21">
        <f t="shared" si="7"/>
        <v>39.829009999999997</v>
      </c>
      <c r="CF21">
        <f t="shared" si="7"/>
        <v>38.134819999999998</v>
      </c>
      <c r="CG21">
        <f t="shared" si="7"/>
        <v>36.455730000000003</v>
      </c>
      <c r="CH21">
        <f t="shared" si="7"/>
        <v>35.714230000000001</v>
      </c>
      <c r="CI21">
        <f t="shared" si="7"/>
        <v>36.906489999999998</v>
      </c>
      <c r="CJ21">
        <f t="shared" si="7"/>
        <v>39.211570000000002</v>
      </c>
      <c r="CK21">
        <f t="shared" si="7"/>
        <v>31.716640000000002</v>
      </c>
      <c r="CL21">
        <f t="shared" si="7"/>
        <v>32.787149999999997</v>
      </c>
      <c r="CM21">
        <f t="shared" si="7"/>
        <v>33.359279999999998</v>
      </c>
      <c r="CN21">
        <f t="shared" si="7"/>
        <v>31.861820000000002</v>
      </c>
      <c r="CO21">
        <f t="shared" si="7"/>
        <v>32.104819999999997</v>
      </c>
      <c r="CP21">
        <f t="shared" si="7"/>
        <v>30.764019999999999</v>
      </c>
      <c r="CQ21">
        <f t="shared" si="7"/>
        <v>26.36112</v>
      </c>
      <c r="CR21">
        <f t="shared" si="7"/>
        <v>28.18618</v>
      </c>
      <c r="CS21">
        <f t="shared" si="7"/>
        <v>23.385539999999999</v>
      </c>
    </row>
    <row r="22" spans="1:97" s="1" customFormat="1" x14ac:dyDescent="0.25">
      <c r="A22" s="1" t="s">
        <v>46</v>
      </c>
      <c r="B22" s="1">
        <f t="shared" ref="B22:AG22" si="8">B5</f>
        <v>39.40173163</v>
      </c>
      <c r="C22" s="1">
        <f t="shared" si="8"/>
        <v>25.52285457</v>
      </c>
      <c r="D22" s="1">
        <f t="shared" si="8"/>
        <v>39.028968419999998</v>
      </c>
      <c r="E22" s="1">
        <f t="shared" si="8"/>
        <v>39.690172490000002</v>
      </c>
      <c r="F22" s="1">
        <f t="shared" si="8"/>
        <v>22.03736833</v>
      </c>
      <c r="G22" s="1">
        <f t="shared" si="8"/>
        <v>34.826377549999997</v>
      </c>
      <c r="H22" s="1">
        <f t="shared" si="8"/>
        <v>36.656152480000003</v>
      </c>
      <c r="I22" s="1">
        <f t="shared" si="8"/>
        <v>39.98465204</v>
      </c>
      <c r="J22" s="1">
        <f t="shared" si="8"/>
        <v>22.972392989999999</v>
      </c>
      <c r="K22" s="1">
        <f t="shared" si="8"/>
        <v>28.36233739</v>
      </c>
      <c r="L22" s="1">
        <f t="shared" si="8"/>
        <v>36.232937139999997</v>
      </c>
      <c r="M22" s="1">
        <f t="shared" si="8"/>
        <v>33.306788930000003</v>
      </c>
      <c r="N22" s="1">
        <f t="shared" si="8"/>
        <v>26.692858059999999</v>
      </c>
      <c r="O22" s="1">
        <f t="shared" si="8"/>
        <v>30.909935789999999</v>
      </c>
      <c r="P22" s="1">
        <f t="shared" si="8"/>
        <v>37.717583179999998</v>
      </c>
      <c r="Q22" s="1">
        <f t="shared" si="8"/>
        <v>31.572773909999999</v>
      </c>
      <c r="R22" s="1">
        <f t="shared" si="8"/>
        <v>25.027749289999999</v>
      </c>
      <c r="S22" s="1">
        <f t="shared" si="8"/>
        <v>33.672889910000002</v>
      </c>
      <c r="T22" s="1">
        <f t="shared" si="8"/>
        <v>37.675969600000002</v>
      </c>
      <c r="U22" s="1">
        <f t="shared" si="8"/>
        <v>25.94348085</v>
      </c>
      <c r="V22" s="1">
        <f t="shared" si="8"/>
        <v>24.313313489999999</v>
      </c>
      <c r="W22" s="1">
        <f t="shared" si="8"/>
        <v>39.135496719999999</v>
      </c>
      <c r="X22" s="1">
        <f t="shared" si="8"/>
        <v>24.599249560000001</v>
      </c>
      <c r="Y22" s="1">
        <f t="shared" si="8"/>
        <v>22.154301629999999</v>
      </c>
      <c r="Z22" s="1">
        <f t="shared" si="8"/>
        <v>57.582246040000001</v>
      </c>
      <c r="AA22" s="1">
        <f t="shared" si="8"/>
        <v>56.221139989999998</v>
      </c>
      <c r="AB22" s="1">
        <f t="shared" si="8"/>
        <v>57.127682069999999</v>
      </c>
      <c r="AC22" s="1">
        <f t="shared" si="8"/>
        <v>52.442001859999998</v>
      </c>
      <c r="AD22" s="1">
        <f t="shared" si="8"/>
        <v>52.442002209999998</v>
      </c>
      <c r="AE22" s="1">
        <f t="shared" si="8"/>
        <v>56.221127920000001</v>
      </c>
      <c r="AF22" s="1">
        <f t="shared" si="8"/>
        <v>52.442006640000002</v>
      </c>
      <c r="AG22" s="1">
        <f t="shared" si="8"/>
        <v>36.532675070000003</v>
      </c>
      <c r="AH22" s="1">
        <f t="shared" ref="AH22:BM22" si="9">AH5</f>
        <v>51.555415400000001</v>
      </c>
      <c r="AI22" s="1">
        <f t="shared" si="9"/>
        <v>53.29518109</v>
      </c>
      <c r="AJ22" s="1">
        <f t="shared" si="9"/>
        <v>51.555416809999997</v>
      </c>
      <c r="AK22" s="1">
        <f t="shared" si="9"/>
        <v>53.579563360000002</v>
      </c>
      <c r="AL22" s="1">
        <f t="shared" si="9"/>
        <v>36.431923859999998</v>
      </c>
      <c r="AM22" s="1">
        <f t="shared" si="9"/>
        <v>45.121794989999998</v>
      </c>
      <c r="AN22" s="1">
        <f t="shared" si="9"/>
        <v>48.338098989999999</v>
      </c>
      <c r="AO22" s="1">
        <f t="shared" si="9"/>
        <v>50.124818980000001</v>
      </c>
      <c r="AP22" s="1">
        <f t="shared" si="9"/>
        <v>34.47612316</v>
      </c>
      <c r="AQ22" s="1">
        <f t="shared" si="9"/>
        <v>37.23279677</v>
      </c>
      <c r="AR22" s="1">
        <f t="shared" si="9"/>
        <v>43.131152499999999</v>
      </c>
      <c r="AS22" s="1">
        <f t="shared" si="9"/>
        <v>45.952449369999997</v>
      </c>
      <c r="AT22" s="1">
        <f t="shared" si="9"/>
        <v>34.100385269999997</v>
      </c>
      <c r="AU22" s="1">
        <f t="shared" si="9"/>
        <v>36.277836350000001</v>
      </c>
      <c r="AV22" s="1">
        <f t="shared" si="9"/>
        <v>37.058069279999998</v>
      </c>
      <c r="AW22" s="1">
        <f t="shared" si="9"/>
        <v>38.501481720000001</v>
      </c>
      <c r="AX22" s="1">
        <f t="shared" si="9"/>
        <v>37.271535399999998</v>
      </c>
      <c r="AY22" s="1">
        <f t="shared" si="9"/>
        <v>40.077320819999997</v>
      </c>
      <c r="AZ22" s="1">
        <f t="shared" si="9"/>
        <v>37.596579239999997</v>
      </c>
      <c r="BA22" s="1">
        <f t="shared" si="9"/>
        <v>39.40315408</v>
      </c>
      <c r="BB22" s="1">
        <f t="shared" si="9"/>
        <v>41.894839959999999</v>
      </c>
      <c r="BC22" s="1">
        <f t="shared" si="9"/>
        <v>37.596570470000003</v>
      </c>
      <c r="BD22" s="1">
        <f t="shared" si="9"/>
        <v>36.362029990000003</v>
      </c>
      <c r="BE22" s="1">
        <f t="shared" si="9"/>
        <v>37.596569479999999</v>
      </c>
      <c r="BF22" s="1">
        <f t="shared" si="9"/>
        <v>36.386597389999999</v>
      </c>
      <c r="BG22" s="1">
        <f t="shared" si="9"/>
        <v>37.02477554</v>
      </c>
      <c r="BH22" s="1">
        <f t="shared" si="9"/>
        <v>38.553784389999997</v>
      </c>
      <c r="BI22" s="1">
        <f t="shared" si="9"/>
        <v>37.87226227</v>
      </c>
      <c r="BJ22" s="1">
        <f t="shared" si="9"/>
        <v>35.468028220000001</v>
      </c>
      <c r="BK22" s="1">
        <f t="shared" si="9"/>
        <v>35.928036460000001</v>
      </c>
      <c r="BL22" s="1">
        <f t="shared" si="9"/>
        <v>36.733001270000003</v>
      </c>
      <c r="BM22" s="1">
        <f t="shared" si="9"/>
        <v>37.7123311</v>
      </c>
      <c r="BN22" s="1">
        <f t="shared" ref="BN22:CS22" si="10">BN5</f>
        <v>33.973914299999997</v>
      </c>
      <c r="BO22" s="1">
        <f t="shared" si="10"/>
        <v>35.10850018</v>
      </c>
      <c r="BP22" s="1">
        <f t="shared" si="10"/>
        <v>35.859281609999996</v>
      </c>
      <c r="BQ22" s="1">
        <f t="shared" si="10"/>
        <v>36.053061319999998</v>
      </c>
      <c r="BR22" s="1">
        <f t="shared" si="10"/>
        <v>31.701853310000001</v>
      </c>
      <c r="BS22" s="1">
        <f t="shared" si="10"/>
        <v>33.662401170000003</v>
      </c>
      <c r="BT22" s="1">
        <f t="shared" si="10"/>
        <v>35.790196940000001</v>
      </c>
      <c r="BU22" s="1">
        <f t="shared" si="10"/>
        <v>35.063429810000002</v>
      </c>
      <c r="BV22" s="1">
        <f t="shared" si="10"/>
        <v>35.433089899999999</v>
      </c>
      <c r="BW22" s="1">
        <f t="shared" si="10"/>
        <v>34.929324059999999</v>
      </c>
      <c r="BX22" s="1">
        <f t="shared" si="10"/>
        <v>37.189120119999998</v>
      </c>
      <c r="BY22" s="1">
        <f t="shared" si="10"/>
        <v>34.984212980000002</v>
      </c>
      <c r="BZ22" s="1">
        <f t="shared" si="10"/>
        <v>34.56474584</v>
      </c>
      <c r="CA22" s="1">
        <f t="shared" si="10"/>
        <v>38.862154009999998</v>
      </c>
      <c r="CB22" s="1">
        <f t="shared" si="10"/>
        <v>37.18911559</v>
      </c>
      <c r="CC22" s="1">
        <f t="shared" si="10"/>
        <v>35.978867039999997</v>
      </c>
      <c r="CD22" s="1">
        <f t="shared" si="10"/>
        <v>39.160961620000002</v>
      </c>
      <c r="CE22" s="1">
        <f t="shared" si="10"/>
        <v>39.139103120000001</v>
      </c>
      <c r="CF22" s="1">
        <f t="shared" si="10"/>
        <v>39.160965709999999</v>
      </c>
      <c r="CG22" s="1">
        <f t="shared" si="10"/>
        <v>36.448810780000002</v>
      </c>
      <c r="CH22" s="1">
        <f t="shared" si="10"/>
        <v>37.883267869999997</v>
      </c>
      <c r="CI22" s="1">
        <f t="shared" si="10"/>
        <v>37.370523579999997</v>
      </c>
      <c r="CJ22" s="1">
        <f t="shared" si="10"/>
        <v>37.09357928</v>
      </c>
      <c r="CK22" s="1">
        <f t="shared" si="10"/>
        <v>35.602357810000001</v>
      </c>
      <c r="CL22" s="1">
        <f t="shared" si="10"/>
        <v>37.483216990000003</v>
      </c>
      <c r="CM22" s="1">
        <f t="shared" si="10"/>
        <v>36.888551669999998</v>
      </c>
      <c r="CN22" s="1">
        <f t="shared" si="10"/>
        <v>35.886319919999998</v>
      </c>
      <c r="CO22" s="1">
        <f t="shared" si="10"/>
        <v>35.623896790000003</v>
      </c>
      <c r="CP22" s="1">
        <f t="shared" si="10"/>
        <v>36.007340370000001</v>
      </c>
      <c r="CQ22" s="1">
        <f t="shared" si="10"/>
        <v>35.914413949999997</v>
      </c>
      <c r="CR22" s="1">
        <f t="shared" si="10"/>
        <v>35.215485510000001</v>
      </c>
      <c r="CS22" s="1">
        <f t="shared" si="10"/>
        <v>33.092209570000001</v>
      </c>
    </row>
    <row r="23" spans="1:97" x14ac:dyDescent="0.25">
      <c r="A23" t="s">
        <v>47</v>
      </c>
      <c r="B23">
        <f t="shared" ref="B23:AG23" si="11">B13</f>
        <v>24.241540000000001</v>
      </c>
      <c r="C23">
        <f t="shared" si="11"/>
        <v>34.556660000000001</v>
      </c>
      <c r="D23">
        <f t="shared" si="11"/>
        <v>54.303359999999998</v>
      </c>
      <c r="E23">
        <f t="shared" si="11"/>
        <v>64.187910000000002</v>
      </c>
      <c r="F23">
        <f t="shared" si="11"/>
        <v>22.240960000000001</v>
      </c>
      <c r="G23">
        <f t="shared" si="11"/>
        <v>24.460170000000002</v>
      </c>
      <c r="H23">
        <f t="shared" si="11"/>
        <v>28.804290000000002</v>
      </c>
      <c r="I23">
        <f t="shared" si="11"/>
        <v>50.272039999999997</v>
      </c>
      <c r="J23">
        <f t="shared" si="11"/>
        <v>26.38776</v>
      </c>
      <c r="K23">
        <f t="shared" si="11"/>
        <v>23.946840000000002</v>
      </c>
      <c r="L23">
        <f t="shared" si="11"/>
        <v>33.012799999999999</v>
      </c>
      <c r="M23">
        <f t="shared" si="11"/>
        <v>41.455100000000002</v>
      </c>
      <c r="N23">
        <f t="shared" si="11"/>
        <v>26.642209999999999</v>
      </c>
      <c r="O23">
        <f t="shared" si="11"/>
        <v>26.97343</v>
      </c>
      <c r="P23">
        <f t="shared" si="11"/>
        <v>53.086399999999998</v>
      </c>
      <c r="Q23">
        <f t="shared" si="11"/>
        <v>33.132510000000003</v>
      </c>
      <c r="R23">
        <f t="shared" si="11"/>
        <v>24.48977</v>
      </c>
      <c r="S23">
        <f t="shared" si="11"/>
        <v>39.498339999999999</v>
      </c>
      <c r="T23">
        <f t="shared" si="11"/>
        <v>39.089649999999999</v>
      </c>
      <c r="U23">
        <f t="shared" si="11"/>
        <v>32.446440000000003</v>
      </c>
      <c r="V23">
        <f t="shared" si="11"/>
        <v>24.299659999999999</v>
      </c>
      <c r="W23">
        <f t="shared" si="11"/>
        <v>45.939309999999999</v>
      </c>
      <c r="X23">
        <f t="shared" si="11"/>
        <v>28.200869999999998</v>
      </c>
      <c r="Y23">
        <f t="shared" si="11"/>
        <v>31.112120000000001</v>
      </c>
      <c r="Z23">
        <f t="shared" si="11"/>
        <v>46.680300000000003</v>
      </c>
      <c r="AA23">
        <f t="shared" si="11"/>
        <v>39.8369</v>
      </c>
      <c r="AB23">
        <f t="shared" si="11"/>
        <v>38.762630000000001</v>
      </c>
      <c r="AC23">
        <f t="shared" si="11"/>
        <v>61.566719999999997</v>
      </c>
      <c r="AD23">
        <f t="shared" si="11"/>
        <v>42.581380000000003</v>
      </c>
      <c r="AE23">
        <f t="shared" si="11"/>
        <v>43.500169999999997</v>
      </c>
      <c r="AF23">
        <f t="shared" si="11"/>
        <v>39.517359999999996</v>
      </c>
      <c r="AG23">
        <f t="shared" si="11"/>
        <v>58.816859999999998</v>
      </c>
      <c r="AH23">
        <f t="shared" ref="AH23:BM23" si="12">AH13</f>
        <v>31.02796</v>
      </c>
      <c r="AI23">
        <f t="shared" si="12"/>
        <v>46.8872</v>
      </c>
      <c r="AJ23">
        <f t="shared" si="12"/>
        <v>33.549300000000002</v>
      </c>
      <c r="AK23">
        <f t="shared" si="12"/>
        <v>48.912480000000002</v>
      </c>
      <c r="AL23">
        <f t="shared" si="12"/>
        <v>33.16845</v>
      </c>
      <c r="AM23">
        <f t="shared" si="12"/>
        <v>35.003749999999997</v>
      </c>
      <c r="AN23">
        <f t="shared" si="12"/>
        <v>40.382350000000002</v>
      </c>
      <c r="AO23">
        <f t="shared" si="12"/>
        <v>36.97298</v>
      </c>
      <c r="AP23">
        <f t="shared" si="12"/>
        <v>21.279800000000002</v>
      </c>
      <c r="AQ23">
        <f t="shared" si="12"/>
        <v>28.443639999999998</v>
      </c>
      <c r="AR23">
        <f t="shared" si="12"/>
        <v>35.145609999999998</v>
      </c>
      <c r="AS23">
        <f t="shared" si="12"/>
        <v>34.715809999999998</v>
      </c>
      <c r="AT23">
        <f t="shared" si="12"/>
        <v>20.227959999999999</v>
      </c>
      <c r="AU23">
        <f t="shared" si="12"/>
        <v>22.15465</v>
      </c>
      <c r="AV23">
        <f t="shared" si="12"/>
        <v>27.41817</v>
      </c>
      <c r="AW23">
        <f t="shared" si="12"/>
        <v>28.546880000000002</v>
      </c>
      <c r="AX23">
        <f t="shared" si="12"/>
        <v>42.636960000000002</v>
      </c>
      <c r="AY23">
        <f t="shared" si="12"/>
        <v>48.484830000000002</v>
      </c>
      <c r="AZ23">
        <f t="shared" si="12"/>
        <v>44.002409999999998</v>
      </c>
      <c r="BA23">
        <f t="shared" si="12"/>
        <v>37.57414</v>
      </c>
      <c r="BB23">
        <f t="shared" si="12"/>
        <v>50.246929999999999</v>
      </c>
      <c r="BC23">
        <f t="shared" si="12"/>
        <v>46.068899999999999</v>
      </c>
      <c r="BD23">
        <f t="shared" si="12"/>
        <v>46.186720000000001</v>
      </c>
      <c r="BE23">
        <f t="shared" si="12"/>
        <v>43.307569999999998</v>
      </c>
      <c r="BF23">
        <f t="shared" si="12"/>
        <v>34.579479999999997</v>
      </c>
      <c r="BG23">
        <f t="shared" si="12"/>
        <v>42.618389999999998</v>
      </c>
      <c r="BH23">
        <f t="shared" si="12"/>
        <v>47.517009999999999</v>
      </c>
      <c r="BI23">
        <f t="shared" si="12"/>
        <v>42.078980000000001</v>
      </c>
      <c r="BJ23">
        <f t="shared" si="12"/>
        <v>39.826810000000002</v>
      </c>
      <c r="BK23">
        <f t="shared" si="12"/>
        <v>36.403840000000002</v>
      </c>
      <c r="BL23">
        <f t="shared" si="12"/>
        <v>38.529690000000002</v>
      </c>
      <c r="BM23">
        <f t="shared" si="12"/>
        <v>42.775120000000001</v>
      </c>
      <c r="BN23">
        <f t="shared" ref="BN23:CS23" si="13">BN13</f>
        <v>27.820709999999998</v>
      </c>
      <c r="BO23">
        <f t="shared" si="13"/>
        <v>26.4924</v>
      </c>
      <c r="BP23">
        <f t="shared" si="13"/>
        <v>27.32001</v>
      </c>
      <c r="BQ23">
        <f t="shared" si="13"/>
        <v>35.415179999999999</v>
      </c>
      <c r="BR23">
        <f t="shared" si="13"/>
        <v>19.805070000000001</v>
      </c>
      <c r="BS23">
        <f t="shared" si="13"/>
        <v>21.400310000000001</v>
      </c>
      <c r="BT23">
        <f t="shared" si="13"/>
        <v>25.1692</v>
      </c>
      <c r="BU23">
        <f t="shared" si="13"/>
        <v>23.947649999999999</v>
      </c>
      <c r="BV23">
        <f t="shared" si="13"/>
        <v>39.079619999999998</v>
      </c>
      <c r="BW23">
        <f t="shared" si="13"/>
        <v>36.296869999999998</v>
      </c>
      <c r="BX23">
        <f t="shared" si="13"/>
        <v>33.902259999999998</v>
      </c>
      <c r="BY23">
        <f t="shared" si="13"/>
        <v>34.445050000000002</v>
      </c>
      <c r="BZ23">
        <f t="shared" si="13"/>
        <v>33.620010000000001</v>
      </c>
      <c r="CA23">
        <f t="shared" si="13"/>
        <v>41.397869999999998</v>
      </c>
      <c r="CB23">
        <f t="shared" si="13"/>
        <v>33.54074</v>
      </c>
      <c r="CC23">
        <f t="shared" si="13"/>
        <v>43.284190000000002</v>
      </c>
      <c r="CD23">
        <f t="shared" si="13"/>
        <v>37.558100000000003</v>
      </c>
      <c r="CE23">
        <f t="shared" si="13"/>
        <v>42.044319999999999</v>
      </c>
      <c r="CF23">
        <f t="shared" si="13"/>
        <v>41.965519999999998</v>
      </c>
      <c r="CG23">
        <f t="shared" si="13"/>
        <v>39.654260000000001</v>
      </c>
      <c r="CH23">
        <f t="shared" si="13"/>
        <v>38.679200000000002</v>
      </c>
      <c r="CI23">
        <f t="shared" si="13"/>
        <v>39.25508</v>
      </c>
      <c r="CJ23">
        <f t="shared" si="13"/>
        <v>44.826500000000003</v>
      </c>
      <c r="CK23">
        <f t="shared" si="13"/>
        <v>38.325629999999997</v>
      </c>
      <c r="CL23">
        <f t="shared" si="13"/>
        <v>36.545490000000001</v>
      </c>
      <c r="CM23">
        <f t="shared" si="13"/>
        <v>35.8279</v>
      </c>
      <c r="CN23">
        <f t="shared" si="13"/>
        <v>36.173090000000002</v>
      </c>
      <c r="CO23">
        <f t="shared" si="13"/>
        <v>38.09825</v>
      </c>
      <c r="CP23">
        <f t="shared" si="13"/>
        <v>31.04064</v>
      </c>
      <c r="CQ23">
        <f t="shared" si="13"/>
        <v>29.16854</v>
      </c>
      <c r="CR23">
        <f t="shared" si="13"/>
        <v>29.81485</v>
      </c>
      <c r="CS23">
        <f t="shared" si="13"/>
        <v>26.60613</v>
      </c>
    </row>
    <row r="24" spans="1:97" x14ac:dyDescent="0.25">
      <c r="A24" t="s">
        <v>48</v>
      </c>
      <c r="B24">
        <f>B13</f>
        <v>24.241540000000001</v>
      </c>
      <c r="C24">
        <f t="shared" ref="C24:BN24" si="14">C13</f>
        <v>34.556660000000001</v>
      </c>
      <c r="D24">
        <f t="shared" si="14"/>
        <v>54.303359999999998</v>
      </c>
      <c r="E24">
        <f t="shared" si="14"/>
        <v>64.187910000000002</v>
      </c>
      <c r="F24">
        <f t="shared" si="14"/>
        <v>22.240960000000001</v>
      </c>
      <c r="G24">
        <f t="shared" si="14"/>
        <v>24.460170000000002</v>
      </c>
      <c r="H24">
        <f t="shared" si="14"/>
        <v>28.804290000000002</v>
      </c>
      <c r="I24">
        <f t="shared" si="14"/>
        <v>50.272039999999997</v>
      </c>
      <c r="J24">
        <f t="shared" si="14"/>
        <v>26.38776</v>
      </c>
      <c r="K24">
        <f t="shared" si="14"/>
        <v>23.946840000000002</v>
      </c>
      <c r="L24">
        <f t="shared" si="14"/>
        <v>33.012799999999999</v>
      </c>
      <c r="M24">
        <f t="shared" si="14"/>
        <v>41.455100000000002</v>
      </c>
      <c r="N24">
        <f t="shared" si="14"/>
        <v>26.642209999999999</v>
      </c>
      <c r="O24">
        <f t="shared" si="14"/>
        <v>26.97343</v>
      </c>
      <c r="P24">
        <f t="shared" si="14"/>
        <v>53.086399999999998</v>
      </c>
      <c r="Q24">
        <f t="shared" si="14"/>
        <v>33.132510000000003</v>
      </c>
      <c r="R24">
        <f t="shared" si="14"/>
        <v>24.48977</v>
      </c>
      <c r="S24">
        <f t="shared" si="14"/>
        <v>39.498339999999999</v>
      </c>
      <c r="T24">
        <f t="shared" si="14"/>
        <v>39.089649999999999</v>
      </c>
      <c r="U24">
        <f t="shared" si="14"/>
        <v>32.446440000000003</v>
      </c>
      <c r="V24">
        <f t="shared" si="14"/>
        <v>24.299659999999999</v>
      </c>
      <c r="W24">
        <f t="shared" si="14"/>
        <v>45.939309999999999</v>
      </c>
      <c r="X24">
        <f t="shared" si="14"/>
        <v>28.200869999999998</v>
      </c>
      <c r="Y24">
        <f t="shared" si="14"/>
        <v>31.112120000000001</v>
      </c>
      <c r="Z24">
        <f t="shared" si="14"/>
        <v>46.680300000000003</v>
      </c>
      <c r="AA24">
        <f t="shared" si="14"/>
        <v>39.8369</v>
      </c>
      <c r="AB24">
        <f t="shared" si="14"/>
        <v>38.762630000000001</v>
      </c>
      <c r="AC24">
        <f t="shared" si="14"/>
        <v>61.566719999999997</v>
      </c>
      <c r="AD24">
        <f t="shared" si="14"/>
        <v>42.581380000000003</v>
      </c>
      <c r="AE24">
        <f t="shared" si="14"/>
        <v>43.500169999999997</v>
      </c>
      <c r="AF24">
        <f t="shared" si="14"/>
        <v>39.517359999999996</v>
      </c>
      <c r="AG24">
        <f t="shared" si="14"/>
        <v>58.816859999999998</v>
      </c>
      <c r="AH24">
        <f t="shared" si="14"/>
        <v>31.02796</v>
      </c>
      <c r="AI24">
        <f t="shared" si="14"/>
        <v>46.8872</v>
      </c>
      <c r="AJ24">
        <f t="shared" si="14"/>
        <v>33.549300000000002</v>
      </c>
      <c r="AK24">
        <f t="shared" si="14"/>
        <v>48.912480000000002</v>
      </c>
      <c r="AL24">
        <f t="shared" si="14"/>
        <v>33.16845</v>
      </c>
      <c r="AM24">
        <f t="shared" si="14"/>
        <v>35.003749999999997</v>
      </c>
      <c r="AN24">
        <f t="shared" si="14"/>
        <v>40.382350000000002</v>
      </c>
      <c r="AO24">
        <f t="shared" si="14"/>
        <v>36.97298</v>
      </c>
      <c r="AP24">
        <f t="shared" si="14"/>
        <v>21.279800000000002</v>
      </c>
      <c r="AQ24">
        <f t="shared" si="14"/>
        <v>28.443639999999998</v>
      </c>
      <c r="AR24">
        <f t="shared" si="14"/>
        <v>35.145609999999998</v>
      </c>
      <c r="AS24">
        <f t="shared" si="14"/>
        <v>34.715809999999998</v>
      </c>
      <c r="AT24">
        <f t="shared" si="14"/>
        <v>20.227959999999999</v>
      </c>
      <c r="AU24">
        <f t="shared" si="14"/>
        <v>22.15465</v>
      </c>
      <c r="AV24">
        <f t="shared" si="14"/>
        <v>27.41817</v>
      </c>
      <c r="AW24">
        <f t="shared" si="14"/>
        <v>28.546880000000002</v>
      </c>
      <c r="AX24">
        <f t="shared" si="14"/>
        <v>42.636960000000002</v>
      </c>
      <c r="AY24">
        <f t="shared" si="14"/>
        <v>48.484830000000002</v>
      </c>
      <c r="AZ24">
        <f t="shared" si="14"/>
        <v>44.002409999999998</v>
      </c>
      <c r="BA24">
        <f t="shared" si="14"/>
        <v>37.57414</v>
      </c>
      <c r="BB24">
        <f t="shared" si="14"/>
        <v>50.246929999999999</v>
      </c>
      <c r="BC24">
        <f t="shared" si="14"/>
        <v>46.068899999999999</v>
      </c>
      <c r="BD24">
        <f t="shared" si="14"/>
        <v>46.186720000000001</v>
      </c>
      <c r="BE24">
        <f t="shared" si="14"/>
        <v>43.307569999999998</v>
      </c>
      <c r="BF24">
        <f t="shared" si="14"/>
        <v>34.579479999999997</v>
      </c>
      <c r="BG24">
        <f t="shared" si="14"/>
        <v>42.618389999999998</v>
      </c>
      <c r="BH24">
        <f t="shared" si="14"/>
        <v>47.517009999999999</v>
      </c>
      <c r="BI24">
        <f t="shared" si="14"/>
        <v>42.078980000000001</v>
      </c>
      <c r="BJ24">
        <f t="shared" si="14"/>
        <v>39.826810000000002</v>
      </c>
      <c r="BK24">
        <f t="shared" si="14"/>
        <v>36.403840000000002</v>
      </c>
      <c r="BL24">
        <f t="shared" si="14"/>
        <v>38.529690000000002</v>
      </c>
      <c r="BM24">
        <f t="shared" si="14"/>
        <v>42.775120000000001</v>
      </c>
      <c r="BN24">
        <f t="shared" si="14"/>
        <v>27.820709999999998</v>
      </c>
      <c r="BO24">
        <f t="shared" ref="BO24:CS24" si="15">BO13</f>
        <v>26.4924</v>
      </c>
      <c r="BP24">
        <f t="shared" si="15"/>
        <v>27.32001</v>
      </c>
      <c r="BQ24">
        <f t="shared" si="15"/>
        <v>35.415179999999999</v>
      </c>
      <c r="BR24">
        <f t="shared" si="15"/>
        <v>19.805070000000001</v>
      </c>
      <c r="BS24">
        <f t="shared" si="15"/>
        <v>21.400310000000001</v>
      </c>
      <c r="BT24">
        <f t="shared" si="15"/>
        <v>25.1692</v>
      </c>
      <c r="BU24">
        <f t="shared" si="15"/>
        <v>23.947649999999999</v>
      </c>
      <c r="BV24">
        <f t="shared" si="15"/>
        <v>39.079619999999998</v>
      </c>
      <c r="BW24">
        <f t="shared" si="15"/>
        <v>36.296869999999998</v>
      </c>
      <c r="BX24">
        <f t="shared" si="15"/>
        <v>33.902259999999998</v>
      </c>
      <c r="BY24">
        <f t="shared" si="15"/>
        <v>34.445050000000002</v>
      </c>
      <c r="BZ24">
        <f t="shared" si="15"/>
        <v>33.620010000000001</v>
      </c>
      <c r="CA24">
        <f t="shared" si="15"/>
        <v>41.397869999999998</v>
      </c>
      <c r="CB24">
        <f t="shared" si="15"/>
        <v>33.54074</v>
      </c>
      <c r="CC24">
        <f t="shared" si="15"/>
        <v>43.284190000000002</v>
      </c>
      <c r="CD24">
        <f t="shared" si="15"/>
        <v>37.558100000000003</v>
      </c>
      <c r="CE24">
        <f t="shared" si="15"/>
        <v>42.044319999999999</v>
      </c>
      <c r="CF24">
        <f t="shared" si="15"/>
        <v>41.965519999999998</v>
      </c>
      <c r="CG24">
        <f t="shared" si="15"/>
        <v>39.654260000000001</v>
      </c>
      <c r="CH24">
        <f t="shared" si="15"/>
        <v>38.679200000000002</v>
      </c>
      <c r="CI24">
        <f t="shared" si="15"/>
        <v>39.25508</v>
      </c>
      <c r="CJ24">
        <f t="shared" si="15"/>
        <v>44.826500000000003</v>
      </c>
      <c r="CK24">
        <f t="shared" si="15"/>
        <v>38.325629999999997</v>
      </c>
      <c r="CL24">
        <f t="shared" si="15"/>
        <v>36.545490000000001</v>
      </c>
      <c r="CM24">
        <f t="shared" si="15"/>
        <v>35.8279</v>
      </c>
      <c r="CN24">
        <f t="shared" si="15"/>
        <v>36.173090000000002</v>
      </c>
      <c r="CO24">
        <f t="shared" si="15"/>
        <v>38.09825</v>
      </c>
      <c r="CP24">
        <f t="shared" si="15"/>
        <v>31.04064</v>
      </c>
      <c r="CQ24">
        <f t="shared" si="15"/>
        <v>29.16854</v>
      </c>
      <c r="CR24">
        <f t="shared" si="15"/>
        <v>29.81485</v>
      </c>
      <c r="CS24">
        <f t="shared" si="15"/>
        <v>26.60613</v>
      </c>
    </row>
    <row r="25" spans="1:97" s="1" customFormat="1" x14ac:dyDescent="0.25">
      <c r="A25" s="1" t="s">
        <v>49</v>
      </c>
      <c r="B25" s="1">
        <f t="shared" ref="B25:AG25" si="16">B6</f>
        <v>39.401741680000001</v>
      </c>
      <c r="C25" s="1">
        <f t="shared" si="16"/>
        <v>36.123799079999998</v>
      </c>
      <c r="D25" s="1">
        <f t="shared" si="16"/>
        <v>39.028969009999997</v>
      </c>
      <c r="E25" s="1">
        <f t="shared" si="16"/>
        <v>39.690173520000002</v>
      </c>
      <c r="F25" s="1">
        <f t="shared" si="16"/>
        <v>22.037368799999999</v>
      </c>
      <c r="G25" s="1">
        <f t="shared" si="16"/>
        <v>34.826377780000001</v>
      </c>
      <c r="H25" s="1">
        <f t="shared" si="16"/>
        <v>37.531682439999997</v>
      </c>
      <c r="I25" s="1">
        <f t="shared" si="16"/>
        <v>39.98465298</v>
      </c>
      <c r="J25" s="1">
        <f t="shared" si="16"/>
        <v>22.972393090000001</v>
      </c>
      <c r="K25" s="1">
        <f t="shared" si="16"/>
        <v>28.362337719999999</v>
      </c>
      <c r="L25" s="1">
        <f t="shared" si="16"/>
        <v>43.885863260000001</v>
      </c>
      <c r="M25" s="1">
        <f t="shared" si="16"/>
        <v>33.306789139999999</v>
      </c>
      <c r="N25" s="1">
        <f t="shared" si="16"/>
        <v>26.692858040000001</v>
      </c>
      <c r="O25" s="1">
        <f t="shared" si="16"/>
        <v>30.90993624</v>
      </c>
      <c r="P25" s="1">
        <f t="shared" si="16"/>
        <v>50.473789320000002</v>
      </c>
      <c r="Q25" s="1">
        <f t="shared" si="16"/>
        <v>77.250026270000006</v>
      </c>
      <c r="R25" s="1">
        <f t="shared" si="16"/>
        <v>25.02774913</v>
      </c>
      <c r="S25" s="1">
        <f t="shared" si="16"/>
        <v>33.672893279999997</v>
      </c>
      <c r="T25" s="1">
        <f t="shared" si="16"/>
        <v>82.182007519999999</v>
      </c>
      <c r="U25" s="1">
        <f t="shared" si="16"/>
        <v>25.94348097</v>
      </c>
      <c r="V25" s="1">
        <f t="shared" si="16"/>
        <v>24.313313529999999</v>
      </c>
      <c r="W25" s="1">
        <f t="shared" si="16"/>
        <v>47.160533839999999</v>
      </c>
      <c r="X25" s="1">
        <f t="shared" si="16"/>
        <v>26.815823930000001</v>
      </c>
      <c r="Y25" s="1">
        <f t="shared" si="16"/>
        <v>26.488403250000001</v>
      </c>
      <c r="Z25" s="1">
        <f t="shared" si="16"/>
        <v>30.18560677</v>
      </c>
      <c r="AA25" s="1">
        <f t="shared" si="16"/>
        <v>27.518224530000001</v>
      </c>
      <c r="AB25" s="1">
        <f t="shared" si="16"/>
        <v>30.351158470000001</v>
      </c>
      <c r="AC25" s="1">
        <f t="shared" si="16"/>
        <v>27.11355172</v>
      </c>
      <c r="AD25" s="1">
        <f t="shared" si="16"/>
        <v>29.99902539</v>
      </c>
      <c r="AE25" s="1">
        <f t="shared" si="16"/>
        <v>30.751374500000001</v>
      </c>
      <c r="AF25" s="1">
        <f t="shared" si="16"/>
        <v>30.585501570000002</v>
      </c>
      <c r="AG25" s="1">
        <f t="shared" si="16"/>
        <v>28.62395742</v>
      </c>
      <c r="AH25" s="1">
        <f t="shared" ref="AH25:BM25" si="17">AH6</f>
        <v>30.046157650000001</v>
      </c>
      <c r="AI25" s="1">
        <f t="shared" si="17"/>
        <v>30.53259843</v>
      </c>
      <c r="AJ25" s="1">
        <f t="shared" si="17"/>
        <v>30.53484031</v>
      </c>
      <c r="AK25" s="1">
        <f t="shared" si="17"/>
        <v>32.086367930000002</v>
      </c>
      <c r="AL25" s="1">
        <f t="shared" si="17"/>
        <v>26.894454620000001</v>
      </c>
      <c r="AM25" s="1">
        <f t="shared" si="17"/>
        <v>28.176056790000001</v>
      </c>
      <c r="AN25" s="1">
        <f t="shared" si="17"/>
        <v>29.453519</v>
      </c>
      <c r="AO25" s="1">
        <f t="shared" si="17"/>
        <v>31.870798579999999</v>
      </c>
      <c r="AP25" s="1">
        <f t="shared" si="17"/>
        <v>27.693101850000001</v>
      </c>
      <c r="AQ25" s="1">
        <f t="shared" si="17"/>
        <v>27.697149830000001</v>
      </c>
      <c r="AR25" s="1">
        <f t="shared" si="17"/>
        <v>28.125336130000001</v>
      </c>
      <c r="AS25" s="1">
        <f t="shared" si="17"/>
        <v>32.34486665</v>
      </c>
      <c r="AT25" s="1">
        <f t="shared" si="17"/>
        <v>26.275239060000001</v>
      </c>
      <c r="AU25" s="1">
        <f t="shared" si="17"/>
        <v>25.045833590000001</v>
      </c>
      <c r="AV25" s="1">
        <f t="shared" si="17"/>
        <v>26.11209397</v>
      </c>
      <c r="AW25" s="1">
        <f t="shared" si="17"/>
        <v>28.285301400000002</v>
      </c>
      <c r="AX25" s="1">
        <f t="shared" si="17"/>
        <v>37.271527280000001</v>
      </c>
      <c r="AY25" s="1">
        <f t="shared" si="17"/>
        <v>37.981611999999998</v>
      </c>
      <c r="AZ25" s="1">
        <f t="shared" si="17"/>
        <v>37.596575870000002</v>
      </c>
      <c r="BA25" s="1">
        <f t="shared" si="17"/>
        <v>37.303221010000001</v>
      </c>
      <c r="BB25" s="1">
        <f t="shared" si="17"/>
        <v>37.508731930000003</v>
      </c>
      <c r="BC25" s="1">
        <f t="shared" si="17"/>
        <v>37.596570059999998</v>
      </c>
      <c r="BD25" s="1">
        <f t="shared" si="17"/>
        <v>36.153553080000002</v>
      </c>
      <c r="BE25" s="1">
        <f t="shared" si="17"/>
        <v>37.596568949999998</v>
      </c>
      <c r="BF25" s="1">
        <f t="shared" si="17"/>
        <v>31.48144778</v>
      </c>
      <c r="BG25" s="1">
        <f t="shared" si="17"/>
        <v>34.774984000000003</v>
      </c>
      <c r="BH25" s="1">
        <f t="shared" si="17"/>
        <v>36.121960819999998</v>
      </c>
      <c r="BI25" s="1">
        <f t="shared" si="17"/>
        <v>37.872262249999999</v>
      </c>
      <c r="BJ25" s="1">
        <f t="shared" si="17"/>
        <v>35.468027560000003</v>
      </c>
      <c r="BK25" s="1">
        <f t="shared" si="17"/>
        <v>35.928034670000002</v>
      </c>
      <c r="BL25" s="1">
        <f t="shared" si="17"/>
        <v>36.733000570000002</v>
      </c>
      <c r="BM25" s="1">
        <f t="shared" si="17"/>
        <v>38.654374130000001</v>
      </c>
      <c r="BN25" s="1">
        <f t="shared" ref="BN25:CS25" si="18">BN6</f>
        <v>33.973914139999998</v>
      </c>
      <c r="BO25" s="1">
        <f t="shared" si="18"/>
        <v>33.301023460000003</v>
      </c>
      <c r="BP25" s="1">
        <f t="shared" si="18"/>
        <v>36.141137720000003</v>
      </c>
      <c r="BQ25" s="1">
        <f t="shared" si="18"/>
        <v>39.5430426</v>
      </c>
      <c r="BR25" s="1">
        <f t="shared" si="18"/>
        <v>29.027205899999998</v>
      </c>
      <c r="BS25" s="1">
        <f t="shared" si="18"/>
        <v>32.636099080000001</v>
      </c>
      <c r="BT25" s="1">
        <f t="shared" si="18"/>
        <v>36.216130640000003</v>
      </c>
      <c r="BU25" s="1">
        <f t="shared" si="18"/>
        <v>40.20275505</v>
      </c>
      <c r="BV25" s="1">
        <f t="shared" si="18"/>
        <v>35.430056389999997</v>
      </c>
      <c r="BW25" s="1">
        <f t="shared" si="18"/>
        <v>34.929301809999998</v>
      </c>
      <c r="BX25" s="1">
        <f t="shared" si="18"/>
        <v>34.564717870000003</v>
      </c>
      <c r="BY25" s="1">
        <f t="shared" si="18"/>
        <v>33.677368899999998</v>
      </c>
      <c r="BZ25" s="1">
        <f t="shared" si="18"/>
        <v>34.564743989999997</v>
      </c>
      <c r="CA25" s="1">
        <f t="shared" si="18"/>
        <v>38.86215395</v>
      </c>
      <c r="CB25" s="1">
        <f t="shared" si="18"/>
        <v>37.189114740000001</v>
      </c>
      <c r="CC25" s="1">
        <f t="shared" si="18"/>
        <v>33.455528559999998</v>
      </c>
      <c r="CD25" s="1">
        <f t="shared" si="18"/>
        <v>39.160961700000001</v>
      </c>
      <c r="CE25" s="1">
        <f t="shared" si="18"/>
        <v>39.139103140000003</v>
      </c>
      <c r="CF25" s="1">
        <f t="shared" si="18"/>
        <v>39.160965730000001</v>
      </c>
      <c r="CG25" s="1">
        <f t="shared" si="18"/>
        <v>36.448807160000001</v>
      </c>
      <c r="CH25" s="1">
        <f t="shared" si="18"/>
        <v>37.883267869999997</v>
      </c>
      <c r="CI25" s="1">
        <f t="shared" si="18"/>
        <v>37.370523609999999</v>
      </c>
      <c r="CJ25" s="1">
        <f t="shared" si="18"/>
        <v>38.003504569999997</v>
      </c>
      <c r="CK25" s="1">
        <f t="shared" si="18"/>
        <v>38.733279320000001</v>
      </c>
      <c r="CL25" s="1">
        <f t="shared" si="18"/>
        <v>37.48321687</v>
      </c>
      <c r="CM25" s="1">
        <f t="shared" si="18"/>
        <v>36.888551790000001</v>
      </c>
      <c r="CN25" s="1">
        <f t="shared" si="18"/>
        <v>37.707261330000001</v>
      </c>
      <c r="CO25" s="1">
        <f t="shared" si="18"/>
        <v>40.661295639999999</v>
      </c>
      <c r="CP25" s="1">
        <f t="shared" si="18"/>
        <v>36.597492789999997</v>
      </c>
      <c r="CQ25" s="1">
        <f t="shared" si="18"/>
        <v>37.245740349999998</v>
      </c>
      <c r="CR25" s="1">
        <f t="shared" si="18"/>
        <v>40.73176385</v>
      </c>
      <c r="CS25" s="1">
        <f t="shared" si="18"/>
        <v>35.326102599999999</v>
      </c>
    </row>
    <row r="26" spans="1:97" x14ac:dyDescent="0.25">
      <c r="A26" t="s">
        <v>50</v>
      </c>
      <c r="B26">
        <f t="shared" ref="B26:AG26" si="19">B14</f>
        <v>21.93139</v>
      </c>
      <c r="C26">
        <f t="shared" si="19"/>
        <v>33.62688</v>
      </c>
      <c r="D26">
        <f t="shared" si="19"/>
        <v>59.773650000000004</v>
      </c>
      <c r="E26">
        <f t="shared" si="19"/>
        <v>70.570840000000004</v>
      </c>
      <c r="F26">
        <f t="shared" si="19"/>
        <v>20.428450000000002</v>
      </c>
      <c r="G26">
        <f t="shared" si="19"/>
        <v>23.399529999999999</v>
      </c>
      <c r="H26">
        <f t="shared" si="19"/>
        <v>28.160160000000001</v>
      </c>
      <c r="I26">
        <f t="shared" si="19"/>
        <v>55.802889999999998</v>
      </c>
      <c r="J26">
        <f t="shared" si="19"/>
        <v>24.374980000000001</v>
      </c>
      <c r="K26">
        <f t="shared" si="19"/>
        <v>23.03013</v>
      </c>
      <c r="L26">
        <f t="shared" si="19"/>
        <v>34.185189999999999</v>
      </c>
      <c r="M26">
        <f t="shared" si="19"/>
        <v>44.393090000000001</v>
      </c>
      <c r="N26">
        <f t="shared" si="19"/>
        <v>26.485939999999999</v>
      </c>
      <c r="O26">
        <f t="shared" si="19"/>
        <v>27.40569</v>
      </c>
      <c r="P26">
        <f t="shared" si="19"/>
        <v>67.980249999999998</v>
      </c>
      <c r="Q26">
        <f t="shared" si="19"/>
        <v>29.833600000000001</v>
      </c>
      <c r="R26">
        <f t="shared" si="19"/>
        <v>24.443670000000001</v>
      </c>
      <c r="S26">
        <f t="shared" si="19"/>
        <v>44.701430000000002</v>
      </c>
      <c r="T26">
        <f t="shared" si="19"/>
        <v>40.210410000000003</v>
      </c>
      <c r="U26">
        <f t="shared" si="19"/>
        <v>27.084140000000001</v>
      </c>
      <c r="V26">
        <f t="shared" si="19"/>
        <v>24.45392</v>
      </c>
      <c r="W26">
        <f t="shared" si="19"/>
        <v>57.659910000000004</v>
      </c>
      <c r="X26">
        <f t="shared" si="19"/>
        <v>25.223299999999998</v>
      </c>
      <c r="Y26">
        <f t="shared" si="19"/>
        <v>25.86542</v>
      </c>
      <c r="Z26">
        <f t="shared" si="19"/>
        <v>27.951000000000001</v>
      </c>
      <c r="AA26">
        <f t="shared" si="19"/>
        <v>30.92792</v>
      </c>
      <c r="AB26">
        <f t="shared" si="19"/>
        <v>32.218029999999999</v>
      </c>
      <c r="AC26">
        <f t="shared" si="19"/>
        <v>36.995269999999998</v>
      </c>
      <c r="AD26">
        <f t="shared" si="19"/>
        <v>27.646989999999999</v>
      </c>
      <c r="AE26">
        <f t="shared" si="19"/>
        <v>34.920389999999998</v>
      </c>
      <c r="AF26">
        <f t="shared" si="19"/>
        <v>30.81973</v>
      </c>
      <c r="AG26">
        <f t="shared" si="19"/>
        <v>35.51925</v>
      </c>
      <c r="AH26">
        <f t="shared" ref="AH26:BM26" si="20">AH14</f>
        <v>26.34178</v>
      </c>
      <c r="AI26">
        <f t="shared" si="20"/>
        <v>37.628660000000004</v>
      </c>
      <c r="AJ26">
        <f t="shared" si="20"/>
        <v>25.817630000000001</v>
      </c>
      <c r="AK26">
        <f t="shared" si="20"/>
        <v>32.760959999999997</v>
      </c>
      <c r="AL26">
        <f t="shared" si="20"/>
        <v>26.483149999999998</v>
      </c>
      <c r="AM26">
        <f t="shared" si="20"/>
        <v>30.35098</v>
      </c>
      <c r="AN26">
        <f t="shared" si="20"/>
        <v>33.882280000000002</v>
      </c>
      <c r="AO26">
        <f t="shared" si="20"/>
        <v>31.051259999999999</v>
      </c>
      <c r="AP26">
        <f t="shared" si="20"/>
        <v>19.966049999999999</v>
      </c>
      <c r="AQ26">
        <f t="shared" si="20"/>
        <v>26.03124</v>
      </c>
      <c r="AR26">
        <f t="shared" si="20"/>
        <v>28.775210000000001</v>
      </c>
      <c r="AS26">
        <f t="shared" si="20"/>
        <v>29.374310000000001</v>
      </c>
      <c r="AT26">
        <f t="shared" si="20"/>
        <v>18.868960000000001</v>
      </c>
      <c r="AU26">
        <f t="shared" si="20"/>
        <v>20.093070000000001</v>
      </c>
      <c r="AV26">
        <f t="shared" si="20"/>
        <v>22.8673</v>
      </c>
      <c r="AW26">
        <f t="shared" si="20"/>
        <v>25.292269999999998</v>
      </c>
      <c r="AX26">
        <f t="shared" si="20"/>
        <v>34.979559999999999</v>
      </c>
      <c r="AY26">
        <f t="shared" si="20"/>
        <v>37.883380000000002</v>
      </c>
      <c r="AZ26">
        <f t="shared" si="20"/>
        <v>44.293790000000001</v>
      </c>
      <c r="BA26">
        <f t="shared" si="20"/>
        <v>36.137630000000001</v>
      </c>
      <c r="BB26">
        <f t="shared" si="20"/>
        <v>47.808680000000003</v>
      </c>
      <c r="BC26">
        <f t="shared" si="20"/>
        <v>40.869289999999999</v>
      </c>
      <c r="BD26">
        <f t="shared" si="20"/>
        <v>42.323590000000003</v>
      </c>
      <c r="BE26">
        <f t="shared" si="20"/>
        <v>43.907420000000002</v>
      </c>
      <c r="BF26">
        <f t="shared" si="20"/>
        <v>30.24812</v>
      </c>
      <c r="BG26">
        <f t="shared" si="20"/>
        <v>36.910110000000003</v>
      </c>
      <c r="BH26">
        <f t="shared" si="20"/>
        <v>44.328580000000002</v>
      </c>
      <c r="BI26">
        <f t="shared" si="20"/>
        <v>41.928829999999998</v>
      </c>
      <c r="BJ26">
        <f t="shared" si="20"/>
        <v>35.767940000000003</v>
      </c>
      <c r="BK26">
        <f t="shared" si="20"/>
        <v>33.238590000000002</v>
      </c>
      <c r="BL26">
        <f t="shared" si="20"/>
        <v>37.826860000000003</v>
      </c>
      <c r="BM26">
        <f t="shared" si="20"/>
        <v>36.186900000000001</v>
      </c>
      <c r="BN26">
        <f t="shared" ref="BN26:CS26" si="21">BN14</f>
        <v>26.552060000000001</v>
      </c>
      <c r="BO26">
        <f t="shared" si="21"/>
        <v>26.39621</v>
      </c>
      <c r="BP26">
        <f t="shared" si="21"/>
        <v>27.118950000000002</v>
      </c>
      <c r="BQ26">
        <f t="shared" si="21"/>
        <v>31.177610000000001</v>
      </c>
      <c r="BR26">
        <f t="shared" si="21"/>
        <v>19.528079999999999</v>
      </c>
      <c r="BS26">
        <f t="shared" si="21"/>
        <v>21.31542</v>
      </c>
      <c r="BT26">
        <f t="shared" si="21"/>
        <v>25.176159999999999</v>
      </c>
      <c r="BU26">
        <f t="shared" si="21"/>
        <v>23.129100000000001</v>
      </c>
      <c r="BV26">
        <f t="shared" si="21"/>
        <v>39.711410000000001</v>
      </c>
      <c r="BW26">
        <f t="shared" si="21"/>
        <v>36.617579999999997</v>
      </c>
      <c r="BX26">
        <f t="shared" si="21"/>
        <v>33.83943</v>
      </c>
      <c r="BY26">
        <f t="shared" si="21"/>
        <v>31.867439999999998</v>
      </c>
      <c r="BZ26">
        <f t="shared" si="21"/>
        <v>33.649810000000002</v>
      </c>
      <c r="CA26">
        <f t="shared" si="21"/>
        <v>47.051499999999997</v>
      </c>
      <c r="CB26">
        <f t="shared" si="21"/>
        <v>34.222329999999999</v>
      </c>
      <c r="CC26">
        <f t="shared" si="21"/>
        <v>33.682310000000001</v>
      </c>
      <c r="CD26">
        <f t="shared" si="21"/>
        <v>42.7273</v>
      </c>
      <c r="CE26">
        <f t="shared" si="21"/>
        <v>44.827800000000003</v>
      </c>
      <c r="CF26">
        <f t="shared" si="21"/>
        <v>43.973399999999998</v>
      </c>
      <c r="CG26">
        <f t="shared" si="21"/>
        <v>39.204610000000002</v>
      </c>
      <c r="CH26">
        <f t="shared" si="21"/>
        <v>41.765230000000003</v>
      </c>
      <c r="CI26">
        <f t="shared" si="21"/>
        <v>39.139429999999997</v>
      </c>
      <c r="CJ26">
        <f t="shared" si="21"/>
        <v>42.075389999999999</v>
      </c>
      <c r="CK26">
        <f t="shared" si="21"/>
        <v>34.43826</v>
      </c>
      <c r="CL26">
        <f t="shared" si="21"/>
        <v>36.76914</v>
      </c>
      <c r="CM26">
        <f t="shared" si="21"/>
        <v>35.588419999999999</v>
      </c>
      <c r="CN26">
        <f t="shared" si="21"/>
        <v>33.524299999999997</v>
      </c>
      <c r="CO26">
        <f t="shared" si="21"/>
        <v>34.506149999999998</v>
      </c>
      <c r="CP26">
        <f t="shared" si="21"/>
        <v>32.133369999999999</v>
      </c>
      <c r="CQ26">
        <f t="shared" si="21"/>
        <v>27.647539999999999</v>
      </c>
      <c r="CR26">
        <f t="shared" si="21"/>
        <v>29.26801</v>
      </c>
      <c r="CS26">
        <f t="shared" si="21"/>
        <v>24.844200000000001</v>
      </c>
    </row>
    <row r="27" spans="1:97" x14ac:dyDescent="0.25">
      <c r="A27" t="s">
        <v>51</v>
      </c>
      <c r="B27">
        <f>B14</f>
        <v>21.93139</v>
      </c>
      <c r="C27">
        <f t="shared" ref="C27:BN27" si="22">C14</f>
        <v>33.62688</v>
      </c>
      <c r="D27">
        <f t="shared" si="22"/>
        <v>59.773650000000004</v>
      </c>
      <c r="E27">
        <f t="shared" si="22"/>
        <v>70.570840000000004</v>
      </c>
      <c r="F27">
        <f t="shared" si="22"/>
        <v>20.428450000000002</v>
      </c>
      <c r="G27">
        <f t="shared" si="22"/>
        <v>23.399529999999999</v>
      </c>
      <c r="H27">
        <f t="shared" si="22"/>
        <v>28.160160000000001</v>
      </c>
      <c r="I27">
        <f t="shared" si="22"/>
        <v>55.802889999999998</v>
      </c>
      <c r="J27">
        <f t="shared" si="22"/>
        <v>24.374980000000001</v>
      </c>
      <c r="K27">
        <f t="shared" si="22"/>
        <v>23.03013</v>
      </c>
      <c r="L27">
        <f t="shared" si="22"/>
        <v>34.185189999999999</v>
      </c>
      <c r="M27">
        <f t="shared" si="22"/>
        <v>44.393090000000001</v>
      </c>
      <c r="N27">
        <f t="shared" si="22"/>
        <v>26.485939999999999</v>
      </c>
      <c r="O27">
        <f t="shared" si="22"/>
        <v>27.40569</v>
      </c>
      <c r="P27">
        <f t="shared" si="22"/>
        <v>67.980249999999998</v>
      </c>
      <c r="Q27">
        <f t="shared" si="22"/>
        <v>29.833600000000001</v>
      </c>
      <c r="R27">
        <f t="shared" si="22"/>
        <v>24.443670000000001</v>
      </c>
      <c r="S27">
        <f t="shared" si="22"/>
        <v>44.701430000000002</v>
      </c>
      <c r="T27">
        <f t="shared" si="22"/>
        <v>40.210410000000003</v>
      </c>
      <c r="U27">
        <f t="shared" si="22"/>
        <v>27.084140000000001</v>
      </c>
      <c r="V27">
        <f t="shared" si="22"/>
        <v>24.45392</v>
      </c>
      <c r="W27">
        <f t="shared" si="22"/>
        <v>57.659910000000004</v>
      </c>
      <c r="X27">
        <f t="shared" si="22"/>
        <v>25.223299999999998</v>
      </c>
      <c r="Y27">
        <f t="shared" si="22"/>
        <v>25.86542</v>
      </c>
      <c r="Z27">
        <f t="shared" si="22"/>
        <v>27.951000000000001</v>
      </c>
      <c r="AA27">
        <f t="shared" si="22"/>
        <v>30.92792</v>
      </c>
      <c r="AB27">
        <f t="shared" si="22"/>
        <v>32.218029999999999</v>
      </c>
      <c r="AC27">
        <f t="shared" si="22"/>
        <v>36.995269999999998</v>
      </c>
      <c r="AD27">
        <f t="shared" si="22"/>
        <v>27.646989999999999</v>
      </c>
      <c r="AE27">
        <f t="shared" si="22"/>
        <v>34.920389999999998</v>
      </c>
      <c r="AF27">
        <f t="shared" si="22"/>
        <v>30.81973</v>
      </c>
      <c r="AG27">
        <f t="shared" si="22"/>
        <v>35.51925</v>
      </c>
      <c r="AH27">
        <f t="shared" si="22"/>
        <v>26.34178</v>
      </c>
      <c r="AI27">
        <f t="shared" si="22"/>
        <v>37.628660000000004</v>
      </c>
      <c r="AJ27">
        <f t="shared" si="22"/>
        <v>25.817630000000001</v>
      </c>
      <c r="AK27">
        <f t="shared" si="22"/>
        <v>32.760959999999997</v>
      </c>
      <c r="AL27">
        <f t="shared" si="22"/>
        <v>26.483149999999998</v>
      </c>
      <c r="AM27">
        <f t="shared" si="22"/>
        <v>30.35098</v>
      </c>
      <c r="AN27">
        <f t="shared" si="22"/>
        <v>33.882280000000002</v>
      </c>
      <c r="AO27">
        <f t="shared" si="22"/>
        <v>31.051259999999999</v>
      </c>
      <c r="AP27">
        <f t="shared" si="22"/>
        <v>19.966049999999999</v>
      </c>
      <c r="AQ27">
        <f t="shared" si="22"/>
        <v>26.03124</v>
      </c>
      <c r="AR27">
        <f t="shared" si="22"/>
        <v>28.775210000000001</v>
      </c>
      <c r="AS27">
        <f t="shared" si="22"/>
        <v>29.374310000000001</v>
      </c>
      <c r="AT27">
        <f t="shared" si="22"/>
        <v>18.868960000000001</v>
      </c>
      <c r="AU27">
        <f t="shared" si="22"/>
        <v>20.093070000000001</v>
      </c>
      <c r="AV27">
        <f t="shared" si="22"/>
        <v>22.8673</v>
      </c>
      <c r="AW27">
        <f t="shared" si="22"/>
        <v>25.292269999999998</v>
      </c>
      <c r="AX27">
        <f t="shared" si="22"/>
        <v>34.979559999999999</v>
      </c>
      <c r="AY27">
        <f t="shared" si="22"/>
        <v>37.883380000000002</v>
      </c>
      <c r="AZ27">
        <f t="shared" si="22"/>
        <v>44.293790000000001</v>
      </c>
      <c r="BA27">
        <f t="shared" si="22"/>
        <v>36.137630000000001</v>
      </c>
      <c r="BB27">
        <f t="shared" si="22"/>
        <v>47.808680000000003</v>
      </c>
      <c r="BC27">
        <f t="shared" si="22"/>
        <v>40.869289999999999</v>
      </c>
      <c r="BD27">
        <f t="shared" si="22"/>
        <v>42.323590000000003</v>
      </c>
      <c r="BE27">
        <f t="shared" si="22"/>
        <v>43.907420000000002</v>
      </c>
      <c r="BF27">
        <f t="shared" si="22"/>
        <v>30.24812</v>
      </c>
      <c r="BG27">
        <f t="shared" si="22"/>
        <v>36.910110000000003</v>
      </c>
      <c r="BH27">
        <f t="shared" si="22"/>
        <v>44.328580000000002</v>
      </c>
      <c r="BI27">
        <f t="shared" si="22"/>
        <v>41.928829999999998</v>
      </c>
      <c r="BJ27">
        <f t="shared" si="22"/>
        <v>35.767940000000003</v>
      </c>
      <c r="BK27">
        <f t="shared" si="22"/>
        <v>33.238590000000002</v>
      </c>
      <c r="BL27">
        <f t="shared" si="22"/>
        <v>37.826860000000003</v>
      </c>
      <c r="BM27">
        <f t="shared" si="22"/>
        <v>36.186900000000001</v>
      </c>
      <c r="BN27">
        <f t="shared" si="22"/>
        <v>26.552060000000001</v>
      </c>
      <c r="BO27">
        <f t="shared" ref="BO27:CS27" si="23">BO14</f>
        <v>26.39621</v>
      </c>
      <c r="BP27">
        <f t="shared" si="23"/>
        <v>27.118950000000002</v>
      </c>
      <c r="BQ27">
        <f t="shared" si="23"/>
        <v>31.177610000000001</v>
      </c>
      <c r="BR27">
        <f t="shared" si="23"/>
        <v>19.528079999999999</v>
      </c>
      <c r="BS27">
        <f t="shared" si="23"/>
        <v>21.31542</v>
      </c>
      <c r="BT27">
        <f t="shared" si="23"/>
        <v>25.176159999999999</v>
      </c>
      <c r="BU27">
        <f t="shared" si="23"/>
        <v>23.129100000000001</v>
      </c>
      <c r="BV27">
        <f t="shared" si="23"/>
        <v>39.711410000000001</v>
      </c>
      <c r="BW27">
        <f t="shared" si="23"/>
        <v>36.617579999999997</v>
      </c>
      <c r="BX27">
        <f t="shared" si="23"/>
        <v>33.83943</v>
      </c>
      <c r="BY27">
        <f t="shared" si="23"/>
        <v>31.867439999999998</v>
      </c>
      <c r="BZ27">
        <f t="shared" si="23"/>
        <v>33.649810000000002</v>
      </c>
      <c r="CA27">
        <f t="shared" si="23"/>
        <v>47.051499999999997</v>
      </c>
      <c r="CB27">
        <f t="shared" si="23"/>
        <v>34.222329999999999</v>
      </c>
      <c r="CC27">
        <f t="shared" si="23"/>
        <v>33.682310000000001</v>
      </c>
      <c r="CD27">
        <f t="shared" si="23"/>
        <v>42.7273</v>
      </c>
      <c r="CE27">
        <f t="shared" si="23"/>
        <v>44.827800000000003</v>
      </c>
      <c r="CF27">
        <f t="shared" si="23"/>
        <v>43.973399999999998</v>
      </c>
      <c r="CG27">
        <f t="shared" si="23"/>
        <v>39.204610000000002</v>
      </c>
      <c r="CH27">
        <f t="shared" si="23"/>
        <v>41.765230000000003</v>
      </c>
      <c r="CI27">
        <f t="shared" si="23"/>
        <v>39.139429999999997</v>
      </c>
      <c r="CJ27">
        <f t="shared" si="23"/>
        <v>42.075389999999999</v>
      </c>
      <c r="CK27">
        <f t="shared" si="23"/>
        <v>34.43826</v>
      </c>
      <c r="CL27">
        <f t="shared" si="23"/>
        <v>36.76914</v>
      </c>
      <c r="CM27">
        <f t="shared" si="23"/>
        <v>35.588419999999999</v>
      </c>
      <c r="CN27">
        <f t="shared" si="23"/>
        <v>33.524299999999997</v>
      </c>
      <c r="CO27">
        <f t="shared" si="23"/>
        <v>34.506149999999998</v>
      </c>
      <c r="CP27">
        <f t="shared" si="23"/>
        <v>32.133369999999999</v>
      </c>
      <c r="CQ27">
        <f t="shared" si="23"/>
        <v>27.647539999999999</v>
      </c>
      <c r="CR27">
        <f t="shared" si="23"/>
        <v>29.26801</v>
      </c>
      <c r="CS27">
        <f t="shared" si="23"/>
        <v>24.844200000000001</v>
      </c>
    </row>
    <row r="28" spans="1:97" s="1" customFormat="1" x14ac:dyDescent="0.25">
      <c r="A28" s="1" t="s">
        <v>52</v>
      </c>
      <c r="B28" s="1">
        <f t="shared" ref="B28:AG28" si="24">B7</f>
        <v>51.504931900000003</v>
      </c>
      <c r="C28" s="1">
        <f t="shared" si="24"/>
        <v>39.132244110000002</v>
      </c>
      <c r="D28" s="1">
        <f t="shared" si="24"/>
        <v>39.028969449999998</v>
      </c>
      <c r="E28" s="1">
        <f t="shared" si="24"/>
        <v>39.690196970000002</v>
      </c>
      <c r="F28" s="1">
        <f t="shared" si="24"/>
        <v>31.81367165</v>
      </c>
      <c r="G28" s="1">
        <f t="shared" si="24"/>
        <v>35.200234559999998</v>
      </c>
      <c r="H28" s="1">
        <f t="shared" si="24"/>
        <v>37.085456819999997</v>
      </c>
      <c r="I28" s="1">
        <f t="shared" si="24"/>
        <v>43.625413809999998</v>
      </c>
      <c r="J28" s="1">
        <f t="shared" si="24"/>
        <v>33.560456139999999</v>
      </c>
      <c r="K28" s="1">
        <f t="shared" si="24"/>
        <v>37.127851739999997</v>
      </c>
      <c r="L28" s="1">
        <f t="shared" si="24"/>
        <v>36.232937249999999</v>
      </c>
      <c r="M28" s="1">
        <f t="shared" si="24"/>
        <v>45.751799630000001</v>
      </c>
      <c r="N28" s="1">
        <f t="shared" si="24"/>
        <v>26.69285799</v>
      </c>
      <c r="O28" s="1">
        <f t="shared" si="24"/>
        <v>34.818255020000002</v>
      </c>
      <c r="P28" s="1">
        <f t="shared" si="24"/>
        <v>38.228588969999997</v>
      </c>
      <c r="Q28" s="1">
        <f t="shared" si="24"/>
        <v>37.038270150000002</v>
      </c>
      <c r="R28" s="1">
        <f t="shared" si="24"/>
        <v>25.027749119999999</v>
      </c>
      <c r="S28" s="1">
        <f t="shared" si="24"/>
        <v>33.672889900000001</v>
      </c>
      <c r="T28" s="1">
        <f t="shared" si="24"/>
        <v>43.120344690000003</v>
      </c>
      <c r="U28" s="1">
        <f t="shared" si="24"/>
        <v>29.56631398</v>
      </c>
      <c r="V28" s="1">
        <f t="shared" si="24"/>
        <v>24.313313749999999</v>
      </c>
      <c r="W28" s="1">
        <f t="shared" si="24"/>
        <v>39.135496809999999</v>
      </c>
      <c r="X28" s="1">
        <f t="shared" si="24"/>
        <v>35.83241649</v>
      </c>
      <c r="Y28" s="1">
        <f t="shared" si="24"/>
        <v>42.115697580000003</v>
      </c>
      <c r="Z28" s="1">
        <f t="shared" si="24"/>
        <v>44.462962400000002</v>
      </c>
      <c r="AA28" s="1">
        <f t="shared" si="24"/>
        <v>56.221139950000001</v>
      </c>
      <c r="AB28" s="1">
        <f t="shared" si="24"/>
        <v>49.89168918</v>
      </c>
      <c r="AC28" s="1">
        <f t="shared" si="24"/>
        <v>52.442003679999999</v>
      </c>
      <c r="AD28" s="1">
        <f t="shared" si="24"/>
        <v>52.442002100000003</v>
      </c>
      <c r="AE28" s="1">
        <f t="shared" si="24"/>
        <v>56.221126650000002</v>
      </c>
      <c r="AF28" s="1">
        <f t="shared" si="24"/>
        <v>44.462960219999999</v>
      </c>
      <c r="AG28" s="1">
        <f t="shared" si="24"/>
        <v>54.47503408</v>
      </c>
      <c r="AH28" s="1">
        <f t="shared" ref="AH28:BM28" si="25">AH7</f>
        <v>49.891692659999997</v>
      </c>
      <c r="AI28" s="1">
        <f t="shared" si="25"/>
        <v>49.891688930000001</v>
      </c>
      <c r="AJ28" s="1">
        <f t="shared" si="25"/>
        <v>44.595728739999998</v>
      </c>
      <c r="AK28" s="1">
        <f t="shared" si="25"/>
        <v>47.741438029999998</v>
      </c>
      <c r="AL28" s="1">
        <f t="shared" si="25"/>
        <v>36.4319238</v>
      </c>
      <c r="AM28" s="1">
        <f t="shared" si="25"/>
        <v>31.146575290000001</v>
      </c>
      <c r="AN28" s="1">
        <f t="shared" si="25"/>
        <v>33.818635729999997</v>
      </c>
      <c r="AO28" s="1">
        <f t="shared" si="25"/>
        <v>33.254398100000003</v>
      </c>
      <c r="AP28" s="1">
        <f t="shared" si="25"/>
        <v>25.88782827</v>
      </c>
      <c r="AQ28" s="1">
        <f t="shared" si="25"/>
        <v>28.494663790000001</v>
      </c>
      <c r="AR28" s="1">
        <f t="shared" si="25"/>
        <v>28.125334729999999</v>
      </c>
      <c r="AS28" s="1">
        <f t="shared" si="25"/>
        <v>34.293566419999998</v>
      </c>
      <c r="AT28" s="1">
        <f t="shared" si="25"/>
        <v>27.251481470000002</v>
      </c>
      <c r="AU28" s="1">
        <f t="shared" si="25"/>
        <v>25.04583293</v>
      </c>
      <c r="AV28" s="1">
        <f t="shared" si="25"/>
        <v>26.112092950000001</v>
      </c>
      <c r="AW28" s="1">
        <f t="shared" si="25"/>
        <v>33.915387440000003</v>
      </c>
      <c r="AX28" s="1">
        <f t="shared" si="25"/>
        <v>38.277827780000003</v>
      </c>
      <c r="AY28" s="1">
        <f t="shared" si="25"/>
        <v>40.07732292</v>
      </c>
      <c r="AZ28" s="1">
        <f t="shared" si="25"/>
        <v>43.817982540000003</v>
      </c>
      <c r="BA28" s="1">
        <f t="shared" si="25"/>
        <v>39.403157299999997</v>
      </c>
      <c r="BB28" s="1">
        <f t="shared" si="25"/>
        <v>41.894840340000002</v>
      </c>
      <c r="BC28" s="1">
        <f t="shared" si="25"/>
        <v>37.823887059999997</v>
      </c>
      <c r="BD28" s="1">
        <f t="shared" si="25"/>
        <v>38.226733009999997</v>
      </c>
      <c r="BE28" s="1">
        <f t="shared" si="25"/>
        <v>42.621584480000003</v>
      </c>
      <c r="BF28" s="1">
        <f t="shared" si="25"/>
        <v>36.386598329999998</v>
      </c>
      <c r="BG28" s="1">
        <f t="shared" si="25"/>
        <v>37.216147569999997</v>
      </c>
      <c r="BH28" s="1">
        <f t="shared" si="25"/>
        <v>40.947633979999999</v>
      </c>
      <c r="BI28" s="1">
        <f t="shared" si="25"/>
        <v>42.783279239999999</v>
      </c>
      <c r="BJ28" s="1">
        <f t="shared" si="25"/>
        <v>36.52223798</v>
      </c>
      <c r="BK28" s="1">
        <f t="shared" si="25"/>
        <v>35.928036830000003</v>
      </c>
      <c r="BL28" s="1">
        <f t="shared" si="25"/>
        <v>38.140465519999999</v>
      </c>
      <c r="BM28" s="1">
        <f t="shared" si="25"/>
        <v>41.445354459999997</v>
      </c>
      <c r="BN28" s="1">
        <f t="shared" ref="BN28:CS28" si="26">BN7</f>
        <v>33.973914479999998</v>
      </c>
      <c r="BO28" s="1">
        <f t="shared" si="26"/>
        <v>35.108500409999998</v>
      </c>
      <c r="BP28" s="1">
        <f t="shared" si="26"/>
        <v>37.882080270000003</v>
      </c>
      <c r="BQ28" s="1">
        <f t="shared" si="26"/>
        <v>41.196319690000003</v>
      </c>
      <c r="BR28" s="1">
        <f t="shared" si="26"/>
        <v>31.70185326</v>
      </c>
      <c r="BS28" s="1">
        <f t="shared" si="26"/>
        <v>33.66240122</v>
      </c>
      <c r="BT28" s="1">
        <f t="shared" si="26"/>
        <v>37.186969859999998</v>
      </c>
      <c r="BU28" s="1">
        <f t="shared" si="26"/>
        <v>40.39482065</v>
      </c>
      <c r="BV28" s="1">
        <f t="shared" si="26"/>
        <v>35.433088990000002</v>
      </c>
      <c r="BW28" s="1">
        <f t="shared" si="26"/>
        <v>34.929322579999997</v>
      </c>
      <c r="BX28" s="1">
        <f t="shared" si="26"/>
        <v>37.189120920000001</v>
      </c>
      <c r="BY28" s="1">
        <f t="shared" si="26"/>
        <v>34.984214880000003</v>
      </c>
      <c r="BZ28" s="1">
        <f t="shared" si="26"/>
        <v>34.564745770000002</v>
      </c>
      <c r="CA28" s="1">
        <f t="shared" si="26"/>
        <v>38.862154060000002</v>
      </c>
      <c r="CB28" s="1">
        <f t="shared" si="26"/>
        <v>37.189118999999998</v>
      </c>
      <c r="CC28" s="1">
        <f t="shared" si="26"/>
        <v>35.978867389999998</v>
      </c>
      <c r="CD28" s="1">
        <f t="shared" si="26"/>
        <v>40.079620210000002</v>
      </c>
      <c r="CE28" s="1">
        <f t="shared" si="26"/>
        <v>42.502907860000001</v>
      </c>
      <c r="CF28" s="1">
        <f t="shared" si="26"/>
        <v>39.160966479999999</v>
      </c>
      <c r="CG28" s="1">
        <f t="shared" si="26"/>
        <v>36.448811409999998</v>
      </c>
      <c r="CH28" s="1">
        <f t="shared" si="26"/>
        <v>37.883268100000002</v>
      </c>
      <c r="CI28" s="1">
        <f t="shared" si="26"/>
        <v>37.370523679999998</v>
      </c>
      <c r="CJ28" s="1">
        <f t="shared" si="26"/>
        <v>40.051682339999999</v>
      </c>
      <c r="CK28" s="1">
        <f t="shared" si="26"/>
        <v>42.66200834</v>
      </c>
      <c r="CL28" s="1">
        <f t="shared" si="26"/>
        <v>37.48321696</v>
      </c>
      <c r="CM28" s="1">
        <f t="shared" si="26"/>
        <v>38.253208239999999</v>
      </c>
      <c r="CN28" s="1">
        <f t="shared" si="26"/>
        <v>40.198011899999997</v>
      </c>
      <c r="CO28" s="1">
        <f t="shared" si="26"/>
        <v>44.08281324</v>
      </c>
      <c r="CP28" s="1">
        <f t="shared" si="26"/>
        <v>38.108200549999999</v>
      </c>
      <c r="CQ28" s="1">
        <f t="shared" si="26"/>
        <v>35.914414059999999</v>
      </c>
      <c r="CR28" s="1">
        <f t="shared" si="26"/>
        <v>39.039133499999998</v>
      </c>
      <c r="CS28" s="1">
        <f t="shared" si="26"/>
        <v>35.006495530000002</v>
      </c>
    </row>
    <row r="29" spans="1:97" x14ac:dyDescent="0.25">
      <c r="A29" t="s">
        <v>53</v>
      </c>
      <c r="B29">
        <f t="shared" ref="B29:AG29" si="27">B15</f>
        <v>25.939029999999999</v>
      </c>
      <c r="C29">
        <f t="shared" si="27"/>
        <v>35.1295</v>
      </c>
      <c r="D29">
        <f t="shared" si="27"/>
        <v>57.12968</v>
      </c>
      <c r="E29">
        <f t="shared" si="27"/>
        <v>66.613169999999997</v>
      </c>
      <c r="F29">
        <f t="shared" si="27"/>
        <v>23.878340000000001</v>
      </c>
      <c r="G29">
        <f t="shared" si="27"/>
        <v>25.561579999999999</v>
      </c>
      <c r="H29">
        <f t="shared" si="27"/>
        <v>29.11515</v>
      </c>
      <c r="I29">
        <f t="shared" si="27"/>
        <v>54.910580000000003</v>
      </c>
      <c r="J29">
        <f t="shared" si="27"/>
        <v>27.331209999999999</v>
      </c>
      <c r="K29">
        <f t="shared" si="27"/>
        <v>24.642669999999999</v>
      </c>
      <c r="L29">
        <f t="shared" si="27"/>
        <v>33.75902</v>
      </c>
      <c r="M29">
        <f t="shared" si="27"/>
        <v>46.342860000000002</v>
      </c>
      <c r="N29">
        <f t="shared" si="27"/>
        <v>26.77506</v>
      </c>
      <c r="O29">
        <f t="shared" si="27"/>
        <v>27.690930000000002</v>
      </c>
      <c r="P29">
        <f t="shared" si="27"/>
        <v>62.284149999999997</v>
      </c>
      <c r="Q29">
        <f t="shared" si="27"/>
        <v>35.00891</v>
      </c>
      <c r="R29">
        <f t="shared" si="27"/>
        <v>24.503070000000001</v>
      </c>
      <c r="S29">
        <f t="shared" si="27"/>
        <v>41.477139999999999</v>
      </c>
      <c r="T29">
        <f t="shared" si="27"/>
        <v>42.131410000000002</v>
      </c>
      <c r="U29">
        <f t="shared" si="27"/>
        <v>36.247669999999999</v>
      </c>
      <c r="V29">
        <f t="shared" si="27"/>
        <v>24.527480000000001</v>
      </c>
      <c r="W29">
        <f t="shared" si="27"/>
        <v>53.570419999999999</v>
      </c>
      <c r="X29">
        <f t="shared" si="27"/>
        <v>30.901869999999999</v>
      </c>
      <c r="Y29">
        <f t="shared" si="27"/>
        <v>36.348529999999997</v>
      </c>
      <c r="Z29">
        <f t="shared" si="27"/>
        <v>49.920470000000002</v>
      </c>
      <c r="AA29">
        <f t="shared" si="27"/>
        <v>47.507640000000002</v>
      </c>
      <c r="AB29">
        <f t="shared" si="27"/>
        <v>48.555790000000002</v>
      </c>
      <c r="AC29">
        <f t="shared" si="27"/>
        <v>64.438959999999994</v>
      </c>
      <c r="AD29">
        <f t="shared" si="27"/>
        <v>43.315539999999999</v>
      </c>
      <c r="AE29">
        <f t="shared" si="27"/>
        <v>45.615540000000003</v>
      </c>
      <c r="AF29">
        <f t="shared" si="27"/>
        <v>43.122729999999997</v>
      </c>
      <c r="AG29">
        <f t="shared" si="27"/>
        <v>61.816400000000002</v>
      </c>
      <c r="AH29">
        <f t="shared" ref="AH29:BM29" si="28">AH15</f>
        <v>33.269959999999998</v>
      </c>
      <c r="AI29">
        <f t="shared" si="28"/>
        <v>47.399329999999999</v>
      </c>
      <c r="AJ29">
        <f t="shared" si="28"/>
        <v>36.384839999999997</v>
      </c>
      <c r="AK29">
        <f t="shared" si="28"/>
        <v>51.788589999999999</v>
      </c>
      <c r="AL29">
        <f t="shared" si="28"/>
        <v>35.980879999999999</v>
      </c>
      <c r="AM29">
        <f t="shared" si="28"/>
        <v>38.480829999999997</v>
      </c>
      <c r="AN29">
        <f t="shared" si="28"/>
        <v>44.92015</v>
      </c>
      <c r="AO29">
        <f t="shared" si="28"/>
        <v>41.594459999999998</v>
      </c>
      <c r="AP29">
        <f t="shared" si="28"/>
        <v>22.678999999999998</v>
      </c>
      <c r="AQ29">
        <f t="shared" si="28"/>
        <v>30.606619999999999</v>
      </c>
      <c r="AR29">
        <f t="shared" si="28"/>
        <v>39.607779999999998</v>
      </c>
      <c r="AS29">
        <f t="shared" si="28"/>
        <v>40.058860000000003</v>
      </c>
      <c r="AT29">
        <f t="shared" si="28"/>
        <v>21.48141</v>
      </c>
      <c r="AU29">
        <f t="shared" si="28"/>
        <v>23.358000000000001</v>
      </c>
      <c r="AV29">
        <f t="shared" si="28"/>
        <v>30.369509999999998</v>
      </c>
      <c r="AW29">
        <f t="shared" si="28"/>
        <v>31.56859</v>
      </c>
      <c r="AX29">
        <f t="shared" si="28"/>
        <v>41.025539999999999</v>
      </c>
      <c r="AY29">
        <f t="shared" si="28"/>
        <v>44.730589999999999</v>
      </c>
      <c r="AZ29">
        <f t="shared" si="28"/>
        <v>48.674280000000003</v>
      </c>
      <c r="BA29">
        <f t="shared" si="28"/>
        <v>40.585949999999997</v>
      </c>
      <c r="BB29">
        <f t="shared" si="28"/>
        <v>50.546990000000001</v>
      </c>
      <c r="BC29">
        <f t="shared" si="28"/>
        <v>45.58672</v>
      </c>
      <c r="BD29">
        <f t="shared" si="28"/>
        <v>49.296840000000003</v>
      </c>
      <c r="BE29">
        <f t="shared" si="28"/>
        <v>45.769660000000002</v>
      </c>
      <c r="BF29">
        <f t="shared" si="28"/>
        <v>37.211970000000001</v>
      </c>
      <c r="BG29">
        <f t="shared" si="28"/>
        <v>43.364319999999999</v>
      </c>
      <c r="BH29">
        <f t="shared" si="28"/>
        <v>50.032870000000003</v>
      </c>
      <c r="BI29">
        <f t="shared" si="28"/>
        <v>44.404209999999999</v>
      </c>
      <c r="BJ29">
        <f t="shared" si="28"/>
        <v>44.592799999999997</v>
      </c>
      <c r="BK29">
        <f t="shared" si="28"/>
        <v>38.04813</v>
      </c>
      <c r="BL29">
        <f t="shared" si="28"/>
        <v>39.503270000000001</v>
      </c>
      <c r="BM29">
        <f t="shared" si="28"/>
        <v>41.739040000000003</v>
      </c>
      <c r="BN29">
        <f t="shared" ref="BN29:CS29" si="29">BN15</f>
        <v>29.069269999999999</v>
      </c>
      <c r="BO29">
        <f t="shared" si="29"/>
        <v>27.294979999999999</v>
      </c>
      <c r="BP29">
        <f t="shared" si="29"/>
        <v>27.881589999999999</v>
      </c>
      <c r="BQ29">
        <f t="shared" si="29"/>
        <v>35.56026</v>
      </c>
      <c r="BR29">
        <f t="shared" si="29"/>
        <v>20.243860000000002</v>
      </c>
      <c r="BS29">
        <f t="shared" si="29"/>
        <v>21.932590000000001</v>
      </c>
      <c r="BT29">
        <f t="shared" si="29"/>
        <v>25.33372</v>
      </c>
      <c r="BU29">
        <f t="shared" si="29"/>
        <v>24.182600000000001</v>
      </c>
      <c r="BV29">
        <f t="shared" si="29"/>
        <v>39.059199999999997</v>
      </c>
      <c r="BW29">
        <f t="shared" si="29"/>
        <v>36.562159999999999</v>
      </c>
      <c r="BX29">
        <f t="shared" si="29"/>
        <v>33.953650000000003</v>
      </c>
      <c r="BY29">
        <f t="shared" si="29"/>
        <v>35.138449999999999</v>
      </c>
      <c r="BZ29">
        <f t="shared" si="29"/>
        <v>33.842140000000001</v>
      </c>
      <c r="CA29">
        <f t="shared" si="29"/>
        <v>41.473100000000002</v>
      </c>
      <c r="CB29">
        <f t="shared" si="29"/>
        <v>33.320030000000003</v>
      </c>
      <c r="CC29">
        <f t="shared" si="29"/>
        <v>39.90231</v>
      </c>
      <c r="CD29">
        <f t="shared" si="29"/>
        <v>36.974629999999998</v>
      </c>
      <c r="CE29">
        <f t="shared" si="29"/>
        <v>40.267330000000001</v>
      </c>
      <c r="CF29">
        <f t="shared" si="29"/>
        <v>39.68038</v>
      </c>
      <c r="CG29">
        <f t="shared" si="29"/>
        <v>39.179299999999998</v>
      </c>
      <c r="CH29">
        <f t="shared" si="29"/>
        <v>36.455399999999997</v>
      </c>
      <c r="CI29">
        <f t="shared" si="29"/>
        <v>38.65052</v>
      </c>
      <c r="CJ29">
        <f t="shared" si="29"/>
        <v>47.303269999999998</v>
      </c>
      <c r="CK29">
        <f t="shared" si="29"/>
        <v>42.327919999999999</v>
      </c>
      <c r="CL29">
        <f t="shared" si="29"/>
        <v>36.490549999999999</v>
      </c>
      <c r="CM29">
        <f t="shared" si="29"/>
        <v>37.111440000000002</v>
      </c>
      <c r="CN29">
        <f t="shared" si="29"/>
        <v>37.773479999999999</v>
      </c>
      <c r="CO29">
        <f t="shared" si="29"/>
        <v>40.238039999999998</v>
      </c>
      <c r="CP29">
        <f t="shared" si="29"/>
        <v>32.471939999999996</v>
      </c>
      <c r="CQ29">
        <f t="shared" si="29"/>
        <v>30.066220000000001</v>
      </c>
      <c r="CR29">
        <f t="shared" si="29"/>
        <v>30.096769999999999</v>
      </c>
      <c r="CS29">
        <f t="shared" si="29"/>
        <v>27.287780000000001</v>
      </c>
    </row>
    <row r="30" spans="1:97" x14ac:dyDescent="0.25">
      <c r="A30" t="s">
        <v>54</v>
      </c>
      <c r="B30">
        <f>B15</f>
        <v>25.939029999999999</v>
      </c>
      <c r="C30">
        <f t="shared" ref="C30:BN30" si="30">C15</f>
        <v>35.1295</v>
      </c>
      <c r="D30">
        <f t="shared" si="30"/>
        <v>57.12968</v>
      </c>
      <c r="E30">
        <f t="shared" si="30"/>
        <v>66.613169999999997</v>
      </c>
      <c r="F30">
        <f t="shared" si="30"/>
        <v>23.878340000000001</v>
      </c>
      <c r="G30">
        <f t="shared" si="30"/>
        <v>25.561579999999999</v>
      </c>
      <c r="H30">
        <f t="shared" si="30"/>
        <v>29.11515</v>
      </c>
      <c r="I30">
        <f t="shared" si="30"/>
        <v>54.910580000000003</v>
      </c>
      <c r="J30">
        <f t="shared" si="30"/>
        <v>27.331209999999999</v>
      </c>
      <c r="K30">
        <f t="shared" si="30"/>
        <v>24.642669999999999</v>
      </c>
      <c r="L30">
        <f t="shared" si="30"/>
        <v>33.75902</v>
      </c>
      <c r="M30">
        <f t="shared" si="30"/>
        <v>46.342860000000002</v>
      </c>
      <c r="N30">
        <f t="shared" si="30"/>
        <v>26.77506</v>
      </c>
      <c r="O30">
        <f t="shared" si="30"/>
        <v>27.690930000000002</v>
      </c>
      <c r="P30">
        <f t="shared" si="30"/>
        <v>62.284149999999997</v>
      </c>
      <c r="Q30">
        <f t="shared" si="30"/>
        <v>35.00891</v>
      </c>
      <c r="R30">
        <f t="shared" si="30"/>
        <v>24.503070000000001</v>
      </c>
      <c r="S30">
        <f t="shared" si="30"/>
        <v>41.477139999999999</v>
      </c>
      <c r="T30">
        <f t="shared" si="30"/>
        <v>42.131410000000002</v>
      </c>
      <c r="U30">
        <f t="shared" si="30"/>
        <v>36.247669999999999</v>
      </c>
      <c r="V30">
        <f t="shared" si="30"/>
        <v>24.527480000000001</v>
      </c>
      <c r="W30">
        <f t="shared" si="30"/>
        <v>53.570419999999999</v>
      </c>
      <c r="X30">
        <f t="shared" si="30"/>
        <v>30.901869999999999</v>
      </c>
      <c r="Y30">
        <f t="shared" si="30"/>
        <v>36.348529999999997</v>
      </c>
      <c r="Z30">
        <f t="shared" si="30"/>
        <v>49.920470000000002</v>
      </c>
      <c r="AA30">
        <f t="shared" si="30"/>
        <v>47.507640000000002</v>
      </c>
      <c r="AB30">
        <f t="shared" si="30"/>
        <v>48.555790000000002</v>
      </c>
      <c r="AC30">
        <f t="shared" si="30"/>
        <v>64.438959999999994</v>
      </c>
      <c r="AD30">
        <f t="shared" si="30"/>
        <v>43.315539999999999</v>
      </c>
      <c r="AE30">
        <f t="shared" si="30"/>
        <v>45.615540000000003</v>
      </c>
      <c r="AF30">
        <f t="shared" si="30"/>
        <v>43.122729999999997</v>
      </c>
      <c r="AG30">
        <f t="shared" si="30"/>
        <v>61.816400000000002</v>
      </c>
      <c r="AH30">
        <f t="shared" si="30"/>
        <v>33.269959999999998</v>
      </c>
      <c r="AI30">
        <f t="shared" si="30"/>
        <v>47.399329999999999</v>
      </c>
      <c r="AJ30">
        <f t="shared" si="30"/>
        <v>36.384839999999997</v>
      </c>
      <c r="AK30">
        <f t="shared" si="30"/>
        <v>51.788589999999999</v>
      </c>
      <c r="AL30">
        <f t="shared" si="30"/>
        <v>35.980879999999999</v>
      </c>
      <c r="AM30">
        <f t="shared" si="30"/>
        <v>38.480829999999997</v>
      </c>
      <c r="AN30">
        <f t="shared" si="30"/>
        <v>44.92015</v>
      </c>
      <c r="AO30">
        <f t="shared" si="30"/>
        <v>41.594459999999998</v>
      </c>
      <c r="AP30">
        <f t="shared" si="30"/>
        <v>22.678999999999998</v>
      </c>
      <c r="AQ30">
        <f t="shared" si="30"/>
        <v>30.606619999999999</v>
      </c>
      <c r="AR30">
        <f t="shared" si="30"/>
        <v>39.607779999999998</v>
      </c>
      <c r="AS30">
        <f t="shared" si="30"/>
        <v>40.058860000000003</v>
      </c>
      <c r="AT30">
        <f t="shared" si="30"/>
        <v>21.48141</v>
      </c>
      <c r="AU30">
        <f t="shared" si="30"/>
        <v>23.358000000000001</v>
      </c>
      <c r="AV30">
        <f t="shared" si="30"/>
        <v>30.369509999999998</v>
      </c>
      <c r="AW30">
        <f t="shared" si="30"/>
        <v>31.56859</v>
      </c>
      <c r="AX30">
        <f t="shared" si="30"/>
        <v>41.025539999999999</v>
      </c>
      <c r="AY30">
        <f t="shared" si="30"/>
        <v>44.730589999999999</v>
      </c>
      <c r="AZ30">
        <f t="shared" si="30"/>
        <v>48.674280000000003</v>
      </c>
      <c r="BA30">
        <f t="shared" si="30"/>
        <v>40.585949999999997</v>
      </c>
      <c r="BB30">
        <f t="shared" si="30"/>
        <v>50.546990000000001</v>
      </c>
      <c r="BC30">
        <f t="shared" si="30"/>
        <v>45.58672</v>
      </c>
      <c r="BD30">
        <f t="shared" si="30"/>
        <v>49.296840000000003</v>
      </c>
      <c r="BE30">
        <f t="shared" si="30"/>
        <v>45.769660000000002</v>
      </c>
      <c r="BF30">
        <f t="shared" si="30"/>
        <v>37.211970000000001</v>
      </c>
      <c r="BG30">
        <f t="shared" si="30"/>
        <v>43.364319999999999</v>
      </c>
      <c r="BH30">
        <f t="shared" si="30"/>
        <v>50.032870000000003</v>
      </c>
      <c r="BI30">
        <f t="shared" si="30"/>
        <v>44.404209999999999</v>
      </c>
      <c r="BJ30">
        <f t="shared" si="30"/>
        <v>44.592799999999997</v>
      </c>
      <c r="BK30">
        <f t="shared" si="30"/>
        <v>38.04813</v>
      </c>
      <c r="BL30">
        <f t="shared" si="30"/>
        <v>39.503270000000001</v>
      </c>
      <c r="BM30">
        <f t="shared" si="30"/>
        <v>41.739040000000003</v>
      </c>
      <c r="BN30">
        <f t="shared" si="30"/>
        <v>29.069269999999999</v>
      </c>
      <c r="BO30">
        <f t="shared" ref="BO30:CS30" si="31">BO15</f>
        <v>27.294979999999999</v>
      </c>
      <c r="BP30">
        <f t="shared" si="31"/>
        <v>27.881589999999999</v>
      </c>
      <c r="BQ30">
        <f t="shared" si="31"/>
        <v>35.56026</v>
      </c>
      <c r="BR30">
        <f t="shared" si="31"/>
        <v>20.243860000000002</v>
      </c>
      <c r="BS30">
        <f t="shared" si="31"/>
        <v>21.932590000000001</v>
      </c>
      <c r="BT30">
        <f t="shared" si="31"/>
        <v>25.33372</v>
      </c>
      <c r="BU30">
        <f t="shared" si="31"/>
        <v>24.182600000000001</v>
      </c>
      <c r="BV30">
        <f t="shared" si="31"/>
        <v>39.059199999999997</v>
      </c>
      <c r="BW30">
        <f t="shared" si="31"/>
        <v>36.562159999999999</v>
      </c>
      <c r="BX30">
        <f t="shared" si="31"/>
        <v>33.953650000000003</v>
      </c>
      <c r="BY30">
        <f t="shared" si="31"/>
        <v>35.138449999999999</v>
      </c>
      <c r="BZ30">
        <f t="shared" si="31"/>
        <v>33.842140000000001</v>
      </c>
      <c r="CA30">
        <f t="shared" si="31"/>
        <v>41.473100000000002</v>
      </c>
      <c r="CB30">
        <f t="shared" si="31"/>
        <v>33.320030000000003</v>
      </c>
      <c r="CC30">
        <f t="shared" si="31"/>
        <v>39.90231</v>
      </c>
      <c r="CD30">
        <f t="shared" si="31"/>
        <v>36.974629999999998</v>
      </c>
      <c r="CE30">
        <f t="shared" si="31"/>
        <v>40.267330000000001</v>
      </c>
      <c r="CF30">
        <f t="shared" si="31"/>
        <v>39.68038</v>
      </c>
      <c r="CG30">
        <f t="shared" si="31"/>
        <v>39.179299999999998</v>
      </c>
      <c r="CH30">
        <f t="shared" si="31"/>
        <v>36.455399999999997</v>
      </c>
      <c r="CI30">
        <f t="shared" si="31"/>
        <v>38.65052</v>
      </c>
      <c r="CJ30">
        <f t="shared" si="31"/>
        <v>47.303269999999998</v>
      </c>
      <c r="CK30">
        <f t="shared" si="31"/>
        <v>42.327919999999999</v>
      </c>
      <c r="CL30">
        <f t="shared" si="31"/>
        <v>36.490549999999999</v>
      </c>
      <c r="CM30">
        <f t="shared" si="31"/>
        <v>37.111440000000002</v>
      </c>
      <c r="CN30">
        <f t="shared" si="31"/>
        <v>37.773479999999999</v>
      </c>
      <c r="CO30">
        <f t="shared" si="31"/>
        <v>40.238039999999998</v>
      </c>
      <c r="CP30">
        <f t="shared" si="31"/>
        <v>32.471939999999996</v>
      </c>
      <c r="CQ30">
        <f t="shared" si="31"/>
        <v>30.066220000000001</v>
      </c>
      <c r="CR30">
        <f t="shared" si="31"/>
        <v>30.096769999999999</v>
      </c>
      <c r="CS30">
        <f t="shared" si="31"/>
        <v>27.287780000000001</v>
      </c>
    </row>
    <row r="31" spans="1:97" s="1" customFormat="1" x14ac:dyDescent="0.25">
      <c r="A31" s="1" t="s">
        <v>55</v>
      </c>
      <c r="B31" s="1">
        <f t="shared" ref="B31:AG31" si="32">B8</f>
        <v>39.401731550000001</v>
      </c>
      <c r="C31" s="1">
        <f t="shared" si="32"/>
        <v>25.522854450000001</v>
      </c>
      <c r="D31" s="1">
        <f t="shared" si="32"/>
        <v>32.04180805</v>
      </c>
      <c r="E31" s="1">
        <f t="shared" si="32"/>
        <v>30.14061732</v>
      </c>
      <c r="F31" s="1">
        <f t="shared" si="32"/>
        <v>22.03736584</v>
      </c>
      <c r="G31" s="1">
        <f t="shared" si="32"/>
        <v>34.826377350000001</v>
      </c>
      <c r="H31" s="1">
        <f t="shared" si="32"/>
        <v>36.656152460000001</v>
      </c>
      <c r="I31" s="1">
        <f t="shared" si="32"/>
        <v>39.984652019999999</v>
      </c>
      <c r="J31" s="1">
        <f t="shared" si="32"/>
        <v>22.972392920000001</v>
      </c>
      <c r="K31" s="1">
        <f t="shared" si="32"/>
        <v>28.362337310000001</v>
      </c>
      <c r="L31" s="1">
        <f t="shared" si="32"/>
        <v>36.23293683</v>
      </c>
      <c r="M31" s="1">
        <f t="shared" si="32"/>
        <v>33.306788920000002</v>
      </c>
      <c r="N31" s="1">
        <f t="shared" si="32"/>
        <v>26.692857969999999</v>
      </c>
      <c r="O31" s="1">
        <f t="shared" si="32"/>
        <v>30.909935789999999</v>
      </c>
      <c r="P31" s="1">
        <f t="shared" si="32"/>
        <v>37.717583169999997</v>
      </c>
      <c r="Q31" s="1">
        <f t="shared" si="32"/>
        <v>31.572773900000001</v>
      </c>
      <c r="R31" s="1">
        <f t="shared" si="32"/>
        <v>25.027749109999998</v>
      </c>
      <c r="S31" s="1">
        <f t="shared" si="32"/>
        <v>33.67288988</v>
      </c>
      <c r="T31" s="1">
        <f t="shared" si="32"/>
        <v>37.675969590000001</v>
      </c>
      <c r="U31" s="1">
        <f t="shared" si="32"/>
        <v>25.943480829999999</v>
      </c>
      <c r="V31" s="1">
        <f t="shared" si="32"/>
        <v>24.313313480000001</v>
      </c>
      <c r="W31" s="1">
        <f t="shared" si="32"/>
        <v>39.135496619999998</v>
      </c>
      <c r="X31" s="1">
        <f t="shared" si="32"/>
        <v>24.599249480000001</v>
      </c>
      <c r="Y31" s="1">
        <f t="shared" si="32"/>
        <v>22.15430156</v>
      </c>
      <c r="Z31" s="1">
        <f t="shared" si="32"/>
        <v>57.582247080000002</v>
      </c>
      <c r="AA31" s="1">
        <f t="shared" si="32"/>
        <v>56.221140040000002</v>
      </c>
      <c r="AB31" s="1">
        <f t="shared" si="32"/>
        <v>57.127685919999998</v>
      </c>
      <c r="AC31" s="1">
        <f t="shared" si="32"/>
        <v>52.442004420000004</v>
      </c>
      <c r="AD31" s="1">
        <f t="shared" si="32"/>
        <v>52.442002250000002</v>
      </c>
      <c r="AE31" s="1">
        <f t="shared" si="32"/>
        <v>56.221128059999998</v>
      </c>
      <c r="AF31" s="1">
        <f t="shared" si="32"/>
        <v>52.442006810000002</v>
      </c>
      <c r="AG31" s="1">
        <f t="shared" si="32"/>
        <v>54.475034170000001</v>
      </c>
      <c r="AH31" s="1">
        <f t="shared" ref="AH31:BM31" si="33">AH8</f>
        <v>51.55541556</v>
      </c>
      <c r="AI31" s="1">
        <f t="shared" si="33"/>
        <v>53.295181210000003</v>
      </c>
      <c r="AJ31" s="1">
        <f t="shared" si="33"/>
        <v>51.555416829999999</v>
      </c>
      <c r="AK31" s="1">
        <f t="shared" si="33"/>
        <v>53.579563399999998</v>
      </c>
      <c r="AL31" s="1">
        <f t="shared" si="33"/>
        <v>36.431923879999999</v>
      </c>
      <c r="AM31" s="1">
        <f t="shared" si="33"/>
        <v>45.121795030000001</v>
      </c>
      <c r="AN31" s="1">
        <f t="shared" si="33"/>
        <v>48.338099020000001</v>
      </c>
      <c r="AO31" s="1">
        <f t="shared" si="33"/>
        <v>50.124819000000002</v>
      </c>
      <c r="AP31" s="1">
        <f t="shared" si="33"/>
        <v>34.476123170000001</v>
      </c>
      <c r="AQ31" s="1">
        <f t="shared" si="33"/>
        <v>37.232796790000002</v>
      </c>
      <c r="AR31" s="1">
        <f t="shared" si="33"/>
        <v>43.131152530000001</v>
      </c>
      <c r="AS31" s="1">
        <f t="shared" si="33"/>
        <v>45.952449389999998</v>
      </c>
      <c r="AT31" s="1">
        <f t="shared" si="33"/>
        <v>34.100385340000003</v>
      </c>
      <c r="AU31" s="1">
        <f t="shared" si="33"/>
        <v>36.277836360000002</v>
      </c>
      <c r="AV31" s="1">
        <f t="shared" si="33"/>
        <v>37.058069740000001</v>
      </c>
      <c r="AW31" s="1">
        <f t="shared" si="33"/>
        <v>44.018650770000001</v>
      </c>
      <c r="AX31" s="1">
        <f t="shared" si="33"/>
        <v>38.277821920000001</v>
      </c>
      <c r="AY31" s="1">
        <f t="shared" si="33"/>
        <v>40.077322959999996</v>
      </c>
      <c r="AZ31" s="1">
        <f t="shared" si="33"/>
        <v>37.596579640000002</v>
      </c>
      <c r="BA31" s="1">
        <f t="shared" si="33"/>
        <v>39.403156080000002</v>
      </c>
      <c r="BB31" s="1">
        <f t="shared" si="33"/>
        <v>41.89483998</v>
      </c>
      <c r="BC31" s="1">
        <f t="shared" si="33"/>
        <v>37.596570470000003</v>
      </c>
      <c r="BD31" s="1">
        <f t="shared" si="33"/>
        <v>36.432252810000001</v>
      </c>
      <c r="BE31" s="1">
        <f t="shared" si="33"/>
        <v>37.596569549999998</v>
      </c>
      <c r="BF31" s="1">
        <f t="shared" si="33"/>
        <v>36.386597399999999</v>
      </c>
      <c r="BG31" s="1">
        <f t="shared" si="33"/>
        <v>37.216146860000002</v>
      </c>
      <c r="BH31" s="1">
        <f t="shared" si="33"/>
        <v>38.553785089999998</v>
      </c>
      <c r="BI31" s="1">
        <f t="shared" si="33"/>
        <v>37.872262689999999</v>
      </c>
      <c r="BJ31" s="1">
        <f t="shared" si="33"/>
        <v>36.522237760000003</v>
      </c>
      <c r="BK31" s="1">
        <f t="shared" si="33"/>
        <v>35.928036759999998</v>
      </c>
      <c r="BL31" s="1">
        <f t="shared" si="33"/>
        <v>37.548271159999999</v>
      </c>
      <c r="BM31" s="1">
        <f t="shared" si="33"/>
        <v>37.712331120000002</v>
      </c>
      <c r="BN31" s="1">
        <f t="shared" ref="BN31:CS31" si="34">BN8</f>
        <v>33.973914489999999</v>
      </c>
      <c r="BO31" s="1">
        <f t="shared" si="34"/>
        <v>35.108500200000002</v>
      </c>
      <c r="BP31" s="1">
        <f t="shared" si="34"/>
        <v>35.859281629999998</v>
      </c>
      <c r="BQ31" s="1">
        <f t="shared" si="34"/>
        <v>36.053061339999999</v>
      </c>
      <c r="BR31" s="1">
        <f t="shared" si="34"/>
        <v>31.701853270000001</v>
      </c>
      <c r="BS31" s="1">
        <f t="shared" si="34"/>
        <v>33.662401160000002</v>
      </c>
      <c r="BT31" s="1">
        <f t="shared" si="34"/>
        <v>35.790196940000001</v>
      </c>
      <c r="BU31" s="1">
        <f t="shared" si="34"/>
        <v>35.063429810000002</v>
      </c>
      <c r="BV31" s="1">
        <f t="shared" si="34"/>
        <v>35.433089879999997</v>
      </c>
      <c r="BW31" s="1">
        <f t="shared" si="34"/>
        <v>34.929323400000001</v>
      </c>
      <c r="BX31" s="1">
        <f t="shared" si="34"/>
        <v>37.189120109999998</v>
      </c>
      <c r="BY31" s="1">
        <f t="shared" si="34"/>
        <v>34.984212999999997</v>
      </c>
      <c r="BZ31" s="1">
        <f t="shared" si="34"/>
        <v>34.564746049999997</v>
      </c>
      <c r="CA31" s="1">
        <f t="shared" si="34"/>
        <v>38.862154009999998</v>
      </c>
      <c r="CB31" s="1">
        <f t="shared" si="34"/>
        <v>37.189115739999998</v>
      </c>
      <c r="CC31" s="1">
        <f t="shared" si="34"/>
        <v>35.978867149999999</v>
      </c>
      <c r="CD31" s="1">
        <f t="shared" si="34"/>
        <v>39.160961700000001</v>
      </c>
      <c r="CE31" s="1">
        <f t="shared" si="34"/>
        <v>39.139103200000001</v>
      </c>
      <c r="CF31" s="1">
        <f t="shared" si="34"/>
        <v>39.16096572</v>
      </c>
      <c r="CG31" s="1">
        <f t="shared" si="34"/>
        <v>36.448810829999999</v>
      </c>
      <c r="CH31" s="1">
        <f t="shared" si="34"/>
        <v>37.883268010000002</v>
      </c>
      <c r="CI31" s="1">
        <f t="shared" si="34"/>
        <v>37.370523589999998</v>
      </c>
      <c r="CJ31" s="1">
        <f t="shared" si="34"/>
        <v>37.093579300000002</v>
      </c>
      <c r="CK31" s="1">
        <f t="shared" si="34"/>
        <v>35.602357820000002</v>
      </c>
      <c r="CL31" s="1">
        <f t="shared" si="34"/>
        <v>37.48321696</v>
      </c>
      <c r="CM31" s="1">
        <f t="shared" si="34"/>
        <v>36.888551679999999</v>
      </c>
      <c r="CN31" s="1">
        <f t="shared" si="34"/>
        <v>35.886319919999998</v>
      </c>
      <c r="CO31" s="1">
        <f t="shared" si="34"/>
        <v>35.623896809999998</v>
      </c>
      <c r="CP31" s="1">
        <f t="shared" si="34"/>
        <v>36.007340370000001</v>
      </c>
      <c r="CQ31" s="1">
        <f t="shared" si="34"/>
        <v>35.914413969999998</v>
      </c>
      <c r="CR31" s="1">
        <f t="shared" si="34"/>
        <v>35.2154855</v>
      </c>
      <c r="CS31" s="1">
        <f t="shared" si="34"/>
        <v>33.092209560000001</v>
      </c>
    </row>
    <row r="32" spans="1:97" x14ac:dyDescent="0.25">
      <c r="A32" t="s">
        <v>56</v>
      </c>
      <c r="B32">
        <f t="shared" ref="B32:AG32" si="35">B16</f>
        <v>24.310549999999999</v>
      </c>
      <c r="C32">
        <f t="shared" si="35"/>
        <v>33.608330000000002</v>
      </c>
      <c r="D32">
        <f t="shared" si="35"/>
        <v>50.328899999999997</v>
      </c>
      <c r="E32">
        <f t="shared" si="35"/>
        <v>58.780029999999996</v>
      </c>
      <c r="F32">
        <f t="shared" si="35"/>
        <v>22.214400000000001</v>
      </c>
      <c r="G32">
        <f t="shared" si="35"/>
        <v>23.977620000000002</v>
      </c>
      <c r="H32">
        <f t="shared" si="35"/>
        <v>28.104209999999998</v>
      </c>
      <c r="I32">
        <f t="shared" si="35"/>
        <v>47.765929999999997</v>
      </c>
      <c r="J32">
        <f t="shared" si="35"/>
        <v>25.798490000000001</v>
      </c>
      <c r="K32">
        <f t="shared" si="35"/>
        <v>23.409369999999999</v>
      </c>
      <c r="L32">
        <f t="shared" si="35"/>
        <v>32.131270000000001</v>
      </c>
      <c r="M32">
        <f t="shared" si="35"/>
        <v>38.559480000000001</v>
      </c>
      <c r="N32">
        <f t="shared" si="35"/>
        <v>26.21003</v>
      </c>
      <c r="O32">
        <f t="shared" si="35"/>
        <v>26.428509999999999</v>
      </c>
      <c r="P32">
        <f t="shared" si="35"/>
        <v>47.676909999999999</v>
      </c>
      <c r="Q32">
        <f t="shared" si="35"/>
        <v>31.439689999999999</v>
      </c>
      <c r="R32">
        <f t="shared" si="35"/>
        <v>23.975449999999999</v>
      </c>
      <c r="S32">
        <f t="shared" si="35"/>
        <v>37.335079999999998</v>
      </c>
      <c r="T32">
        <f t="shared" si="35"/>
        <v>35.038910000000001</v>
      </c>
      <c r="U32">
        <f t="shared" si="35"/>
        <v>31.320509999999999</v>
      </c>
      <c r="V32">
        <f t="shared" si="35"/>
        <v>23.530429999999999</v>
      </c>
      <c r="W32">
        <f t="shared" si="35"/>
        <v>41.047710000000002</v>
      </c>
      <c r="X32">
        <f t="shared" si="35"/>
        <v>26.543340000000001</v>
      </c>
      <c r="Y32">
        <f t="shared" si="35"/>
        <v>29.271699999999999</v>
      </c>
      <c r="Z32">
        <f t="shared" si="35"/>
        <v>52.686199999999999</v>
      </c>
      <c r="AA32">
        <f t="shared" si="35"/>
        <v>42.992199999999997</v>
      </c>
      <c r="AB32">
        <f t="shared" si="35"/>
        <v>41.65531</v>
      </c>
      <c r="AC32">
        <f t="shared" si="35"/>
        <v>62.78051</v>
      </c>
      <c r="AD32">
        <f t="shared" si="35"/>
        <v>48.754289999999997</v>
      </c>
      <c r="AE32">
        <f t="shared" si="35"/>
        <v>46.726669999999999</v>
      </c>
      <c r="AF32">
        <f t="shared" si="35"/>
        <v>42.604840000000003</v>
      </c>
      <c r="AG32">
        <f t="shared" si="35"/>
        <v>56.696539999999999</v>
      </c>
      <c r="AH32">
        <f t="shared" ref="AH32:BM32" si="36">AH16</f>
        <v>32.266080000000002</v>
      </c>
      <c r="AI32">
        <f t="shared" si="36"/>
        <v>49.540280000000003</v>
      </c>
      <c r="AJ32">
        <f t="shared" si="36"/>
        <v>37.310099999999998</v>
      </c>
      <c r="AK32">
        <f t="shared" si="36"/>
        <v>48.097569999999997</v>
      </c>
      <c r="AL32">
        <f t="shared" si="36"/>
        <v>35.811190000000003</v>
      </c>
      <c r="AM32">
        <f t="shared" si="36"/>
        <v>34.180599999999998</v>
      </c>
      <c r="AN32">
        <f t="shared" si="36"/>
        <v>38.513170000000002</v>
      </c>
      <c r="AO32">
        <f t="shared" si="36"/>
        <v>35.802219999999998</v>
      </c>
      <c r="AP32">
        <f t="shared" si="36"/>
        <v>21.309000000000001</v>
      </c>
      <c r="AQ32">
        <f t="shared" si="36"/>
        <v>27.4437</v>
      </c>
      <c r="AR32">
        <f t="shared" si="36"/>
        <v>33.555070000000001</v>
      </c>
      <c r="AS32">
        <f t="shared" si="36"/>
        <v>33.480139999999999</v>
      </c>
      <c r="AT32">
        <f t="shared" si="36"/>
        <v>19.756519999999998</v>
      </c>
      <c r="AU32">
        <f t="shared" si="36"/>
        <v>21.09272</v>
      </c>
      <c r="AV32">
        <f t="shared" si="36"/>
        <v>25.449639999999999</v>
      </c>
      <c r="AW32">
        <f t="shared" si="36"/>
        <v>27.517690000000002</v>
      </c>
      <c r="AX32">
        <f t="shared" si="36"/>
        <v>41.166719999999998</v>
      </c>
      <c r="AY32">
        <f t="shared" si="36"/>
        <v>46.397170000000003</v>
      </c>
      <c r="AZ32">
        <f t="shared" si="36"/>
        <v>43.369190000000003</v>
      </c>
      <c r="BA32">
        <f t="shared" si="36"/>
        <v>37.337470000000003</v>
      </c>
      <c r="BB32">
        <f t="shared" si="36"/>
        <v>49.041170000000001</v>
      </c>
      <c r="BC32">
        <f t="shared" si="36"/>
        <v>44.487090000000002</v>
      </c>
      <c r="BD32">
        <f t="shared" si="36"/>
        <v>45.963209999999997</v>
      </c>
      <c r="BE32">
        <f t="shared" si="36"/>
        <v>42.250709999999998</v>
      </c>
      <c r="BF32">
        <f t="shared" si="36"/>
        <v>35.12086</v>
      </c>
      <c r="BG32">
        <f t="shared" si="36"/>
        <v>41.858939999999997</v>
      </c>
      <c r="BH32">
        <f t="shared" si="36"/>
        <v>47.278370000000002</v>
      </c>
      <c r="BI32">
        <f t="shared" si="36"/>
        <v>41.581629999999997</v>
      </c>
      <c r="BJ32">
        <f t="shared" si="36"/>
        <v>40.326369999999997</v>
      </c>
      <c r="BK32">
        <f t="shared" si="36"/>
        <v>36.533619999999999</v>
      </c>
      <c r="BL32">
        <f t="shared" si="36"/>
        <v>38.365940000000002</v>
      </c>
      <c r="BM32">
        <f t="shared" si="36"/>
        <v>41.100070000000002</v>
      </c>
      <c r="BN32">
        <f t="shared" ref="BN32:CS32" si="37">BN16</f>
        <v>27.881609999999998</v>
      </c>
      <c r="BO32">
        <f t="shared" si="37"/>
        <v>26.59937</v>
      </c>
      <c r="BP32">
        <f t="shared" si="37"/>
        <v>27.235469999999999</v>
      </c>
      <c r="BQ32">
        <f t="shared" si="37"/>
        <v>34.536639999999998</v>
      </c>
      <c r="BR32">
        <f t="shared" si="37"/>
        <v>19.84798</v>
      </c>
      <c r="BS32">
        <f t="shared" si="37"/>
        <v>21.51079</v>
      </c>
      <c r="BT32">
        <f t="shared" si="37"/>
        <v>25.22775</v>
      </c>
      <c r="BU32">
        <f t="shared" si="37"/>
        <v>23.43656</v>
      </c>
      <c r="BV32">
        <f t="shared" si="37"/>
        <v>37.49409</v>
      </c>
      <c r="BW32">
        <f t="shared" si="37"/>
        <v>35.692630000000001</v>
      </c>
      <c r="BX32">
        <f t="shared" si="37"/>
        <v>34.181699999999999</v>
      </c>
      <c r="BY32">
        <f t="shared" si="37"/>
        <v>34.032539999999997</v>
      </c>
      <c r="BZ32">
        <f t="shared" si="37"/>
        <v>32.968699999999998</v>
      </c>
      <c r="CA32">
        <f t="shared" si="37"/>
        <v>39.798409999999997</v>
      </c>
      <c r="CB32">
        <f t="shared" si="37"/>
        <v>32.712739999999997</v>
      </c>
      <c r="CC32">
        <f t="shared" si="37"/>
        <v>40.668340000000001</v>
      </c>
      <c r="CD32">
        <f t="shared" si="37"/>
        <v>35.587919999999997</v>
      </c>
      <c r="CE32">
        <f t="shared" si="37"/>
        <v>39.416150000000002</v>
      </c>
      <c r="CF32">
        <f t="shared" si="37"/>
        <v>39.777509999999999</v>
      </c>
      <c r="CG32">
        <f t="shared" si="37"/>
        <v>37.96519</v>
      </c>
      <c r="CH32">
        <f t="shared" si="37"/>
        <v>35.309469999999997</v>
      </c>
      <c r="CI32">
        <f t="shared" si="37"/>
        <v>37.620939999999997</v>
      </c>
      <c r="CJ32">
        <f t="shared" si="37"/>
        <v>43.949489999999997</v>
      </c>
      <c r="CK32">
        <f t="shared" si="37"/>
        <v>37.982300000000002</v>
      </c>
      <c r="CL32">
        <f t="shared" si="37"/>
        <v>35.338479999999997</v>
      </c>
      <c r="CM32">
        <f t="shared" si="37"/>
        <v>34.688209999999998</v>
      </c>
      <c r="CN32">
        <f t="shared" si="37"/>
        <v>35.365929999999999</v>
      </c>
      <c r="CO32">
        <f t="shared" si="37"/>
        <v>36.981299999999997</v>
      </c>
      <c r="CP32">
        <f t="shared" si="37"/>
        <v>29.81766</v>
      </c>
      <c r="CQ32">
        <f t="shared" si="37"/>
        <v>28.48001</v>
      </c>
      <c r="CR32">
        <f t="shared" si="37"/>
        <v>28.254709999999999</v>
      </c>
      <c r="CS32">
        <f t="shared" si="37"/>
        <v>25.925850000000001</v>
      </c>
    </row>
    <row r="33" spans="1:97" x14ac:dyDescent="0.25">
      <c r="A33" t="s">
        <v>57</v>
      </c>
      <c r="B33">
        <f>B16</f>
        <v>24.310549999999999</v>
      </c>
      <c r="C33">
        <f t="shared" ref="C33:BN33" si="38">C16</f>
        <v>33.608330000000002</v>
      </c>
      <c r="D33">
        <f t="shared" si="38"/>
        <v>50.328899999999997</v>
      </c>
      <c r="E33">
        <f t="shared" si="38"/>
        <v>58.780029999999996</v>
      </c>
      <c r="F33">
        <f t="shared" si="38"/>
        <v>22.214400000000001</v>
      </c>
      <c r="G33">
        <f t="shared" si="38"/>
        <v>23.977620000000002</v>
      </c>
      <c r="H33">
        <f t="shared" si="38"/>
        <v>28.104209999999998</v>
      </c>
      <c r="I33">
        <f t="shared" si="38"/>
        <v>47.765929999999997</v>
      </c>
      <c r="J33">
        <f t="shared" si="38"/>
        <v>25.798490000000001</v>
      </c>
      <c r="K33">
        <f t="shared" si="38"/>
        <v>23.409369999999999</v>
      </c>
      <c r="L33">
        <f t="shared" si="38"/>
        <v>32.131270000000001</v>
      </c>
      <c r="M33">
        <f t="shared" si="38"/>
        <v>38.559480000000001</v>
      </c>
      <c r="N33">
        <f t="shared" si="38"/>
        <v>26.21003</v>
      </c>
      <c r="O33">
        <f t="shared" si="38"/>
        <v>26.428509999999999</v>
      </c>
      <c r="P33">
        <f t="shared" si="38"/>
        <v>47.676909999999999</v>
      </c>
      <c r="Q33">
        <f t="shared" si="38"/>
        <v>31.439689999999999</v>
      </c>
      <c r="R33">
        <f t="shared" si="38"/>
        <v>23.975449999999999</v>
      </c>
      <c r="S33">
        <f t="shared" si="38"/>
        <v>37.335079999999998</v>
      </c>
      <c r="T33">
        <f t="shared" si="38"/>
        <v>35.038910000000001</v>
      </c>
      <c r="U33">
        <f t="shared" si="38"/>
        <v>31.320509999999999</v>
      </c>
      <c r="V33">
        <f t="shared" si="38"/>
        <v>23.530429999999999</v>
      </c>
      <c r="W33">
        <f t="shared" si="38"/>
        <v>41.047710000000002</v>
      </c>
      <c r="X33">
        <f t="shared" si="38"/>
        <v>26.543340000000001</v>
      </c>
      <c r="Y33">
        <f t="shared" si="38"/>
        <v>29.271699999999999</v>
      </c>
      <c r="Z33">
        <f t="shared" si="38"/>
        <v>52.686199999999999</v>
      </c>
      <c r="AA33">
        <f t="shared" si="38"/>
        <v>42.992199999999997</v>
      </c>
      <c r="AB33">
        <f t="shared" si="38"/>
        <v>41.65531</v>
      </c>
      <c r="AC33">
        <f t="shared" si="38"/>
        <v>62.78051</v>
      </c>
      <c r="AD33">
        <f t="shared" si="38"/>
        <v>48.754289999999997</v>
      </c>
      <c r="AE33">
        <f t="shared" si="38"/>
        <v>46.726669999999999</v>
      </c>
      <c r="AF33">
        <f t="shared" si="38"/>
        <v>42.604840000000003</v>
      </c>
      <c r="AG33">
        <f t="shared" si="38"/>
        <v>56.696539999999999</v>
      </c>
      <c r="AH33">
        <f t="shared" si="38"/>
        <v>32.266080000000002</v>
      </c>
      <c r="AI33">
        <f t="shared" si="38"/>
        <v>49.540280000000003</v>
      </c>
      <c r="AJ33">
        <f t="shared" si="38"/>
        <v>37.310099999999998</v>
      </c>
      <c r="AK33">
        <f t="shared" si="38"/>
        <v>48.097569999999997</v>
      </c>
      <c r="AL33">
        <f t="shared" si="38"/>
        <v>35.811190000000003</v>
      </c>
      <c r="AM33">
        <f t="shared" si="38"/>
        <v>34.180599999999998</v>
      </c>
      <c r="AN33">
        <f t="shared" si="38"/>
        <v>38.513170000000002</v>
      </c>
      <c r="AO33">
        <f t="shared" si="38"/>
        <v>35.802219999999998</v>
      </c>
      <c r="AP33">
        <f t="shared" si="38"/>
        <v>21.309000000000001</v>
      </c>
      <c r="AQ33">
        <f t="shared" si="38"/>
        <v>27.4437</v>
      </c>
      <c r="AR33">
        <f t="shared" si="38"/>
        <v>33.555070000000001</v>
      </c>
      <c r="AS33">
        <f t="shared" si="38"/>
        <v>33.480139999999999</v>
      </c>
      <c r="AT33">
        <f t="shared" si="38"/>
        <v>19.756519999999998</v>
      </c>
      <c r="AU33">
        <f t="shared" si="38"/>
        <v>21.09272</v>
      </c>
      <c r="AV33">
        <f t="shared" si="38"/>
        <v>25.449639999999999</v>
      </c>
      <c r="AW33">
        <f t="shared" si="38"/>
        <v>27.517690000000002</v>
      </c>
      <c r="AX33">
        <f t="shared" si="38"/>
        <v>41.166719999999998</v>
      </c>
      <c r="AY33">
        <f t="shared" si="38"/>
        <v>46.397170000000003</v>
      </c>
      <c r="AZ33">
        <f t="shared" si="38"/>
        <v>43.369190000000003</v>
      </c>
      <c r="BA33">
        <f t="shared" si="38"/>
        <v>37.337470000000003</v>
      </c>
      <c r="BB33">
        <f t="shared" si="38"/>
        <v>49.041170000000001</v>
      </c>
      <c r="BC33">
        <f t="shared" si="38"/>
        <v>44.487090000000002</v>
      </c>
      <c r="BD33">
        <f t="shared" si="38"/>
        <v>45.963209999999997</v>
      </c>
      <c r="BE33">
        <f t="shared" si="38"/>
        <v>42.250709999999998</v>
      </c>
      <c r="BF33">
        <f t="shared" si="38"/>
        <v>35.12086</v>
      </c>
      <c r="BG33">
        <f t="shared" si="38"/>
        <v>41.858939999999997</v>
      </c>
      <c r="BH33">
        <f t="shared" si="38"/>
        <v>47.278370000000002</v>
      </c>
      <c r="BI33">
        <f t="shared" si="38"/>
        <v>41.581629999999997</v>
      </c>
      <c r="BJ33">
        <f t="shared" si="38"/>
        <v>40.326369999999997</v>
      </c>
      <c r="BK33">
        <f t="shared" si="38"/>
        <v>36.533619999999999</v>
      </c>
      <c r="BL33">
        <f t="shared" si="38"/>
        <v>38.365940000000002</v>
      </c>
      <c r="BM33">
        <f t="shared" si="38"/>
        <v>41.100070000000002</v>
      </c>
      <c r="BN33">
        <f t="shared" si="38"/>
        <v>27.881609999999998</v>
      </c>
      <c r="BO33">
        <f t="shared" ref="BO33:CS33" si="39">BO16</f>
        <v>26.59937</v>
      </c>
      <c r="BP33">
        <f t="shared" si="39"/>
        <v>27.235469999999999</v>
      </c>
      <c r="BQ33">
        <f t="shared" si="39"/>
        <v>34.536639999999998</v>
      </c>
      <c r="BR33">
        <f t="shared" si="39"/>
        <v>19.84798</v>
      </c>
      <c r="BS33">
        <f t="shared" si="39"/>
        <v>21.51079</v>
      </c>
      <c r="BT33">
        <f t="shared" si="39"/>
        <v>25.22775</v>
      </c>
      <c r="BU33">
        <f t="shared" si="39"/>
        <v>23.43656</v>
      </c>
      <c r="BV33">
        <f t="shared" si="39"/>
        <v>37.49409</v>
      </c>
      <c r="BW33">
        <f t="shared" si="39"/>
        <v>35.692630000000001</v>
      </c>
      <c r="BX33">
        <f t="shared" si="39"/>
        <v>34.181699999999999</v>
      </c>
      <c r="BY33">
        <f t="shared" si="39"/>
        <v>34.032539999999997</v>
      </c>
      <c r="BZ33">
        <f t="shared" si="39"/>
        <v>32.968699999999998</v>
      </c>
      <c r="CA33">
        <f t="shared" si="39"/>
        <v>39.798409999999997</v>
      </c>
      <c r="CB33">
        <f t="shared" si="39"/>
        <v>32.712739999999997</v>
      </c>
      <c r="CC33">
        <f t="shared" si="39"/>
        <v>40.668340000000001</v>
      </c>
      <c r="CD33">
        <f t="shared" si="39"/>
        <v>35.587919999999997</v>
      </c>
      <c r="CE33">
        <f t="shared" si="39"/>
        <v>39.416150000000002</v>
      </c>
      <c r="CF33">
        <f t="shared" si="39"/>
        <v>39.777509999999999</v>
      </c>
      <c r="CG33">
        <f t="shared" si="39"/>
        <v>37.96519</v>
      </c>
      <c r="CH33">
        <f t="shared" si="39"/>
        <v>35.309469999999997</v>
      </c>
      <c r="CI33">
        <f t="shared" si="39"/>
        <v>37.620939999999997</v>
      </c>
      <c r="CJ33">
        <f t="shared" si="39"/>
        <v>43.949489999999997</v>
      </c>
      <c r="CK33">
        <f t="shared" si="39"/>
        <v>37.982300000000002</v>
      </c>
      <c r="CL33">
        <f t="shared" si="39"/>
        <v>35.338479999999997</v>
      </c>
      <c r="CM33">
        <f t="shared" si="39"/>
        <v>34.688209999999998</v>
      </c>
      <c r="CN33">
        <f t="shared" si="39"/>
        <v>35.365929999999999</v>
      </c>
      <c r="CO33">
        <f t="shared" si="39"/>
        <v>36.981299999999997</v>
      </c>
      <c r="CP33">
        <f t="shared" si="39"/>
        <v>29.81766</v>
      </c>
      <c r="CQ33">
        <f t="shared" si="39"/>
        <v>28.48001</v>
      </c>
      <c r="CR33">
        <f t="shared" si="39"/>
        <v>28.254709999999999</v>
      </c>
      <c r="CS33">
        <f t="shared" si="39"/>
        <v>25.925850000000001</v>
      </c>
    </row>
    <row r="36" spans="1:97" x14ac:dyDescent="0.25">
      <c r="B36" s="8"/>
    </row>
    <row r="38" spans="1:97" x14ac:dyDescent="0.25">
      <c r="B38" s="8"/>
    </row>
    <row r="40" spans="1:97" x14ac:dyDescent="0.25">
      <c r="B40" s="8"/>
    </row>
    <row r="42" spans="1:97" x14ac:dyDescent="0.25">
      <c r="B42" s="8"/>
    </row>
    <row r="44" spans="1:97" x14ac:dyDescent="0.25">
      <c r="B44" s="8"/>
    </row>
    <row r="45" spans="1:97" x14ac:dyDescent="0.25">
      <c r="A45" s="42"/>
    </row>
    <row r="70" spans="1:97" x14ac:dyDescent="0.25">
      <c r="A70" t="s">
        <v>58</v>
      </c>
    </row>
    <row r="71" spans="1:97" x14ac:dyDescent="0.25"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  <c r="N71">
        <v>13</v>
      </c>
      <c r="O71">
        <v>14</v>
      </c>
      <c r="P71">
        <v>15</v>
      </c>
      <c r="Q71">
        <v>16</v>
      </c>
      <c r="R71">
        <v>17</v>
      </c>
      <c r="S71">
        <v>18</v>
      </c>
      <c r="T71">
        <v>19</v>
      </c>
      <c r="U71">
        <v>20</v>
      </c>
      <c r="V71">
        <v>21</v>
      </c>
      <c r="W71">
        <v>22</v>
      </c>
      <c r="X71">
        <v>23</v>
      </c>
      <c r="Y71">
        <v>24</v>
      </c>
      <c r="Z71">
        <v>25</v>
      </c>
      <c r="AA71">
        <v>26</v>
      </c>
      <c r="AB71">
        <v>27</v>
      </c>
      <c r="AC71">
        <v>28</v>
      </c>
      <c r="AD71">
        <v>29</v>
      </c>
      <c r="AE71">
        <v>30</v>
      </c>
      <c r="AF71">
        <v>31</v>
      </c>
      <c r="AG71">
        <v>32</v>
      </c>
      <c r="AH71">
        <v>33</v>
      </c>
      <c r="AI71">
        <v>34</v>
      </c>
      <c r="AJ71">
        <v>35</v>
      </c>
      <c r="AK71">
        <v>36</v>
      </c>
      <c r="AL71">
        <v>37</v>
      </c>
      <c r="AM71">
        <v>38</v>
      </c>
      <c r="AN71">
        <v>39</v>
      </c>
      <c r="AO71">
        <v>40</v>
      </c>
      <c r="AP71">
        <v>41</v>
      </c>
      <c r="AQ71">
        <v>42</v>
      </c>
      <c r="AR71">
        <v>43</v>
      </c>
      <c r="AS71">
        <v>44</v>
      </c>
      <c r="AT71">
        <v>45</v>
      </c>
      <c r="AU71">
        <v>46</v>
      </c>
      <c r="AV71">
        <v>47</v>
      </c>
      <c r="AW71">
        <v>48</v>
      </c>
      <c r="AX71">
        <v>49</v>
      </c>
      <c r="AY71">
        <v>50</v>
      </c>
      <c r="AZ71">
        <v>51</v>
      </c>
      <c r="BA71">
        <v>52</v>
      </c>
      <c r="BB71">
        <v>53</v>
      </c>
      <c r="BC71">
        <v>54</v>
      </c>
      <c r="BD71">
        <v>55</v>
      </c>
      <c r="BE71">
        <v>56</v>
      </c>
      <c r="BF71">
        <v>57</v>
      </c>
      <c r="BG71">
        <v>58</v>
      </c>
      <c r="BH71">
        <v>59</v>
      </c>
      <c r="BI71">
        <v>60</v>
      </c>
      <c r="BJ71">
        <v>61</v>
      </c>
      <c r="BK71">
        <v>62</v>
      </c>
      <c r="BL71">
        <v>63</v>
      </c>
      <c r="BM71">
        <v>64</v>
      </c>
      <c r="BN71">
        <v>65</v>
      </c>
      <c r="BO71">
        <v>66</v>
      </c>
      <c r="BP71">
        <v>67</v>
      </c>
      <c r="BQ71">
        <v>68</v>
      </c>
      <c r="BR71">
        <v>69</v>
      </c>
      <c r="BS71">
        <v>70</v>
      </c>
      <c r="BT71">
        <v>71</v>
      </c>
      <c r="BU71">
        <v>72</v>
      </c>
      <c r="BV71">
        <v>73</v>
      </c>
      <c r="BW71">
        <v>74</v>
      </c>
      <c r="BX71">
        <v>75</v>
      </c>
      <c r="BY71">
        <v>76</v>
      </c>
      <c r="BZ71">
        <v>77</v>
      </c>
      <c r="CA71">
        <v>78</v>
      </c>
      <c r="CB71">
        <v>79</v>
      </c>
      <c r="CC71">
        <v>80</v>
      </c>
      <c r="CD71">
        <v>81</v>
      </c>
      <c r="CE71">
        <v>82</v>
      </c>
      <c r="CF71">
        <v>83</v>
      </c>
      <c r="CG71">
        <v>84</v>
      </c>
      <c r="CH71">
        <v>85</v>
      </c>
      <c r="CI71">
        <v>86</v>
      </c>
      <c r="CJ71">
        <v>87</v>
      </c>
      <c r="CK71">
        <v>88</v>
      </c>
      <c r="CL71">
        <v>89</v>
      </c>
      <c r="CM71">
        <v>90</v>
      </c>
      <c r="CN71">
        <v>91</v>
      </c>
      <c r="CO71">
        <v>92</v>
      </c>
      <c r="CP71">
        <v>93</v>
      </c>
      <c r="CQ71">
        <v>94</v>
      </c>
      <c r="CR71">
        <v>95</v>
      </c>
      <c r="CS71">
        <v>96</v>
      </c>
    </row>
    <row r="72" spans="1:97" x14ac:dyDescent="0.25">
      <c r="A72">
        <v>1</v>
      </c>
      <c r="B72">
        <f>[2]load!B3/SUM([2]load!B3:B7)</f>
        <v>0.12603222733214361</v>
      </c>
      <c r="C72">
        <f>[2]load!C3/SUM([2]load!C3:C7)</f>
        <v>0.12190131973499564</v>
      </c>
      <c r="D72">
        <f>[2]load!D3/SUM([2]load!D3:D7)</f>
        <v>0.12104406050934785</v>
      </c>
      <c r="E72">
        <f>[2]load!E3/SUM([2]load!E3:E7)</f>
        <v>0.12234089609573105</v>
      </c>
      <c r="F72">
        <f>[2]load!F3/SUM([2]load!F3:F7)</f>
        <v>0.12464491587841874</v>
      </c>
      <c r="G72">
        <f>[2]load!G3/SUM([2]load!G3:G7)</f>
        <v>0.12854682990494121</v>
      </c>
      <c r="H72">
        <f>[2]load!H3/SUM([2]load!H3:H7)</f>
        <v>0.12331137005543581</v>
      </c>
      <c r="I72">
        <f>[2]load!I3/SUM([2]load!I3:I7)</f>
        <v>0.12161851567332935</v>
      </c>
      <c r="J72">
        <f>[2]load!J3/SUM([2]load!J3:J7)</f>
        <v>0.12610852585381965</v>
      </c>
      <c r="K72">
        <f>[2]load!K3/SUM([2]load!K3:K7)</f>
        <v>0.12482599740796782</v>
      </c>
      <c r="L72">
        <f>[2]load!L3/SUM([2]load!L3:L7)</f>
        <v>0.12391324848591566</v>
      </c>
      <c r="M72">
        <f>[2]load!M3/SUM([2]load!M3:M7)</f>
        <v>0.12250240424477016</v>
      </c>
      <c r="N72">
        <f>[2]load!N3/SUM([2]load!N3:N7)</f>
        <v>0.12772295014247151</v>
      </c>
      <c r="O72">
        <f>[2]load!O3/SUM([2]load!O3:O7)</f>
        <v>0.12372627264583824</v>
      </c>
      <c r="P72">
        <f>[2]load!P3/SUM([2]load!P3:P7)</f>
        <v>0.12348419028135775</v>
      </c>
      <c r="Q72">
        <f>[2]load!Q3/SUM([2]load!Q3:Q7)</f>
        <v>0.12133700515688149</v>
      </c>
      <c r="R72">
        <f>[2]load!R3/SUM([2]load!R3:R7)</f>
        <v>0.12771109076428055</v>
      </c>
      <c r="S72">
        <f>[2]load!S3/SUM([2]load!S3:S7)</f>
        <v>0.12303136557671437</v>
      </c>
      <c r="T72">
        <f>[2]load!T3/SUM([2]load!T3:T7)</f>
        <v>0.12196639965161067</v>
      </c>
      <c r="U72">
        <f>[2]load!U3/SUM([2]load!U3:U7)</f>
        <v>0.11934937968024752</v>
      </c>
      <c r="V72">
        <f>[2]load!V3/SUM([2]load!V3:V7)</f>
        <v>0.12622267883371657</v>
      </c>
      <c r="W72">
        <f>[2]load!W3/SUM([2]load!W3:W7)</f>
        <v>0.12199532927043183</v>
      </c>
      <c r="X72">
        <f>[2]load!X3/SUM([2]load!X3:X7)</f>
        <v>0.11900662425676137</v>
      </c>
      <c r="Y72">
        <f>[2]load!Y3/SUM([2]load!Y3:Y7)</f>
        <v>0.11607138823268687</v>
      </c>
      <c r="Z72">
        <f>[2]load!Z3/SUM([2]load!Z3:Z7)</f>
        <v>0.1050119004251627</v>
      </c>
      <c r="AA72">
        <f>[2]load!AA3/SUM([2]load!AA3:AA7)</f>
        <v>0.11435607911318586</v>
      </c>
      <c r="AB72">
        <f>[2]load!AB3/SUM([2]load!AB3:AB7)</f>
        <v>0.11805211355128686</v>
      </c>
      <c r="AC72">
        <f>[2]load!AC3/SUM([2]load!AC3:AC7)</f>
        <v>0.11509738575357917</v>
      </c>
      <c r="AD72">
        <f>[2]load!AD3/SUM([2]load!AD3:AD7)</f>
        <v>0.10384098944605341</v>
      </c>
      <c r="AE72">
        <f>[2]load!AE3/SUM([2]load!AE3:AE7)</f>
        <v>0.11670603331683164</v>
      </c>
      <c r="AF72">
        <f>[2]load!AF3/SUM([2]load!AF3:AF7)</f>
        <v>0.11178813968012952</v>
      </c>
      <c r="AG72">
        <f>[2]load!AG3/SUM([2]load!AG3:AG7)</f>
        <v>0.12132076377758114</v>
      </c>
      <c r="AH72">
        <f>[2]load!AH3/SUM([2]load!AH3:AH7)</f>
        <v>0.11479716885975634</v>
      </c>
      <c r="AI72">
        <f>[2]load!AI3/SUM([2]load!AI3:AI7)</f>
        <v>0.11679452253282774</v>
      </c>
      <c r="AJ72">
        <f>[2]load!AJ3/SUM([2]load!AJ3:AJ7)</f>
        <v>0.11178807429933996</v>
      </c>
      <c r="AK72">
        <f>[2]load!AK3/SUM([2]load!AK3:AK7)</f>
        <v>0.12119340376011933</v>
      </c>
      <c r="AL72">
        <f>[2]load!AL3/SUM([2]load!AL3:AL7)</f>
        <v>0.11471242597707923</v>
      </c>
      <c r="AM72">
        <f>[2]load!AM3/SUM([2]load!AM3:AM7)</f>
        <v>0.12175727000096635</v>
      </c>
      <c r="AN72">
        <f>[2]load!AN3/SUM([2]load!AN3:AN7)</f>
        <v>0.12360868162398586</v>
      </c>
      <c r="AO72">
        <f>[2]load!AO3/SUM([2]load!AO3:AO7)</f>
        <v>0.1210863456920165</v>
      </c>
      <c r="AP72">
        <f>[2]load!AP3/SUM([2]load!AP3:AP7)</f>
        <v>0.1160987943615789</v>
      </c>
      <c r="AQ72">
        <f>[2]load!AQ3/SUM([2]load!AQ3:AQ7)</f>
        <v>0.12018684292537483</v>
      </c>
      <c r="AR72">
        <f>[2]load!AR3/SUM([2]load!AR3:AR7)</f>
        <v>0.12090010173276571</v>
      </c>
      <c r="AS72">
        <f>[2]load!AS3/SUM([2]load!AS3:AS7)</f>
        <v>0.11775907828754638</v>
      </c>
      <c r="AT72">
        <f>[2]load!AT3/SUM([2]load!AT3:AT7)</f>
        <v>0.11501640893276682</v>
      </c>
      <c r="AU72">
        <f>[2]load!AU3/SUM([2]load!AU3:AU7)</f>
        <v>0.11872918266651279</v>
      </c>
      <c r="AV72">
        <f>[2]load!AV3/SUM([2]load!AV3:AV7)</f>
        <v>0.11904154372786994</v>
      </c>
      <c r="AW72">
        <f>[2]load!AW3/SUM([2]load!AW3:AW7)</f>
        <v>0.11577343700405805</v>
      </c>
      <c r="AX72">
        <f>[2]load!AX3/SUM([2]load!AX3:AX7)</f>
        <v>0.120713244536681</v>
      </c>
      <c r="AY72">
        <f>[2]load!AY3/SUM([2]load!AY3:AY7)</f>
        <v>0.11829367328649612</v>
      </c>
      <c r="AZ72">
        <f>[2]load!AZ3/SUM([2]load!AZ3:AZ7)</f>
        <v>0.11635598395482945</v>
      </c>
      <c r="BA72">
        <f>[2]load!BA3/SUM([2]load!BA3:BA7)</f>
        <v>0.11910035517146303</v>
      </c>
      <c r="BB72">
        <f>[2]load!BB3/SUM([2]load!BB3:BB7)</f>
        <v>0.12025857561435112</v>
      </c>
      <c r="BC72">
        <f>[2]load!BC3/SUM([2]load!BC3:BC7)</f>
        <v>0.11836189399850811</v>
      </c>
      <c r="BD72">
        <f>[2]load!BD3/SUM([2]load!BD3:BD7)</f>
        <v>0.1197522245909371</v>
      </c>
      <c r="BE72">
        <f>[2]load!BE3/SUM([2]load!BE3:BE7)</f>
        <v>0.12143665975614862</v>
      </c>
      <c r="BF72">
        <f>[2]load!BF3/SUM([2]load!BF3:BF7)</f>
        <v>0.12244548998495824</v>
      </c>
      <c r="BG72">
        <f>[2]load!BG3/SUM([2]load!BG3:BG7)</f>
        <v>0.11729819006948064</v>
      </c>
      <c r="BH72">
        <f>[2]load!BH3/SUM([2]load!BH3:BH7)</f>
        <v>0.11751484495706319</v>
      </c>
      <c r="BI72">
        <f>[2]load!BI3/SUM([2]load!BI3:BI7)</f>
        <v>0.11870408237068045</v>
      </c>
      <c r="BJ72">
        <f>[2]load!BJ3/SUM([2]load!BJ3:BJ7)</f>
        <v>0.12523781453325514</v>
      </c>
      <c r="BK72">
        <f>[2]load!BK3/SUM([2]load!BK3:BK7)</f>
        <v>0.11900368323300899</v>
      </c>
      <c r="BL72">
        <f>[2]load!BL3/SUM([2]load!BL3:BL7)</f>
        <v>0.1200840577963791</v>
      </c>
      <c r="BM72">
        <f>[2]load!BM3/SUM([2]load!BM3:BM7)</f>
        <v>0.11981250848551095</v>
      </c>
      <c r="BN72">
        <f>[2]load!BN3/SUM([2]load!BN3:BN7)</f>
        <v>0.1236113213667507</v>
      </c>
      <c r="BO72">
        <f>[2]load!BO3/SUM([2]load!BO3:BO7)</f>
        <v>0.12411489841297048</v>
      </c>
      <c r="BP72">
        <f>[2]load!BP3/SUM([2]load!BP3:BP7)</f>
        <v>0.12207817309064205</v>
      </c>
      <c r="BQ72">
        <f>[2]load!BQ3/SUM([2]load!BQ3:BQ7)</f>
        <v>0.11987286000203071</v>
      </c>
      <c r="BR72">
        <f>[2]load!BR3/SUM([2]load!BR3:BR7)</f>
        <v>0.12301337983839596</v>
      </c>
      <c r="BS72">
        <f>[2]load!BS3/SUM([2]load!BS3:BS7)</f>
        <v>0.12324772594304972</v>
      </c>
      <c r="BT72">
        <f>[2]load!BT3/SUM([2]load!BT3:BT7)</f>
        <v>0.11975165438784083</v>
      </c>
      <c r="BU72">
        <f>[2]load!BU3/SUM([2]load!BU3:BU7)</f>
        <v>0.11865044959499367</v>
      </c>
      <c r="BV72">
        <f>[2]load!BV3/SUM([2]load!BV3:BV7)</f>
        <v>0.12907650732638193</v>
      </c>
      <c r="BW72">
        <f>[2]load!BW3/SUM([2]load!BW3:BW7)</f>
        <v>0.12436035026926527</v>
      </c>
      <c r="BX72">
        <f>[2]load!BX3/SUM([2]load!BX3:BX7)</f>
        <v>0.12562573411147998</v>
      </c>
      <c r="BY72">
        <f>[2]load!BY3/SUM([2]load!BY3:BY7)</f>
        <v>0.12278816411374267</v>
      </c>
      <c r="BZ72">
        <f>[2]load!BZ3/SUM([2]load!BZ3:BZ7)</f>
        <v>0.12525969891346</v>
      </c>
      <c r="CA72">
        <f>[2]load!CA3/SUM([2]load!CA3:CA7)</f>
        <v>0.12233113077425194</v>
      </c>
      <c r="CB72">
        <f>[2]load!CB3/SUM([2]load!CB3:CB7)</f>
        <v>0.12473213176656132</v>
      </c>
      <c r="CC72">
        <f>[2]load!CC3/SUM([2]load!CC3:CC7)</f>
        <v>0.12193706411958512</v>
      </c>
      <c r="CD72">
        <f>[2]load!CD3/SUM([2]load!CD3:CD7)</f>
        <v>0.12162059500319147</v>
      </c>
      <c r="CE72">
        <f>[2]load!CE3/SUM([2]load!CE3:CE7)</f>
        <v>0.12384009545919231</v>
      </c>
      <c r="CF72">
        <f>[2]load!CF3/SUM([2]load!CF3:CF7)</f>
        <v>0.12704860574758634</v>
      </c>
      <c r="CG72">
        <f>[2]load!CG3/SUM([2]load!CG3:CG7)</f>
        <v>0.12323889459260601</v>
      </c>
      <c r="CH72">
        <f>[2]load!CH3/SUM([2]load!CH3:CH7)</f>
        <v>0.12288576013067233</v>
      </c>
      <c r="CI72">
        <f>[2]load!CI3/SUM([2]load!CI3:CI7)</f>
        <v>0.1241650308344685</v>
      </c>
      <c r="CJ72">
        <f>[2]load!CJ3/SUM([2]load!CJ3:CJ7)</f>
        <v>0.12417550772130626</v>
      </c>
      <c r="CK72">
        <f>[2]load!CK3/SUM([2]load!CK3:CK7)</f>
        <v>0.11977729734533014</v>
      </c>
      <c r="CL72">
        <f>[2]load!CL3/SUM([2]load!CL3:CL7)</f>
        <v>0.12127157156107475</v>
      </c>
      <c r="CM72">
        <f>[2]load!CM3/SUM([2]load!CM3:CM7)</f>
        <v>0.12166857890556662</v>
      </c>
      <c r="CN72">
        <f>[2]load!CN3/SUM([2]load!CN3:CN7)</f>
        <v>0.12317779695123982</v>
      </c>
      <c r="CO72">
        <f>[2]load!CO3/SUM([2]load!CO3:CO7)</f>
        <v>0.12024009483363167</v>
      </c>
      <c r="CP72">
        <f>[2]load!CP3/SUM([2]load!CP3:CP7)</f>
        <v>0.11995687764433485</v>
      </c>
      <c r="CQ72">
        <f>[2]load!CQ3/SUM([2]load!CQ3:CQ7)</f>
        <v>0.12036300662854595</v>
      </c>
      <c r="CR72">
        <f>[2]load!CR3/SUM([2]load!CR3:CR7)</f>
        <v>0.11959126223072648</v>
      </c>
      <c r="CS72">
        <f>[2]load!CS3/SUM([2]load!CS3:CS7)</f>
        <v>0.11598801594588212</v>
      </c>
    </row>
    <row r="73" spans="1:97" x14ac:dyDescent="0.25">
      <c r="A73">
        <v>2</v>
      </c>
      <c r="B73">
        <f>[2]load!B4/SUM([2]load!B3:B7)</f>
        <v>7.2713241245144375E-2</v>
      </c>
      <c r="C73">
        <f>[2]load!C4/SUM([2]load!C3:C7)</f>
        <v>7.2264471767537725E-2</v>
      </c>
      <c r="D73">
        <f>[2]load!D4/SUM([2]load!D3:D7)</f>
        <v>7.0138563166814522E-2</v>
      </c>
      <c r="E73">
        <f>[2]load!E4/SUM([2]load!E3:E7)</f>
        <v>7.0922088950707868E-2</v>
      </c>
      <c r="F73">
        <f>[2]load!F4/SUM([2]load!F3:F7)</f>
        <v>7.2968692083645106E-2</v>
      </c>
      <c r="G73">
        <f>[2]load!G4/SUM([2]load!G3:G7)</f>
        <v>7.0029266482770455E-2</v>
      </c>
      <c r="H73">
        <f>[2]load!H4/SUM([2]load!H3:H7)</f>
        <v>7.2457578766125394E-2</v>
      </c>
      <c r="I73">
        <f>[2]load!I4/SUM([2]load!I3:I7)</f>
        <v>7.3017398977115108E-2</v>
      </c>
      <c r="J73">
        <f>[2]load!J4/SUM([2]load!J3:J7)</f>
        <v>7.3782774299365944E-2</v>
      </c>
      <c r="K73">
        <f>[2]load!K4/SUM([2]load!K3:K7)</f>
        <v>7.1271600301284918E-2</v>
      </c>
      <c r="L73">
        <f>[2]load!L4/SUM([2]load!L3:L7)</f>
        <v>7.2666116683662532E-2</v>
      </c>
      <c r="M73">
        <f>[2]load!M4/SUM([2]load!M3:M7)</f>
        <v>7.3203540562960204E-2</v>
      </c>
      <c r="N73">
        <f>[2]load!N4/SUM([2]load!N3:N7)</f>
        <v>7.5500815866114193E-2</v>
      </c>
      <c r="O73">
        <f>[2]load!O4/SUM([2]load!O3:O7)</f>
        <v>7.1908096843564959E-2</v>
      </c>
      <c r="P73">
        <f>[2]load!P4/SUM([2]load!P3:P7)</f>
        <v>7.4250589175788181E-2</v>
      </c>
      <c r="Q73">
        <f>[2]load!Q4/SUM([2]load!Q3:Q7)</f>
        <v>7.5880893114385797E-2</v>
      </c>
      <c r="R73">
        <f>[2]load!R4/SUM([2]load!R3:R7)</f>
        <v>7.3983571099829268E-2</v>
      </c>
      <c r="S73">
        <f>[2]load!S4/SUM([2]load!S3:S7)</f>
        <v>7.3209427046311212E-2</v>
      </c>
      <c r="T73">
        <f>[2]load!T4/SUM([2]load!T3:T7)</f>
        <v>7.4596080972725479E-2</v>
      </c>
      <c r="U73">
        <f>[2]load!U4/SUM([2]load!U3:U7)</f>
        <v>7.616480816252838E-2</v>
      </c>
      <c r="V73">
        <f>[2]load!V4/SUM([2]load!V3:V7)</f>
        <v>7.3929765623156132E-2</v>
      </c>
      <c r="W73">
        <f>[2]load!W4/SUM([2]load!W3:W7)</f>
        <v>7.2677520464080977E-2</v>
      </c>
      <c r="X73">
        <f>[2]load!X4/SUM([2]load!X3:X7)</f>
        <v>7.6253714234958719E-2</v>
      </c>
      <c r="Y73">
        <f>[2]load!Y4/SUM([2]load!Y3:Y7)</f>
        <v>7.6232461278709918E-2</v>
      </c>
      <c r="Z73">
        <f>[2]load!Z4/SUM([2]load!Z3:Z7)</f>
        <v>6.6417679150384865E-2</v>
      </c>
      <c r="AA73">
        <f>[2]load!AA4/SUM([2]load!AA3:AA7)</f>
        <v>6.8288196902474785E-2</v>
      </c>
      <c r="AB73">
        <f>[2]load!AB4/SUM([2]load!AB3:AB7)</f>
        <v>6.7782802492187308E-2</v>
      </c>
      <c r="AC73">
        <f>[2]load!AC4/SUM([2]load!AC3:AC7)</f>
        <v>6.7704423739982894E-2</v>
      </c>
      <c r="AD73">
        <f>[2]load!AD4/SUM([2]load!AD3:AD7)</f>
        <v>6.7188746982583397E-2</v>
      </c>
      <c r="AE73">
        <f>[2]load!AE4/SUM([2]load!AE3:AE7)</f>
        <v>6.862536136075964E-2</v>
      </c>
      <c r="AF73">
        <f>[2]load!AF4/SUM([2]load!AF3:AF7)</f>
        <v>6.8421737272646638E-2</v>
      </c>
      <c r="AG73">
        <f>[2]load!AG4/SUM([2]load!AG3:AG7)</f>
        <v>6.902258688383997E-2</v>
      </c>
      <c r="AH73">
        <f>[2]load!AH4/SUM([2]load!AH3:AH7)</f>
        <v>7.0345104893970625E-2</v>
      </c>
      <c r="AI73">
        <f>[2]load!AI4/SUM([2]load!AI3:AI7)</f>
        <v>7.0610331063233361E-2</v>
      </c>
      <c r="AJ73">
        <f>[2]load!AJ4/SUM([2]load!AJ3:AJ7)</f>
        <v>6.7979002471300565E-2</v>
      </c>
      <c r="AK73">
        <f>[2]load!AK4/SUM([2]load!AK3:AK7)</f>
        <v>7.0543026470112152E-2</v>
      </c>
      <c r="AL73">
        <f>[2]load!AL4/SUM([2]load!AL3:AL7)</f>
        <v>7.4148717087660437E-2</v>
      </c>
      <c r="AM73">
        <f>[2]load!AM4/SUM([2]load!AM3:AM7)</f>
        <v>7.559489519721245E-2</v>
      </c>
      <c r="AN73">
        <f>[2]load!AN4/SUM([2]load!AN3:AN7)</f>
        <v>7.5966520193300316E-2</v>
      </c>
      <c r="AO73">
        <f>[2]load!AO4/SUM([2]load!AO3:AO7)</f>
        <v>7.5928958278663458E-2</v>
      </c>
      <c r="AP73">
        <f>[2]load!AP4/SUM([2]load!AP3:AP7)</f>
        <v>7.532590465177362E-2</v>
      </c>
      <c r="AQ73">
        <f>[2]load!AQ4/SUM([2]load!AQ3:AQ7)</f>
        <v>7.5925538029880196E-2</v>
      </c>
      <c r="AR73">
        <f>[2]load!AR4/SUM([2]load!AR3:AR7)</f>
        <v>7.6281859216602688E-2</v>
      </c>
      <c r="AS73">
        <f>[2]load!AS4/SUM([2]load!AS3:AS7)</f>
        <v>7.6302495129143971E-2</v>
      </c>
      <c r="AT73">
        <f>[2]load!AT4/SUM([2]load!AT3:AT7)</f>
        <v>7.6380684245798941E-2</v>
      </c>
      <c r="AU73">
        <f>[2]load!AU4/SUM([2]load!AU3:AU7)</f>
        <v>7.6082971773520122E-2</v>
      </c>
      <c r="AV73">
        <f>[2]load!AV4/SUM([2]load!AV3:AV7)</f>
        <v>7.5778193511490413E-2</v>
      </c>
      <c r="AW73">
        <f>[2]load!AW4/SUM([2]load!AW3:AW7)</f>
        <v>7.6629031633545577E-2</v>
      </c>
      <c r="AX73">
        <f>[2]load!AX4/SUM([2]load!AX3:AX7)</f>
        <v>6.9319898235686878E-2</v>
      </c>
      <c r="AY73">
        <f>[2]load!AY4/SUM([2]load!AY3:AY7)</f>
        <v>6.5331405344269566E-2</v>
      </c>
      <c r="AZ73">
        <f>[2]load!AZ4/SUM([2]load!AZ3:AZ7)</f>
        <v>6.6021688085489125E-2</v>
      </c>
      <c r="BA73">
        <f>[2]load!BA4/SUM([2]load!BA3:BA7)</f>
        <v>6.6543602083561304E-2</v>
      </c>
      <c r="BB73">
        <f>[2]load!BB4/SUM([2]load!BB3:BB7)</f>
        <v>6.6068391978195584E-2</v>
      </c>
      <c r="BC73">
        <f>[2]load!BC4/SUM([2]load!BC3:BC7)</f>
        <v>6.403820692647029E-2</v>
      </c>
      <c r="BD73">
        <f>[2]load!BD4/SUM([2]load!BD3:BD7)</f>
        <v>6.6185753867815944E-2</v>
      </c>
      <c r="BE73">
        <f>[2]load!BE4/SUM([2]load!BE3:BE7)</f>
        <v>6.488988968811843E-2</v>
      </c>
      <c r="BF73">
        <f>[2]load!BF4/SUM([2]load!BF3:BF7)</f>
        <v>6.650662018289602E-2</v>
      </c>
      <c r="BG73">
        <f>[2]load!BG4/SUM([2]load!BG3:BG7)</f>
        <v>6.6116136107186141E-2</v>
      </c>
      <c r="BH73">
        <f>[2]load!BH4/SUM([2]load!BH3:BH7)</f>
        <v>6.7628846209649679E-2</v>
      </c>
      <c r="BI73">
        <f>[2]load!BI4/SUM([2]load!BI3:BI7)</f>
        <v>6.5196416559566372E-2</v>
      </c>
      <c r="BJ73">
        <f>[2]load!BJ4/SUM([2]load!BJ3:BJ7)</f>
        <v>6.8931998621042781E-2</v>
      </c>
      <c r="BK73">
        <f>[2]load!BK4/SUM([2]load!BK3:BK7)</f>
        <v>6.7918357904294194E-2</v>
      </c>
      <c r="BL73">
        <f>[2]load!BL4/SUM([2]load!BL3:BL7)</f>
        <v>6.8670722675226531E-2</v>
      </c>
      <c r="BM73">
        <f>[2]load!BM4/SUM([2]load!BM3:BM7)</f>
        <v>6.8575199463412395E-2</v>
      </c>
      <c r="BN73">
        <f>[2]load!BN4/SUM([2]load!BN3:BN7)</f>
        <v>7.3432827769572204E-2</v>
      </c>
      <c r="BO73">
        <f>[2]load!BO4/SUM([2]load!BO3:BO7)</f>
        <v>6.9892000476725877E-2</v>
      </c>
      <c r="BP73">
        <f>[2]load!BP4/SUM([2]load!BP3:BP7)</f>
        <v>7.1060223258259225E-2</v>
      </c>
      <c r="BQ73">
        <f>[2]load!BQ4/SUM([2]load!BQ3:BQ7)</f>
        <v>7.1374523195329748E-2</v>
      </c>
      <c r="BR73">
        <f>[2]load!BR4/SUM([2]load!BR3:BR7)</f>
        <v>7.3948338777507908E-2</v>
      </c>
      <c r="BS73">
        <f>[2]load!BS4/SUM([2]load!BS3:BS7)</f>
        <v>7.0867839434986896E-2</v>
      </c>
      <c r="BT73">
        <f>[2]load!BT4/SUM([2]load!BT3:BT7)</f>
        <v>7.2109105375896973E-2</v>
      </c>
      <c r="BU73">
        <f>[2]load!BU4/SUM([2]load!BU3:BU7)</f>
        <v>7.3392005843902403E-2</v>
      </c>
      <c r="BV73">
        <f>[2]load!BV4/SUM([2]load!BV3:BV7)</f>
        <v>7.3651226599896605E-2</v>
      </c>
      <c r="BW73">
        <f>[2]load!BW4/SUM([2]load!BW3:BW7)</f>
        <v>7.1877535710320989E-2</v>
      </c>
      <c r="BX73">
        <f>[2]load!BX4/SUM([2]load!BX3:BX7)</f>
        <v>7.2592685395884912E-2</v>
      </c>
      <c r="BY73">
        <f>[2]load!BY4/SUM([2]load!BY3:BY7)</f>
        <v>7.0696592470335592E-2</v>
      </c>
      <c r="BZ73">
        <f>[2]load!BZ4/SUM([2]load!BZ3:BZ7)</f>
        <v>7.4722608475687236E-2</v>
      </c>
      <c r="CA73">
        <f>[2]load!CA4/SUM([2]load!CA3:CA7)</f>
        <v>7.4826894493631377E-2</v>
      </c>
      <c r="CB73">
        <f>[2]load!CB4/SUM([2]load!CB3:CB7)</f>
        <v>7.3014738535949364E-2</v>
      </c>
      <c r="CC73">
        <f>[2]load!CC4/SUM([2]load!CC3:CC7)</f>
        <v>7.2134354139574114E-2</v>
      </c>
      <c r="CD73">
        <f>[2]load!CD4/SUM([2]load!CD3:CD7)</f>
        <v>7.5336863938414725E-2</v>
      </c>
      <c r="CE73">
        <f>[2]load!CE4/SUM([2]load!CE3:CE7)</f>
        <v>7.4761769391104071E-2</v>
      </c>
      <c r="CF73">
        <f>[2]load!CF4/SUM([2]load!CF3:CF7)</f>
        <v>7.5213198090305911E-2</v>
      </c>
      <c r="CG73">
        <f>[2]load!CG4/SUM([2]load!CG3:CG7)</f>
        <v>7.4025424447290766E-2</v>
      </c>
      <c r="CH73">
        <f>[2]load!CH4/SUM([2]load!CH3:CH7)</f>
        <v>7.3800180370237722E-2</v>
      </c>
      <c r="CI73">
        <f>[2]load!CI4/SUM([2]load!CI3:CI7)</f>
        <v>7.6075349487795943E-2</v>
      </c>
      <c r="CJ73">
        <f>[2]load!CJ4/SUM([2]load!CJ3:CJ7)</f>
        <v>7.6102847033938478E-2</v>
      </c>
      <c r="CK73">
        <f>[2]load!CK4/SUM([2]load!CK3:CK7)</f>
        <v>7.4477400477542602E-2</v>
      </c>
      <c r="CL73">
        <f>[2]load!CL4/SUM([2]load!CL3:CL7)</f>
        <v>7.4779794473610106E-2</v>
      </c>
      <c r="CM73">
        <f>[2]load!CM4/SUM([2]load!CM3:CM7)</f>
        <v>7.5458294941752116E-2</v>
      </c>
      <c r="CN73">
        <f>[2]load!CN4/SUM([2]load!CN3:CN7)</f>
        <v>7.6911410014646894E-2</v>
      </c>
      <c r="CO73">
        <f>[2]load!CO4/SUM([2]load!CO3:CO7)</f>
        <v>7.6553472143694734E-2</v>
      </c>
      <c r="CP73">
        <f>[2]load!CP4/SUM([2]load!CP3:CP7)</f>
        <v>7.4198384128465064E-2</v>
      </c>
      <c r="CQ73">
        <f>[2]load!CQ4/SUM([2]load!CQ3:CQ7)</f>
        <v>7.7182109048155603E-2</v>
      </c>
      <c r="CR73">
        <f>[2]load!CR4/SUM([2]load!CR3:CR7)</f>
        <v>7.6965401511377679E-2</v>
      </c>
      <c r="CS73">
        <f>[2]load!CS4/SUM([2]load!CS3:CS7)</f>
        <v>7.6500225189433724E-2</v>
      </c>
    </row>
    <row r="74" spans="1:97" x14ac:dyDescent="0.25">
      <c r="A74">
        <v>3</v>
      </c>
      <c r="B74">
        <f>[2]load!B5/SUM([2]load!B3:B7)</f>
        <v>0.11872327918470355</v>
      </c>
      <c r="C74">
        <f>[2]load!C5/SUM([2]load!C3:C7)</f>
        <v>0.1098418401298337</v>
      </c>
      <c r="D74">
        <f>[2]load!D5/SUM([2]load!D3:D7)</f>
        <v>0.114074134571667</v>
      </c>
      <c r="E74">
        <f>[2]load!E5/SUM([2]load!E3:E7)</f>
        <v>0.11369272195298419</v>
      </c>
      <c r="F74">
        <f>[2]load!F5/SUM([2]load!F3:F7)</f>
        <v>0.11211781243889102</v>
      </c>
      <c r="G74">
        <f>[2]load!G5/SUM([2]load!G3:G7)</f>
        <v>0.12077294721549368</v>
      </c>
      <c r="H74">
        <f>[2]load!H5/SUM([2]load!H3:H7)</f>
        <v>0.11549130339683113</v>
      </c>
      <c r="I74">
        <f>[2]load!I5/SUM([2]load!I3:I7)</f>
        <v>0.11293568497640245</v>
      </c>
      <c r="J74">
        <f>[2]load!J5/SUM([2]load!J3:J7)</f>
        <v>0.1143162761980028</v>
      </c>
      <c r="K74">
        <f>[2]load!K5/SUM([2]load!K3:K7)</f>
        <v>0.11581741613187217</v>
      </c>
      <c r="L74">
        <f>[2]load!L5/SUM([2]load!L3:L7)</f>
        <v>0.11398704689259791</v>
      </c>
      <c r="M74">
        <f>[2]load!M5/SUM([2]load!M3:M7)</f>
        <v>0.11364876527871512</v>
      </c>
      <c r="N74">
        <f>[2]load!N5/SUM([2]load!N3:N7)</f>
        <v>0.12200607505803683</v>
      </c>
      <c r="O74">
        <f>[2]load!O5/SUM([2]load!O3:O7)</f>
        <v>0.11300364993969421</v>
      </c>
      <c r="P74">
        <f>[2]load!P5/SUM([2]load!P3:P7)</f>
        <v>0.11465340115052892</v>
      </c>
      <c r="Q74">
        <f>[2]load!Q5/SUM([2]load!Q3:Q7)</f>
        <v>0.11639895968895084</v>
      </c>
      <c r="R74">
        <f>[2]load!R5/SUM([2]load!R3:R7)</f>
        <v>0.12078172444322836</v>
      </c>
      <c r="S74">
        <f>[2]load!S5/SUM([2]load!S3:S7)</f>
        <v>0.11546664691455007</v>
      </c>
      <c r="T74">
        <f>[2]load!T5/SUM([2]load!T3:T7)</f>
        <v>0.11647942714686521</v>
      </c>
      <c r="U74">
        <f>[2]load!U5/SUM([2]load!U3:U7)</f>
        <v>0.11763284602191811</v>
      </c>
      <c r="V74">
        <f>[2]load!V5/SUM([2]load!V3:V7)</f>
        <v>0.12196182566868165</v>
      </c>
      <c r="W74">
        <f>[2]load!W5/SUM([2]load!W3:W7)</f>
        <v>0.11603507205000273</v>
      </c>
      <c r="X74">
        <f>[2]load!X5/SUM([2]load!X3:X7)</f>
        <v>0.11706258187236078</v>
      </c>
      <c r="Y74">
        <f>[2]load!Y5/SUM([2]load!Y3:Y7)</f>
        <v>0.11731273991542562</v>
      </c>
      <c r="Z74">
        <f>[2]load!Z5/SUM([2]load!Z3:Z7)</f>
        <v>0.11914104119084194</v>
      </c>
      <c r="AA74">
        <f>[2]load!AA5/SUM([2]load!AA3:AA7)</f>
        <v>0.12819884385630845</v>
      </c>
      <c r="AB74">
        <f>[2]load!AB5/SUM([2]load!AB3:AB7)</f>
        <v>0.13281976174886434</v>
      </c>
      <c r="AC74">
        <f>[2]load!AC5/SUM([2]load!AC3:AC7)</f>
        <v>0.1331854779456616</v>
      </c>
      <c r="AD74">
        <f>[2]load!AD5/SUM([2]load!AD3:AD7)</f>
        <v>0.11169648280091395</v>
      </c>
      <c r="AE74">
        <f>[2]load!AE5/SUM([2]load!AE3:AE7)</f>
        <v>0.12527083166748679</v>
      </c>
      <c r="AF74">
        <f>[2]load!AF5/SUM([2]load!AF3:AF7)</f>
        <v>0.12460474934905411</v>
      </c>
      <c r="AG74">
        <f>[2]load!AG5/SUM([2]load!AG3:AG7)</f>
        <v>0.13733347207956165</v>
      </c>
      <c r="AH74">
        <f>[2]load!AH5/SUM([2]load!AH3:AH7)</f>
        <v>0.12030110948355445</v>
      </c>
      <c r="AI74">
        <f>[2]load!AI5/SUM([2]load!AI3:AI7)</f>
        <v>0.12756269353185171</v>
      </c>
      <c r="AJ74">
        <f>[2]load!AJ5/SUM([2]load!AJ3:AJ7)</f>
        <v>0.12549791518372591</v>
      </c>
      <c r="AK74">
        <f>[2]load!AK5/SUM([2]load!AK3:AK7)</f>
        <v>0.12972494009979876</v>
      </c>
      <c r="AL74">
        <f>[2]load!AL5/SUM([2]load!AL3:AL7)</f>
        <v>0.12032415916422522</v>
      </c>
      <c r="AM74">
        <f>[2]load!AM5/SUM([2]load!AM3:AM7)</f>
        <v>0.12035834506621415</v>
      </c>
      <c r="AN74">
        <f>[2]load!AN5/SUM([2]load!AN3:AN7)</f>
        <v>0.11960353723625064</v>
      </c>
      <c r="AO74">
        <f>[2]load!AO5/SUM([2]load!AO3:AO7)</f>
        <v>0.11880150566606146</v>
      </c>
      <c r="AP74">
        <f>[2]load!AP5/SUM([2]load!AP3:AP7)</f>
        <v>0.12024007096782911</v>
      </c>
      <c r="AQ74">
        <f>[2]load!AQ5/SUM([2]load!AQ3:AQ7)</f>
        <v>0.1183689373149515</v>
      </c>
      <c r="AR74">
        <f>[2]load!AR5/SUM([2]load!AR3:AR7)</f>
        <v>0.12073282285100873</v>
      </c>
      <c r="AS74">
        <f>[2]load!AS5/SUM([2]load!AS3:AS7)</f>
        <v>0.11990026369308542</v>
      </c>
      <c r="AT74">
        <f>[2]load!AT5/SUM([2]load!AT3:AT7)</f>
        <v>0.12086608156568912</v>
      </c>
      <c r="AU74">
        <f>[2]load!AU5/SUM([2]load!AU3:AU7)</f>
        <v>0.11847489980500979</v>
      </c>
      <c r="AV74">
        <f>[2]load!AV5/SUM([2]load!AV3:AV7)</f>
        <v>0.11976219200428087</v>
      </c>
      <c r="AW74">
        <f>[2]load!AW5/SUM([2]load!AW3:AW7)</f>
        <v>0.11798739518704257</v>
      </c>
      <c r="AX74">
        <f>[2]load!AX5/SUM([2]load!AX3:AX7)</f>
        <v>0.14126323771771257</v>
      </c>
      <c r="AY74">
        <f>[2]load!AY5/SUM([2]load!AY3:AY7)</f>
        <v>0.14607167851403693</v>
      </c>
      <c r="AZ74">
        <f>[2]load!AZ5/SUM([2]load!AZ3:AZ7)</f>
        <v>0.14420090301657487</v>
      </c>
      <c r="BA74">
        <f>[2]load!BA5/SUM([2]load!BA3:BA7)</f>
        <v>0.14924229837472572</v>
      </c>
      <c r="BB74">
        <f>[2]load!BB5/SUM([2]load!BB3:BB7)</f>
        <v>0.14495189928664701</v>
      </c>
      <c r="BC74">
        <f>[2]load!BC5/SUM([2]load!BC3:BC7)</f>
        <v>0.13986377157519705</v>
      </c>
      <c r="BD74">
        <f>[2]load!BD5/SUM([2]load!BD3:BD7)</f>
        <v>0.14357130544788424</v>
      </c>
      <c r="BE74">
        <f>[2]load!BE5/SUM([2]load!BE3:BE7)</f>
        <v>0.14566833850577296</v>
      </c>
      <c r="BF74">
        <f>[2]load!BF5/SUM([2]load!BF3:BF7)</f>
        <v>0.14519832917268022</v>
      </c>
      <c r="BG74">
        <f>[2]load!BG5/SUM([2]load!BG3:BG7)</f>
        <v>0.13584807009132374</v>
      </c>
      <c r="BH74">
        <f>[2]load!BH5/SUM([2]load!BH3:BH7)</f>
        <v>0.13429206965616935</v>
      </c>
      <c r="BI74">
        <f>[2]load!BI5/SUM([2]load!BI3:BI7)</f>
        <v>0.14149732571620993</v>
      </c>
      <c r="BJ74">
        <f>[2]load!BJ5/SUM([2]load!BJ3:BJ7)</f>
        <v>0.13708244599273564</v>
      </c>
      <c r="BK74">
        <f>[2]load!BK5/SUM([2]load!BK3:BK7)</f>
        <v>0.13411418478682316</v>
      </c>
      <c r="BL74">
        <f>[2]load!BL5/SUM([2]load!BL3:BL7)</f>
        <v>0.13401309136329143</v>
      </c>
      <c r="BM74">
        <f>[2]load!BM5/SUM([2]load!BM3:BM7)</f>
        <v>0.13673011178813638</v>
      </c>
      <c r="BN74">
        <f>[2]load!BN5/SUM([2]load!BN3:BN7)</f>
        <v>0.12936427587286639</v>
      </c>
      <c r="BO74">
        <f>[2]load!BO5/SUM([2]load!BO3:BO7)</f>
        <v>0.13342366983373979</v>
      </c>
      <c r="BP74">
        <f>[2]load!BP5/SUM([2]load!BP3:BP7)</f>
        <v>0.1318189903501856</v>
      </c>
      <c r="BQ74">
        <f>[2]load!BQ5/SUM([2]load!BQ3:BQ7)</f>
        <v>0.12975333299499592</v>
      </c>
      <c r="BR74">
        <f>[2]load!BR5/SUM([2]load!BR3:BR7)</f>
        <v>0.12628250620168741</v>
      </c>
      <c r="BS74">
        <f>[2]load!BS5/SUM([2]load!BS3:BS7)</f>
        <v>0.12999852119595109</v>
      </c>
      <c r="BT74">
        <f>[2]load!BT5/SUM([2]load!BT3:BT7)</f>
        <v>0.12447384753215984</v>
      </c>
      <c r="BU74">
        <f>[2]load!BU5/SUM([2]load!BU3:BU7)</f>
        <v>0.12637303970959163</v>
      </c>
      <c r="BV74">
        <f>[2]load!BV5/SUM([2]load!BV3:BV7)</f>
        <v>0.12113909803246528</v>
      </c>
      <c r="BW74">
        <f>[2]load!BW5/SUM([2]load!BW3:BW7)</f>
        <v>0.11728332332872797</v>
      </c>
      <c r="BX74">
        <f>[2]load!BX5/SUM([2]load!BX3:BX7)</f>
        <v>0.11499256553327385</v>
      </c>
      <c r="BY74">
        <f>[2]load!BY5/SUM([2]load!BY3:BY7)</f>
        <v>0.12154902256659902</v>
      </c>
      <c r="BZ74">
        <f>[2]load!BZ5/SUM([2]load!BZ3:BZ7)</f>
        <v>0.11263077101286523</v>
      </c>
      <c r="CA74">
        <f>[2]load!CA5/SUM([2]load!CA3:CA7)</f>
        <v>0.11608792012169641</v>
      </c>
      <c r="CB74">
        <f>[2]load!CB5/SUM([2]load!CB3:CB7)</f>
        <v>0.11597036202785575</v>
      </c>
      <c r="CC74">
        <f>[2]load!CC5/SUM([2]load!CC3:CC7)</f>
        <v>0.12209357356271329</v>
      </c>
      <c r="CD74">
        <f>[2]load!CD5/SUM([2]load!CD3:CD7)</f>
        <v>0.11300074131906161</v>
      </c>
      <c r="CE74">
        <f>[2]load!CE5/SUM([2]load!CE3:CE7)</f>
        <v>0.11496482608493562</v>
      </c>
      <c r="CF74">
        <f>[2]load!CF5/SUM([2]load!CF3:CF7)</f>
        <v>0.1180414609277088</v>
      </c>
      <c r="CG74">
        <f>[2]load!CG5/SUM([2]load!CG3:CG7)</f>
        <v>0.1210530826188988</v>
      </c>
      <c r="CH74">
        <f>[2]load!CH5/SUM([2]load!CH3:CH7)</f>
        <v>0.11377428743190217</v>
      </c>
      <c r="CI74">
        <f>[2]load!CI5/SUM([2]load!CI3:CI7)</f>
        <v>0.1159160706268552</v>
      </c>
      <c r="CJ74">
        <f>[2]load!CJ5/SUM([2]load!CJ3:CJ7)</f>
        <v>0.11860039684012942</v>
      </c>
      <c r="CK74">
        <f>[2]load!CK5/SUM([2]load!CK3:CK7)</f>
        <v>0.11975325531949725</v>
      </c>
      <c r="CL74">
        <f>[2]load!CL5/SUM([2]load!CL3:CL7)</f>
        <v>0.1121929253582408</v>
      </c>
      <c r="CM74">
        <f>[2]load!CM5/SUM([2]load!CM3:CM7)</f>
        <v>0.11564368987455546</v>
      </c>
      <c r="CN74">
        <f>[2]load!CN5/SUM([2]load!CN3:CN7)</f>
        <v>0.11796322584339342</v>
      </c>
      <c r="CO74">
        <f>[2]load!CO5/SUM([2]load!CO3:CO7)</f>
        <v>0.11851803096618928</v>
      </c>
      <c r="CP74">
        <f>[2]load!CP5/SUM([2]load!CP3:CP7)</f>
        <v>0.11723493451539464</v>
      </c>
      <c r="CQ74">
        <f>[2]load!CQ5/SUM([2]load!CQ3:CQ7)</f>
        <v>0.11530115345410283</v>
      </c>
      <c r="CR74">
        <f>[2]load!CR5/SUM([2]load!CR3:CR7)</f>
        <v>0.11716602225605539</v>
      </c>
      <c r="CS74">
        <f>[2]load!CS5/SUM([2]load!CS3:CS7)</f>
        <v>0.11697332387326796</v>
      </c>
    </row>
    <row r="75" spans="1:97" x14ac:dyDescent="0.25">
      <c r="A75">
        <v>4</v>
      </c>
      <c r="B75">
        <f>[2]load!B6/SUM([2]load!B3:B7)</f>
        <v>0.22532647106563228</v>
      </c>
      <c r="C75">
        <f>[2]load!C6/SUM([2]load!C3:C7)</f>
        <v>0.22657739458075393</v>
      </c>
      <c r="D75">
        <f>[2]load!D6/SUM([2]load!D3:D7)</f>
        <v>0.22237159744974064</v>
      </c>
      <c r="E75">
        <f>[2]load!E6/SUM([2]load!E3:E7)</f>
        <v>0.22167817312000521</v>
      </c>
      <c r="F75">
        <f>[2]load!F6/SUM([2]load!F3:F7)</f>
        <v>0.21981986092071626</v>
      </c>
      <c r="G75">
        <f>[2]load!G6/SUM([2]load!G3:G7)</f>
        <v>0.22449526543880846</v>
      </c>
      <c r="H75">
        <f>[2]load!H6/SUM([2]load!H3:H7)</f>
        <v>0.22130927601313438</v>
      </c>
      <c r="I75">
        <f>[2]load!I6/SUM([2]load!I3:I7)</f>
        <v>0.21280740910439983</v>
      </c>
      <c r="J75">
        <f>[2]load!J6/SUM([2]load!J3:J7)</f>
        <v>0.21756149423201782</v>
      </c>
      <c r="K75">
        <f>[2]load!K6/SUM([2]load!K3:K7)</f>
        <v>0.22241789347185995</v>
      </c>
      <c r="L75">
        <f>[2]load!L6/SUM([2]load!L3:L7)</f>
        <v>0.21524068072373218</v>
      </c>
      <c r="M75">
        <f>[2]load!M6/SUM([2]load!M3:M7)</f>
        <v>0.20823601707594019</v>
      </c>
      <c r="N75">
        <f>[2]load!N6/SUM([2]load!N3:N7)</f>
        <v>0.20025143627650702</v>
      </c>
      <c r="O75">
        <f>[2]load!O6/SUM([2]load!O3:O7)</f>
        <v>0.214632071321332</v>
      </c>
      <c r="P75">
        <f>[2]load!P6/SUM([2]load!P3:P7)</f>
        <v>0.20360376562499841</v>
      </c>
      <c r="Q75">
        <f>[2]load!Q6/SUM([2]load!Q3:Q7)</f>
        <v>0.20355551692312748</v>
      </c>
      <c r="R75">
        <f>[2]load!R6/SUM([2]load!R3:R7)</f>
        <v>0.20428352539331243</v>
      </c>
      <c r="S75">
        <f>[2]load!S6/SUM([2]load!S3:S7)</f>
        <v>0.20235258390175739</v>
      </c>
      <c r="T75">
        <f>[2]load!T6/SUM([2]load!T3:T7)</f>
        <v>0.20749179743064705</v>
      </c>
      <c r="U75">
        <f>[2]load!U6/SUM([2]load!U3:U7)</f>
        <v>0.200052859194261</v>
      </c>
      <c r="V75">
        <f>[2]load!V6/SUM([2]load!V3:V7)</f>
        <v>0.2060714613255672</v>
      </c>
      <c r="W75">
        <f>[2]load!W6/SUM([2]load!W3:W7)</f>
        <v>0.20279756224975753</v>
      </c>
      <c r="X75">
        <f>[2]load!X6/SUM([2]load!X3:X7)</f>
        <v>0.19794305428383674</v>
      </c>
      <c r="Y75">
        <f>[2]load!Y6/SUM([2]load!Y3:Y7)</f>
        <v>0.19788037147521736</v>
      </c>
      <c r="Z75">
        <f>[2]load!Z6/SUM([2]load!Z3:Z7)</f>
        <v>0.1930077584013811</v>
      </c>
      <c r="AA75">
        <f>[2]load!AA6/SUM([2]load!AA3:AA7)</f>
        <v>0.19350219496351054</v>
      </c>
      <c r="AB75">
        <f>[2]load!AB6/SUM([2]load!AB3:AB7)</f>
        <v>0.19312137404936436</v>
      </c>
      <c r="AC75">
        <f>[2]load!AC6/SUM([2]load!AC3:AC7)</f>
        <v>0.21136821152304452</v>
      </c>
      <c r="AD75">
        <f>[2]load!AD6/SUM([2]load!AD3:AD7)</f>
        <v>0.21669808887530442</v>
      </c>
      <c r="AE75">
        <f>[2]load!AE6/SUM([2]load!AE3:AE7)</f>
        <v>0.19209123569631575</v>
      </c>
      <c r="AF75">
        <f>[2]load!AF6/SUM([2]load!AF3:AF7)</f>
        <v>0.20948946543322497</v>
      </c>
      <c r="AG75">
        <f>[2]load!AG6/SUM([2]load!AG3:AG7)</f>
        <v>0.2098247126455465</v>
      </c>
      <c r="AH75">
        <f>[2]load!AH6/SUM([2]load!AH3:AH7)</f>
        <v>0.20187278036863721</v>
      </c>
      <c r="AI75">
        <f>[2]load!AI6/SUM([2]load!AI3:AI7)</f>
        <v>0.20512046398456857</v>
      </c>
      <c r="AJ75">
        <f>[2]load!AJ6/SUM([2]load!AJ3:AJ7)</f>
        <v>0.21694236428473099</v>
      </c>
      <c r="AK75">
        <f>[2]load!AK6/SUM([2]load!AK3:AK7)</f>
        <v>0.20566228516129603</v>
      </c>
      <c r="AL75">
        <f>[2]load!AL6/SUM([2]load!AL3:AL7)</f>
        <v>0.20215057766499006</v>
      </c>
      <c r="AM75">
        <f>[2]load!AM6/SUM([2]load!AM3:AM7)</f>
        <v>0.19914739059020248</v>
      </c>
      <c r="AN75">
        <f>[2]load!AN6/SUM([2]load!AN3:AN7)</f>
        <v>0.1969544753480775</v>
      </c>
      <c r="AO75">
        <f>[2]load!AO6/SUM([2]load!AO3:AO7)</f>
        <v>0.19689019402400473</v>
      </c>
      <c r="AP75">
        <f>[2]load!AP6/SUM([2]load!AP3:AP7)</f>
        <v>0.19728159120686936</v>
      </c>
      <c r="AQ75">
        <f>[2]load!AQ6/SUM([2]load!AQ3:AQ7)</f>
        <v>0.19786389114933733</v>
      </c>
      <c r="AR75">
        <f>[2]load!AR6/SUM([2]load!AR3:AR7)</f>
        <v>0.19783540506356362</v>
      </c>
      <c r="AS75">
        <f>[2]load!AS6/SUM([2]load!AS3:AS7)</f>
        <v>0.19944552839272231</v>
      </c>
      <c r="AT75">
        <f>[2]load!AT6/SUM([2]load!AT3:AT7)</f>
        <v>0.1929896079522567</v>
      </c>
      <c r="AU75">
        <f>[2]load!AU6/SUM([2]load!AU3:AU7)</f>
        <v>0.19295356892574514</v>
      </c>
      <c r="AV75">
        <f>[2]load!AV6/SUM([2]load!AV3:AV7)</f>
        <v>0.19451302335899645</v>
      </c>
      <c r="AW75">
        <f>[2]load!AW6/SUM([2]load!AW3:AW7)</f>
        <v>0.19648538351132269</v>
      </c>
      <c r="AX75">
        <f>[2]load!AX6/SUM([2]load!AX3:AX7)</f>
        <v>0.21564032026371133</v>
      </c>
      <c r="AY75">
        <f>[2]load!AY6/SUM([2]load!AY3:AY7)</f>
        <v>0.21570243173730624</v>
      </c>
      <c r="AZ75">
        <f>[2]load!AZ6/SUM([2]load!AZ3:AZ7)</f>
        <v>0.21088249440545717</v>
      </c>
      <c r="BA75">
        <f>[2]load!BA6/SUM([2]load!BA3:BA7)</f>
        <v>0.20990777372204938</v>
      </c>
      <c r="BB75">
        <f>[2]load!BB6/SUM([2]load!BB3:BB7)</f>
        <v>0.21675708604632343</v>
      </c>
      <c r="BC75">
        <f>[2]load!BC6/SUM([2]load!BC3:BC7)</f>
        <v>0.21599564051045195</v>
      </c>
      <c r="BD75">
        <f>[2]load!BD6/SUM([2]load!BD3:BD7)</f>
        <v>0.20908090200944635</v>
      </c>
      <c r="BE75">
        <f>[2]load!BE6/SUM([2]load!BE3:BE7)</f>
        <v>0.21525181290345394</v>
      </c>
      <c r="BF75">
        <f>[2]load!BF6/SUM([2]load!BF3:BF7)</f>
        <v>0.21193865392468594</v>
      </c>
      <c r="BG75">
        <f>[2]load!BG6/SUM([2]load!BG3:BG7)</f>
        <v>0.21104955033499784</v>
      </c>
      <c r="BH75">
        <f>[2]load!BH6/SUM([2]load!BH3:BH7)</f>
        <v>0.20732100068855996</v>
      </c>
      <c r="BI75">
        <f>[2]load!BI6/SUM([2]load!BI3:BI7)</f>
        <v>0.20987807315359225</v>
      </c>
      <c r="BJ75">
        <f>[2]load!BJ6/SUM([2]load!BJ3:BJ7)</f>
        <v>0.20473610059797109</v>
      </c>
      <c r="BK75">
        <f>[2]load!BK6/SUM([2]load!BK3:BK7)</f>
        <v>0.20845302636111754</v>
      </c>
      <c r="BL75">
        <f>[2]load!BL6/SUM([2]load!BL3:BL7)</f>
        <v>0.20862565877975522</v>
      </c>
      <c r="BM75">
        <f>[2]load!BM6/SUM([2]load!BM3:BM7)</f>
        <v>0.20713928979740115</v>
      </c>
      <c r="BN75">
        <f>[2]load!BN6/SUM([2]load!BN3:BN7)</f>
        <v>0.20148773706665538</v>
      </c>
      <c r="BO75">
        <f>[2]load!BO6/SUM([2]load!BO3:BO7)</f>
        <v>0.20958341585335324</v>
      </c>
      <c r="BP75">
        <f>[2]load!BP6/SUM([2]load!BP3:BP7)</f>
        <v>0.20661329109512258</v>
      </c>
      <c r="BQ75">
        <f>[2]load!BQ6/SUM([2]load!BQ3:BQ7)</f>
        <v>0.20768120637974535</v>
      </c>
      <c r="BR75">
        <f>[2]load!BR6/SUM([2]load!BR3:BR7)</f>
        <v>0.19792885570180493</v>
      </c>
      <c r="BS75">
        <f>[2]load!BS6/SUM([2]load!BS3:BS7)</f>
        <v>0.20486975531690133</v>
      </c>
      <c r="BT75">
        <f>[2]load!BT6/SUM([2]load!BT3:BT7)</f>
        <v>0.20714107035553983</v>
      </c>
      <c r="BU75">
        <f>[2]load!BU6/SUM([2]load!BU3:BU7)</f>
        <v>0.20751315167562157</v>
      </c>
      <c r="BV75">
        <f>[2]load!BV6/SUM([2]load!BV3:BV7)</f>
        <v>0.21178632333012515</v>
      </c>
      <c r="BW75">
        <f>[2]load!BW6/SUM([2]load!BW3:BW7)</f>
        <v>0.21208978977370893</v>
      </c>
      <c r="BX75">
        <f>[2]load!BX6/SUM([2]load!BX3:BX7)</f>
        <v>0.21767689980852301</v>
      </c>
      <c r="BY75">
        <f>[2]load!BY6/SUM([2]load!BY3:BY7)</f>
        <v>0.21019220721524348</v>
      </c>
      <c r="BZ75">
        <f>[2]load!BZ6/SUM([2]load!BZ3:BZ7)</f>
        <v>0.1987839130769761</v>
      </c>
      <c r="CA75">
        <f>[2]load!CA6/SUM([2]load!CA3:CA7)</f>
        <v>0.19689240337317768</v>
      </c>
      <c r="CB75">
        <f>[2]load!CB6/SUM([2]load!CB3:CB7)</f>
        <v>0.20916787242924528</v>
      </c>
      <c r="CC75">
        <f>[2]load!CC6/SUM([2]load!CC3:CC7)</f>
        <v>0.19935210365575454</v>
      </c>
      <c r="CD75">
        <f>[2]load!CD6/SUM([2]load!CD3:CD7)</f>
        <v>0.19490896508332869</v>
      </c>
      <c r="CE75">
        <f>[2]load!CE6/SUM([2]load!CE3:CE7)</f>
        <v>0.1998484349555453</v>
      </c>
      <c r="CF75">
        <f>[2]load!CF6/SUM([2]load!CF3:CF7)</f>
        <v>0.19828849022885853</v>
      </c>
      <c r="CG75">
        <f>[2]load!CG6/SUM([2]load!CG3:CG7)</f>
        <v>0.20018731090182357</v>
      </c>
      <c r="CH75">
        <f>[2]load!CH6/SUM([2]load!CH3:CH7)</f>
        <v>0.20070812253003939</v>
      </c>
      <c r="CI75">
        <f>[2]load!CI6/SUM([2]load!CI3:CI7)</f>
        <v>0.19551213733977924</v>
      </c>
      <c r="CJ75">
        <f>[2]load!CJ6/SUM([2]load!CJ3:CJ7)</f>
        <v>0.19953469201265378</v>
      </c>
      <c r="CK75">
        <f>[2]load!CK6/SUM([2]load!CK3:CK7)</f>
        <v>0.20232430231726878</v>
      </c>
      <c r="CL75">
        <f>[2]load!CL6/SUM([2]load!CL3:CL7)</f>
        <v>0.19856846957954433</v>
      </c>
      <c r="CM75">
        <f>[2]load!CM6/SUM([2]load!CM3:CM7)</f>
        <v>0.20137953710941101</v>
      </c>
      <c r="CN75">
        <f>[2]load!CN6/SUM([2]load!CN3:CN7)</f>
        <v>0.19734259955975753</v>
      </c>
      <c r="CO75">
        <f>[2]load!CO6/SUM([2]load!CO3:CO7)</f>
        <v>0.20297309096920765</v>
      </c>
      <c r="CP75">
        <f>[2]load!CP6/SUM([2]load!CP3:CP7)</f>
        <v>0.20033688638490191</v>
      </c>
      <c r="CQ75">
        <f>[2]load!CQ6/SUM([2]load!CQ3:CQ7)</f>
        <v>0.19677726516412655</v>
      </c>
      <c r="CR75">
        <f>[2]load!CR6/SUM([2]load!CR3:CR7)</f>
        <v>0.19771383682410826</v>
      </c>
      <c r="CS75">
        <f>[2]load!CS6/SUM([2]load!CS3:CS7)</f>
        <v>0.20045369522469064</v>
      </c>
    </row>
    <row r="76" spans="1:97" x14ac:dyDescent="0.25">
      <c r="A76">
        <v>5</v>
      </c>
      <c r="B76">
        <f>[2]load!B7/SUM([2]load!B3:B7)</f>
        <v>0.45720478117237617</v>
      </c>
      <c r="C76">
        <f>[2]load!C7/SUM([2]load!C3:C7)</f>
        <v>0.46941497378687896</v>
      </c>
      <c r="D76">
        <f>[2]load!D7/SUM([2]load!D3:D7)</f>
        <v>0.47237164430243006</v>
      </c>
      <c r="E76">
        <f>[2]load!E7/SUM([2]load!E3:E7)</f>
        <v>0.4713661198805717</v>
      </c>
      <c r="F76">
        <f>[2]load!F7/SUM([2]load!F3:F7)</f>
        <v>0.47044871867832883</v>
      </c>
      <c r="G76">
        <f>[2]load!G7/SUM([2]load!G3:G7)</f>
        <v>0.45615569095798625</v>
      </c>
      <c r="H76">
        <f>[2]load!H7/SUM([2]load!H3:H7)</f>
        <v>0.4674304717684733</v>
      </c>
      <c r="I76">
        <f>[2]load!I7/SUM([2]load!I3:I7)</f>
        <v>0.47962099126875335</v>
      </c>
      <c r="J76">
        <f>[2]load!J7/SUM([2]load!J3:J7)</f>
        <v>0.46823092941679378</v>
      </c>
      <c r="K76">
        <f>[2]load!K7/SUM([2]load!K3:K7)</f>
        <v>0.46566709268701506</v>
      </c>
      <c r="L76">
        <f>[2]load!L7/SUM([2]load!L3:L7)</f>
        <v>0.4741929072140918</v>
      </c>
      <c r="M76">
        <f>[2]load!M7/SUM([2]load!M3:M7)</f>
        <v>0.48240927283761442</v>
      </c>
      <c r="N76">
        <f>[2]load!N7/SUM([2]load!N3:N7)</f>
        <v>0.4745187226568704</v>
      </c>
      <c r="O76">
        <f>[2]load!O7/SUM([2]load!O3:O7)</f>
        <v>0.47672990924957065</v>
      </c>
      <c r="P76">
        <f>[2]load!P7/SUM([2]load!P3:P7)</f>
        <v>0.48400805376732675</v>
      </c>
      <c r="Q76">
        <f>[2]load!Q7/SUM([2]load!Q3:Q7)</f>
        <v>0.48282762511665445</v>
      </c>
      <c r="R76">
        <f>[2]load!R7/SUM([2]load!R3:R7)</f>
        <v>0.47324008829934938</v>
      </c>
      <c r="S76">
        <f>[2]load!S7/SUM([2]load!S3:S7)</f>
        <v>0.48593997656066701</v>
      </c>
      <c r="T76">
        <f>[2]load!T7/SUM([2]load!T3:T7)</f>
        <v>0.47946629479815162</v>
      </c>
      <c r="U76">
        <f>[2]load!U7/SUM([2]load!U3:U7)</f>
        <v>0.48680010694104503</v>
      </c>
      <c r="V76">
        <f>[2]load!V7/SUM([2]load!V3:V7)</f>
        <v>0.47181426854887842</v>
      </c>
      <c r="W76">
        <f>[2]load!W7/SUM([2]load!W3:W7)</f>
        <v>0.48649451596572696</v>
      </c>
      <c r="X76">
        <f>[2]load!X7/SUM([2]load!X3:X7)</f>
        <v>0.48973402535208227</v>
      </c>
      <c r="Y76">
        <f>[2]load!Y7/SUM([2]load!Y3:Y7)</f>
        <v>0.49250303909796023</v>
      </c>
      <c r="Z76">
        <f>[2]load!Z7/SUM([2]load!Z3:Z7)</f>
        <v>0.51642162083222942</v>
      </c>
      <c r="AA76">
        <f>[2]load!AA7/SUM([2]load!AA3:AA7)</f>
        <v>0.49565468516452044</v>
      </c>
      <c r="AB76">
        <f>[2]load!AB7/SUM([2]load!AB3:AB7)</f>
        <v>0.48822394815829701</v>
      </c>
      <c r="AC76">
        <f>[2]load!AC7/SUM([2]load!AC3:AC7)</f>
        <v>0.47264450103773181</v>
      </c>
      <c r="AD76">
        <f>[2]load!AD7/SUM([2]load!AD3:AD7)</f>
        <v>0.50057569189514484</v>
      </c>
      <c r="AE76">
        <f>[2]load!AE7/SUM([2]load!AE3:AE7)</f>
        <v>0.49730653795860613</v>
      </c>
      <c r="AF76">
        <f>[2]load!AF7/SUM([2]load!AF3:AF7)</f>
        <v>0.4856959082649448</v>
      </c>
      <c r="AG76">
        <f>[2]load!AG7/SUM([2]load!AG3:AG7)</f>
        <v>0.46249846461347083</v>
      </c>
      <c r="AH76">
        <f>[2]load!AH7/SUM([2]load!AH3:AH7)</f>
        <v>0.49268383639408142</v>
      </c>
      <c r="AI76">
        <f>[2]load!AI7/SUM([2]load!AI3:AI7)</f>
        <v>0.47991198888751863</v>
      </c>
      <c r="AJ76">
        <f>[2]load!AJ7/SUM([2]load!AJ3:AJ7)</f>
        <v>0.47779264376090247</v>
      </c>
      <c r="AK76">
        <f>[2]load!AK7/SUM([2]load!AK3:AK7)</f>
        <v>0.47287634450867377</v>
      </c>
      <c r="AL76">
        <f>[2]load!AL7/SUM([2]load!AL3:AL7)</f>
        <v>0.48866412010604504</v>
      </c>
      <c r="AM76">
        <f>[2]load!AM7/SUM([2]load!AM3:AM7)</f>
        <v>0.48314209914540462</v>
      </c>
      <c r="AN76">
        <f>[2]load!AN7/SUM([2]load!AN3:AN7)</f>
        <v>0.48386678559838564</v>
      </c>
      <c r="AO76">
        <f>[2]load!AO7/SUM([2]load!AO3:AO7)</f>
        <v>0.48729299633925388</v>
      </c>
      <c r="AP76">
        <f>[2]load!AP7/SUM([2]load!AP3:AP7)</f>
        <v>0.49105363881194908</v>
      </c>
      <c r="AQ76">
        <f>[2]load!AQ7/SUM([2]load!AQ3:AQ7)</f>
        <v>0.4876547905804563</v>
      </c>
      <c r="AR76">
        <f>[2]load!AR7/SUM([2]load!AR3:AR7)</f>
        <v>0.48424981113605919</v>
      </c>
      <c r="AS76">
        <f>[2]load!AS7/SUM([2]load!AS3:AS7)</f>
        <v>0.48659263449750195</v>
      </c>
      <c r="AT76">
        <f>[2]load!AT7/SUM([2]load!AT3:AT7)</f>
        <v>0.49474721730348853</v>
      </c>
      <c r="AU76">
        <f>[2]load!AU7/SUM([2]load!AU3:AU7)</f>
        <v>0.49375937682921223</v>
      </c>
      <c r="AV76">
        <f>[2]load!AV7/SUM([2]load!AV3:AV7)</f>
        <v>0.49090504739736229</v>
      </c>
      <c r="AW76">
        <f>[2]load!AW7/SUM([2]load!AW3:AW7)</f>
        <v>0.49312475266403116</v>
      </c>
      <c r="AX76">
        <f>[2]load!AX7/SUM([2]load!AX3:AX7)</f>
        <v>0.45306329924620808</v>
      </c>
      <c r="AY76">
        <f>[2]load!AY7/SUM([2]load!AY3:AY7)</f>
        <v>0.45460081111789125</v>
      </c>
      <c r="AZ76">
        <f>[2]load!AZ7/SUM([2]load!AZ3:AZ7)</f>
        <v>0.46253893053764944</v>
      </c>
      <c r="BA76">
        <f>[2]load!BA7/SUM([2]load!BA3:BA7)</f>
        <v>0.45520597064820068</v>
      </c>
      <c r="BB76">
        <f>[2]load!BB7/SUM([2]load!BB3:BB7)</f>
        <v>0.45196404707448284</v>
      </c>
      <c r="BC76">
        <f>[2]load!BC7/SUM([2]load!BC3:BC7)</f>
        <v>0.46174048698937259</v>
      </c>
      <c r="BD76">
        <f>[2]load!BD7/SUM([2]load!BD3:BD7)</f>
        <v>0.46140981408391635</v>
      </c>
      <c r="BE76">
        <f>[2]load!BE7/SUM([2]load!BE3:BE7)</f>
        <v>0.45275329914650608</v>
      </c>
      <c r="BF76">
        <f>[2]load!BF7/SUM([2]load!BF3:BF7)</f>
        <v>0.45391090673477963</v>
      </c>
      <c r="BG76">
        <f>[2]load!BG7/SUM([2]load!BG3:BG7)</f>
        <v>0.46968805339701164</v>
      </c>
      <c r="BH76">
        <f>[2]load!BH7/SUM([2]load!BH3:BH7)</f>
        <v>0.47324323848855776</v>
      </c>
      <c r="BI76">
        <f>[2]load!BI7/SUM([2]load!BI3:BI7)</f>
        <v>0.46472410219995114</v>
      </c>
      <c r="BJ76">
        <f>[2]load!BJ7/SUM([2]load!BJ3:BJ7)</f>
        <v>0.46401164025499536</v>
      </c>
      <c r="BK76">
        <f>[2]load!BK7/SUM([2]load!BK3:BK7)</f>
        <v>0.47051074771475598</v>
      </c>
      <c r="BL76">
        <f>[2]load!BL7/SUM([2]load!BL3:BL7)</f>
        <v>0.46860646938534783</v>
      </c>
      <c r="BM76">
        <f>[2]load!BM7/SUM([2]load!BM3:BM7)</f>
        <v>0.46774289046553913</v>
      </c>
      <c r="BN76">
        <f>[2]load!BN7/SUM([2]load!BN3:BN7)</f>
        <v>0.47210383792415533</v>
      </c>
      <c r="BO76">
        <f>[2]load!BO7/SUM([2]load!BO3:BO7)</f>
        <v>0.4629860154232105</v>
      </c>
      <c r="BP76">
        <f>[2]load!BP7/SUM([2]load!BP3:BP7)</f>
        <v>0.46842932220579064</v>
      </c>
      <c r="BQ76">
        <f>[2]load!BQ7/SUM([2]load!BQ3:BQ7)</f>
        <v>0.47131807742789833</v>
      </c>
      <c r="BR76">
        <f>[2]load!BR7/SUM([2]load!BR3:BR7)</f>
        <v>0.4788269194806038</v>
      </c>
      <c r="BS76">
        <f>[2]load!BS7/SUM([2]load!BS3:BS7)</f>
        <v>0.47101615810911091</v>
      </c>
      <c r="BT76">
        <f>[2]load!BT7/SUM([2]load!BT3:BT7)</f>
        <v>0.4765243223485624</v>
      </c>
      <c r="BU76">
        <f>[2]load!BU7/SUM([2]load!BU3:BU7)</f>
        <v>0.47407135317589072</v>
      </c>
      <c r="BV76">
        <f>[2]load!BV7/SUM([2]load!BV3:BV7)</f>
        <v>0.46434684471113108</v>
      </c>
      <c r="BW76">
        <f>[2]load!BW7/SUM([2]load!BW3:BW7)</f>
        <v>0.47438900091797692</v>
      </c>
      <c r="BX76">
        <f>[2]load!BX7/SUM([2]load!BX3:BX7)</f>
        <v>0.46911211515083834</v>
      </c>
      <c r="BY76">
        <f>[2]load!BY7/SUM([2]load!BY3:BY7)</f>
        <v>0.47477401363407923</v>
      </c>
      <c r="BZ76">
        <f>[2]load!BZ7/SUM([2]load!BZ3:BZ7)</f>
        <v>0.48860300852101135</v>
      </c>
      <c r="CA76">
        <f>[2]load!CA7/SUM([2]load!CA3:CA7)</f>
        <v>0.48986165123724262</v>
      </c>
      <c r="CB76">
        <f>[2]load!CB7/SUM([2]load!CB3:CB7)</f>
        <v>0.47711489524038819</v>
      </c>
      <c r="CC76">
        <f>[2]load!CC7/SUM([2]load!CC3:CC7)</f>
        <v>0.48448290452237308</v>
      </c>
      <c r="CD76">
        <f>[2]load!CD7/SUM([2]load!CD3:CD7)</f>
        <v>0.49513283465600344</v>
      </c>
      <c r="CE76">
        <f>[2]load!CE7/SUM([2]load!CE3:CE7)</f>
        <v>0.48658487410922274</v>
      </c>
      <c r="CF76">
        <f>[2]load!CF7/SUM([2]load!CF3:CF7)</f>
        <v>0.48140824500554041</v>
      </c>
      <c r="CG76">
        <f>[2]load!CG7/SUM([2]load!CG3:CG7)</f>
        <v>0.4814952874393808</v>
      </c>
      <c r="CH76">
        <f>[2]load!CH7/SUM([2]load!CH3:CH7)</f>
        <v>0.48883164953714842</v>
      </c>
      <c r="CI76">
        <f>[2]load!CI7/SUM([2]load!CI3:CI7)</f>
        <v>0.48833141171110112</v>
      </c>
      <c r="CJ76">
        <f>[2]load!CJ7/SUM([2]load!CJ3:CJ7)</f>
        <v>0.48158655639197212</v>
      </c>
      <c r="CK76">
        <f>[2]load!CK7/SUM([2]load!CK3:CK7)</f>
        <v>0.48366774454036116</v>
      </c>
      <c r="CL76">
        <f>[2]load!CL7/SUM([2]load!CL3:CL7)</f>
        <v>0.49318723902752992</v>
      </c>
      <c r="CM76">
        <f>[2]load!CM7/SUM([2]load!CM3:CM7)</f>
        <v>0.48584989916871479</v>
      </c>
      <c r="CN76">
        <f>[2]load!CN7/SUM([2]load!CN3:CN7)</f>
        <v>0.48460496763096234</v>
      </c>
      <c r="CO76">
        <f>[2]load!CO7/SUM([2]load!CO3:CO7)</f>
        <v>0.4817153110872765</v>
      </c>
      <c r="CP76">
        <f>[2]load!CP7/SUM([2]load!CP3:CP7)</f>
        <v>0.48827291732690348</v>
      </c>
      <c r="CQ76">
        <f>[2]load!CQ7/SUM([2]load!CQ3:CQ7)</f>
        <v>0.4903764657050691</v>
      </c>
      <c r="CR76">
        <f>[2]load!CR7/SUM([2]load!CR3:CR7)</f>
        <v>0.4885634771777323</v>
      </c>
      <c r="CS76">
        <f>[2]load!CS7/SUM([2]load!CS3:CS7)</f>
        <v>0.49008473976672562</v>
      </c>
    </row>
    <row r="78" spans="1:97" x14ac:dyDescent="0.25">
      <c r="B78">
        <f>SUM(B4:CS4)</f>
        <v>3102.1707867499999</v>
      </c>
    </row>
    <row r="79" spans="1:97" x14ac:dyDescent="0.25">
      <c r="B79">
        <f>SUM(B5:CS5)</f>
        <v>3632.9734144499994</v>
      </c>
    </row>
    <row r="80" spans="1:97" x14ac:dyDescent="0.25">
      <c r="B80">
        <f>SUM(B6:CS6)</f>
        <v>3348.6836650599998</v>
      </c>
    </row>
    <row r="81" spans="1:97" x14ac:dyDescent="0.25">
      <c r="B81">
        <f>SUM(B7:CS7)</f>
        <v>3681.82941119</v>
      </c>
    </row>
    <row r="82" spans="1:97" x14ac:dyDescent="0.25">
      <c r="B82">
        <f>SUM(B8:CS8)</f>
        <v>3643.0335985400011</v>
      </c>
    </row>
    <row r="84" spans="1:97" x14ac:dyDescent="0.25">
      <c r="A84" t="s">
        <v>59</v>
      </c>
      <c r="B84">
        <f>B72*$B$78</f>
        <v>390.97349381881082</v>
      </c>
      <c r="C84">
        <f t="shared" ref="C84:BN84" si="40">C72*$B$78</f>
        <v>378.1587129481747</v>
      </c>
      <c r="D84">
        <f t="shared" si="40"/>
        <v>375.49934842169824</v>
      </c>
      <c r="E84">
        <f t="shared" si="40"/>
        <v>379.52235389299398</v>
      </c>
      <c r="F84">
        <f t="shared" si="40"/>
        <v>386.66981675494179</v>
      </c>
      <c r="G84">
        <f t="shared" si="40"/>
        <v>398.77422046042989</v>
      </c>
      <c r="H84">
        <f t="shared" si="40"/>
        <v>382.53292986009171</v>
      </c>
      <c r="I84">
        <f t="shared" si="40"/>
        <v>377.28140644969932</v>
      </c>
      <c r="J84">
        <f t="shared" si="40"/>
        <v>391.21018486382644</v>
      </c>
      <c r="K84">
        <f t="shared" si="40"/>
        <v>387.231562585929</v>
      </c>
      <c r="L84">
        <f t="shared" si="40"/>
        <v>384.4000595443012</v>
      </c>
      <c r="M84">
        <f t="shared" si="40"/>
        <v>380.02337975476519</v>
      </c>
      <c r="N84">
        <f t="shared" si="40"/>
        <v>396.21840472950186</v>
      </c>
      <c r="O84">
        <f t="shared" si="40"/>
        <v>383.82002855538502</v>
      </c>
      <c r="P84">
        <f t="shared" si="40"/>
        <v>383.06904771630627</v>
      </c>
      <c r="Q84">
        <f t="shared" si="40"/>
        <v>376.40811274941188</v>
      </c>
      <c r="R84">
        <f t="shared" si="40"/>
        <v>396.18161491292886</v>
      </c>
      <c r="S84">
        <f t="shared" si="40"/>
        <v>381.66430814604291</v>
      </c>
      <c r="T84">
        <f t="shared" si="40"/>
        <v>378.36060196430202</v>
      </c>
      <c r="U84">
        <f t="shared" si="40"/>
        <v>370.24215906079792</v>
      </c>
      <c r="V84">
        <f t="shared" si="40"/>
        <v>391.56430690328312</v>
      </c>
      <c r="W84">
        <f t="shared" si="40"/>
        <v>378.45034658268082</v>
      </c>
      <c r="X84">
        <f t="shared" si="40"/>
        <v>369.17887319905901</v>
      </c>
      <c r="Y84">
        <f t="shared" si="40"/>
        <v>360.07326975295888</v>
      </c>
      <c r="Z84">
        <f t="shared" si="40"/>
        <v>325.76484976003962</v>
      </c>
      <c r="AA84">
        <f t="shared" si="40"/>
        <v>354.752087912197</v>
      </c>
      <c r="AB84">
        <f t="shared" si="40"/>
        <v>366.21781797289589</v>
      </c>
      <c r="AC84">
        <f t="shared" si="40"/>
        <v>357.05174771604891</v>
      </c>
      <c r="AD84">
        <f t="shared" si="40"/>
        <v>322.13248392676195</v>
      </c>
      <c r="AE84">
        <f t="shared" si="40"/>
        <v>362.04204719294734</v>
      </c>
      <c r="AF84">
        <f t="shared" si="40"/>
        <v>346.78590122082625</v>
      </c>
      <c r="AG84">
        <f t="shared" si="40"/>
        <v>376.35772921700976</v>
      </c>
      <c r="AH84">
        <f t="shared" si="40"/>
        <v>356.12042363834291</v>
      </c>
      <c r="AI84">
        <f t="shared" si="40"/>
        <v>362.31655585375285</v>
      </c>
      <c r="AJ84">
        <f t="shared" si="40"/>
        <v>346.7856983984509</v>
      </c>
      <c r="AK84">
        <f t="shared" si="40"/>
        <v>375.9626366914398</v>
      </c>
      <c r="AL84">
        <f t="shared" si="40"/>
        <v>355.85753674331698</v>
      </c>
      <c r="AM84">
        <f t="shared" si="40"/>
        <v>377.71184607142993</v>
      </c>
      <c r="AN84">
        <f t="shared" si="40"/>
        <v>383.45524112261046</v>
      </c>
      <c r="AO84">
        <f t="shared" si="40"/>
        <v>375.6305242800853</v>
      </c>
      <c r="AP84">
        <f t="shared" si="40"/>
        <v>360.15828824538568</v>
      </c>
      <c r="AQ84">
        <f t="shared" si="40"/>
        <v>372.8401130748087</v>
      </c>
      <c r="AR84">
        <f t="shared" si="40"/>
        <v>375.05276371048882</v>
      </c>
      <c r="AS84">
        <f t="shared" si="40"/>
        <v>365.30877253823257</v>
      </c>
      <c r="AT84">
        <f t="shared" si="40"/>
        <v>356.80054378812099</v>
      </c>
      <c r="AU84">
        <f t="shared" si="40"/>
        <v>368.31820200276042</v>
      </c>
      <c r="AV84">
        <f t="shared" si="40"/>
        <v>369.2871993622208</v>
      </c>
      <c r="AW84">
        <f t="shared" si="40"/>
        <v>359.1489741556303</v>
      </c>
      <c r="AX84">
        <f t="shared" si="40"/>
        <v>374.47310077550082</v>
      </c>
      <c r="AY84">
        <f t="shared" si="40"/>
        <v>366.96717752671714</v>
      </c>
      <c r="AZ84">
        <f t="shared" si="40"/>
        <v>360.95613428822361</v>
      </c>
      <c r="BA84">
        <f t="shared" si="40"/>
        <v>369.46964250446189</v>
      </c>
      <c r="BB84">
        <f t="shared" si="40"/>
        <v>373.06264012700598</v>
      </c>
      <c r="BC84">
        <f t="shared" si="40"/>
        <v>367.17880982657198</v>
      </c>
      <c r="BD84">
        <f t="shared" si="40"/>
        <v>371.49185277433003</v>
      </c>
      <c r="BE84">
        <f t="shared" si="40"/>
        <v>376.71725833602363</v>
      </c>
      <c r="BF84">
        <f t="shared" si="40"/>
        <v>379.84682200062713</v>
      </c>
      <c r="BG84">
        <f t="shared" si="40"/>
        <v>363.8790185721918</v>
      </c>
      <c r="BH84">
        <f t="shared" si="40"/>
        <v>364.55111903525699</v>
      </c>
      <c r="BI84">
        <f t="shared" si="40"/>
        <v>368.24033659829058</v>
      </c>
      <c r="BJ84">
        <f t="shared" si="40"/>
        <v>388.50908964147868</v>
      </c>
      <c r="BK84">
        <f t="shared" si="40"/>
        <v>369.16974964109124</v>
      </c>
      <c r="BL84">
        <f t="shared" si="40"/>
        <v>372.5212560503258</v>
      </c>
      <c r="BM84">
        <f t="shared" si="40"/>
        <v>371.67886371098854</v>
      </c>
      <c r="BN84">
        <f t="shared" si="40"/>
        <v>383.46343005550006</v>
      </c>
      <c r="BO84">
        <f t="shared" ref="BO84:CS84" si="41">BO72*$B$78</f>
        <v>385.02561205716097</v>
      </c>
      <c r="BP84">
        <f t="shared" si="41"/>
        <v>378.70734226159971</v>
      </c>
      <c r="BQ84">
        <f t="shared" si="41"/>
        <v>371.86608442247217</v>
      </c>
      <c r="BR84">
        <f t="shared" si="41"/>
        <v>381.60851331405337</v>
      </c>
      <c r="BS84">
        <f t="shared" si="41"/>
        <v>382.33549495389894</v>
      </c>
      <c r="BT84">
        <f t="shared" si="41"/>
        <v>371.49008390694229</v>
      </c>
      <c r="BU84">
        <f t="shared" si="41"/>
        <v>368.07395856834273</v>
      </c>
      <c r="BV84">
        <f t="shared" si="41"/>
        <v>400.41737028362434</v>
      </c>
      <c r="BW84">
        <f t="shared" si="41"/>
        <v>385.78704563531221</v>
      </c>
      <c r="BX84">
        <f t="shared" si="41"/>
        <v>389.71248242465617</v>
      </c>
      <c r="BY84">
        <f t="shared" si="41"/>
        <v>380.90985567231724</v>
      </c>
      <c r="BZ84">
        <f t="shared" si="41"/>
        <v>388.57697872643632</v>
      </c>
      <c r="CA84">
        <f t="shared" si="41"/>
        <v>379.49206019797828</v>
      </c>
      <c r="CB84">
        <f t="shared" si="41"/>
        <v>386.94037533527819</v>
      </c>
      <c r="CC84">
        <f t="shared" si="41"/>
        <v>378.26959813383854</v>
      </c>
      <c r="CD84">
        <f t="shared" si="41"/>
        <v>377.28785688605359</v>
      </c>
      <c r="CE84">
        <f t="shared" si="41"/>
        <v>384.17312636183772</v>
      </c>
      <c r="CF84">
        <f t="shared" si="41"/>
        <v>394.12647324748048</v>
      </c>
      <c r="CG84">
        <f t="shared" si="41"/>
        <v>382.30809859654488</v>
      </c>
      <c r="CH84">
        <f t="shared" si="41"/>
        <v>381.21261518493958</v>
      </c>
      <c r="CI84">
        <f t="shared" si="41"/>
        <v>385.18113139060114</v>
      </c>
      <c r="CJ84">
        <f t="shared" si="41"/>
        <v>385.21363248288532</v>
      </c>
      <c r="CK84">
        <f t="shared" si="41"/>
        <v>371.56963274055147</v>
      </c>
      <c r="CL84">
        <f t="shared" si="41"/>
        <v>376.20512656002819</v>
      </c>
      <c r="CM84">
        <f t="shared" si="41"/>
        <v>377.43671114623606</v>
      </c>
      <c r="CN84">
        <f t="shared" si="41"/>
        <v>382.11856327835937</v>
      </c>
      <c r="CO84">
        <f t="shared" si="41"/>
        <v>373.00530958894177</v>
      </c>
      <c r="CP84">
        <f t="shared" si="41"/>
        <v>372.12672149799971</v>
      </c>
      <c r="CQ84">
        <f t="shared" si="41"/>
        <v>373.38660296847183</v>
      </c>
      <c r="CR84">
        <f t="shared" si="41"/>
        <v>370.99252004271835</v>
      </c>
      <c r="CS84">
        <f t="shared" si="41"/>
        <v>359.81463468040869</v>
      </c>
    </row>
    <row r="85" spans="1:97" x14ac:dyDescent="0.25">
      <c r="A85" t="s">
        <v>60</v>
      </c>
      <c r="B85">
        <f>B73*$B$79</f>
        <v>264.1652723220987</v>
      </c>
      <c r="C85">
        <f>C73*$B$79</f>
        <v>262.53490474073709</v>
      </c>
      <c r="D85">
        <f t="shared" ref="D85:BO85" si="42">D73*$B$79</f>
        <v>254.8115353127591</v>
      </c>
      <c r="E85">
        <f t="shared" si="42"/>
        <v>257.65806365517972</v>
      </c>
      <c r="F85">
        <f t="shared" si="42"/>
        <v>265.09331842707081</v>
      </c>
      <c r="G85">
        <f t="shared" si="42"/>
        <v>254.41446336533949</v>
      </c>
      <c r="H85">
        <f t="shared" si="42"/>
        <v>263.23645733275032</v>
      </c>
      <c r="I85">
        <f t="shared" si="42"/>
        <v>265.27026927614776</v>
      </c>
      <c r="J85">
        <f t="shared" si="42"/>
        <v>268.05085747396117</v>
      </c>
      <c r="K85">
        <f t="shared" si="42"/>
        <v>258.92782909987466</v>
      </c>
      <c r="L85">
        <f t="shared" si="42"/>
        <v>263.99407004306755</v>
      </c>
      <c r="M85">
        <f t="shared" si="42"/>
        <v>265.94651670884656</v>
      </c>
      <c r="N85">
        <f t="shared" si="42"/>
        <v>274.29245681087758</v>
      </c>
      <c r="O85">
        <f t="shared" si="42"/>
        <v>261.24020411636741</v>
      </c>
      <c r="P85">
        <f t="shared" si="42"/>
        <v>269.75041648288737</v>
      </c>
      <c r="Q85">
        <f t="shared" si="42"/>
        <v>275.6732673492856</v>
      </c>
      <c r="R85">
        <f t="shared" si="42"/>
        <v>268.78034691175105</v>
      </c>
      <c r="S85">
        <f t="shared" si="42"/>
        <v>265.96790214636536</v>
      </c>
      <c r="T85">
        <f t="shared" si="42"/>
        <v>271.00557899607111</v>
      </c>
      <c r="U85">
        <f t="shared" si="42"/>
        <v>276.70472317114991</v>
      </c>
      <c r="V85">
        <f t="shared" si="42"/>
        <v>268.5848730454457</v>
      </c>
      <c r="W85">
        <f t="shared" si="42"/>
        <v>264.03549967415199</v>
      </c>
      <c r="X85">
        <f t="shared" si="42"/>
        <v>277.02771656867247</v>
      </c>
      <c r="Y85">
        <f t="shared" si="42"/>
        <v>276.95050514364215</v>
      </c>
      <c r="Z85">
        <f t="shared" si="42"/>
        <v>241.29366260281824</v>
      </c>
      <c r="AA85">
        <f t="shared" si="42"/>
        <v>248.08920386741769</v>
      </c>
      <c r="AB85">
        <f t="shared" si="42"/>
        <v>246.25311941103166</v>
      </c>
      <c r="AC85">
        <f t="shared" si="42"/>
        <v>245.96837148801526</v>
      </c>
      <c r="AD85">
        <f t="shared" si="42"/>
        <v>244.09493153793309</v>
      </c>
      <c r="AE85">
        <f t="shared" si="42"/>
        <v>249.314113380664</v>
      </c>
      <c r="AF85">
        <f t="shared" si="42"/>
        <v>248.57435248200784</v>
      </c>
      <c r="AG85">
        <f t="shared" si="42"/>
        <v>250.75722314555583</v>
      </c>
      <c r="AH85">
        <f t="shared" si="42"/>
        <v>255.56189591649184</v>
      </c>
      <c r="AI85">
        <f t="shared" si="42"/>
        <v>256.52545553823978</v>
      </c>
      <c r="AJ85">
        <f t="shared" si="42"/>
        <v>246.96590871906577</v>
      </c>
      <c r="AK85">
        <f t="shared" si="42"/>
        <v>256.28093974076006</v>
      </c>
      <c r="AL85">
        <f t="shared" si="42"/>
        <v>269.38031789504475</v>
      </c>
      <c r="AM85">
        <f t="shared" si="42"/>
        <v>274.6342445196068</v>
      </c>
      <c r="AN85">
        <f t="shared" si="42"/>
        <v>275.98434825053909</v>
      </c>
      <c r="AO85">
        <f t="shared" si="42"/>
        <v>275.84788681326751</v>
      </c>
      <c r="AP85">
        <f t="shared" si="42"/>
        <v>273.65700901928909</v>
      </c>
      <c r="AQ85">
        <f t="shared" si="42"/>
        <v>275.83546114036716</v>
      </c>
      <c r="AR85">
        <f t="shared" si="42"/>
        <v>277.12996653873523</v>
      </c>
      <c r="AS85">
        <f t="shared" si="42"/>
        <v>277.20493626038063</v>
      </c>
      <c r="AT85">
        <f t="shared" si="42"/>
        <v>277.48899524248748</v>
      </c>
      <c r="AU85">
        <f t="shared" si="42"/>
        <v>276.4074137455483</v>
      </c>
      <c r="AV85">
        <f t="shared" si="42"/>
        <v>275.30016242229209</v>
      </c>
      <c r="AW85">
        <f t="shared" si="42"/>
        <v>278.39123469971906</v>
      </c>
      <c r="AX85">
        <f t="shared" si="42"/>
        <v>251.83734738262984</v>
      </c>
      <c r="AY85">
        <f t="shared" si="42"/>
        <v>237.34725874438794</v>
      </c>
      <c r="AZ85">
        <f t="shared" si="42"/>
        <v>239.85503759169228</v>
      </c>
      <c r="BA85">
        <f t="shared" si="42"/>
        <v>241.75113727131782</v>
      </c>
      <c r="BB85">
        <f t="shared" si="42"/>
        <v>240.02471159224615</v>
      </c>
      <c r="BC85">
        <f t="shared" si="42"/>
        <v>232.64910327291437</v>
      </c>
      <c r="BD85">
        <f t="shared" si="42"/>
        <v>240.45108421710654</v>
      </c>
      <c r="BE85">
        <f t="shared" si="42"/>
        <v>235.74324410352742</v>
      </c>
      <c r="BF85">
        <f t="shared" si="42"/>
        <v>241.61678300938499</v>
      </c>
      <c r="BG85">
        <f t="shared" si="42"/>
        <v>240.19816474356492</v>
      </c>
      <c r="BH85">
        <f t="shared" si="42"/>
        <v>245.69380032958489</v>
      </c>
      <c r="BI85">
        <f t="shared" si="42"/>
        <v>236.85684807831234</v>
      </c>
      <c r="BJ85">
        <f t="shared" si="42"/>
        <v>250.42811839515244</v>
      </c>
      <c r="BK85">
        <f t="shared" si="42"/>
        <v>246.74558861940079</v>
      </c>
      <c r="BL85">
        <f t="shared" si="42"/>
        <v>249.47890983016671</v>
      </c>
      <c r="BM85">
        <f t="shared" si="42"/>
        <v>249.13187654118309</v>
      </c>
      <c r="BN85">
        <f t="shared" si="42"/>
        <v>266.77951103474146</v>
      </c>
      <c r="BO85">
        <f t="shared" si="42"/>
        <v>253.91577961467181</v>
      </c>
      <c r="BP85">
        <f t="shared" ref="BP85:CS85" si="43">BP73*$B$79</f>
        <v>258.15990192213729</v>
      </c>
      <c r="BQ85">
        <f t="shared" si="43"/>
        <v>259.30174523767778</v>
      </c>
      <c r="BR85">
        <f t="shared" si="43"/>
        <v>268.65234882142818</v>
      </c>
      <c r="BS85">
        <f t="shared" si="43"/>
        <v>257.46097660681863</v>
      </c>
      <c r="BT85">
        <f t="shared" si="43"/>
        <v>261.97046277040721</v>
      </c>
      <c r="BU85">
        <f t="shared" si="43"/>
        <v>266.63120606405641</v>
      </c>
      <c r="BV85">
        <f t="shared" si="43"/>
        <v>267.57294817905699</v>
      </c>
      <c r="BW85">
        <f t="shared" si="43"/>
        <v>261.12917633177659</v>
      </c>
      <c r="BX85">
        <f t="shared" si="43"/>
        <v>263.72729612678262</v>
      </c>
      <c r="BY85">
        <f t="shared" si="43"/>
        <v>256.83884093693524</v>
      </c>
      <c r="BZ85">
        <f t="shared" si="43"/>
        <v>271.46525005052791</v>
      </c>
      <c r="CA85">
        <f t="shared" si="43"/>
        <v>271.84411838121787</v>
      </c>
      <c r="CB85">
        <f t="shared" si="43"/>
        <v>265.26060396412191</v>
      </c>
      <c r="CC85">
        <f t="shared" si="43"/>
        <v>262.06219085759403</v>
      </c>
      <c r="CD85">
        <f t="shared" si="43"/>
        <v>273.69682381629758</v>
      </c>
      <c r="CE85">
        <f t="shared" si="43"/>
        <v>271.60752061512284</v>
      </c>
      <c r="CF85">
        <f t="shared" si="43"/>
        <v>273.24754907784285</v>
      </c>
      <c r="CG85">
        <f t="shared" si="43"/>
        <v>268.93239901038442</v>
      </c>
      <c r="CH85">
        <f t="shared" si="43"/>
        <v>268.11409326668837</v>
      </c>
      <c r="CI85">
        <f t="shared" si="43"/>
        <v>276.37972218415501</v>
      </c>
      <c r="CJ85">
        <f t="shared" si="43"/>
        <v>276.47962003825347</v>
      </c>
      <c r="CK85">
        <f t="shared" si="43"/>
        <v>270.57441591225796</v>
      </c>
      <c r="CL85">
        <f t="shared" si="43"/>
        <v>271.67300526066049</v>
      </c>
      <c r="CM85">
        <f t="shared" si="43"/>
        <v>274.13797942311231</v>
      </c>
      <c r="CN85">
        <f t="shared" si="43"/>
        <v>279.41710785107563</v>
      </c>
      <c r="CO85">
        <f t="shared" si="43"/>
        <v>278.11672908188154</v>
      </c>
      <c r="CP85">
        <f t="shared" si="43"/>
        <v>269.56075693386236</v>
      </c>
      <c r="CQ85">
        <f t="shared" si="43"/>
        <v>280.40055024313006</v>
      </c>
      <c r="CR85">
        <f t="shared" si="43"/>
        <v>279.61325752330492</v>
      </c>
      <c r="CS85">
        <f t="shared" si="43"/>
        <v>277.92328431265088</v>
      </c>
    </row>
    <row r="86" spans="1:97" x14ac:dyDescent="0.25">
      <c r="A86" t="s">
        <v>61</v>
      </c>
      <c r="B86">
        <f>B74*$B$80</f>
        <v>397.56670566817468</v>
      </c>
      <c r="C86">
        <f>C74*$B$80</f>
        <v>367.82557578290607</v>
      </c>
      <c r="D86">
        <f t="shared" ref="D86:BO86" si="44">D74*$B$80</f>
        <v>381.99819104599749</v>
      </c>
      <c r="E86">
        <f t="shared" si="44"/>
        <v>380.72096084016658</v>
      </c>
      <c r="F86">
        <f t="shared" si="44"/>
        <v>375.44708707637523</v>
      </c>
      <c r="G86">
        <f t="shared" si="44"/>
        <v>404.43039552167727</v>
      </c>
      <c r="H86">
        <f t="shared" si="44"/>
        <v>386.74384114145687</v>
      </c>
      <c r="I86">
        <f t="shared" si="44"/>
        <v>378.18588348284095</v>
      </c>
      <c r="J86">
        <f t="shared" si="44"/>
        <v>382.80904675473926</v>
      </c>
      <c r="K86">
        <f t="shared" si="44"/>
        <v>387.83588953025685</v>
      </c>
      <c r="L86">
        <f t="shared" si="44"/>
        <v>381.70656195767083</v>
      </c>
      <c r="M86">
        <f t="shared" si="44"/>
        <v>380.57376384307139</v>
      </c>
      <c r="N86">
        <f t="shared" si="44"/>
        <v>408.5597505849322</v>
      </c>
      <c r="O86">
        <f t="shared" si="44"/>
        <v>378.41347664521243</v>
      </c>
      <c r="P86">
        <f t="shared" si="44"/>
        <v>383.93797157634759</v>
      </c>
      <c r="Q86">
        <f t="shared" si="44"/>
        <v>389.78329494036706</v>
      </c>
      <c r="R86">
        <f t="shared" si="44"/>
        <v>404.45978768081693</v>
      </c>
      <c r="S86">
        <f t="shared" si="44"/>
        <v>386.66127438200442</v>
      </c>
      <c r="T86">
        <f t="shared" si="44"/>
        <v>390.05275500225383</v>
      </c>
      <c r="U86">
        <f t="shared" si="44"/>
        <v>393.91518994811537</v>
      </c>
      <c r="V86">
        <f t="shared" si="44"/>
        <v>408.41157337760961</v>
      </c>
      <c r="W86">
        <f t="shared" si="44"/>
        <v>388.56475034790429</v>
      </c>
      <c r="X86">
        <f t="shared" si="44"/>
        <v>392.0055557057234</v>
      </c>
      <c r="Y86">
        <f t="shared" si="44"/>
        <v>392.84325585821801</v>
      </c>
      <c r="Z86">
        <f t="shared" si="44"/>
        <v>398.96565847401303</v>
      </c>
      <c r="AA86">
        <f t="shared" si="44"/>
        <v>429.29737430119764</v>
      </c>
      <c r="AB86">
        <f t="shared" si="44"/>
        <v>444.77136656558304</v>
      </c>
      <c r="AC86">
        <f t="shared" si="44"/>
        <v>445.99603441984584</v>
      </c>
      <c r="AD86">
        <f t="shared" si="44"/>
        <v>374.03618740007573</v>
      </c>
      <c r="AE86">
        <f t="shared" si="44"/>
        <v>419.49238771339395</v>
      </c>
      <c r="AF86">
        <f t="shared" si="44"/>
        <v>417.26188873407312</v>
      </c>
      <c r="AG86">
        <f t="shared" si="44"/>
        <v>459.88635461880165</v>
      </c>
      <c r="AH86">
        <f t="shared" si="44"/>
        <v>402.85036021617344</v>
      </c>
      <c r="AI86">
        <f t="shared" si="44"/>
        <v>427.16710810116672</v>
      </c>
      <c r="AJ86">
        <f t="shared" si="44"/>
        <v>420.25281857482827</v>
      </c>
      <c r="AK86">
        <f t="shared" si="44"/>
        <v>434.40778786308306</v>
      </c>
      <c r="AL86">
        <f t="shared" si="44"/>
        <v>402.92754630532045</v>
      </c>
      <c r="AM86">
        <f t="shared" si="44"/>
        <v>403.04202407688615</v>
      </c>
      <c r="AN86">
        <f t="shared" si="44"/>
        <v>400.51441142642796</v>
      </c>
      <c r="AO86">
        <f t="shared" si="44"/>
        <v>397.82866140847301</v>
      </c>
      <c r="AP86">
        <f t="shared" si="44"/>
        <v>402.64596153562445</v>
      </c>
      <c r="AQ86">
        <f t="shared" si="44"/>
        <v>396.38012683708916</v>
      </c>
      <c r="AR86">
        <f t="shared" si="44"/>
        <v>404.29603171775562</v>
      </c>
      <c r="AS86">
        <f t="shared" si="44"/>
        <v>401.50805446542171</v>
      </c>
      <c r="AT86">
        <f t="shared" si="44"/>
        <v>404.74227299883273</v>
      </c>
      <c r="AU86">
        <f t="shared" si="44"/>
        <v>396.73496169665646</v>
      </c>
      <c r="AV86">
        <f t="shared" si="44"/>
        <v>401.04569605651466</v>
      </c>
      <c r="AW86">
        <f t="shared" si="44"/>
        <v>395.10246294582828</v>
      </c>
      <c r="AX86">
        <f t="shared" si="44"/>
        <v>473.04589661879174</v>
      </c>
      <c r="AY86">
        <f t="shared" si="44"/>
        <v>489.14784376785121</v>
      </c>
      <c r="AZ86">
        <f t="shared" si="44"/>
        <v>482.88320841850555</v>
      </c>
      <c r="BA86">
        <f t="shared" si="44"/>
        <v>499.76524670345458</v>
      </c>
      <c r="BB86">
        <f t="shared" si="44"/>
        <v>485.39805736061709</v>
      </c>
      <c r="BC86">
        <f t="shared" si="44"/>
        <v>468.35952720754551</v>
      </c>
      <c r="BD86">
        <f t="shared" si="44"/>
        <v>480.7748853246697</v>
      </c>
      <c r="BE86">
        <f t="shared" si="44"/>
        <v>487.79718567071251</v>
      </c>
      <c r="BF86">
        <f t="shared" si="44"/>
        <v>486.22327309455909</v>
      </c>
      <c r="BG86">
        <f t="shared" si="44"/>
        <v>454.91221324474174</v>
      </c>
      <c r="BH86">
        <f t="shared" si="44"/>
        <v>449.70166000471397</v>
      </c>
      <c r="BI86">
        <f t="shared" si="44"/>
        <v>473.82978327554645</v>
      </c>
      <c r="BJ86">
        <f t="shared" si="44"/>
        <v>459.0457476623435</v>
      </c>
      <c r="BK86">
        <f t="shared" si="44"/>
        <v>449.10597984847305</v>
      </c>
      <c r="BL86">
        <f t="shared" si="44"/>
        <v>448.76744995244735</v>
      </c>
      <c r="BM86">
        <f t="shared" si="44"/>
        <v>457.86589186676002</v>
      </c>
      <c r="BN86">
        <f t="shared" si="44"/>
        <v>433.20003745778314</v>
      </c>
      <c r="BO86">
        <f t="shared" si="44"/>
        <v>446.79366370460309</v>
      </c>
      <c r="BP86">
        <f t="shared" ref="BP86:CS86" si="45">BP74*$B$80</f>
        <v>441.42009973036829</v>
      </c>
      <c r="BQ86">
        <f t="shared" si="45"/>
        <v>434.50286668743354</v>
      </c>
      <c r="BR86">
        <f t="shared" si="45"/>
        <v>422.88016570042873</v>
      </c>
      <c r="BS86">
        <f t="shared" si="45"/>
        <v>435.32392441083761</v>
      </c>
      <c r="BT86">
        <f t="shared" si="45"/>
        <v>416.82353995811263</v>
      </c>
      <c r="BU86">
        <f t="shared" si="45"/>
        <v>423.18333377948818</v>
      </c>
      <c r="BV86">
        <f t="shared" si="45"/>
        <v>405.65651878141847</v>
      </c>
      <c r="BW86">
        <f t="shared" si="45"/>
        <v>392.74474901486178</v>
      </c>
      <c r="BX86">
        <f t="shared" si="45"/>
        <v>385.07372580461566</v>
      </c>
      <c r="BY86">
        <f t="shared" si="45"/>
        <v>407.02922637277948</v>
      </c>
      <c r="BZ86">
        <f t="shared" si="45"/>
        <v>377.16482307389509</v>
      </c>
      <c r="CA86">
        <f t="shared" si="45"/>
        <v>388.74172182231484</v>
      </c>
      <c r="CB86">
        <f t="shared" si="45"/>
        <v>388.34805695377503</v>
      </c>
      <c r="CC86">
        <f t="shared" si="45"/>
        <v>408.85275539825943</v>
      </c>
      <c r="CD86">
        <f t="shared" si="45"/>
        <v>378.40373659481219</v>
      </c>
      <c r="CE86">
        <f t="shared" si="45"/>
        <v>384.98083516708766</v>
      </c>
      <c r="CF86">
        <f t="shared" si="45"/>
        <v>395.28351200843667</v>
      </c>
      <c r="CG86">
        <f t="shared" si="45"/>
        <v>405.368480371065</v>
      </c>
      <c r="CH86">
        <f t="shared" si="45"/>
        <v>380.99409782705203</v>
      </c>
      <c r="CI86">
        <f t="shared" si="45"/>
        <v>388.16625222609127</v>
      </c>
      <c r="CJ86">
        <f t="shared" si="45"/>
        <v>397.15521156817499</v>
      </c>
      <c r="CK86">
        <f t="shared" si="45"/>
        <v>401.01576992615998</v>
      </c>
      <c r="CL86">
        <f t="shared" si="45"/>
        <v>375.69861648243676</v>
      </c>
      <c r="CM86">
        <f t="shared" si="45"/>
        <v>387.25413525018837</v>
      </c>
      <c r="CN86">
        <f t="shared" si="45"/>
        <v>395.02152745955516</v>
      </c>
      <c r="CO86">
        <f t="shared" si="45"/>
        <v>396.87939431155326</v>
      </c>
      <c r="CP86">
        <f t="shared" si="45"/>
        <v>392.58271018608082</v>
      </c>
      <c r="CQ86">
        <f t="shared" si="45"/>
        <v>386.10708913433052</v>
      </c>
      <c r="CR86">
        <f t="shared" si="45"/>
        <v>392.3519448289091</v>
      </c>
      <c r="CS86">
        <f t="shared" si="45"/>
        <v>391.70665890218532</v>
      </c>
    </row>
    <row r="87" spans="1:97" x14ac:dyDescent="0.25">
      <c r="A87" t="s">
        <v>62</v>
      </c>
      <c r="B87">
        <f>B75*$B$81</f>
        <v>829.61362828909751</v>
      </c>
      <c r="C87">
        <f t="shared" ref="C87:BN87" si="46">C75*$B$81</f>
        <v>834.21931527822153</v>
      </c>
      <c r="D87">
        <f t="shared" si="46"/>
        <v>818.73428770375824</v>
      </c>
      <c r="E87">
        <f t="shared" si="46"/>
        <v>816.18121761210364</v>
      </c>
      <c r="F87">
        <f t="shared" si="46"/>
        <v>809.33922910158844</v>
      </c>
      <c r="G87">
        <f t="shared" si="46"/>
        <v>826.55327096551093</v>
      </c>
      <c r="H87">
        <f t="shared" si="46"/>
        <v>814.8230013943238</v>
      </c>
      <c r="I87">
        <f t="shared" si="46"/>
        <v>783.52057775972185</v>
      </c>
      <c r="J87">
        <f t="shared" si="46"/>
        <v>801.02430820588677</v>
      </c>
      <c r="K87">
        <f t="shared" si="46"/>
        <v>818.90474175961822</v>
      </c>
      <c r="L87">
        <f t="shared" si="46"/>
        <v>792.47946877319362</v>
      </c>
      <c r="M87">
        <f t="shared" si="46"/>
        <v>766.68949213925964</v>
      </c>
      <c r="N87">
        <f t="shared" si="46"/>
        <v>737.29162771588358</v>
      </c>
      <c r="O87">
        <f t="shared" si="46"/>
        <v>790.23867277550983</v>
      </c>
      <c r="P87">
        <f t="shared" si="46"/>
        <v>749.63433250715468</v>
      </c>
      <c r="Q87">
        <f t="shared" si="46"/>
        <v>749.45668901755448</v>
      </c>
      <c r="R87">
        <f t="shared" si="46"/>
        <v>752.13709201467691</v>
      </c>
      <c r="S87">
        <f t="shared" si="46"/>
        <v>745.0276948397825</v>
      </c>
      <c r="T87">
        <f t="shared" si="46"/>
        <v>763.94940236083403</v>
      </c>
      <c r="U87">
        <f t="shared" si="46"/>
        <v>736.5605007740819</v>
      </c>
      <c r="V87">
        <f t="shared" si="46"/>
        <v>758.71996711537588</v>
      </c>
      <c r="W87">
        <f t="shared" si="46"/>
        <v>746.66602920879211</v>
      </c>
      <c r="X87">
        <f t="shared" si="46"/>
        <v>728.79255900300882</v>
      </c>
      <c r="Y87">
        <f t="shared" si="46"/>
        <v>728.56177159465801</v>
      </c>
      <c r="Z87">
        <f t="shared" si="46"/>
        <v>710.62164147005876</v>
      </c>
      <c r="AA87">
        <f t="shared" si="46"/>
        <v>712.44207254647461</v>
      </c>
      <c r="AB87">
        <f t="shared" si="46"/>
        <v>711.03995490437489</v>
      </c>
      <c r="AC87">
        <f t="shared" si="46"/>
        <v>778.22169777617444</v>
      </c>
      <c r="AD87">
        <f t="shared" si="46"/>
        <v>797.84539696976037</v>
      </c>
      <c r="AE87">
        <f t="shared" si="46"/>
        <v>707.24716121852578</v>
      </c>
      <c r="AF87">
        <f t="shared" si="46"/>
        <v>771.3044751665185</v>
      </c>
      <c r="AG87">
        <f t="shared" si="46"/>
        <v>772.53879821286341</v>
      </c>
      <c r="AH87">
        <f t="shared" si="46"/>
        <v>743.26114007994772</v>
      </c>
      <c r="AI87">
        <f t="shared" si="46"/>
        <v>755.21855713532364</v>
      </c>
      <c r="AJ87">
        <f t="shared" si="46"/>
        <v>798.74477735661753</v>
      </c>
      <c r="AK87">
        <f t="shared" si="46"/>
        <v>757.21345027940447</v>
      </c>
      <c r="AL87">
        <f t="shared" si="46"/>
        <v>744.28394233600875</v>
      </c>
      <c r="AM87">
        <f t="shared" si="46"/>
        <v>733.22671983675014</v>
      </c>
      <c r="AN87">
        <f t="shared" si="46"/>
        <v>725.15278000204751</v>
      </c>
      <c r="AO87">
        <f t="shared" si="46"/>
        <v>724.91610713248622</v>
      </c>
      <c r="AP87">
        <f t="shared" si="46"/>
        <v>726.35716479181406</v>
      </c>
      <c r="AQ87">
        <f t="shared" si="46"/>
        <v>728.50109384612688</v>
      </c>
      <c r="AR87">
        <f t="shared" si="46"/>
        <v>728.39621293771563</v>
      </c>
      <c r="AS87">
        <f t="shared" si="46"/>
        <v>734.32441236665522</v>
      </c>
      <c r="AT87">
        <f t="shared" si="46"/>
        <v>710.55481461264617</v>
      </c>
      <c r="AU87">
        <f t="shared" si="46"/>
        <v>710.42212506488534</v>
      </c>
      <c r="AV87">
        <f t="shared" si="46"/>
        <v>716.16377026264058</v>
      </c>
      <c r="AW87">
        <f t="shared" si="46"/>
        <v>723.42566388093451</v>
      </c>
      <c r="AX87">
        <f t="shared" si="46"/>
        <v>793.95087338536325</v>
      </c>
      <c r="AY87">
        <f t="shared" si="46"/>
        <v>794.17955723561738</v>
      </c>
      <c r="AZ87">
        <f t="shared" si="46"/>
        <v>776.43337020712283</v>
      </c>
      <c r="BA87">
        <f t="shared" si="46"/>
        <v>772.84461492725688</v>
      </c>
      <c r="BB87">
        <f t="shared" si="46"/>
        <v>798.0626144891952</v>
      </c>
      <c r="BC87">
        <f t="shared" si="46"/>
        <v>795.25910192020422</v>
      </c>
      <c r="BD87">
        <f t="shared" si="46"/>
        <v>769.80021433651393</v>
      </c>
      <c r="BE87">
        <f t="shared" si="46"/>
        <v>792.52045555990389</v>
      </c>
      <c r="BF87">
        <f t="shared" si="46"/>
        <v>780.32196938792765</v>
      </c>
      <c r="BG87">
        <f t="shared" si="46"/>
        <v>777.0484416418193</v>
      </c>
      <c r="BH87">
        <f t="shared" si="46"/>
        <v>763.32055789248227</v>
      </c>
      <c r="BI87">
        <f t="shared" si="46"/>
        <v>772.73526250078226</v>
      </c>
      <c r="BJ87">
        <f t="shared" si="46"/>
        <v>753.8033967139645</v>
      </c>
      <c r="BK87">
        <f t="shared" si="46"/>
        <v>767.48848330792691</v>
      </c>
      <c r="BL87">
        <f t="shared" si="46"/>
        <v>768.124086424192</v>
      </c>
      <c r="BM87">
        <f t="shared" si="46"/>
        <v>762.65152938908022</v>
      </c>
      <c r="BN87">
        <f t="shared" si="46"/>
        <v>741.84347632612935</v>
      </c>
      <c r="BO87">
        <f t="shared" ref="BO87:CS87" si="47">BO75*$B$81</f>
        <v>771.65038458654044</v>
      </c>
      <c r="BP87">
        <f t="shared" si="47"/>
        <v>760.71489189678323</v>
      </c>
      <c r="BQ87">
        <f t="shared" si="47"/>
        <v>764.64677380036665</v>
      </c>
      <c r="BR87">
        <f t="shared" si="47"/>
        <v>728.74028224608696</v>
      </c>
      <c r="BS87">
        <f t="shared" si="47"/>
        <v>754.29549058906616</v>
      </c>
      <c r="BT87">
        <f t="shared" si="47"/>
        <v>762.65808510040358</v>
      </c>
      <c r="BU87">
        <f t="shared" si="47"/>
        <v>764.02802504803492</v>
      </c>
      <c r="BV87">
        <f t="shared" si="47"/>
        <v>779.76111412464968</v>
      </c>
      <c r="BW87">
        <f t="shared" si="47"/>
        <v>780.87842580194558</v>
      </c>
      <c r="BX87">
        <f t="shared" si="47"/>
        <v>801.44921185167891</v>
      </c>
      <c r="BY87">
        <f t="shared" si="47"/>
        <v>773.89185052802634</v>
      </c>
      <c r="BZ87">
        <f t="shared" si="47"/>
        <v>731.88845763824702</v>
      </c>
      <c r="CA87">
        <f t="shared" si="47"/>
        <v>724.92424157925075</v>
      </c>
      <c r="CB87">
        <f t="shared" si="47"/>
        <v>770.12042458603321</v>
      </c>
      <c r="CC87">
        <f t="shared" si="47"/>
        <v>733.98043842235461</v>
      </c>
      <c r="CD87">
        <f t="shared" si="47"/>
        <v>717.62156014840434</v>
      </c>
      <c r="CE87">
        <f t="shared" si="47"/>
        <v>735.80784559961842</v>
      </c>
      <c r="CF87">
        <f t="shared" si="47"/>
        <v>730.0643952250723</v>
      </c>
      <c r="CG87">
        <f t="shared" si="47"/>
        <v>737.05552902537056</v>
      </c>
      <c r="CH87">
        <f t="shared" si="47"/>
        <v>738.97306859582534</v>
      </c>
      <c r="CI87">
        <f t="shared" si="47"/>
        <v>719.84233750221779</v>
      </c>
      <c r="CJ87">
        <f t="shared" si="47"/>
        <v>734.65269760492708</v>
      </c>
      <c r="CK87">
        <f t="shared" si="47"/>
        <v>744.9235668702172</v>
      </c>
      <c r="CL87">
        <f t="shared" si="47"/>
        <v>731.09523143295314</v>
      </c>
      <c r="CM87">
        <f t="shared" si="47"/>
        <v>741.44510254125748</v>
      </c>
      <c r="CN87">
        <f t="shared" si="47"/>
        <v>726.58178713980601</v>
      </c>
      <c r="CO87">
        <f t="shared" si="47"/>
        <v>747.31229601057214</v>
      </c>
      <c r="CP87">
        <f t="shared" si="47"/>
        <v>737.60624043816131</v>
      </c>
      <c r="CQ87">
        <f t="shared" si="47"/>
        <v>724.50032233481454</v>
      </c>
      <c r="CR87">
        <f t="shared" si="47"/>
        <v>727.94861941822228</v>
      </c>
      <c r="CS87">
        <f t="shared" si="47"/>
        <v>738.03631065998241</v>
      </c>
    </row>
    <row r="88" spans="1:97" x14ac:dyDescent="0.25">
      <c r="A88" t="s">
        <v>63</v>
      </c>
      <c r="B88">
        <f>B76*$B$82</f>
        <v>1665.6123792240953</v>
      </c>
      <c r="C88">
        <f t="shared" ref="C88:BN88" si="48">C76*$B$82</f>
        <v>1710.0945211633739</v>
      </c>
      <c r="D88">
        <f t="shared" si="48"/>
        <v>1720.8657711913393</v>
      </c>
      <c r="E88">
        <f t="shared" si="48"/>
        <v>1717.2026119383568</v>
      </c>
      <c r="F88">
        <f t="shared" si="48"/>
        <v>1713.8604885352449</v>
      </c>
      <c r="G88">
        <f t="shared" si="48"/>
        <v>1661.7905083251733</v>
      </c>
      <c r="H88">
        <f t="shared" si="48"/>
        <v>1702.8649136339516</v>
      </c>
      <c r="I88">
        <f t="shared" si="48"/>
        <v>1747.275385757129</v>
      </c>
      <c r="J88">
        <f t="shared" si="48"/>
        <v>1705.7810077409915</v>
      </c>
      <c r="K88">
        <f t="shared" si="48"/>
        <v>1696.4408643932368</v>
      </c>
      <c r="L88">
        <f t="shared" si="48"/>
        <v>1727.5006931702976</v>
      </c>
      <c r="M88">
        <f t="shared" si="48"/>
        <v>1757.4331891946797</v>
      </c>
      <c r="N88">
        <f t="shared" si="48"/>
        <v>1728.6876497752633</v>
      </c>
      <c r="O88">
        <f t="shared" si="48"/>
        <v>1736.7430768251115</v>
      </c>
      <c r="P88">
        <f t="shared" si="48"/>
        <v>1763.2576018383268</v>
      </c>
      <c r="Q88">
        <f t="shared" si="48"/>
        <v>1758.9572606032482</v>
      </c>
      <c r="R88">
        <f t="shared" si="48"/>
        <v>1724.0295418505666</v>
      </c>
      <c r="S88">
        <f t="shared" si="48"/>
        <v>1770.2956614842506</v>
      </c>
      <c r="T88">
        <f t="shared" si="48"/>
        <v>1746.7118213171514</v>
      </c>
      <c r="U88">
        <f t="shared" si="48"/>
        <v>1773.4291453590927</v>
      </c>
      <c r="V88">
        <f t="shared" si="48"/>
        <v>1718.8352325941389</v>
      </c>
      <c r="W88">
        <f t="shared" si="48"/>
        <v>1772.3158671685983</v>
      </c>
      <c r="X88">
        <f t="shared" si="48"/>
        <v>1784.1175087058764</v>
      </c>
      <c r="Y88">
        <f t="shared" si="48"/>
        <v>1794.2051188169289</v>
      </c>
      <c r="Z88">
        <f t="shared" si="48"/>
        <v>1881.3413157042967</v>
      </c>
      <c r="AA88">
        <f t="shared" si="48"/>
        <v>1805.6866713281142</v>
      </c>
      <c r="AB88">
        <f t="shared" si="48"/>
        <v>1778.6162467525278</v>
      </c>
      <c r="AC88">
        <f t="shared" si="48"/>
        <v>1721.8597974456313</v>
      </c>
      <c r="AD88">
        <f t="shared" si="48"/>
        <v>1823.6140641864204</v>
      </c>
      <c r="AE88">
        <f t="shared" si="48"/>
        <v>1811.7044265568106</v>
      </c>
      <c r="AF88">
        <f t="shared" si="48"/>
        <v>1769.4065124825961</v>
      </c>
      <c r="AG88">
        <f t="shared" si="48"/>
        <v>1684.897445860038</v>
      </c>
      <c r="AH88">
        <f t="shared" si="48"/>
        <v>1794.8637694412237</v>
      </c>
      <c r="AI88">
        <f t="shared" si="48"/>
        <v>1748.3354998593859</v>
      </c>
      <c r="AJ88">
        <f t="shared" si="48"/>
        <v>1740.6146543562213</v>
      </c>
      <c r="AK88">
        <f t="shared" si="48"/>
        <v>1722.7044109998751</v>
      </c>
      <c r="AL88">
        <f t="shared" si="48"/>
        <v>1780.2198079473085</v>
      </c>
      <c r="AM88">
        <f t="shared" si="48"/>
        <v>1760.1029000558533</v>
      </c>
      <c r="AN88">
        <f t="shared" si="48"/>
        <v>1762.7429571524701</v>
      </c>
      <c r="AO88">
        <f t="shared" si="48"/>
        <v>1775.2247579971317</v>
      </c>
      <c r="AP88">
        <f t="shared" si="48"/>
        <v>1788.9249048772567</v>
      </c>
      <c r="AQ88">
        <f t="shared" si="48"/>
        <v>1776.5427865735903</v>
      </c>
      <c r="AR88">
        <f t="shared" si="48"/>
        <v>1764.1383320553136</v>
      </c>
      <c r="AS88">
        <f t="shared" si="48"/>
        <v>1772.673316276494</v>
      </c>
      <c r="AT88">
        <f t="shared" si="48"/>
        <v>1802.3807354207797</v>
      </c>
      <c r="AU88">
        <f t="shared" si="48"/>
        <v>1798.7819993829935</v>
      </c>
      <c r="AV88">
        <f t="shared" si="48"/>
        <v>1788.3835813614626</v>
      </c>
      <c r="AW88">
        <f t="shared" si="48"/>
        <v>1796.4700422267933</v>
      </c>
      <c r="AX88">
        <f t="shared" si="48"/>
        <v>1650.5248214193189</v>
      </c>
      <c r="AY88">
        <f t="shared" si="48"/>
        <v>1656.1260288260146</v>
      </c>
      <c r="AZ88">
        <f t="shared" si="48"/>
        <v>1685.0448645814167</v>
      </c>
      <c r="BA88">
        <f t="shared" si="48"/>
        <v>1658.3306453274085</v>
      </c>
      <c r="BB88">
        <f t="shared" si="48"/>
        <v>1646.5202088244557</v>
      </c>
      <c r="BC88">
        <f t="shared" si="48"/>
        <v>1682.1361079085066</v>
      </c>
      <c r="BD88">
        <f t="shared" si="48"/>
        <v>1680.9314554038026</v>
      </c>
      <c r="BE88">
        <f t="shared" si="48"/>
        <v>1649.3954806405536</v>
      </c>
      <c r="BF88">
        <f t="shared" si="48"/>
        <v>1653.6126839785591</v>
      </c>
      <c r="BG88">
        <f t="shared" si="48"/>
        <v>1711.0893593581634</v>
      </c>
      <c r="BH88">
        <f t="shared" si="48"/>
        <v>1724.0410180956944</v>
      </c>
      <c r="BI88">
        <f t="shared" si="48"/>
        <v>1693.0055183657591</v>
      </c>
      <c r="BJ88">
        <f t="shared" si="48"/>
        <v>1690.4099955626041</v>
      </c>
      <c r="BK88">
        <f t="shared" si="48"/>
        <v>1714.0864623990342</v>
      </c>
      <c r="BL88">
        <f t="shared" si="48"/>
        <v>1707.1491124640286</v>
      </c>
      <c r="BM88">
        <f t="shared" si="48"/>
        <v>1704.0030654441746</v>
      </c>
      <c r="BN88">
        <f t="shared" si="48"/>
        <v>1719.890143557381</v>
      </c>
      <c r="BO88">
        <f t="shared" ref="BO88:CS88" si="49">BO76*$B$82</f>
        <v>1686.6736098409149</v>
      </c>
      <c r="BP88">
        <f t="shared" si="49"/>
        <v>1706.503759337015</v>
      </c>
      <c r="BQ88">
        <f t="shared" si="49"/>
        <v>1717.0275916691114</v>
      </c>
      <c r="BR88">
        <f t="shared" si="49"/>
        <v>1744.3825555532474</v>
      </c>
      <c r="BS88">
        <f t="shared" si="49"/>
        <v>1715.9276894467205</v>
      </c>
      <c r="BT88">
        <f t="shared" si="49"/>
        <v>1735.9941168373186</v>
      </c>
      <c r="BU88">
        <f t="shared" si="49"/>
        <v>1727.057867725093</v>
      </c>
      <c r="BV88">
        <f t="shared" si="49"/>
        <v>1691.6311566586869</v>
      </c>
      <c r="BW88">
        <f t="shared" si="49"/>
        <v>1728.2150691220133</v>
      </c>
      <c r="BX88">
        <f t="shared" si="49"/>
        <v>1708.9911969766699</v>
      </c>
      <c r="BY88">
        <f t="shared" si="49"/>
        <v>1729.6176833826391</v>
      </c>
      <c r="BZ88">
        <f t="shared" si="49"/>
        <v>1779.9971763897709</v>
      </c>
      <c r="CA88">
        <f t="shared" si="49"/>
        <v>1784.5824540935589</v>
      </c>
      <c r="CB88">
        <f t="shared" si="49"/>
        <v>1738.1455937246271</v>
      </c>
      <c r="CC88">
        <f t="shared" si="49"/>
        <v>1764.9874990932526</v>
      </c>
      <c r="CD88">
        <f t="shared" si="49"/>
        <v>1803.7855523921717</v>
      </c>
      <c r="CE88">
        <f t="shared" si="49"/>
        <v>1772.6450449212552</v>
      </c>
      <c r="CF88">
        <f t="shared" si="49"/>
        <v>1753.7864111693605</v>
      </c>
      <c r="CG88">
        <f t="shared" si="49"/>
        <v>1754.1035096803396</v>
      </c>
      <c r="CH88">
        <f t="shared" si="49"/>
        <v>1780.8301232935626</v>
      </c>
      <c r="CI88">
        <f t="shared" si="49"/>
        <v>1779.0077400860116</v>
      </c>
      <c r="CJ88">
        <f t="shared" si="49"/>
        <v>1754.4360055411335</v>
      </c>
      <c r="CK88">
        <f t="shared" si="49"/>
        <v>1762.0178438905978</v>
      </c>
      <c r="CL88">
        <f t="shared" si="49"/>
        <v>1796.69768214847</v>
      </c>
      <c r="CM88">
        <f t="shared" si="49"/>
        <v>1769.9675065188997</v>
      </c>
      <c r="CN88">
        <f t="shared" si="49"/>
        <v>1765.4321790989854</v>
      </c>
      <c r="CO88">
        <f t="shared" si="49"/>
        <v>1754.9050632220969</v>
      </c>
      <c r="CP88">
        <f t="shared" si="49"/>
        <v>1778.7946430790537</v>
      </c>
      <c r="CQ88">
        <f t="shared" si="49"/>
        <v>1786.4579404968654</v>
      </c>
      <c r="CR88">
        <f t="shared" si="49"/>
        <v>1779.8531623780098</v>
      </c>
      <c r="CS88">
        <f t="shared" si="49"/>
        <v>1785.3951731019145</v>
      </c>
    </row>
    <row r="90" spans="1:97" x14ac:dyDescent="0.25">
      <c r="B90">
        <f t="shared" ref="B90:AG90" si="50">B72*B4</f>
        <v>4.9658882740828512</v>
      </c>
      <c r="C90">
        <f t="shared" si="50"/>
        <v>3.1112696896197343</v>
      </c>
      <c r="D90">
        <f t="shared" si="50"/>
        <v>4.7242248392567188</v>
      </c>
      <c r="E90">
        <f t="shared" si="50"/>
        <v>4.8557313040995922</v>
      </c>
      <c r="F90">
        <f t="shared" si="50"/>
        <v>2.7468459590680538</v>
      </c>
      <c r="G90">
        <f t="shared" si="50"/>
        <v>4.4768204426943274</v>
      </c>
      <c r="H90">
        <f t="shared" si="50"/>
        <v>4.520120394367785</v>
      </c>
      <c r="I90">
        <f t="shared" si="50"/>
        <v>4.8628740746020265</v>
      </c>
      <c r="J90">
        <f t="shared" si="50"/>
        <v>2.8970146216089465</v>
      </c>
      <c r="K90">
        <f t="shared" si="50"/>
        <v>3.5403570635141284</v>
      </c>
      <c r="L90">
        <f t="shared" si="50"/>
        <v>4.4897409481599126</v>
      </c>
      <c r="M90">
        <f t="shared" si="50"/>
        <v>4.0801617277232163</v>
      </c>
      <c r="N90">
        <f t="shared" si="50"/>
        <v>3.4092905740485309</v>
      </c>
      <c r="O90">
        <f t="shared" si="50"/>
        <v>3.8243711442561561</v>
      </c>
      <c r="P90">
        <f t="shared" si="50"/>
        <v>4.6575252195869004</v>
      </c>
      <c r="Q90">
        <f t="shared" si="50"/>
        <v>3.8309458319480933</v>
      </c>
      <c r="R90">
        <f t="shared" si="50"/>
        <v>3.1963211382128516</v>
      </c>
      <c r="S90">
        <f t="shared" si="50"/>
        <v>4.1428216310022936</v>
      </c>
      <c r="T90">
        <f t="shared" si="50"/>
        <v>4.5952023667151982</v>
      </c>
      <c r="U90">
        <f t="shared" si="50"/>
        <v>3.0963383521613497</v>
      </c>
      <c r="V90">
        <f t="shared" si="50"/>
        <v>3.0688915612939653</v>
      </c>
      <c r="W90">
        <f t="shared" si="50"/>
        <v>4.7743478219377913</v>
      </c>
      <c r="X90">
        <f t="shared" si="50"/>
        <v>3.1912606682921854</v>
      </c>
      <c r="Y90">
        <f t="shared" si="50"/>
        <v>3.0745457280090038</v>
      </c>
      <c r="Z90">
        <f t="shared" si="50"/>
        <v>2.7280495917112462</v>
      </c>
      <c r="AA90">
        <f t="shared" si="50"/>
        <v>3.1468755409637934</v>
      </c>
      <c r="AB90">
        <f t="shared" si="50"/>
        <v>3.0815024876658996</v>
      </c>
      <c r="AC90">
        <f t="shared" si="50"/>
        <v>3.1206978050218184</v>
      </c>
      <c r="AD90">
        <f t="shared" si="50"/>
        <v>2.7295093675776276</v>
      </c>
      <c r="AE90">
        <f t="shared" si="50"/>
        <v>3.0814709203297586</v>
      </c>
      <c r="AF90">
        <f t="shared" si="50"/>
        <v>2.9888971811007274</v>
      </c>
      <c r="AG90">
        <f t="shared" si="50"/>
        <v>3.3134553010135375</v>
      </c>
      <c r="AH90">
        <f t="shared" ref="AH90:BM90" si="51">AH72*AH4</f>
        <v>3.0216649876259676</v>
      </c>
      <c r="AI90">
        <f t="shared" si="51"/>
        <v>3.0646031245506378</v>
      </c>
      <c r="AJ90">
        <f t="shared" si="51"/>
        <v>3.0068190186122248</v>
      </c>
      <c r="AK90">
        <f t="shared" si="51"/>
        <v>3.3928249976642406</v>
      </c>
      <c r="AL90">
        <f t="shared" si="51"/>
        <v>2.740992488070126</v>
      </c>
      <c r="AM90">
        <f t="shared" si="51"/>
        <v>3.208582640288935</v>
      </c>
      <c r="AN90">
        <f t="shared" si="51"/>
        <v>3.414815002194056</v>
      </c>
      <c r="AO90">
        <f t="shared" si="51"/>
        <v>3.8591185222298741</v>
      </c>
      <c r="AP90">
        <f t="shared" si="51"/>
        <v>2.9798110329730632</v>
      </c>
      <c r="AQ90">
        <f t="shared" si="51"/>
        <v>3.2468440353470296</v>
      </c>
      <c r="AR90">
        <f t="shared" si="51"/>
        <v>3.400355819244079</v>
      </c>
      <c r="AS90">
        <f t="shared" si="51"/>
        <v>3.80890167226169</v>
      </c>
      <c r="AT90">
        <f t="shared" si="51"/>
        <v>2.814262368298345</v>
      </c>
      <c r="AU90">
        <f t="shared" si="51"/>
        <v>2.9736712551715541</v>
      </c>
      <c r="AV90">
        <f t="shared" si="51"/>
        <v>3.1084238499719681</v>
      </c>
      <c r="AW90">
        <f t="shared" si="51"/>
        <v>2.9594366300222652</v>
      </c>
      <c r="AX90">
        <f t="shared" si="51"/>
        <v>4.4991669614564351</v>
      </c>
      <c r="AY90">
        <f t="shared" si="51"/>
        <v>4.4929843854442835</v>
      </c>
      <c r="AZ90">
        <f t="shared" si="51"/>
        <v>4.3745865728684485</v>
      </c>
      <c r="BA90">
        <f t="shared" si="51"/>
        <v>4.4428268629935577</v>
      </c>
      <c r="BB90">
        <f t="shared" si="51"/>
        <v>4.5107466485454442</v>
      </c>
      <c r="BC90">
        <f t="shared" si="51"/>
        <v>4.4500011892535891</v>
      </c>
      <c r="BD90">
        <f t="shared" si="51"/>
        <v>4.3294683938262581</v>
      </c>
      <c r="BE90">
        <f t="shared" si="51"/>
        <v>4.5656017503653645</v>
      </c>
      <c r="BF90">
        <f t="shared" si="51"/>
        <v>3.854761270695513</v>
      </c>
      <c r="BG90">
        <f t="shared" si="51"/>
        <v>4.0790426582625283</v>
      </c>
      <c r="BH90">
        <f t="shared" si="51"/>
        <v>4.2448666123807781</v>
      </c>
      <c r="BI90">
        <f t="shared" si="51"/>
        <v>4.4955921270046444</v>
      </c>
      <c r="BJ90">
        <f t="shared" si="51"/>
        <v>4.4419382549149056</v>
      </c>
      <c r="BK90">
        <f t="shared" si="51"/>
        <v>4.2755684558632083</v>
      </c>
      <c r="BL90">
        <f t="shared" si="51"/>
        <v>4.4110477610806251</v>
      </c>
      <c r="BM90">
        <f t="shared" si="51"/>
        <v>4.5184089851346476</v>
      </c>
      <c r="BN90">
        <f t="shared" ref="BN90:CS90" si="52">BN72*BN4</f>
        <v>4.1995604139014828</v>
      </c>
      <c r="BO90">
        <f t="shared" si="52"/>
        <v>4.0506370452620484</v>
      </c>
      <c r="BP90">
        <f t="shared" si="52"/>
        <v>3.9187039969778112</v>
      </c>
      <c r="BQ90">
        <f t="shared" si="52"/>
        <v>3.8907244429915737</v>
      </c>
      <c r="BR90">
        <f t="shared" si="52"/>
        <v>3.5707346951829577</v>
      </c>
      <c r="BS90">
        <f t="shared" si="52"/>
        <v>3.8345488407474324</v>
      </c>
      <c r="BT90">
        <f t="shared" si="52"/>
        <v>3.5181259998411076</v>
      </c>
      <c r="BU90">
        <f t="shared" si="52"/>
        <v>3.8298126313930547</v>
      </c>
      <c r="BV90">
        <f t="shared" si="52"/>
        <v>4.5731879680486163</v>
      </c>
      <c r="BW90">
        <f t="shared" si="52"/>
        <v>4.3438202152141026</v>
      </c>
      <c r="BX90">
        <f t="shared" si="52"/>
        <v>4.3422179386867512</v>
      </c>
      <c r="BY90">
        <f t="shared" si="52"/>
        <v>4.1351822195999466</v>
      </c>
      <c r="BZ90">
        <f t="shared" si="52"/>
        <v>4.3295694327238081</v>
      </c>
      <c r="CA90">
        <f t="shared" si="52"/>
        <v>4.7540512235701371</v>
      </c>
      <c r="CB90">
        <f t="shared" si="52"/>
        <v>4.6386775500528774</v>
      </c>
      <c r="CC90">
        <f t="shared" si="52"/>
        <v>4.0794689250784781</v>
      </c>
      <c r="CD90">
        <f t="shared" si="52"/>
        <v>4.7627794506891332</v>
      </c>
      <c r="CE90">
        <f t="shared" si="52"/>
        <v>4.8469902640911693</v>
      </c>
      <c r="CF90">
        <f t="shared" si="52"/>
        <v>4.9753460919140515</v>
      </c>
      <c r="CG90">
        <f t="shared" si="52"/>
        <v>4.4919106986879074</v>
      </c>
      <c r="CH90">
        <f t="shared" si="52"/>
        <v>4.6553141647522533</v>
      </c>
      <c r="CI90">
        <f t="shared" si="52"/>
        <v>4.6401122126109318</v>
      </c>
      <c r="CJ90">
        <f t="shared" si="52"/>
        <v>4.6061140303604855</v>
      </c>
      <c r="CK90">
        <f t="shared" si="52"/>
        <v>3.9478531710794629</v>
      </c>
      <c r="CL90">
        <f t="shared" si="52"/>
        <v>4.5456486121386268</v>
      </c>
      <c r="CM90">
        <f t="shared" si="52"/>
        <v>4.4881776595734664</v>
      </c>
      <c r="CN90">
        <f t="shared" si="52"/>
        <v>4.05051645783933</v>
      </c>
      <c r="CO90">
        <f t="shared" si="52"/>
        <v>4.1198683333501664</v>
      </c>
      <c r="CP90">
        <f t="shared" si="52"/>
        <v>4.3193281218624398</v>
      </c>
      <c r="CQ90">
        <f t="shared" si="52"/>
        <v>3.60659234040808</v>
      </c>
      <c r="CR90">
        <f t="shared" si="52"/>
        <v>3.9552969999488612</v>
      </c>
      <c r="CS90">
        <f t="shared" si="52"/>
        <v>3.7899673510629599</v>
      </c>
    </row>
    <row r="91" spans="1:97" x14ac:dyDescent="0.25">
      <c r="B91">
        <f t="shared" ref="B91:AG91" si="53">B73*B5</f>
        <v>2.8650276174886256</v>
      </c>
      <c r="C91">
        <f t="shared" si="53"/>
        <v>1.8443956035007363</v>
      </c>
      <c r="D91">
        <f t="shared" si="53"/>
        <v>2.737435766861779</v>
      </c>
      <c r="E91">
        <f t="shared" si="53"/>
        <v>2.8149099438047185</v>
      </c>
      <c r="F91">
        <f t="shared" si="53"/>
        <v>1.6080379440056423</v>
      </c>
      <c r="G91">
        <f t="shared" si="53"/>
        <v>2.4388656740785244</v>
      </c>
      <c r="H91">
        <f t="shared" si="53"/>
        <v>2.656016055582703</v>
      </c>
      <c r="I91">
        <f t="shared" si="53"/>
        <v>2.9195752909657995</v>
      </c>
      <c r="J91">
        <f t="shared" si="53"/>
        <v>1.6949668870975063</v>
      </c>
      <c r="K91">
        <f t="shared" si="53"/>
        <v>2.0214291740702683</v>
      </c>
      <c r="L91">
        <f t="shared" si="53"/>
        <v>2.6329068380070497</v>
      </c>
      <c r="M91">
        <f t="shared" si="53"/>
        <v>2.4381748744592091</v>
      </c>
      <c r="N91">
        <f t="shared" si="53"/>
        <v>2.0153325613283819</v>
      </c>
      <c r="O91">
        <f t="shared" si="53"/>
        <v>2.2226746562156943</v>
      </c>
      <c r="P91">
        <f t="shared" si="53"/>
        <v>2.8005527734017983</v>
      </c>
      <c r="Q91">
        <f t="shared" si="53"/>
        <v>2.3957702823893783</v>
      </c>
      <c r="R91">
        <f t="shared" si="53"/>
        <v>1.8516422690654164</v>
      </c>
      <c r="S91">
        <f t="shared" si="53"/>
        <v>2.465172977304614</v>
      </c>
      <c r="T91">
        <f t="shared" si="53"/>
        <v>2.8104796790075439</v>
      </c>
      <c r="U91">
        <f t="shared" si="53"/>
        <v>1.9759802420084787</v>
      </c>
      <c r="V91">
        <f t="shared" si="53"/>
        <v>1.7974775678380202</v>
      </c>
      <c r="W91">
        <f t="shared" si="53"/>
        <v>2.8442708637397738</v>
      </c>
      <c r="X91">
        <f t="shared" si="53"/>
        <v>1.8757841463426741</v>
      </c>
      <c r="Y91">
        <f t="shared" si="53"/>
        <v>1.6888769411658349</v>
      </c>
      <c r="Z91">
        <f t="shared" si="53"/>
        <v>3.8244791422432396</v>
      </c>
      <c r="AA91">
        <f t="shared" si="53"/>
        <v>3.8392402777187189</v>
      </c>
      <c r="AB91">
        <f t="shared" si="53"/>
        <v>3.8722743905872803</v>
      </c>
      <c r="AC91">
        <f t="shared" si="53"/>
        <v>3.5505555157024111</v>
      </c>
      <c r="AD91">
        <f t="shared" si="53"/>
        <v>3.523512417747769</v>
      </c>
      <c r="AE91">
        <f t="shared" si="53"/>
        <v>3.8581952196194931</v>
      </c>
      <c r="AF91">
        <f t="shared" si="53"/>
        <v>3.5881732003724705</v>
      </c>
      <c r="AG91">
        <f t="shared" si="53"/>
        <v>2.5215797391181698</v>
      </c>
      <c r="AH91">
        <f t="shared" ref="AH91:BM91" si="54">AH73*AH5</f>
        <v>3.6266711041652284</v>
      </c>
      <c r="AI91">
        <f t="shared" si="54"/>
        <v>3.7631903808398741</v>
      </c>
      <c r="AJ91">
        <f t="shared" si="54"/>
        <v>3.5046858067359206</v>
      </c>
      <c r="AK91">
        <f t="shared" si="54"/>
        <v>3.7796645563615314</v>
      </c>
      <c r="AL91">
        <f t="shared" si="54"/>
        <v>2.7013804152543259</v>
      </c>
      <c r="AM91">
        <f t="shared" si="54"/>
        <v>3.4109773633791556</v>
      </c>
      <c r="AN91">
        <f t="shared" si="54"/>
        <v>3.6720771730295847</v>
      </c>
      <c r="AO91">
        <f t="shared" si="54"/>
        <v>3.8059252890579782</v>
      </c>
      <c r="AP91">
        <f t="shared" si="54"/>
        <v>2.5969451659129641</v>
      </c>
      <c r="AQ91">
        <f t="shared" si="54"/>
        <v>2.8269201271194357</v>
      </c>
      <c r="AR91">
        <f t="shared" si="54"/>
        <v>3.2901245028548209</v>
      </c>
      <c r="AS91">
        <f t="shared" si="54"/>
        <v>3.5062865442266595</v>
      </c>
      <c r="AT91">
        <f t="shared" si="54"/>
        <v>2.6046107599679629</v>
      </c>
      <c r="AU91">
        <f t="shared" si="54"/>
        <v>2.7601255990214324</v>
      </c>
      <c r="AV91">
        <f t="shared" si="54"/>
        <v>2.8081935450620579</v>
      </c>
      <c r="AW91">
        <f t="shared" si="54"/>
        <v>2.9503312606602567</v>
      </c>
      <c r="AX91">
        <f t="shared" si="54"/>
        <v>2.5836590410158009</v>
      </c>
      <c r="AY91">
        <f t="shared" si="54"/>
        <v>2.618307691603754</v>
      </c>
      <c r="AZ91">
        <f t="shared" si="54"/>
        <v>2.4821896276646558</v>
      </c>
      <c r="BA91">
        <f t="shared" si="54"/>
        <v>2.6220278059367752</v>
      </c>
      <c r="BB91">
        <f t="shared" si="54"/>
        <v>2.7679247083410519</v>
      </c>
      <c r="BC91">
        <f t="shared" si="54"/>
        <v>2.4076169594834824</v>
      </c>
      <c r="BD91">
        <f t="shared" si="54"/>
        <v>2.406648367052282</v>
      </c>
      <c r="BE91">
        <f t="shared" si="54"/>
        <v>2.4396372462088802</v>
      </c>
      <c r="BF91">
        <f t="shared" si="54"/>
        <v>2.4199496123646855</v>
      </c>
      <c r="BG91">
        <f t="shared" si="54"/>
        <v>2.4479350989406563</v>
      </c>
      <c r="BH91">
        <f t="shared" si="54"/>
        <v>2.6073479553113024</v>
      </c>
      <c r="BI91">
        <f t="shared" si="54"/>
        <v>2.4691357870080686</v>
      </c>
      <c r="BJ91">
        <f t="shared" si="54"/>
        <v>2.4448820723521463</v>
      </c>
      <c r="BK91">
        <f t="shared" si="54"/>
        <v>2.4401732390888111</v>
      </c>
      <c r="BL91">
        <f t="shared" si="54"/>
        <v>2.5224817432409141</v>
      </c>
      <c r="BM91">
        <f t="shared" si="54"/>
        <v>2.5861306274127505</v>
      </c>
      <c r="BN91">
        <f t="shared" ref="BN91:CS91" si="55">BN73*BN5</f>
        <v>2.494800597450106</v>
      </c>
      <c r="BO91">
        <f t="shared" si="55"/>
        <v>2.4538033113176905</v>
      </c>
      <c r="BP91">
        <f t="shared" si="55"/>
        <v>2.5481685570873891</v>
      </c>
      <c r="BQ91">
        <f t="shared" si="55"/>
        <v>2.5732700614469857</v>
      </c>
      <c r="BR91">
        <f t="shared" si="55"/>
        <v>2.3442993884427406</v>
      </c>
      <c r="BS91">
        <f t="shared" si="55"/>
        <v>2.385581641111675</v>
      </c>
      <c r="BT91">
        <f t="shared" si="55"/>
        <v>2.5807990825705653</v>
      </c>
      <c r="BU91">
        <f t="shared" si="55"/>
        <v>2.5733754455227817</v>
      </c>
      <c r="BV91">
        <f t="shared" si="55"/>
        <v>2.6096905333594078</v>
      </c>
      <c r="BW91">
        <f t="shared" si="55"/>
        <v>2.5106337374600241</v>
      </c>
      <c r="BX91">
        <f t="shared" si="55"/>
        <v>2.6996580970209338</v>
      </c>
      <c r="BY91">
        <f t="shared" si="55"/>
        <v>2.4732646479424849</v>
      </c>
      <c r="BZ91">
        <f t="shared" si="55"/>
        <v>2.582767970463959</v>
      </c>
      <c r="CA91">
        <f t="shared" si="55"/>
        <v>2.9079342979015235</v>
      </c>
      <c r="CB91">
        <f t="shared" si="55"/>
        <v>2.7153535511870484</v>
      </c>
      <c r="CC91">
        <f t="shared" si="55"/>
        <v>2.5953123366040103</v>
      </c>
      <c r="CD91">
        <f t="shared" si="55"/>
        <v>2.950264037263421</v>
      </c>
      <c r="CE91">
        <f t="shared" si="55"/>
        <v>2.9261086016320821</v>
      </c>
      <c r="CF91">
        <f t="shared" si="55"/>
        <v>2.9454214713539071</v>
      </c>
      <c r="CG91">
        <f t="shared" si="55"/>
        <v>2.6981386885884873</v>
      </c>
      <c r="CH91">
        <f t="shared" si="55"/>
        <v>2.7957920018200313</v>
      </c>
      <c r="CI91">
        <f t="shared" si="55"/>
        <v>2.8429756418904191</v>
      </c>
      <c r="CJ91">
        <f t="shared" si="55"/>
        <v>2.8229269898871099</v>
      </c>
      <c r="CK91">
        <f t="shared" si="55"/>
        <v>2.6515710605601366</v>
      </c>
      <c r="CL91">
        <f t="shared" si="55"/>
        <v>2.8029872627219308</v>
      </c>
      <c r="CM91">
        <f t="shared" si="55"/>
        <v>2.7835472118889224</v>
      </c>
      <c r="CN91">
        <f t="shared" si="55"/>
        <v>2.7600674652839103</v>
      </c>
      <c r="CO91">
        <f t="shared" si="55"/>
        <v>2.7271329905631214</v>
      </c>
      <c r="CP91">
        <f t="shared" si="55"/>
        <v>2.6716864722176474</v>
      </c>
      <c r="CQ91">
        <f t="shared" si="55"/>
        <v>2.7719502138895007</v>
      </c>
      <c r="CR91">
        <f t="shared" si="55"/>
        <v>2.7103739816952528</v>
      </c>
      <c r="CS91">
        <f t="shared" si="55"/>
        <v>2.531561484120934</v>
      </c>
    </row>
    <row r="92" spans="1:97" x14ac:dyDescent="0.25">
      <c r="B92">
        <f t="shared" ref="B92:AG92" si="56">B74*B6</f>
        <v>4.6779039778382101</v>
      </c>
      <c r="C92">
        <f t="shared" si="56"/>
        <v>3.9679045634275933</v>
      </c>
      <c r="D92">
        <f t="shared" si="56"/>
        <v>4.4521958630401608</v>
      </c>
      <c r="E92">
        <f t="shared" si="56"/>
        <v>4.5124838622750563</v>
      </c>
      <c r="F92">
        <f t="shared" si="56"/>
        <v>2.4707815817650687</v>
      </c>
      <c r="G92">
        <f t="shared" si="56"/>
        <v>4.2060842853307827</v>
      </c>
      <c r="H92">
        <f t="shared" si="56"/>
        <v>4.334582923671559</v>
      </c>
      <c r="I92">
        <f t="shared" si="56"/>
        <v>4.5156941728400515</v>
      </c>
      <c r="J92">
        <f t="shared" si="56"/>
        <v>2.626118433405531</v>
      </c>
      <c r="K92">
        <f t="shared" si="56"/>
        <v>3.2848526701899345</v>
      </c>
      <c r="L92">
        <f t="shared" si="56"/>
        <v>5.0024199533397598</v>
      </c>
      <c r="M92">
        <f t="shared" si="56"/>
        <v>3.7852754611595176</v>
      </c>
      <c r="N92">
        <f t="shared" si="56"/>
        <v>3.2566908415417619</v>
      </c>
      <c r="O92">
        <f t="shared" si="56"/>
        <v>3.492935614523228</v>
      </c>
      <c r="P92">
        <f t="shared" si="56"/>
        <v>5.7869916144932425</v>
      </c>
      <c r="Q92">
        <f t="shared" si="56"/>
        <v>8.9918226937721233</v>
      </c>
      <c r="R92">
        <f t="shared" si="56"/>
        <v>3.0228946988539085</v>
      </c>
      <c r="S92">
        <f t="shared" si="56"/>
        <v>3.8880960789530854</v>
      </c>
      <c r="T92">
        <f t="shared" si="56"/>
        <v>9.5725131577089684</v>
      </c>
      <c r="U92">
        <f t="shared" si="56"/>
        <v>3.0518055022165727</v>
      </c>
      <c r="V92">
        <f t="shared" si="56"/>
        <v>2.9652961061738585</v>
      </c>
      <c r="W92">
        <f t="shared" si="56"/>
        <v>5.4722759420409917</v>
      </c>
      <c r="X92">
        <f t="shared" si="56"/>
        <v>3.1391295842804365</v>
      </c>
      <c r="Y92">
        <f t="shared" si="56"/>
        <v>3.1074271612421649</v>
      </c>
      <c r="Z92">
        <f t="shared" si="56"/>
        <v>3.5963446195551274</v>
      </c>
      <c r="AA92">
        <f t="shared" si="56"/>
        <v>3.527804569724307</v>
      </c>
      <c r="AB92">
        <f t="shared" si="56"/>
        <v>4.0312336367874257</v>
      </c>
      <c r="AC92">
        <f t="shared" si="56"/>
        <v>3.6111313446326152</v>
      </c>
      <c r="AD92">
        <f t="shared" si="56"/>
        <v>3.3507856235183158</v>
      </c>
      <c r="AE92">
        <f t="shared" si="56"/>
        <v>3.8522502585333456</v>
      </c>
      <c r="AF92">
        <f t="shared" si="56"/>
        <v>3.811098756844951</v>
      </c>
      <c r="AG92">
        <f t="shared" si="56"/>
        <v>3.9310274571461314</v>
      </c>
      <c r="AH92">
        <f t="shared" ref="AH92:BM92" si="57">AH74*AH6</f>
        <v>3.6145861010127871</v>
      </c>
      <c r="AI92">
        <f t="shared" si="57"/>
        <v>3.8948204962571866</v>
      </c>
      <c r="AJ92">
        <f t="shared" si="57"/>
        <v>3.8320587993729949</v>
      </c>
      <c r="AK92">
        <f t="shared" si="57"/>
        <v>4.1624021577393542</v>
      </c>
      <c r="AL92">
        <f t="shared" si="57"/>
        <v>3.2360526383319121</v>
      </c>
      <c r="AM92">
        <f t="shared" si="57"/>
        <v>3.3912235657360661</v>
      </c>
      <c r="AN92">
        <f t="shared" si="57"/>
        <v>3.5227450564551157</v>
      </c>
      <c r="AO92">
        <f t="shared" si="57"/>
        <v>3.7862988580837733</v>
      </c>
      <c r="AP92">
        <f t="shared" si="57"/>
        <v>3.3298205317633198</v>
      </c>
      <c r="AQ92">
        <f t="shared" si="57"/>
        <v>3.2784821920300899</v>
      </c>
      <c r="AR92">
        <f t="shared" si="57"/>
        <v>3.3956512246083652</v>
      </c>
      <c r="AS92">
        <f t="shared" si="57"/>
        <v>3.8781580404526843</v>
      </c>
      <c r="AT92">
        <f t="shared" si="57"/>
        <v>3.1757851873839407</v>
      </c>
      <c r="AU92">
        <f t="shared" si="57"/>
        <v>2.9673026251081986</v>
      </c>
      <c r="AV92">
        <f t="shared" si="57"/>
        <v>3.127241611668965</v>
      </c>
      <c r="AW92">
        <f t="shared" si="57"/>
        <v>3.3373090342664087</v>
      </c>
      <c r="AX92">
        <f t="shared" si="57"/>
        <v>5.265096618256849</v>
      </c>
      <c r="AY92">
        <f t="shared" si="57"/>
        <v>5.5480378175088871</v>
      </c>
      <c r="AZ92">
        <f t="shared" si="57"/>
        <v>5.4214601907851696</v>
      </c>
      <c r="BA92">
        <f t="shared" si="57"/>
        <v>5.5672184403127574</v>
      </c>
      <c r="BB92">
        <f t="shared" si="57"/>
        <v>5.4369619330872014</v>
      </c>
      <c r="BC92">
        <f t="shared" si="57"/>
        <v>5.2583980868827327</v>
      </c>
      <c r="BD92">
        <f t="shared" si="57"/>
        <v>5.190612812274976</v>
      </c>
      <c r="BE92">
        <f t="shared" si="57"/>
        <v>5.4766297324642323</v>
      </c>
      <c r="BF92">
        <f t="shared" si="57"/>
        <v>4.571053617592983</v>
      </c>
      <c r="BG92">
        <f t="shared" si="57"/>
        <v>4.7241144638566626</v>
      </c>
      <c r="BH92">
        <f t="shared" si="57"/>
        <v>4.8508928785568601</v>
      </c>
      <c r="BI92">
        <f t="shared" si="57"/>
        <v>5.3588238271979716</v>
      </c>
      <c r="BJ92">
        <f t="shared" si="57"/>
        <v>4.8620439724625593</v>
      </c>
      <c r="BK92">
        <f t="shared" si="57"/>
        <v>4.8184590807597694</v>
      </c>
      <c r="BL92">
        <f t="shared" si="57"/>
        <v>4.9227029614352462</v>
      </c>
      <c r="BM92">
        <f t="shared" si="57"/>
        <v>5.2852168958953465</v>
      </c>
      <c r="BN92">
        <f t="shared" ref="BN92:CS92" si="58">BN74*BN6</f>
        <v>4.395010801288036</v>
      </c>
      <c r="BO92">
        <f t="shared" si="58"/>
        <v>4.4431447592526636</v>
      </c>
      <c r="BP92">
        <f t="shared" si="58"/>
        <v>4.7640882843574088</v>
      </c>
      <c r="BQ92">
        <f t="shared" si="58"/>
        <v>5.1308415741131093</v>
      </c>
      <c r="BR92">
        <f t="shared" si="58"/>
        <v>3.6656283090844068</v>
      </c>
      <c r="BS92">
        <f t="shared" si="58"/>
        <v>4.2426446180045403</v>
      </c>
      <c r="BT92">
        <f t="shared" si="58"/>
        <v>4.5079611234881432</v>
      </c>
      <c r="BU92">
        <f t="shared" si="58"/>
        <v>5.0805443603686351</v>
      </c>
      <c r="BV92">
        <f t="shared" si="58"/>
        <v>4.2919650743239828</v>
      </c>
      <c r="BW92">
        <f t="shared" si="58"/>
        <v>4.0966245978289528</v>
      </c>
      <c r="BX92">
        <f t="shared" si="58"/>
        <v>3.9746855848050968</v>
      </c>
      <c r="BY92">
        <f t="shared" si="58"/>
        <v>4.09345127240978</v>
      </c>
      <c r="BZ92">
        <f t="shared" si="58"/>
        <v>3.8930537654559991</v>
      </c>
      <c r="CA92">
        <f t="shared" si="58"/>
        <v>4.5114266235046685</v>
      </c>
      <c r="CB92">
        <f t="shared" si="58"/>
        <v>4.3128350998932667</v>
      </c>
      <c r="CC92">
        <f t="shared" si="58"/>
        <v>4.0847050373198153</v>
      </c>
      <c r="CD92">
        <f t="shared" si="58"/>
        <v>4.4252177028673794</v>
      </c>
      <c r="CE92">
        <f t="shared" si="58"/>
        <v>4.4996201856104578</v>
      </c>
      <c r="CF92">
        <f t="shared" si="58"/>
        <v>4.6226176061091389</v>
      </c>
      <c r="CG92">
        <f t="shared" si="58"/>
        <v>4.4122404644997903</v>
      </c>
      <c r="CH92">
        <f t="shared" si="58"/>
        <v>4.3101418075011235</v>
      </c>
      <c r="CI92">
        <f t="shared" si="58"/>
        <v>4.3318442541393196</v>
      </c>
      <c r="CJ92">
        <f t="shared" si="58"/>
        <v>4.5072307233176714</v>
      </c>
      <c r="CK92">
        <f t="shared" si="58"/>
        <v>4.6384362877693626</v>
      </c>
      <c r="CL92">
        <f t="shared" si="58"/>
        <v>4.2053517524826622</v>
      </c>
      <c r="CM92">
        <f t="shared" si="58"/>
        <v>4.2659282431242378</v>
      </c>
      <c r="CN92">
        <f t="shared" si="58"/>
        <v>4.448070184206645</v>
      </c>
      <c r="CO92">
        <f t="shared" si="58"/>
        <v>4.8190966957868966</v>
      </c>
      <c r="CP92">
        <f t="shared" si="58"/>
        <v>4.2905046706632772</v>
      </c>
      <c r="CQ92">
        <f t="shared" si="58"/>
        <v>4.2944768236070194</v>
      </c>
      <c r="CR92">
        <f t="shared" si="58"/>
        <v>4.7723787497774923</v>
      </c>
      <c r="CS92">
        <f t="shared" si="58"/>
        <v>4.1322116406100928</v>
      </c>
    </row>
    <row r="93" spans="1:97" x14ac:dyDescent="0.25">
      <c r="B93">
        <f t="shared" ref="B93:AG93" si="59">B75*B7</f>
        <v>11.605424547502711</v>
      </c>
      <c r="C93">
        <f t="shared" si="59"/>
        <v>8.8664819145418541</v>
      </c>
      <c r="D93">
        <f t="shared" si="59"/>
        <v>8.6789342834136249</v>
      </c>
      <c r="E93">
        <f t="shared" si="59"/>
        <v>8.7984503550827657</v>
      </c>
      <c r="F93">
        <f t="shared" si="59"/>
        <v>6.9932768774803336</v>
      </c>
      <c r="G93">
        <f t="shared" si="59"/>
        <v>7.9022860010555185</v>
      </c>
      <c r="H93">
        <f t="shared" si="59"/>
        <v>8.2073555994505565</v>
      </c>
      <c r="I93">
        <f t="shared" si="59"/>
        <v>9.2838112840134031</v>
      </c>
      <c r="J93">
        <f t="shared" si="59"/>
        <v>7.3014629849264967</v>
      </c>
      <c r="K93">
        <f t="shared" si="59"/>
        <v>8.2578985731463295</v>
      </c>
      <c r="L93">
        <f t="shared" si="59"/>
        <v>7.7988020783102723</v>
      </c>
      <c r="M93">
        <f t="shared" si="59"/>
        <v>9.5271725290076752</v>
      </c>
      <c r="N93">
        <f t="shared" si="59"/>
        <v>5.3452831508223362</v>
      </c>
      <c r="O93">
        <f t="shared" si="59"/>
        <v>7.4731141947369659</v>
      </c>
      <c r="P93">
        <f t="shared" si="59"/>
        <v>7.783484668822279</v>
      </c>
      <c r="Q93">
        <f t="shared" si="59"/>
        <v>7.5393442263216928</v>
      </c>
      <c r="R93">
        <f t="shared" si="59"/>
        <v>5.1127568228929725</v>
      </c>
      <c r="S93">
        <f t="shared" si="59"/>
        <v>6.8137962787043893</v>
      </c>
      <c r="T93">
        <f t="shared" si="59"/>
        <v>8.9471178255571573</v>
      </c>
      <c r="U93">
        <f t="shared" si="59"/>
        <v>5.9148256475342507</v>
      </c>
      <c r="V93">
        <f t="shared" si="59"/>
        <v>5.0102800941295058</v>
      </c>
      <c r="W93">
        <f t="shared" si="59"/>
        <v>7.936583350501162</v>
      </c>
      <c r="X93">
        <f t="shared" si="59"/>
        <v>7.0927779624011169</v>
      </c>
      <c r="Y93">
        <f t="shared" si="59"/>
        <v>8.3338698820683135</v>
      </c>
      <c r="Z93">
        <f t="shared" si="59"/>
        <v>8.581696704708893</v>
      </c>
      <c r="AA93">
        <f t="shared" si="59"/>
        <v>10.87891398367571</v>
      </c>
      <c r="AB93">
        <f t="shared" si="59"/>
        <v>9.635151568085405</v>
      </c>
      <c r="AC93">
        <f t="shared" si="59"/>
        <v>11.08457252652652</v>
      </c>
      <c r="AD93">
        <f t="shared" si="59"/>
        <v>11.364081631864702</v>
      </c>
      <c r="AE93">
        <f t="shared" si="59"/>
        <v>10.799585690437569</v>
      </c>
      <c r="AF93">
        <f t="shared" si="59"/>
        <v>9.3145217680665464</v>
      </c>
      <c r="AG93">
        <f t="shared" si="59"/>
        <v>11.430208372192352</v>
      </c>
      <c r="AH93">
        <f t="shared" ref="AH93:BM93" si="60">AH75*AH7</f>
        <v>10.071774714571728</v>
      </c>
      <c r="AI93">
        <f t="shared" si="60"/>
        <v>10.233806382295363</v>
      </c>
      <c r="AJ93">
        <f t="shared" si="60"/>
        <v>9.6747028298561268</v>
      </c>
      <c r="AK93">
        <f t="shared" si="60"/>
        <v>9.8186132421362018</v>
      </c>
      <c r="AL93">
        <f t="shared" si="60"/>
        <v>7.3647344416168998</v>
      </c>
      <c r="AM93">
        <f t="shared" si="60"/>
        <v>6.2027591948247789</v>
      </c>
      <c r="AN93">
        <f t="shared" si="60"/>
        <v>6.6607316571898973</v>
      </c>
      <c r="AO93">
        <f t="shared" si="60"/>
        <v>6.5474648940604947</v>
      </c>
      <c r="AP93">
        <f t="shared" si="60"/>
        <v>5.107191953995776</v>
      </c>
      <c r="AQ93">
        <f t="shared" si="60"/>
        <v>5.6380650544815243</v>
      </c>
      <c r="AR93">
        <f t="shared" si="60"/>
        <v>5.5641869888578634</v>
      </c>
      <c r="AS93">
        <f t="shared" si="60"/>
        <v>6.8396984751078183</v>
      </c>
      <c r="AT93">
        <f t="shared" si="60"/>
        <v>5.2592527250134884</v>
      </c>
      <c r="AU93">
        <f t="shared" si="60"/>
        <v>4.8326828505614525</v>
      </c>
      <c r="AV93">
        <f t="shared" si="60"/>
        <v>5.079142145935637</v>
      </c>
      <c r="AW93">
        <f t="shared" si="60"/>
        <v>6.6638779080834976</v>
      </c>
      <c r="AX93">
        <f t="shared" si="60"/>
        <v>8.2542430414783876</v>
      </c>
      <c r="AY93">
        <f t="shared" si="60"/>
        <v>8.6447760113652787</v>
      </c>
      <c r="AZ93">
        <f t="shared" si="60"/>
        <v>9.2404454578499706</v>
      </c>
      <c r="BA93">
        <f t="shared" si="60"/>
        <v>8.2710290264627169</v>
      </c>
      <c r="BB93">
        <f t="shared" si="60"/>
        <v>9.0810035124743624</v>
      </c>
      <c r="BC93">
        <f t="shared" si="60"/>
        <v>8.1697947121196943</v>
      </c>
      <c r="BD93">
        <f t="shared" si="60"/>
        <v>7.9924798186050774</v>
      </c>
      <c r="BE93">
        <f t="shared" si="60"/>
        <v>9.1743733281377171</v>
      </c>
      <c r="BF93">
        <f t="shared" si="60"/>
        <v>7.7117266709584253</v>
      </c>
      <c r="BG93">
        <f t="shared" si="60"/>
        <v>7.8544512098494215</v>
      </c>
      <c r="BH93">
        <f t="shared" si="60"/>
        <v>8.4893044525624806</v>
      </c>
      <c r="BI93">
        <f t="shared" si="60"/>
        <v>8.979272210083284</v>
      </c>
      <c r="BJ93">
        <f t="shared" si="60"/>
        <v>7.4774205891363206</v>
      </c>
      <c r="BK93">
        <f t="shared" si="60"/>
        <v>7.4893080084271926</v>
      </c>
      <c r="BL93">
        <f t="shared" si="60"/>
        <v>7.9570797452765394</v>
      </c>
      <c r="BM93">
        <f t="shared" si="60"/>
        <v>8.5849612882459514</v>
      </c>
      <c r="BN93">
        <f t="shared" ref="BN93:CS93" si="61">BN75*BN7</f>
        <v>6.8453271478712754</v>
      </c>
      <c r="BO93">
        <f t="shared" si="61"/>
        <v>7.3581594414166522</v>
      </c>
      <c r="BP93">
        <f t="shared" si="61"/>
        <v>7.8269412781143108</v>
      </c>
      <c r="BQ93">
        <f t="shared" si="61"/>
        <v>8.555701371624858</v>
      </c>
      <c r="BR93">
        <f t="shared" si="61"/>
        <v>6.2747115393783339</v>
      </c>
      <c r="BS93">
        <f t="shared" si="61"/>
        <v>6.8964079013207602</v>
      </c>
      <c r="BT93">
        <f t="shared" si="61"/>
        <v>7.7029487400795986</v>
      </c>
      <c r="BU93">
        <f t="shared" si="61"/>
        <v>8.3824565444529799</v>
      </c>
      <c r="BV93">
        <f t="shared" si="61"/>
        <v>7.5042436414212377</v>
      </c>
      <c r="BW93">
        <f t="shared" si="61"/>
        <v>7.4081526829302637</v>
      </c>
      <c r="BX93">
        <f t="shared" si="61"/>
        <v>8.0952125484698865</v>
      </c>
      <c r="BY93">
        <f t="shared" si="61"/>
        <v>7.3534093433195649</v>
      </c>
      <c r="BZ93">
        <f t="shared" si="61"/>
        <v>6.8709154186714576</v>
      </c>
      <c r="CA93">
        <f t="shared" si="61"/>
        <v>7.6516629131320952</v>
      </c>
      <c r="CB93">
        <f t="shared" si="61"/>
        <v>7.7787688987480212</v>
      </c>
      <c r="CC93">
        <f t="shared" si="61"/>
        <v>7.1724629013479264</v>
      </c>
      <c r="CD93">
        <f t="shared" si="61"/>
        <v>7.8118772960639653</v>
      </c>
      <c r="CE93">
        <f t="shared" si="61"/>
        <v>8.4941396168807444</v>
      </c>
      <c r="CF93">
        <f t="shared" si="61"/>
        <v>7.7651689192221358</v>
      </c>
      <c r="CG93">
        <f t="shared" si="61"/>
        <v>7.2965895417356039</v>
      </c>
      <c r="CH93">
        <f t="shared" si="61"/>
        <v>7.603479615653133</v>
      </c>
      <c r="CI93">
        <f t="shared" si="61"/>
        <v>7.3063909581836315</v>
      </c>
      <c r="CJ93">
        <f t="shared" si="61"/>
        <v>7.9917001003005446</v>
      </c>
      <c r="CK93">
        <f t="shared" si="61"/>
        <v>8.6315610728440024</v>
      </c>
      <c r="CL93">
        <f t="shared" si="61"/>
        <v>7.4429850266652196</v>
      </c>
      <c r="CM93">
        <f t="shared" si="61"/>
        <v>7.7034133683211063</v>
      </c>
      <c r="CN93">
        <f t="shared" si="61"/>
        <v>7.9327801654800671</v>
      </c>
      <c r="CO93">
        <f t="shared" si="61"/>
        <v>8.9476248619411116</v>
      </c>
      <c r="CP93">
        <f t="shared" si="61"/>
        <v>7.634478243918406</v>
      </c>
      <c r="CQ93">
        <f t="shared" si="61"/>
        <v>7.067140178698855</v>
      </c>
      <c r="CR93">
        <f t="shared" si="61"/>
        <v>7.7185768705735782</v>
      </c>
      <c r="CS93">
        <f t="shared" si="61"/>
        <v>7.0171813858551157</v>
      </c>
    </row>
    <row r="94" spans="1:97" x14ac:dyDescent="0.25">
      <c r="B94">
        <f t="shared" ref="B94:AG94" si="62">B76*B8</f>
        <v>18.014660051130459</v>
      </c>
      <c r="C94">
        <f t="shared" si="62"/>
        <v>11.980810052613077</v>
      </c>
      <c r="D94">
        <f t="shared" si="62"/>
        <v>15.135641555001341</v>
      </c>
      <c r="E94">
        <f t="shared" si="62"/>
        <v>14.207265836933557</v>
      </c>
      <c r="F94">
        <f t="shared" si="62"/>
        <v>10.367450522473574</v>
      </c>
      <c r="G94">
        <f t="shared" si="62"/>
        <v>15.886250223652812</v>
      </c>
      <c r="H94">
        <f t="shared" si="62"/>
        <v>17.134202637594882</v>
      </c>
      <c r="I94">
        <f t="shared" si="62"/>
        <v>19.17747843736856</v>
      </c>
      <c r="J94">
        <f t="shared" si="62"/>
        <v>10.756384887859374</v>
      </c>
      <c r="K94">
        <f t="shared" si="62"/>
        <v>13.207407156956156</v>
      </c>
      <c r="L94">
        <f t="shared" si="62"/>
        <v>17.18140165232224</v>
      </c>
      <c r="M94">
        <f t="shared" si="62"/>
        <v>16.067503823453116</v>
      </c>
      <c r="N94">
        <f t="shared" si="62"/>
        <v>12.666260867985661</v>
      </c>
      <c r="O94">
        <f t="shared" si="62"/>
        <v>14.735690884076755</v>
      </c>
      <c r="P94">
        <f t="shared" si="62"/>
        <v>18.255614022918977</v>
      </c>
      <c r="Q94">
        <f t="shared" si="62"/>
        <v>15.244207440482093</v>
      </c>
      <c r="R94">
        <f t="shared" si="62"/>
        <v>11.844134198750362</v>
      </c>
      <c r="S94">
        <f t="shared" si="62"/>
        <v>16.363003319017121</v>
      </c>
      <c r="T94">
        <f t="shared" si="62"/>
        <v>18.064357542245137</v>
      </c>
      <c r="U94">
        <f t="shared" si="62"/>
        <v>12.629289242466951</v>
      </c>
      <c r="V94">
        <f t="shared" si="62"/>
        <v>11.471368215565786</v>
      </c>
      <c r="W94">
        <f t="shared" si="62"/>
        <v>19.039204485225241</v>
      </c>
      <c r="X94">
        <f t="shared" si="62"/>
        <v>12.047089468480516</v>
      </c>
      <c r="Y94">
        <f t="shared" si="62"/>
        <v>10.911060847392681</v>
      </c>
      <c r="Z94">
        <f t="shared" si="62"/>
        <v>29.736717368215512</v>
      </c>
      <c r="AA94">
        <f t="shared" si="62"/>
        <v>27.866271466116615</v>
      </c>
      <c r="AB94">
        <f t="shared" si="62"/>
        <v>27.891104369009554</v>
      </c>
      <c r="AC94">
        <f t="shared" si="62"/>
        <v>24.786425012509429</v>
      </c>
      <c r="AD94">
        <f t="shared" si="62"/>
        <v>26.251191560660494</v>
      </c>
      <c r="AE94">
        <f t="shared" si="62"/>
        <v>27.959134555646045</v>
      </c>
      <c r="AF94">
        <f t="shared" si="62"/>
        <v>25.470868128819372</v>
      </c>
      <c r="AG94">
        <f t="shared" si="62"/>
        <v>25.194619663391361</v>
      </c>
      <c r="AH94">
        <f t="shared" ref="AH94:BM94" si="63">AH76*AH8</f>
        <v>25.400519924991919</v>
      </c>
      <c r="AI94">
        <f t="shared" si="63"/>
        <v>25.576996412611813</v>
      </c>
      <c r="AJ94">
        <f t="shared" si="63"/>
        <v>24.632798907401025</v>
      </c>
      <c r="AK94">
        <f t="shared" si="63"/>
        <v>25.336508080962727</v>
      </c>
      <c r="AL94">
        <f t="shared" si="63"/>
        <v>17.802974026590611</v>
      </c>
      <c r="AM94">
        <f t="shared" si="63"/>
        <v>21.800238768002885</v>
      </c>
      <c r="AN94">
        <f t="shared" si="63"/>
        <v>23.389200594743876</v>
      </c>
      <c r="AO94">
        <f t="shared" si="63"/>
        <v>24.425473241472766</v>
      </c>
      <c r="AP94">
        <f t="shared" si="63"/>
        <v>16.929625734757451</v>
      </c>
      <c r="AQ94">
        <f t="shared" si="63"/>
        <v>18.156751721352137</v>
      </c>
      <c r="AR94">
        <f t="shared" si="63"/>
        <v>20.886252466733062</v>
      </c>
      <c r="AS94">
        <f t="shared" si="63"/>
        <v>22.360123410293227</v>
      </c>
      <c r="AT94">
        <f t="shared" si="63"/>
        <v>16.871070755941677</v>
      </c>
      <c r="AU94">
        <f t="shared" si="63"/>
        <v>17.912521873825739</v>
      </c>
      <c r="AV94">
        <f t="shared" si="63"/>
        <v>18.191993482169458</v>
      </c>
      <c r="AW94">
        <f t="shared" si="63"/>
        <v>21.706686273560614</v>
      </c>
      <c r="AX94">
        <f t="shared" si="63"/>
        <v>17.342276287034025</v>
      </c>
      <c r="AY94">
        <f t="shared" si="63"/>
        <v>18.219183525049683</v>
      </c>
      <c r="AZ94">
        <f t="shared" si="63"/>
        <v>17.389881738559165</v>
      </c>
      <c r="BA94">
        <f t="shared" si="63"/>
        <v>17.936551909998951</v>
      </c>
      <c r="BB94">
        <f t="shared" si="63"/>
        <v>18.934961428898646</v>
      </c>
      <c r="BC94">
        <f t="shared" si="63"/>
        <v>17.359858757948068</v>
      </c>
      <c r="BD94">
        <f t="shared" si="63"/>
        <v>16.810198995720338</v>
      </c>
      <c r="BE94">
        <f t="shared" si="63"/>
        <v>17.021970900353569</v>
      </c>
      <c r="BF94">
        <f t="shared" si="63"/>
        <v>16.516273418827375</v>
      </c>
      <c r="BG94">
        <f t="shared" si="63"/>
        <v>17.479979573610709</v>
      </c>
      <c r="BH94">
        <f t="shared" si="63"/>
        <v>18.245318111983472</v>
      </c>
      <c r="BI94">
        <f t="shared" si="63"/>
        <v>17.600153276890957</v>
      </c>
      <c r="BJ94">
        <f t="shared" si="63"/>
        <v>16.946743448800529</v>
      </c>
      <c r="BK94">
        <f t="shared" si="63"/>
        <v>16.904527439870837</v>
      </c>
      <c r="BL94">
        <f t="shared" si="63"/>
        <v>17.595362779811278</v>
      </c>
      <c r="BM94">
        <f t="shared" si="63"/>
        <v>17.639674764262303</v>
      </c>
      <c r="BN94">
        <f t="shared" ref="BN94:CS94" si="64">BN76*BN8</f>
        <v>16.039215420036072</v>
      </c>
      <c r="BO94">
        <f t="shared" si="64"/>
        <v>16.254744615082991</v>
      </c>
      <c r="BP94">
        <f t="shared" si="64"/>
        <v>16.79753898872746</v>
      </c>
      <c r="BQ94">
        <f t="shared" si="64"/>
        <v>16.992459556158888</v>
      </c>
      <c r="BR94">
        <f t="shared" si="64"/>
        <v>15.179700743100206</v>
      </c>
      <c r="BS94">
        <f t="shared" si="64"/>
        <v>15.85553486711088</v>
      </c>
      <c r="BT94">
        <f t="shared" si="64"/>
        <v>17.054899343555093</v>
      </c>
      <c r="BU94">
        <f t="shared" si="64"/>
        <v>16.622567617014568</v>
      </c>
      <c r="BV94">
        <f t="shared" si="64"/>
        <v>16.453243484143908</v>
      </c>
      <c r="BW94">
        <f t="shared" si="64"/>
        <v>16.570086830466913</v>
      </c>
      <c r="BX94">
        <f t="shared" si="64"/>
        <v>17.445866795400676</v>
      </c>
      <c r="BY94">
        <f t="shared" si="64"/>
        <v>16.60959521983953</v>
      </c>
      <c r="BZ94">
        <f t="shared" si="64"/>
        <v>16.888438908794743</v>
      </c>
      <c r="CA94">
        <f t="shared" si="64"/>
        <v>19.03707893397463</v>
      </c>
      <c r="CB94">
        <f t="shared" si="64"/>
        <v>17.743481060372769</v>
      </c>
      <c r="CC94">
        <f t="shared" si="64"/>
        <v>17.431146058256594</v>
      </c>
      <c r="CD94">
        <f t="shared" si="64"/>
        <v>19.389877974376184</v>
      </c>
      <c r="CE94">
        <f t="shared" si="64"/>
        <v>19.044495603319877</v>
      </c>
      <c r="CF94">
        <f t="shared" si="64"/>
        <v>18.852411779987328</v>
      </c>
      <c r="CG94">
        <f t="shared" si="64"/>
        <v>17.549930647414467</v>
      </c>
      <c r="CH94">
        <f t="shared" si="64"/>
        <v>18.518540391186185</v>
      </c>
      <c r="CI94">
        <f t="shared" si="64"/>
        <v>18.249200541087706</v>
      </c>
      <c r="CJ94">
        <f t="shared" si="64"/>
        <v>17.86376911933954</v>
      </c>
      <c r="CK94">
        <f t="shared" si="64"/>
        <v>17.219712107118291</v>
      </c>
      <c r="CL94">
        <f t="shared" si="64"/>
        <v>18.486244282372283</v>
      </c>
      <c r="CM94">
        <f t="shared" si="64"/>
        <v>17.922299114207924</v>
      </c>
      <c r="CN94">
        <f t="shared" si="64"/>
        <v>17.390688903225957</v>
      </c>
      <c r="CO94">
        <f t="shared" si="64"/>
        <v>17.160576533970186</v>
      </c>
      <c r="CP94">
        <f t="shared" si="64"/>
        <v>17.581409127642686</v>
      </c>
      <c r="CQ94">
        <f t="shared" si="64"/>
        <v>17.61158339047736</v>
      </c>
      <c r="CR94">
        <f t="shared" si="64"/>
        <v>17.205000046382011</v>
      </c>
      <c r="CS94">
        <f t="shared" si="64"/>
        <v>16.217986910518551</v>
      </c>
    </row>
    <row r="96" spans="1:97" x14ac:dyDescent="0.25">
      <c r="A96" t="s">
        <v>64</v>
      </c>
      <c r="B96">
        <f>SUM(B90:B94)</f>
        <v>42.128904468042862</v>
      </c>
      <c r="C96">
        <f t="shared" ref="C96:BN96" si="65">SUM(C90:C94)</f>
        <v>29.770861823702994</v>
      </c>
      <c r="D96">
        <f t="shared" si="65"/>
        <v>35.728432307573627</v>
      </c>
      <c r="E96">
        <f t="shared" si="65"/>
        <v>35.188841302195691</v>
      </c>
      <c r="F96">
        <f t="shared" si="65"/>
        <v>24.186392884792674</v>
      </c>
      <c r="G96">
        <f t="shared" si="65"/>
        <v>34.910306626811966</v>
      </c>
      <c r="H96">
        <f t="shared" si="65"/>
        <v>36.852277610667485</v>
      </c>
      <c r="I96">
        <f t="shared" si="65"/>
        <v>40.759433259789844</v>
      </c>
      <c r="J96">
        <f t="shared" si="65"/>
        <v>25.275947814897854</v>
      </c>
      <c r="K96">
        <f t="shared" si="65"/>
        <v>30.31194463787682</v>
      </c>
      <c r="L96">
        <f t="shared" si="65"/>
        <v>37.105271470139229</v>
      </c>
      <c r="M96">
        <f t="shared" si="65"/>
        <v>35.898288415802732</v>
      </c>
      <c r="N96">
        <f t="shared" si="65"/>
        <v>26.692857995726673</v>
      </c>
      <c r="O96">
        <f t="shared" si="65"/>
        <v>31.748786493808801</v>
      </c>
      <c r="P96">
        <f t="shared" si="65"/>
        <v>39.284168299223197</v>
      </c>
      <c r="Q96">
        <f t="shared" si="65"/>
        <v>38.002090474913381</v>
      </c>
      <c r="R96">
        <f t="shared" si="65"/>
        <v>25.027749127775511</v>
      </c>
      <c r="S96">
        <f t="shared" si="65"/>
        <v>33.672890284981506</v>
      </c>
      <c r="T96">
        <f t="shared" si="65"/>
        <v>43.989670571234001</v>
      </c>
      <c r="U96">
        <f t="shared" si="65"/>
        <v>26.668238986387603</v>
      </c>
      <c r="V96">
        <f t="shared" si="65"/>
        <v>24.313313545001137</v>
      </c>
      <c r="W96">
        <f t="shared" si="65"/>
        <v>40.066682463444963</v>
      </c>
      <c r="X96">
        <f t="shared" si="65"/>
        <v>27.346041829796931</v>
      </c>
      <c r="Y96">
        <f t="shared" si="65"/>
        <v>27.115780559877997</v>
      </c>
      <c r="Z96">
        <f t="shared" si="65"/>
        <v>48.467287426434012</v>
      </c>
      <c r="AA96">
        <f t="shared" si="65"/>
        <v>49.259105838199147</v>
      </c>
      <c r="AB96">
        <f t="shared" si="65"/>
        <v>48.511266452135565</v>
      </c>
      <c r="AC96">
        <f t="shared" si="65"/>
        <v>46.153382204392798</v>
      </c>
      <c r="AD96">
        <f t="shared" si="65"/>
        <v>47.219080601368908</v>
      </c>
      <c r="AE96">
        <f t="shared" si="65"/>
        <v>49.550636644566211</v>
      </c>
      <c r="AF96">
        <f t="shared" si="65"/>
        <v>45.173559035204065</v>
      </c>
      <c r="AG96">
        <f t="shared" si="65"/>
        <v>46.390890532861548</v>
      </c>
      <c r="AH96">
        <f t="shared" si="65"/>
        <v>45.735216832367627</v>
      </c>
      <c r="AI96">
        <f t="shared" si="65"/>
        <v>46.533416796554874</v>
      </c>
      <c r="AJ96">
        <f t="shared" si="65"/>
        <v>44.65106536197829</v>
      </c>
      <c r="AK96">
        <f t="shared" si="65"/>
        <v>46.490013034864049</v>
      </c>
      <c r="AL96">
        <f t="shared" si="65"/>
        <v>33.846134009863874</v>
      </c>
      <c r="AM96">
        <f t="shared" si="65"/>
        <v>38.013781532231818</v>
      </c>
      <c r="AN96">
        <f t="shared" si="65"/>
        <v>40.659569483612529</v>
      </c>
      <c r="AO96">
        <f t="shared" si="65"/>
        <v>42.424280804904882</v>
      </c>
      <c r="AP96">
        <f t="shared" si="65"/>
        <v>30.943394419402573</v>
      </c>
      <c r="AQ96">
        <f t="shared" si="65"/>
        <v>33.147063130330217</v>
      </c>
      <c r="AR96">
        <f t="shared" si="65"/>
        <v>36.536571002298189</v>
      </c>
      <c r="AS96">
        <f t="shared" si="65"/>
        <v>40.393168142342077</v>
      </c>
      <c r="AT96">
        <f t="shared" si="65"/>
        <v>30.724981796605412</v>
      </c>
      <c r="AU96">
        <f t="shared" si="65"/>
        <v>31.446304203688378</v>
      </c>
      <c r="AV96">
        <f t="shared" si="65"/>
        <v>32.314994634808087</v>
      </c>
      <c r="AW96">
        <f t="shared" si="65"/>
        <v>37.617641106593041</v>
      </c>
      <c r="AX96">
        <f t="shared" si="65"/>
        <v>37.944441949241501</v>
      </c>
      <c r="AY96">
        <f t="shared" si="65"/>
        <v>39.523289430971886</v>
      </c>
      <c r="AZ96">
        <f t="shared" si="65"/>
        <v>38.908563587727414</v>
      </c>
      <c r="BA96">
        <f t="shared" si="65"/>
        <v>38.839654045704762</v>
      </c>
      <c r="BB96">
        <f t="shared" si="65"/>
        <v>40.731598231346709</v>
      </c>
      <c r="BC96">
        <f t="shared" si="65"/>
        <v>37.645669705687567</v>
      </c>
      <c r="BD96">
        <f t="shared" si="65"/>
        <v>36.729408387478927</v>
      </c>
      <c r="BE96">
        <f t="shared" si="65"/>
        <v>38.678212957529766</v>
      </c>
      <c r="BF96">
        <f t="shared" si="65"/>
        <v>35.073764590438984</v>
      </c>
      <c r="BG96">
        <f t="shared" si="65"/>
        <v>36.585523004519978</v>
      </c>
      <c r="BH96">
        <f t="shared" si="65"/>
        <v>38.437730010794894</v>
      </c>
      <c r="BI96">
        <f t="shared" si="65"/>
        <v>38.902977228184923</v>
      </c>
      <c r="BJ96">
        <f t="shared" si="65"/>
        <v>36.173028337666466</v>
      </c>
      <c r="BK96">
        <f t="shared" si="65"/>
        <v>35.928036224009816</v>
      </c>
      <c r="BL96">
        <f t="shared" si="65"/>
        <v>37.408674990844602</v>
      </c>
      <c r="BM96">
        <f t="shared" si="65"/>
        <v>38.614392560950996</v>
      </c>
      <c r="BN96">
        <f t="shared" si="65"/>
        <v>33.973914380546972</v>
      </c>
      <c r="BO96">
        <f t="shared" ref="BO96:CS96" si="66">SUM(BO90:BO94)</f>
        <v>34.560489172332048</v>
      </c>
      <c r="BP96">
        <f t="shared" si="66"/>
        <v>35.855441105264376</v>
      </c>
      <c r="BQ96">
        <f t="shared" si="66"/>
        <v>37.14299700633542</v>
      </c>
      <c r="BR96">
        <f t="shared" si="66"/>
        <v>31.035074675188646</v>
      </c>
      <c r="BS96">
        <f t="shared" si="66"/>
        <v>33.214717868295288</v>
      </c>
      <c r="BT96">
        <f t="shared" si="66"/>
        <v>35.36473428953451</v>
      </c>
      <c r="BU96">
        <f t="shared" si="66"/>
        <v>36.488756598752019</v>
      </c>
      <c r="BV96">
        <f t="shared" si="66"/>
        <v>35.432330701297147</v>
      </c>
      <c r="BW96">
        <f t="shared" si="66"/>
        <v>34.929318063900254</v>
      </c>
      <c r="BX96">
        <f t="shared" si="66"/>
        <v>36.557640964383346</v>
      </c>
      <c r="BY96">
        <f t="shared" si="66"/>
        <v>34.664902703111309</v>
      </c>
      <c r="BZ96">
        <f t="shared" si="66"/>
        <v>34.564745496109964</v>
      </c>
      <c r="CA96">
        <f t="shared" si="66"/>
        <v>38.862153992083051</v>
      </c>
      <c r="CB96">
        <f t="shared" si="66"/>
        <v>37.189116160253988</v>
      </c>
      <c r="CC96">
        <f t="shared" si="66"/>
        <v>35.363095258606826</v>
      </c>
      <c r="CD96">
        <f t="shared" si="66"/>
        <v>39.340016461260078</v>
      </c>
      <c r="CE96">
        <f t="shared" si="66"/>
        <v>39.811354271534327</v>
      </c>
      <c r="CF96">
        <f t="shared" si="66"/>
        <v>39.160965868586558</v>
      </c>
      <c r="CG96">
        <f t="shared" si="66"/>
        <v>36.448810040926254</v>
      </c>
      <c r="CH96">
        <f t="shared" si="66"/>
        <v>37.883267980912727</v>
      </c>
      <c r="CI96">
        <f t="shared" si="66"/>
        <v>37.370523607912006</v>
      </c>
      <c r="CJ96">
        <f t="shared" si="66"/>
        <v>37.791740963205356</v>
      </c>
      <c r="CK96">
        <f t="shared" si="66"/>
        <v>37.089133699371253</v>
      </c>
      <c r="CL96">
        <f t="shared" si="66"/>
        <v>37.483216936380721</v>
      </c>
      <c r="CM96">
        <f t="shared" si="66"/>
        <v>37.163365597115657</v>
      </c>
      <c r="CN96">
        <f t="shared" si="66"/>
        <v>36.582123176035907</v>
      </c>
      <c r="CO96">
        <f t="shared" si="66"/>
        <v>37.77429941561148</v>
      </c>
      <c r="CP96">
        <f t="shared" si="66"/>
        <v>36.497406636304461</v>
      </c>
      <c r="CQ96">
        <f t="shared" si="66"/>
        <v>35.351742947080815</v>
      </c>
      <c r="CR96">
        <f t="shared" si="66"/>
        <v>36.361626648377197</v>
      </c>
      <c r="CS96">
        <f t="shared" si="66"/>
        <v>33.68890877216765</v>
      </c>
    </row>
    <row r="98" spans="2:98" x14ac:dyDescent="0.25">
      <c r="B98">
        <f t="shared" ref="B98:AG98" si="67">B4-B96</f>
        <v>-2.7271706480428648</v>
      </c>
      <c r="C98">
        <f t="shared" si="67"/>
        <v>-4.2480069737029922</v>
      </c>
      <c r="D98">
        <f t="shared" si="67"/>
        <v>3.3005363124263738</v>
      </c>
      <c r="E98">
        <f t="shared" si="67"/>
        <v>4.5013314778043068</v>
      </c>
      <c r="F98">
        <f t="shared" si="67"/>
        <v>-2.1490242547926748</v>
      </c>
      <c r="G98">
        <f t="shared" si="67"/>
        <v>-8.3928986811969253E-2</v>
      </c>
      <c r="H98">
        <f t="shared" si="67"/>
        <v>-0.19612504066748215</v>
      </c>
      <c r="I98">
        <f t="shared" si="67"/>
        <v>-0.77478085978984268</v>
      </c>
      <c r="J98">
        <f t="shared" si="67"/>
        <v>-2.3035547748978544</v>
      </c>
      <c r="K98">
        <f t="shared" si="67"/>
        <v>-1.9496071678768203</v>
      </c>
      <c r="L98">
        <f t="shared" si="67"/>
        <v>-0.87233429013922859</v>
      </c>
      <c r="M98">
        <f t="shared" si="67"/>
        <v>-2.5914994358027315</v>
      </c>
      <c r="N98">
        <f t="shared" si="67"/>
        <v>2.4273326459933742E-8</v>
      </c>
      <c r="O98">
        <f t="shared" si="67"/>
        <v>-0.8388506938088014</v>
      </c>
      <c r="P98">
        <f t="shared" si="67"/>
        <v>-1.5665851092231975</v>
      </c>
      <c r="Q98">
        <f t="shared" si="67"/>
        <v>-6.4293165549133811</v>
      </c>
      <c r="R98">
        <f t="shared" si="67"/>
        <v>-1.7775512617390632E-8</v>
      </c>
      <c r="S98">
        <f t="shared" si="67"/>
        <v>-3.5498150907642412E-7</v>
      </c>
      <c r="T98">
        <f t="shared" si="67"/>
        <v>-6.313700961233998</v>
      </c>
      <c r="U98">
        <f t="shared" si="67"/>
        <v>-0.72475808638760242</v>
      </c>
      <c r="V98">
        <f t="shared" si="67"/>
        <v>-4.5001137038980232E-8</v>
      </c>
      <c r="W98">
        <f t="shared" si="67"/>
        <v>-0.93118563344496152</v>
      </c>
      <c r="X98">
        <f t="shared" si="67"/>
        <v>-0.53021801979692995</v>
      </c>
      <c r="Y98">
        <f t="shared" si="67"/>
        <v>-0.62737738987799574</v>
      </c>
      <c r="Z98">
        <f t="shared" si="67"/>
        <v>-22.488807076434011</v>
      </c>
      <c r="AA98">
        <f t="shared" si="67"/>
        <v>-21.740887608199149</v>
      </c>
      <c r="AB98">
        <f t="shared" si="67"/>
        <v>-22.408366682135565</v>
      </c>
      <c r="AC98">
        <f t="shared" si="67"/>
        <v>-19.039840184392798</v>
      </c>
      <c r="AD98">
        <f t="shared" si="67"/>
        <v>-20.933609111368909</v>
      </c>
      <c r="AE98">
        <f t="shared" si="67"/>
        <v>-23.146938114566211</v>
      </c>
      <c r="AF98">
        <f t="shared" si="67"/>
        <v>-18.436400785204064</v>
      </c>
      <c r="AG98">
        <f t="shared" si="67"/>
        <v>-19.079363652861549</v>
      </c>
      <c r="AH98">
        <f t="shared" ref="AH98:BM98" si="68">AH4-AH96</f>
        <v>-19.413444112367628</v>
      </c>
      <c r="AI98">
        <f t="shared" si="68"/>
        <v>-20.294145826554875</v>
      </c>
      <c r="AJ98">
        <f t="shared" si="68"/>
        <v>-17.753571711978289</v>
      </c>
      <c r="AK98">
        <f t="shared" si="68"/>
        <v>-18.494883824864047</v>
      </c>
      <c r="AL98">
        <f t="shared" si="68"/>
        <v>-9.9516651698638761</v>
      </c>
      <c r="AM98">
        <f t="shared" si="68"/>
        <v>-11.661493572231816</v>
      </c>
      <c r="AN98">
        <f t="shared" si="68"/>
        <v>-13.033556833612529</v>
      </c>
      <c r="AO98">
        <f t="shared" si="68"/>
        <v>-10.553482324904881</v>
      </c>
      <c r="AP98">
        <f t="shared" si="68"/>
        <v>-5.2772275194025724</v>
      </c>
      <c r="AQ98">
        <f t="shared" si="68"/>
        <v>-6.1320924703302175</v>
      </c>
      <c r="AR98">
        <f t="shared" si="68"/>
        <v>-8.4112363622981903</v>
      </c>
      <c r="AS98">
        <f t="shared" si="68"/>
        <v>-8.048301592342078</v>
      </c>
      <c r="AT98">
        <f t="shared" si="68"/>
        <v>-6.256626416605414</v>
      </c>
      <c r="AU98">
        <f t="shared" si="68"/>
        <v>-6.4004714236883764</v>
      </c>
      <c r="AV98">
        <f t="shared" si="68"/>
        <v>-6.2029017248080862</v>
      </c>
      <c r="AW98">
        <f t="shared" si="68"/>
        <v>-12.055329866593041</v>
      </c>
      <c r="AX98">
        <f t="shared" si="68"/>
        <v>-0.67291487924150317</v>
      </c>
      <c r="AY98">
        <f t="shared" si="68"/>
        <v>-1.541677560971884</v>
      </c>
      <c r="AZ98">
        <f t="shared" si="68"/>
        <v>-1.3119877677274161</v>
      </c>
      <c r="BA98">
        <f t="shared" si="68"/>
        <v>-1.5364331057047593</v>
      </c>
      <c r="BB98">
        <f t="shared" si="68"/>
        <v>-3.2228665213467096</v>
      </c>
      <c r="BC98">
        <f t="shared" si="68"/>
        <v>-4.9100075687569245E-2</v>
      </c>
      <c r="BD98">
        <f t="shared" si="68"/>
        <v>-0.5758554274789276</v>
      </c>
      <c r="BE98">
        <f t="shared" si="68"/>
        <v>-1.0816440175297686</v>
      </c>
      <c r="BF98">
        <f t="shared" si="68"/>
        <v>-3.592317040438985</v>
      </c>
      <c r="BG98">
        <f t="shared" si="68"/>
        <v>-1.8105392145199772</v>
      </c>
      <c r="BH98">
        <f t="shared" si="68"/>
        <v>-2.3157693007948907</v>
      </c>
      <c r="BI98">
        <f t="shared" si="68"/>
        <v>-1.0307150681849251</v>
      </c>
      <c r="BJ98">
        <f t="shared" si="68"/>
        <v>-0.70500079766646451</v>
      </c>
      <c r="BK98">
        <f t="shared" si="68"/>
        <v>-1.5640098141034287E-6</v>
      </c>
      <c r="BL98">
        <f t="shared" si="68"/>
        <v>-0.67567444084460249</v>
      </c>
      <c r="BM98">
        <f t="shared" si="68"/>
        <v>-0.90206150095099957</v>
      </c>
      <c r="BN98">
        <f t="shared" ref="BN98:CS98" si="69">BN4-BN96</f>
        <v>-2.8054697054358257E-7</v>
      </c>
      <c r="BO98">
        <f t="shared" si="69"/>
        <v>-1.9243020823320478</v>
      </c>
      <c r="BP98">
        <f t="shared" si="69"/>
        <v>-3.7554850052643758</v>
      </c>
      <c r="BQ98">
        <f t="shared" si="69"/>
        <v>-4.6859050263354192</v>
      </c>
      <c r="BR98">
        <f t="shared" si="69"/>
        <v>-2.0078688551886472</v>
      </c>
      <c r="BS98">
        <f t="shared" si="69"/>
        <v>-2.1021856782952888</v>
      </c>
      <c r="BT98">
        <f t="shared" si="69"/>
        <v>-5.9862174095345111</v>
      </c>
      <c r="BU98">
        <f t="shared" si="69"/>
        <v>-4.2106434987520203</v>
      </c>
      <c r="BV98">
        <f t="shared" si="69"/>
        <v>-2.274041297148699E-3</v>
      </c>
      <c r="BW98">
        <f t="shared" si="69"/>
        <v>-1.6193900250982551E-5</v>
      </c>
      <c r="BX98">
        <f t="shared" si="69"/>
        <v>-1.9929240343833428</v>
      </c>
      <c r="BY98">
        <f t="shared" si="69"/>
        <v>-0.98753445311130861</v>
      </c>
      <c r="BZ98">
        <f t="shared" si="69"/>
        <v>-1.4461099624440976E-6</v>
      </c>
      <c r="CA98">
        <f t="shared" si="69"/>
        <v>-1.5208305370606467E-7</v>
      </c>
      <c r="CB98">
        <f t="shared" si="69"/>
        <v>-1.5002539868191889E-6</v>
      </c>
      <c r="CC98">
        <f t="shared" si="69"/>
        <v>-1.9075667486068255</v>
      </c>
      <c r="CD98">
        <f t="shared" si="69"/>
        <v>-0.1790548612600773</v>
      </c>
      <c r="CE98">
        <f t="shared" si="69"/>
        <v>-0.67225117153432734</v>
      </c>
      <c r="CF98">
        <f t="shared" si="69"/>
        <v>-1.6858655982332493E-7</v>
      </c>
      <c r="CG98">
        <f t="shared" si="69"/>
        <v>-2.9209262564222627E-6</v>
      </c>
      <c r="CH98">
        <f t="shared" si="69"/>
        <v>-1.4091272504401786E-7</v>
      </c>
      <c r="CI98">
        <f t="shared" si="69"/>
        <v>-2.7912008704333857E-8</v>
      </c>
      <c r="CJ98">
        <f t="shared" si="69"/>
        <v>-0.69816176320535561</v>
      </c>
      <c r="CK98">
        <f t="shared" si="69"/>
        <v>-4.1291883793712501</v>
      </c>
      <c r="CL98">
        <f t="shared" si="69"/>
        <v>-1.0638071756829959E-7</v>
      </c>
      <c r="CM98">
        <f t="shared" si="69"/>
        <v>-0.27481392711565888</v>
      </c>
      <c r="CN98">
        <f t="shared" si="69"/>
        <v>-3.6986282760359046</v>
      </c>
      <c r="CO98">
        <f t="shared" si="69"/>
        <v>-3.5106177456114835</v>
      </c>
      <c r="CP98">
        <f t="shared" si="69"/>
        <v>-0.49006627630446076</v>
      </c>
      <c r="CQ98">
        <f t="shared" si="69"/>
        <v>-5.3874504170808137</v>
      </c>
      <c r="CR98">
        <f t="shared" si="69"/>
        <v>-3.2881652083771939</v>
      </c>
      <c r="CS98">
        <f t="shared" si="69"/>
        <v>-1.013400702167651</v>
      </c>
    </row>
    <row r="99" spans="2:98" x14ac:dyDescent="0.25">
      <c r="B99">
        <f t="shared" ref="B99:AG99" si="70">B5-B96</f>
        <v>-2.7271728380428613</v>
      </c>
      <c r="C99">
        <f t="shared" si="70"/>
        <v>-4.248007253702994</v>
      </c>
      <c r="D99">
        <f t="shared" si="70"/>
        <v>3.3005361124263715</v>
      </c>
      <c r="E99">
        <f t="shared" si="70"/>
        <v>4.5013311878043112</v>
      </c>
      <c r="F99">
        <f t="shared" si="70"/>
        <v>-2.1490245547926747</v>
      </c>
      <c r="G99">
        <f t="shared" si="70"/>
        <v>-8.3929076811969594E-2</v>
      </c>
      <c r="H99">
        <f t="shared" si="70"/>
        <v>-0.19612513066748249</v>
      </c>
      <c r="I99">
        <f t="shared" si="70"/>
        <v>-0.77478121978984404</v>
      </c>
      <c r="J99">
        <f t="shared" si="70"/>
        <v>-2.303554824897855</v>
      </c>
      <c r="K99">
        <f t="shared" si="70"/>
        <v>-1.9496072478768198</v>
      </c>
      <c r="L99">
        <f t="shared" si="70"/>
        <v>-0.87233433013923189</v>
      </c>
      <c r="M99">
        <f t="shared" si="70"/>
        <v>-2.5914994858027285</v>
      </c>
      <c r="N99">
        <f t="shared" si="70"/>
        <v>6.4273326216834903E-8</v>
      </c>
      <c r="O99">
        <f t="shared" si="70"/>
        <v>-0.83885070380880222</v>
      </c>
      <c r="P99">
        <f t="shared" si="70"/>
        <v>-1.5665851192231983</v>
      </c>
      <c r="Q99">
        <f t="shared" si="70"/>
        <v>-6.4293165649133819</v>
      </c>
      <c r="R99">
        <f t="shared" si="70"/>
        <v>1.6222448806502143E-7</v>
      </c>
      <c r="S99">
        <f t="shared" si="70"/>
        <v>-3.7498150362580418E-7</v>
      </c>
      <c r="T99">
        <f t="shared" si="70"/>
        <v>-6.3137009712339989</v>
      </c>
      <c r="U99">
        <f t="shared" si="70"/>
        <v>-0.724758136387603</v>
      </c>
      <c r="V99">
        <f t="shared" si="70"/>
        <v>-5.5001137866383942E-8</v>
      </c>
      <c r="W99">
        <f t="shared" si="70"/>
        <v>-0.93118574344496352</v>
      </c>
      <c r="X99">
        <f t="shared" si="70"/>
        <v>-2.7467922697969307</v>
      </c>
      <c r="Y99">
        <f t="shared" si="70"/>
        <v>-4.9614789298779982</v>
      </c>
      <c r="Z99">
        <f t="shared" si="70"/>
        <v>9.1149586135659888</v>
      </c>
      <c r="AA99">
        <f t="shared" si="70"/>
        <v>6.9620341518008502</v>
      </c>
      <c r="AB99">
        <f t="shared" si="70"/>
        <v>8.6164156178644333</v>
      </c>
      <c r="AC99">
        <f t="shared" si="70"/>
        <v>6.2886196556071994</v>
      </c>
      <c r="AD99">
        <f t="shared" si="70"/>
        <v>5.2229216086310899</v>
      </c>
      <c r="AE99">
        <f t="shared" si="70"/>
        <v>6.6704912754337897</v>
      </c>
      <c r="AF99">
        <f t="shared" si="70"/>
        <v>7.2684476047959379</v>
      </c>
      <c r="AG99">
        <f t="shared" si="70"/>
        <v>-9.8582154628615442</v>
      </c>
      <c r="AH99">
        <f t="shared" ref="AH99:BM99" si="71">AH5-AH96</f>
        <v>5.8201985676323744</v>
      </c>
      <c r="AI99">
        <f t="shared" si="71"/>
        <v>6.7617642934451254</v>
      </c>
      <c r="AJ99">
        <f t="shared" si="71"/>
        <v>6.904351448021707</v>
      </c>
      <c r="AK99">
        <f t="shared" si="71"/>
        <v>7.0895503251359528</v>
      </c>
      <c r="AL99">
        <f t="shared" si="71"/>
        <v>2.5857898501361234</v>
      </c>
      <c r="AM99">
        <f t="shared" si="71"/>
        <v>7.1080134577681804</v>
      </c>
      <c r="AN99">
        <f t="shared" si="71"/>
        <v>7.6785295063874699</v>
      </c>
      <c r="AO99">
        <f t="shared" si="71"/>
        <v>7.7005381750951187</v>
      </c>
      <c r="AP99">
        <f t="shared" si="71"/>
        <v>3.5327287405974275</v>
      </c>
      <c r="AQ99">
        <f t="shared" si="71"/>
        <v>4.0857336396697832</v>
      </c>
      <c r="AR99">
        <f t="shared" si="71"/>
        <v>6.5945814977018102</v>
      </c>
      <c r="AS99">
        <f t="shared" si="71"/>
        <v>5.5592812276579195</v>
      </c>
      <c r="AT99">
        <f t="shared" si="71"/>
        <v>3.3754034733945844</v>
      </c>
      <c r="AU99">
        <f t="shared" si="71"/>
        <v>4.8315321463116234</v>
      </c>
      <c r="AV99">
        <f t="shared" si="71"/>
        <v>4.7430746451919106</v>
      </c>
      <c r="AW99">
        <f t="shared" si="71"/>
        <v>0.88384061340696007</v>
      </c>
      <c r="AX99">
        <f t="shared" si="71"/>
        <v>-0.67290654924150317</v>
      </c>
      <c r="AY99">
        <f t="shared" si="71"/>
        <v>0.55403138902811122</v>
      </c>
      <c r="AZ99">
        <f t="shared" si="71"/>
        <v>-1.3119843477274173</v>
      </c>
      <c r="BA99">
        <f t="shared" si="71"/>
        <v>0.56350003429523809</v>
      </c>
      <c r="BB99">
        <f t="shared" si="71"/>
        <v>1.1632417286532899</v>
      </c>
      <c r="BC99">
        <f t="shared" si="71"/>
        <v>-4.9099235687563691E-2</v>
      </c>
      <c r="BD99">
        <f t="shared" si="71"/>
        <v>-0.36737839747892309</v>
      </c>
      <c r="BE99">
        <f t="shared" si="71"/>
        <v>-1.0816434775297665</v>
      </c>
      <c r="BF99">
        <f t="shared" si="71"/>
        <v>1.312832799561015</v>
      </c>
      <c r="BG99">
        <f t="shared" si="71"/>
        <v>0.43925253548002274</v>
      </c>
      <c r="BH99">
        <f t="shared" si="71"/>
        <v>0.11605437920510298</v>
      </c>
      <c r="BI99">
        <f t="shared" si="71"/>
        <v>-1.0307149581849231</v>
      </c>
      <c r="BJ99">
        <f t="shared" si="71"/>
        <v>-0.70500011766646509</v>
      </c>
      <c r="BK99">
        <f t="shared" si="71"/>
        <v>2.3599018561526464E-7</v>
      </c>
      <c r="BL99">
        <f t="shared" si="71"/>
        <v>-0.67567372084459976</v>
      </c>
      <c r="BM99">
        <f t="shared" si="71"/>
        <v>-0.90206146095099626</v>
      </c>
      <c r="BN99">
        <f t="shared" ref="BN99:CS99" si="72">BN5-BN96</f>
        <v>-8.0546975311790447E-8</v>
      </c>
      <c r="BO99">
        <f t="shared" si="72"/>
        <v>0.5480110076679523</v>
      </c>
      <c r="BP99">
        <f t="shared" si="72"/>
        <v>3.8405047356206978E-3</v>
      </c>
      <c r="BQ99">
        <f t="shared" si="72"/>
        <v>-1.0899356863354228</v>
      </c>
      <c r="BR99">
        <f t="shared" si="72"/>
        <v>0.66677863481135446</v>
      </c>
      <c r="BS99">
        <f t="shared" si="72"/>
        <v>0.44768330170471415</v>
      </c>
      <c r="BT99">
        <f t="shared" si="72"/>
        <v>0.42546265046549081</v>
      </c>
      <c r="BU99">
        <f t="shared" si="72"/>
        <v>-1.4253267887520167</v>
      </c>
      <c r="BV99">
        <f t="shared" si="72"/>
        <v>7.5919870285190427E-4</v>
      </c>
      <c r="BW99">
        <f t="shared" si="72"/>
        <v>5.9960997447205955E-6</v>
      </c>
      <c r="BX99">
        <f t="shared" si="72"/>
        <v>0.63147915561665258</v>
      </c>
      <c r="BY99">
        <f t="shared" si="72"/>
        <v>0.31931027688869307</v>
      </c>
      <c r="BZ99">
        <f t="shared" si="72"/>
        <v>3.4389003644719196E-7</v>
      </c>
      <c r="CA99">
        <f t="shared" si="72"/>
        <v>1.791694614894368E-8</v>
      </c>
      <c r="CB99">
        <f t="shared" si="72"/>
        <v>-5.7025398803034477E-7</v>
      </c>
      <c r="CC99">
        <f t="shared" si="72"/>
        <v>0.61577178139317112</v>
      </c>
      <c r="CD99">
        <f t="shared" si="72"/>
        <v>-0.17905484126007565</v>
      </c>
      <c r="CE99">
        <f t="shared" si="72"/>
        <v>-0.67225115153432569</v>
      </c>
      <c r="CF99">
        <f t="shared" si="72"/>
        <v>-1.5858655899592122E-7</v>
      </c>
      <c r="CG99">
        <f t="shared" si="72"/>
        <v>7.3907374797954617E-7</v>
      </c>
      <c r="CH99">
        <f t="shared" si="72"/>
        <v>-1.1091272966723409E-7</v>
      </c>
      <c r="CI99">
        <f t="shared" si="72"/>
        <v>-2.7912008704333857E-8</v>
      </c>
      <c r="CJ99">
        <f t="shared" si="72"/>
        <v>-0.6981616832053561</v>
      </c>
      <c r="CK99">
        <f t="shared" si="72"/>
        <v>-1.4867758893712519</v>
      </c>
      <c r="CL99">
        <f t="shared" si="72"/>
        <v>5.3619281459305057E-8</v>
      </c>
      <c r="CM99">
        <f t="shared" si="72"/>
        <v>-0.27481392711565888</v>
      </c>
      <c r="CN99">
        <f t="shared" si="72"/>
        <v>-0.69580325603590865</v>
      </c>
      <c r="CO99">
        <f t="shared" si="72"/>
        <v>-2.150402625611477</v>
      </c>
      <c r="CP99">
        <f t="shared" si="72"/>
        <v>-0.49006626630445993</v>
      </c>
      <c r="CQ99">
        <f t="shared" si="72"/>
        <v>0.56267100291918126</v>
      </c>
      <c r="CR99">
        <f t="shared" si="72"/>
        <v>-1.146141138377196</v>
      </c>
      <c r="CS99">
        <f t="shared" si="72"/>
        <v>-0.59669920216764893</v>
      </c>
    </row>
    <row r="100" spans="2:98" x14ac:dyDescent="0.25">
      <c r="B100">
        <f t="shared" ref="B100:AG100" si="73">B6-B96</f>
        <v>-2.7271627880428611</v>
      </c>
      <c r="C100">
        <f t="shared" si="73"/>
        <v>6.3529372562970039</v>
      </c>
      <c r="D100">
        <f t="shared" si="73"/>
        <v>3.3005367024263705</v>
      </c>
      <c r="E100">
        <f t="shared" si="73"/>
        <v>4.5013322178043111</v>
      </c>
      <c r="F100">
        <f t="shared" si="73"/>
        <v>-2.1490240847926749</v>
      </c>
      <c r="G100">
        <f t="shared" si="73"/>
        <v>-8.3928846811964775E-2</v>
      </c>
      <c r="H100">
        <f t="shared" si="73"/>
        <v>0.67940482933251189</v>
      </c>
      <c r="I100">
        <f t="shared" si="73"/>
        <v>-0.77478027978984443</v>
      </c>
      <c r="J100">
        <f t="shared" si="73"/>
        <v>-2.3035547248978538</v>
      </c>
      <c r="K100">
        <f t="shared" si="73"/>
        <v>-1.9496069178768209</v>
      </c>
      <c r="L100">
        <f t="shared" si="73"/>
        <v>6.7805917898607717</v>
      </c>
      <c r="M100">
        <f t="shared" si="73"/>
        <v>-2.5914992758027324</v>
      </c>
      <c r="N100">
        <f t="shared" si="73"/>
        <v>4.4273328114741162E-8</v>
      </c>
      <c r="O100">
        <f t="shared" si="73"/>
        <v>-0.83885025380880052</v>
      </c>
      <c r="P100">
        <f t="shared" si="73"/>
        <v>11.189621020776805</v>
      </c>
      <c r="Q100">
        <f t="shared" si="73"/>
        <v>39.247935795086626</v>
      </c>
      <c r="R100">
        <f t="shared" si="73"/>
        <v>2.2244890374167881E-9</v>
      </c>
      <c r="S100">
        <f t="shared" si="73"/>
        <v>2.9950184909921518E-6</v>
      </c>
      <c r="T100">
        <f t="shared" si="73"/>
        <v>38.192336948765998</v>
      </c>
      <c r="U100">
        <f t="shared" si="73"/>
        <v>-0.72475801638760373</v>
      </c>
      <c r="V100">
        <f t="shared" si="73"/>
        <v>-1.5001138109482781E-8</v>
      </c>
      <c r="W100">
        <f t="shared" si="73"/>
        <v>7.0938513765550368</v>
      </c>
      <c r="X100">
        <f t="shared" si="73"/>
        <v>-0.53021789979693068</v>
      </c>
      <c r="Y100">
        <f t="shared" si="73"/>
        <v>-0.62737730987799623</v>
      </c>
      <c r="Z100">
        <f t="shared" si="73"/>
        <v>-18.281680656434013</v>
      </c>
      <c r="AA100">
        <f t="shared" si="73"/>
        <v>-21.740881308199146</v>
      </c>
      <c r="AB100">
        <f t="shared" si="73"/>
        <v>-18.160107982135564</v>
      </c>
      <c r="AC100">
        <f t="shared" si="73"/>
        <v>-19.039830484392798</v>
      </c>
      <c r="AD100">
        <f t="shared" si="73"/>
        <v>-17.220055211368908</v>
      </c>
      <c r="AE100">
        <f t="shared" si="73"/>
        <v>-18.79926214456621</v>
      </c>
      <c r="AF100">
        <f t="shared" si="73"/>
        <v>-14.588057465204063</v>
      </c>
      <c r="AG100">
        <f t="shared" si="73"/>
        <v>-17.766933112861548</v>
      </c>
      <c r="AH100">
        <f t="shared" ref="AH100:BM100" si="74">AH6-AH96</f>
        <v>-15.689059182367625</v>
      </c>
      <c r="AI100">
        <f t="shared" si="74"/>
        <v>-16.000818366554874</v>
      </c>
      <c r="AJ100">
        <f t="shared" si="74"/>
        <v>-14.11622505197829</v>
      </c>
      <c r="AK100">
        <f t="shared" si="74"/>
        <v>-14.403645104864047</v>
      </c>
      <c r="AL100">
        <f t="shared" si="74"/>
        <v>-6.9516793898638731</v>
      </c>
      <c r="AM100">
        <f t="shared" si="74"/>
        <v>-9.837724742231817</v>
      </c>
      <c r="AN100">
        <f t="shared" si="74"/>
        <v>-11.206050483612529</v>
      </c>
      <c r="AO100">
        <f t="shared" si="74"/>
        <v>-10.553482224904883</v>
      </c>
      <c r="AP100">
        <f t="shared" si="74"/>
        <v>-3.2502925694025713</v>
      </c>
      <c r="AQ100">
        <f t="shared" si="74"/>
        <v>-5.4499133003302163</v>
      </c>
      <c r="AR100">
        <f t="shared" si="74"/>
        <v>-8.4112348722981878</v>
      </c>
      <c r="AS100">
        <f t="shared" si="74"/>
        <v>-8.0483014923420768</v>
      </c>
      <c r="AT100">
        <f t="shared" si="74"/>
        <v>-4.4497427366054119</v>
      </c>
      <c r="AU100">
        <f t="shared" si="74"/>
        <v>-6.4004706136883769</v>
      </c>
      <c r="AV100">
        <f t="shared" si="74"/>
        <v>-6.2029006648080873</v>
      </c>
      <c r="AW100">
        <f t="shared" si="74"/>
        <v>-9.3323397065930394</v>
      </c>
      <c r="AX100">
        <f t="shared" si="74"/>
        <v>-0.67291466924150001</v>
      </c>
      <c r="AY100">
        <f t="shared" si="74"/>
        <v>-1.5416774309718875</v>
      </c>
      <c r="AZ100">
        <f t="shared" si="74"/>
        <v>-1.311987717727412</v>
      </c>
      <c r="BA100">
        <f t="shared" si="74"/>
        <v>-1.5364330357047606</v>
      </c>
      <c r="BB100">
        <f t="shared" si="74"/>
        <v>-3.2228663013467056</v>
      </c>
      <c r="BC100">
        <f t="shared" si="74"/>
        <v>-4.9099645687569193E-2</v>
      </c>
      <c r="BD100">
        <f t="shared" si="74"/>
        <v>-0.57585530747892477</v>
      </c>
      <c r="BE100">
        <f t="shared" si="74"/>
        <v>-1.0816440075297677</v>
      </c>
      <c r="BF100">
        <f t="shared" si="74"/>
        <v>-3.5923168104389838</v>
      </c>
      <c r="BG100">
        <f t="shared" si="74"/>
        <v>-1.8105390045199741</v>
      </c>
      <c r="BH100">
        <f t="shared" si="74"/>
        <v>-2.3157691907948958</v>
      </c>
      <c r="BI100">
        <f t="shared" si="74"/>
        <v>-1.0307149781849247</v>
      </c>
      <c r="BJ100">
        <f t="shared" si="74"/>
        <v>-0.70500077766646285</v>
      </c>
      <c r="BK100">
        <f t="shared" si="74"/>
        <v>-1.5540098132760249E-6</v>
      </c>
      <c r="BL100">
        <f t="shared" si="74"/>
        <v>-0.67567442084460083</v>
      </c>
      <c r="BM100">
        <f t="shared" si="74"/>
        <v>3.9981569049004406E-2</v>
      </c>
      <c r="BN100">
        <f t="shared" ref="BN100:CS100" si="75">BN6-BN96</f>
        <v>-2.4054697433939509E-7</v>
      </c>
      <c r="BO100">
        <f t="shared" si="75"/>
        <v>-1.2594657123320445</v>
      </c>
      <c r="BP100">
        <f t="shared" si="75"/>
        <v>0.28569661473562746</v>
      </c>
      <c r="BQ100">
        <f t="shared" si="75"/>
        <v>2.4000455936645793</v>
      </c>
      <c r="BR100">
        <f t="shared" si="75"/>
        <v>-2.0078687751886477</v>
      </c>
      <c r="BS100">
        <f t="shared" si="75"/>
        <v>-0.57861878829528735</v>
      </c>
      <c r="BT100">
        <f t="shared" si="75"/>
        <v>0.85139635046549245</v>
      </c>
      <c r="BU100">
        <f t="shared" si="75"/>
        <v>3.7139984512479813</v>
      </c>
      <c r="BV100">
        <f t="shared" si="75"/>
        <v>-2.2743112971497226E-3</v>
      </c>
      <c r="BW100">
        <f t="shared" si="75"/>
        <v>-1.6253900255946974E-5</v>
      </c>
      <c r="BX100">
        <f t="shared" si="75"/>
        <v>-1.9929230943833431</v>
      </c>
      <c r="BY100">
        <f t="shared" si="75"/>
        <v>-0.98753380311131167</v>
      </c>
      <c r="BZ100">
        <f t="shared" si="75"/>
        <v>-1.5061099674085199E-6</v>
      </c>
      <c r="CA100">
        <f t="shared" si="75"/>
        <v>-4.2083051710051222E-8</v>
      </c>
      <c r="CB100">
        <f t="shared" si="75"/>
        <v>-1.4202539873053865E-6</v>
      </c>
      <c r="CC100">
        <f t="shared" si="75"/>
        <v>-1.9075666986068285</v>
      </c>
      <c r="CD100">
        <f t="shared" si="75"/>
        <v>-0.17905476126007613</v>
      </c>
      <c r="CE100">
        <f t="shared" si="75"/>
        <v>-0.67225113153432403</v>
      </c>
      <c r="CF100">
        <f t="shared" si="75"/>
        <v>-1.385865573411138E-7</v>
      </c>
      <c r="CG100">
        <f t="shared" si="75"/>
        <v>-2.8809262531126478E-6</v>
      </c>
      <c r="CH100">
        <f t="shared" si="75"/>
        <v>-1.1091272966723409E-7</v>
      </c>
      <c r="CI100">
        <f t="shared" si="75"/>
        <v>2.0879937778772728E-9</v>
      </c>
      <c r="CJ100">
        <f t="shared" si="75"/>
        <v>0.21176360679464068</v>
      </c>
      <c r="CK100">
        <f t="shared" si="75"/>
        <v>1.6441456206287484</v>
      </c>
      <c r="CL100">
        <f t="shared" si="75"/>
        <v>-6.6380721364112105E-8</v>
      </c>
      <c r="CM100">
        <f t="shared" si="75"/>
        <v>-0.27481380711565606</v>
      </c>
      <c r="CN100">
        <f t="shared" si="75"/>
        <v>1.1251381539640946</v>
      </c>
      <c r="CO100">
        <f t="shared" si="75"/>
        <v>2.8869962243885183</v>
      </c>
      <c r="CP100">
        <f t="shared" si="75"/>
        <v>0.10008615369553553</v>
      </c>
      <c r="CQ100">
        <f t="shared" si="75"/>
        <v>1.8939974029191831</v>
      </c>
      <c r="CR100">
        <f t="shared" si="75"/>
        <v>4.3701372016228035</v>
      </c>
      <c r="CS100">
        <f t="shared" si="75"/>
        <v>1.6371938278323483</v>
      </c>
    </row>
    <row r="101" spans="2:98" x14ac:dyDescent="0.25">
      <c r="B101">
        <f t="shared" ref="B101:AG101" si="76">B7-B96</f>
        <v>9.3760274319571408</v>
      </c>
      <c r="C101">
        <f t="shared" si="76"/>
        <v>9.3613822862970082</v>
      </c>
      <c r="D101">
        <f t="shared" si="76"/>
        <v>3.3005371424263714</v>
      </c>
      <c r="E101">
        <f t="shared" si="76"/>
        <v>4.5013556678043116</v>
      </c>
      <c r="F101">
        <f t="shared" si="76"/>
        <v>7.6272787652073255</v>
      </c>
      <c r="G101">
        <f t="shared" si="76"/>
        <v>0.28992793318803223</v>
      </c>
      <c r="H101">
        <f t="shared" si="76"/>
        <v>0.23317920933251202</v>
      </c>
      <c r="I101">
        <f t="shared" si="76"/>
        <v>2.8659805502101534</v>
      </c>
      <c r="J101">
        <f t="shared" si="76"/>
        <v>8.284508325102145</v>
      </c>
      <c r="K101">
        <f t="shared" si="76"/>
        <v>6.8159071021231767</v>
      </c>
      <c r="L101">
        <f t="shared" si="76"/>
        <v>-0.8723342201392299</v>
      </c>
      <c r="M101">
        <f t="shared" si="76"/>
        <v>9.8535112141972689</v>
      </c>
      <c r="N101">
        <f t="shared" si="76"/>
        <v>-5.7266724695637095E-9</v>
      </c>
      <c r="O101">
        <f t="shared" si="76"/>
        <v>3.0694685261912014</v>
      </c>
      <c r="P101">
        <f t="shared" si="76"/>
        <v>-1.0555793292231996</v>
      </c>
      <c r="Q101">
        <f t="shared" si="76"/>
        <v>-0.9638203249133781</v>
      </c>
      <c r="R101">
        <f t="shared" si="76"/>
        <v>-7.7755117899869219E-9</v>
      </c>
      <c r="S101">
        <f t="shared" si="76"/>
        <v>-3.8498150445320789E-7</v>
      </c>
      <c r="T101">
        <f t="shared" si="76"/>
        <v>-0.86932588123399768</v>
      </c>
      <c r="U101">
        <f t="shared" si="76"/>
        <v>2.8980749936123971</v>
      </c>
      <c r="V101">
        <f t="shared" si="76"/>
        <v>2.0499886232983044E-7</v>
      </c>
      <c r="W101">
        <f t="shared" si="76"/>
        <v>-0.93118565344496318</v>
      </c>
      <c r="X101">
        <f t="shared" si="76"/>
        <v>8.4863746602030687</v>
      </c>
      <c r="Y101">
        <f t="shared" si="76"/>
        <v>14.999917020122005</v>
      </c>
      <c r="Z101">
        <f t="shared" si="76"/>
        <v>-4.0043250264340102</v>
      </c>
      <c r="AA101">
        <f t="shared" si="76"/>
        <v>6.962034111800854</v>
      </c>
      <c r="AB101">
        <f t="shared" si="76"/>
        <v>1.3804227278644348</v>
      </c>
      <c r="AC101">
        <f t="shared" si="76"/>
        <v>6.2886214756072008</v>
      </c>
      <c r="AD101">
        <f t="shared" si="76"/>
        <v>5.222921498631095</v>
      </c>
      <c r="AE101">
        <f t="shared" si="76"/>
        <v>6.6704900054337912</v>
      </c>
      <c r="AF101">
        <f t="shared" si="76"/>
        <v>-0.7105988152040652</v>
      </c>
      <c r="AG101">
        <f t="shared" si="76"/>
        <v>8.0841435471384528</v>
      </c>
      <c r="AH101">
        <f t="shared" ref="AH101:BM101" si="77">AH7-AH96</f>
        <v>4.1564758276323701</v>
      </c>
      <c r="AI101">
        <f t="shared" si="77"/>
        <v>3.3582721334451264</v>
      </c>
      <c r="AJ101">
        <f t="shared" si="77"/>
        <v>-5.5336621978291589E-2</v>
      </c>
      <c r="AK101">
        <f t="shared" si="77"/>
        <v>1.2514249951359488</v>
      </c>
      <c r="AL101">
        <f t="shared" si="77"/>
        <v>2.5857897901361255</v>
      </c>
      <c r="AM101">
        <f t="shared" si="77"/>
        <v>-6.8672062422318163</v>
      </c>
      <c r="AN101">
        <f t="shared" si="77"/>
        <v>-6.8409337536125321</v>
      </c>
      <c r="AO101">
        <f t="shared" si="77"/>
        <v>-9.1698827049048788</v>
      </c>
      <c r="AP101">
        <f t="shared" si="77"/>
        <v>-5.0555661494025728</v>
      </c>
      <c r="AQ101">
        <f t="shared" si="77"/>
        <v>-4.6523993403302164</v>
      </c>
      <c r="AR101">
        <f t="shared" si="77"/>
        <v>-8.4112362722981899</v>
      </c>
      <c r="AS101">
        <f t="shared" si="77"/>
        <v>-6.0996017223420793</v>
      </c>
      <c r="AT101">
        <f t="shared" si="77"/>
        <v>-3.4735003266054107</v>
      </c>
      <c r="AU101">
        <f t="shared" si="77"/>
        <v>-6.4004712736883782</v>
      </c>
      <c r="AV101">
        <f t="shared" si="77"/>
        <v>-6.2029016848080865</v>
      </c>
      <c r="AW101">
        <f t="shared" si="77"/>
        <v>-3.7022536665930375</v>
      </c>
      <c r="AX101">
        <f t="shared" si="77"/>
        <v>0.33338583075850181</v>
      </c>
      <c r="AY101">
        <f t="shared" si="77"/>
        <v>0.55403348902811445</v>
      </c>
      <c r="AZ101">
        <f t="shared" si="77"/>
        <v>4.9094189522725884</v>
      </c>
      <c r="BA101">
        <f t="shared" si="77"/>
        <v>0.56350325429523451</v>
      </c>
      <c r="BB101">
        <f t="shared" si="77"/>
        <v>1.1632421086532929</v>
      </c>
      <c r="BC101">
        <f t="shared" si="77"/>
        <v>0.17821735431243013</v>
      </c>
      <c r="BD101">
        <f t="shared" si="77"/>
        <v>1.4973246225210701</v>
      </c>
      <c r="BE101">
        <f t="shared" si="77"/>
        <v>3.9433715224702368</v>
      </c>
      <c r="BF101">
        <f t="shared" si="77"/>
        <v>1.3128337395610146</v>
      </c>
      <c r="BG101">
        <f t="shared" si="77"/>
        <v>0.63062456548001933</v>
      </c>
      <c r="BH101">
        <f t="shared" si="77"/>
        <v>2.5099039692051051</v>
      </c>
      <c r="BI101">
        <f t="shared" si="77"/>
        <v>3.8803020118150755</v>
      </c>
      <c r="BJ101">
        <f t="shared" si="77"/>
        <v>0.34920964233353402</v>
      </c>
      <c r="BK101">
        <f t="shared" si="77"/>
        <v>6.0599018780749248E-7</v>
      </c>
      <c r="BL101">
        <f t="shared" si="77"/>
        <v>0.731790529155397</v>
      </c>
      <c r="BM101">
        <f t="shared" si="77"/>
        <v>2.8309618990490009</v>
      </c>
      <c r="BN101">
        <f t="shared" ref="BN101:CS101" si="78">BN7-BN96</f>
        <v>9.9453025370621617E-8</v>
      </c>
      <c r="BO101">
        <f t="shared" si="78"/>
        <v>0.54801123766795001</v>
      </c>
      <c r="BP101">
        <f t="shared" si="78"/>
        <v>2.0266391647356272</v>
      </c>
      <c r="BQ101">
        <f t="shared" si="78"/>
        <v>4.0533226836645824</v>
      </c>
      <c r="BR101">
        <f t="shared" si="78"/>
        <v>0.66677858481135388</v>
      </c>
      <c r="BS101">
        <f t="shared" si="78"/>
        <v>0.44768335170471119</v>
      </c>
      <c r="BT101">
        <f t="shared" si="78"/>
        <v>1.8222355704654873</v>
      </c>
      <c r="BU101">
        <f t="shared" si="78"/>
        <v>3.9060640512479807</v>
      </c>
      <c r="BV101">
        <f t="shared" si="78"/>
        <v>7.5828870285477024E-4</v>
      </c>
      <c r="BW101">
        <f t="shared" si="78"/>
        <v>4.5160997430571115E-6</v>
      </c>
      <c r="BX101">
        <f t="shared" si="78"/>
        <v>0.63147995561665482</v>
      </c>
      <c r="BY101">
        <f t="shared" si="78"/>
        <v>0.31931217688869395</v>
      </c>
      <c r="BZ101">
        <f t="shared" si="78"/>
        <v>2.7389003776079335E-7</v>
      </c>
      <c r="CA101">
        <f t="shared" si="78"/>
        <v>6.791695028596223E-8</v>
      </c>
      <c r="CB101">
        <f t="shared" si="78"/>
        <v>2.839746009897226E-6</v>
      </c>
      <c r="CC101">
        <f t="shared" si="78"/>
        <v>0.61577213139317166</v>
      </c>
      <c r="CD101">
        <f t="shared" si="78"/>
        <v>0.73960374873992407</v>
      </c>
      <c r="CE101">
        <f t="shared" si="78"/>
        <v>2.6915535884656734</v>
      </c>
      <c r="CF101">
        <f t="shared" si="78"/>
        <v>6.1141344076531823E-7</v>
      </c>
      <c r="CG101">
        <f t="shared" si="78"/>
        <v>1.369073743262561E-6</v>
      </c>
      <c r="CH101">
        <f t="shared" si="78"/>
        <v>1.1908727515219653E-7</v>
      </c>
      <c r="CI101">
        <f t="shared" si="78"/>
        <v>7.2087992464275885E-8</v>
      </c>
      <c r="CJ101">
        <f t="shared" si="78"/>
        <v>2.259941376794643</v>
      </c>
      <c r="CK101">
        <f t="shared" si="78"/>
        <v>5.572874640628747</v>
      </c>
      <c r="CL101">
        <f t="shared" si="78"/>
        <v>2.3619278977093927E-8</v>
      </c>
      <c r="CM101">
        <f t="shared" si="78"/>
        <v>1.0898426428843422</v>
      </c>
      <c r="CN101">
        <f t="shared" si="78"/>
        <v>3.6158887239640904</v>
      </c>
      <c r="CO101">
        <f t="shared" si="78"/>
        <v>6.3085138243885197</v>
      </c>
      <c r="CP101">
        <f t="shared" si="78"/>
        <v>1.610793913695538</v>
      </c>
      <c r="CQ101">
        <f t="shared" si="78"/>
        <v>0.56267111291918326</v>
      </c>
      <c r="CR101">
        <f t="shared" si="78"/>
        <v>2.6775068516228018</v>
      </c>
      <c r="CS101">
        <f t="shared" si="78"/>
        <v>1.3175867578323519</v>
      </c>
    </row>
    <row r="102" spans="2:98" x14ac:dyDescent="0.25">
      <c r="B102">
        <f t="shared" ref="B102:AG102" si="79">B8-B96</f>
        <v>-2.7271729180428608</v>
      </c>
      <c r="C102">
        <f t="shared" si="79"/>
        <v>-4.2480073737029933</v>
      </c>
      <c r="D102">
        <f t="shared" si="79"/>
        <v>-3.6866242575736266</v>
      </c>
      <c r="E102">
        <f t="shared" si="79"/>
        <v>-5.0482239821956902</v>
      </c>
      <c r="F102">
        <f t="shared" si="79"/>
        <v>-2.1490270447926747</v>
      </c>
      <c r="G102">
        <f t="shared" si="79"/>
        <v>-8.3929276811964826E-2</v>
      </c>
      <c r="H102">
        <f t="shared" si="79"/>
        <v>-0.19612515066748415</v>
      </c>
      <c r="I102">
        <f t="shared" si="79"/>
        <v>-0.7747812397898457</v>
      </c>
      <c r="J102">
        <f t="shared" si="79"/>
        <v>-2.3035548948978537</v>
      </c>
      <c r="K102">
        <f t="shared" si="79"/>
        <v>-1.9496073278768193</v>
      </c>
      <c r="L102">
        <f t="shared" si="79"/>
        <v>-0.87233464013922912</v>
      </c>
      <c r="M102">
        <f t="shared" si="79"/>
        <v>-2.5914994958027293</v>
      </c>
      <c r="N102">
        <f t="shared" si="79"/>
        <v>-2.5726674124371129E-8</v>
      </c>
      <c r="O102">
        <f t="shared" si="79"/>
        <v>-0.83885070380880222</v>
      </c>
      <c r="P102">
        <f t="shared" si="79"/>
        <v>-1.5665851292231991</v>
      </c>
      <c r="Q102">
        <f t="shared" si="79"/>
        <v>-6.4293165749133792</v>
      </c>
      <c r="R102">
        <f t="shared" si="79"/>
        <v>-1.7775512617390632E-8</v>
      </c>
      <c r="S102">
        <f t="shared" si="79"/>
        <v>-4.0498150610801531E-7</v>
      </c>
      <c r="T102">
        <f t="shared" si="79"/>
        <v>-6.3137009812339997</v>
      </c>
      <c r="U102">
        <f t="shared" si="79"/>
        <v>-0.72475815638760466</v>
      </c>
      <c r="V102">
        <f t="shared" si="79"/>
        <v>-6.5001135141073974E-8</v>
      </c>
      <c r="W102">
        <f t="shared" si="79"/>
        <v>-0.93118584344496469</v>
      </c>
      <c r="X102">
        <f t="shared" si="79"/>
        <v>-2.7467923497969302</v>
      </c>
      <c r="Y102">
        <f t="shared" si="79"/>
        <v>-4.9614789998779969</v>
      </c>
      <c r="Z102">
        <f t="shared" si="79"/>
        <v>9.1149596535659896</v>
      </c>
      <c r="AA102">
        <f t="shared" si="79"/>
        <v>6.9620342018008543</v>
      </c>
      <c r="AB102">
        <f t="shared" si="79"/>
        <v>8.6164194678644321</v>
      </c>
      <c r="AC102">
        <f t="shared" si="79"/>
        <v>6.2886222156072051</v>
      </c>
      <c r="AD102">
        <f t="shared" si="79"/>
        <v>5.2229216486310932</v>
      </c>
      <c r="AE102">
        <f t="shared" si="79"/>
        <v>6.6704914154337871</v>
      </c>
      <c r="AF102">
        <f t="shared" si="79"/>
        <v>7.2684477747959377</v>
      </c>
      <c r="AG102">
        <f t="shared" si="79"/>
        <v>8.0841436371384532</v>
      </c>
      <c r="AH102">
        <f t="shared" ref="AH102:BM102" si="80">AH8-AH96</f>
        <v>5.8201987276323734</v>
      </c>
      <c r="AI102">
        <f t="shared" si="80"/>
        <v>6.7617644134451282</v>
      </c>
      <c r="AJ102">
        <f t="shared" si="80"/>
        <v>6.9043514680217086</v>
      </c>
      <c r="AK102">
        <f t="shared" si="80"/>
        <v>7.0895503651359491</v>
      </c>
      <c r="AL102">
        <f t="shared" si="80"/>
        <v>2.585789870136125</v>
      </c>
      <c r="AM102">
        <f t="shared" si="80"/>
        <v>7.1080134977681837</v>
      </c>
      <c r="AN102">
        <f t="shared" si="80"/>
        <v>7.6785295363874724</v>
      </c>
      <c r="AO102">
        <f t="shared" si="80"/>
        <v>7.7005381950951204</v>
      </c>
      <c r="AP102">
        <f t="shared" si="80"/>
        <v>3.5327287505974283</v>
      </c>
      <c r="AQ102">
        <f t="shared" si="80"/>
        <v>4.0857336596697849</v>
      </c>
      <c r="AR102">
        <f t="shared" si="80"/>
        <v>6.5945815277018127</v>
      </c>
      <c r="AS102">
        <f t="shared" si="80"/>
        <v>5.5592812476579212</v>
      </c>
      <c r="AT102">
        <f t="shared" si="80"/>
        <v>3.3754035433945901</v>
      </c>
      <c r="AU102">
        <f t="shared" si="80"/>
        <v>4.8315321563116242</v>
      </c>
      <c r="AV102">
        <f t="shared" si="80"/>
        <v>4.7430751051919131</v>
      </c>
      <c r="AW102">
        <f t="shared" si="80"/>
        <v>6.4010096634069598</v>
      </c>
      <c r="AX102">
        <f t="shared" si="80"/>
        <v>0.33337997075850012</v>
      </c>
      <c r="AY102">
        <f t="shared" si="80"/>
        <v>0.55403352902811065</v>
      </c>
      <c r="AZ102">
        <f t="shared" si="80"/>
        <v>-1.3119839477274127</v>
      </c>
      <c r="BA102">
        <f t="shared" si="80"/>
        <v>0.56350203429524015</v>
      </c>
      <c r="BB102">
        <f t="shared" si="80"/>
        <v>1.1632417486532916</v>
      </c>
      <c r="BC102">
        <f t="shared" si="80"/>
        <v>-4.9099235687563691E-2</v>
      </c>
      <c r="BD102">
        <f t="shared" si="80"/>
        <v>-0.29715557747892518</v>
      </c>
      <c r="BE102">
        <f t="shared" si="80"/>
        <v>-1.0816434075297678</v>
      </c>
      <c r="BF102">
        <f t="shared" si="80"/>
        <v>1.3128328095610158</v>
      </c>
      <c r="BG102">
        <f t="shared" si="80"/>
        <v>0.63062385548002453</v>
      </c>
      <c r="BH102">
        <f t="shared" si="80"/>
        <v>0.11605507920510405</v>
      </c>
      <c r="BI102">
        <f t="shared" si="80"/>
        <v>-1.0307145381849239</v>
      </c>
      <c r="BJ102">
        <f t="shared" si="80"/>
        <v>0.34920942233353713</v>
      </c>
      <c r="BK102">
        <f t="shared" si="80"/>
        <v>5.3599018201566651E-7</v>
      </c>
      <c r="BL102">
        <f t="shared" si="80"/>
        <v>0.13959616915539641</v>
      </c>
      <c r="BM102">
        <f t="shared" si="80"/>
        <v>-0.90206144095099461</v>
      </c>
      <c r="BN102">
        <f t="shared" ref="BN102:CS102" si="81">BN8-BN96</f>
        <v>1.0945302619802533E-7</v>
      </c>
      <c r="BO102">
        <f t="shared" si="81"/>
        <v>0.54801102766795395</v>
      </c>
      <c r="BP102">
        <f t="shared" si="81"/>
        <v>3.8405247356223526E-3</v>
      </c>
      <c r="BQ102">
        <f t="shared" si="81"/>
        <v>-1.0899356663354212</v>
      </c>
      <c r="BR102">
        <f t="shared" si="81"/>
        <v>0.66677859481135471</v>
      </c>
      <c r="BS102">
        <f t="shared" si="81"/>
        <v>0.44768329170471333</v>
      </c>
      <c r="BT102">
        <f t="shared" si="81"/>
        <v>0.42546265046549081</v>
      </c>
      <c r="BU102">
        <f t="shared" si="81"/>
        <v>-1.4253267887520167</v>
      </c>
      <c r="BV102">
        <f t="shared" si="81"/>
        <v>7.5917870285024946E-4</v>
      </c>
      <c r="BW102">
        <f t="shared" si="81"/>
        <v>5.3360997469553695E-6</v>
      </c>
      <c r="BX102">
        <f t="shared" si="81"/>
        <v>0.63147914561665175</v>
      </c>
      <c r="BY102">
        <f t="shared" si="81"/>
        <v>0.31931029688868762</v>
      </c>
      <c r="BZ102">
        <f t="shared" si="81"/>
        <v>5.538900325063878E-7</v>
      </c>
      <c r="CA102">
        <f t="shared" si="81"/>
        <v>1.791694614894368E-8</v>
      </c>
      <c r="CB102">
        <f t="shared" si="81"/>
        <v>-4.2025398983014384E-7</v>
      </c>
      <c r="CC102">
        <f t="shared" si="81"/>
        <v>0.61577189139317312</v>
      </c>
      <c r="CD102">
        <f t="shared" si="81"/>
        <v>-0.17905476126007613</v>
      </c>
      <c r="CE102">
        <f t="shared" si="81"/>
        <v>-0.67225107153432617</v>
      </c>
      <c r="CF102">
        <f t="shared" si="81"/>
        <v>-1.4858655816851751E-7</v>
      </c>
      <c r="CG102">
        <f t="shared" si="81"/>
        <v>7.8907374501113736E-7</v>
      </c>
      <c r="CH102">
        <f t="shared" si="81"/>
        <v>2.9087274810990493E-8</v>
      </c>
      <c r="CI102">
        <f t="shared" si="81"/>
        <v>-1.7912007876930147E-8</v>
      </c>
      <c r="CJ102">
        <f t="shared" si="81"/>
        <v>-0.69816166320535444</v>
      </c>
      <c r="CK102">
        <f t="shared" si="81"/>
        <v>-1.4867758793712511</v>
      </c>
      <c r="CL102">
        <f t="shared" si="81"/>
        <v>2.3619278977093927E-8</v>
      </c>
      <c r="CM102">
        <f t="shared" si="81"/>
        <v>-0.27481391711565806</v>
      </c>
      <c r="CN102">
        <f t="shared" si="81"/>
        <v>-0.69580325603590865</v>
      </c>
      <c r="CO102">
        <f t="shared" si="81"/>
        <v>-2.1504026056114824</v>
      </c>
      <c r="CP102">
        <f t="shared" si="81"/>
        <v>-0.49006626630445993</v>
      </c>
      <c r="CQ102">
        <f t="shared" si="81"/>
        <v>0.56267102291918292</v>
      </c>
      <c r="CR102">
        <f t="shared" si="81"/>
        <v>-1.1461411483771968</v>
      </c>
      <c r="CS102">
        <f t="shared" si="81"/>
        <v>-0.59669921216764976</v>
      </c>
    </row>
    <row r="104" spans="2:98" x14ac:dyDescent="0.25">
      <c r="B104">
        <f>ABS(B98)</f>
        <v>2.7271706480428648</v>
      </c>
      <c r="C104">
        <f t="shared" ref="C104:BN108" si="82">ABS(C98)</f>
        <v>4.2480069737029922</v>
      </c>
      <c r="D104">
        <f t="shared" si="82"/>
        <v>3.3005363124263738</v>
      </c>
      <c r="E104">
        <f t="shared" si="82"/>
        <v>4.5013314778043068</v>
      </c>
      <c r="F104">
        <f t="shared" si="82"/>
        <v>2.1490242547926748</v>
      </c>
      <c r="G104">
        <f t="shared" si="82"/>
        <v>8.3928986811969253E-2</v>
      </c>
      <c r="H104">
        <f t="shared" si="82"/>
        <v>0.19612504066748215</v>
      </c>
      <c r="I104">
        <f t="shared" si="82"/>
        <v>0.77478085978984268</v>
      </c>
      <c r="J104">
        <f t="shared" si="82"/>
        <v>2.3035547748978544</v>
      </c>
      <c r="K104">
        <f t="shared" si="82"/>
        <v>1.9496071678768203</v>
      </c>
      <c r="L104">
        <f t="shared" si="82"/>
        <v>0.87233429013922859</v>
      </c>
      <c r="M104">
        <f t="shared" si="82"/>
        <v>2.5914994358027315</v>
      </c>
      <c r="N104">
        <f t="shared" si="82"/>
        <v>2.4273326459933742E-8</v>
      </c>
      <c r="O104">
        <f t="shared" si="82"/>
        <v>0.8388506938088014</v>
      </c>
      <c r="P104">
        <f t="shared" si="82"/>
        <v>1.5665851092231975</v>
      </c>
      <c r="Q104">
        <f t="shared" si="82"/>
        <v>6.4293165549133811</v>
      </c>
      <c r="R104">
        <f t="shared" si="82"/>
        <v>1.7775512617390632E-8</v>
      </c>
      <c r="S104">
        <f t="shared" si="82"/>
        <v>3.5498150907642412E-7</v>
      </c>
      <c r="T104">
        <f t="shared" si="82"/>
        <v>6.313700961233998</v>
      </c>
      <c r="U104">
        <f t="shared" si="82"/>
        <v>0.72475808638760242</v>
      </c>
      <c r="V104">
        <f t="shared" si="82"/>
        <v>4.5001137038980232E-8</v>
      </c>
      <c r="W104">
        <f t="shared" si="82"/>
        <v>0.93118563344496152</v>
      </c>
      <c r="X104">
        <f t="shared" si="82"/>
        <v>0.53021801979692995</v>
      </c>
      <c r="Y104">
        <f t="shared" si="82"/>
        <v>0.62737738987799574</v>
      </c>
      <c r="Z104">
        <f t="shared" si="82"/>
        <v>22.488807076434011</v>
      </c>
      <c r="AA104">
        <f t="shared" si="82"/>
        <v>21.740887608199149</v>
      </c>
      <c r="AB104">
        <f t="shared" si="82"/>
        <v>22.408366682135565</v>
      </c>
      <c r="AC104">
        <f t="shared" si="82"/>
        <v>19.039840184392798</v>
      </c>
      <c r="AD104">
        <f t="shared" si="82"/>
        <v>20.933609111368909</v>
      </c>
      <c r="AE104">
        <f t="shared" si="82"/>
        <v>23.146938114566211</v>
      </c>
      <c r="AF104">
        <f t="shared" si="82"/>
        <v>18.436400785204064</v>
      </c>
      <c r="AG104">
        <f t="shared" si="82"/>
        <v>19.079363652861549</v>
      </c>
      <c r="AH104">
        <f t="shared" si="82"/>
        <v>19.413444112367628</v>
      </c>
      <c r="AI104">
        <f t="shared" si="82"/>
        <v>20.294145826554875</v>
      </c>
      <c r="AJ104">
        <f t="shared" si="82"/>
        <v>17.753571711978289</v>
      </c>
      <c r="AK104">
        <f t="shared" si="82"/>
        <v>18.494883824864047</v>
      </c>
      <c r="AL104">
        <f t="shared" si="82"/>
        <v>9.9516651698638761</v>
      </c>
      <c r="AM104">
        <f t="shared" si="82"/>
        <v>11.661493572231816</v>
      </c>
      <c r="AN104">
        <f t="shared" si="82"/>
        <v>13.033556833612529</v>
      </c>
      <c r="AO104">
        <f t="shared" si="82"/>
        <v>10.553482324904881</v>
      </c>
      <c r="AP104">
        <f t="shared" si="82"/>
        <v>5.2772275194025724</v>
      </c>
      <c r="AQ104">
        <f t="shared" si="82"/>
        <v>6.1320924703302175</v>
      </c>
      <c r="AR104">
        <f t="shared" si="82"/>
        <v>8.4112363622981903</v>
      </c>
      <c r="AS104">
        <f t="shared" si="82"/>
        <v>8.048301592342078</v>
      </c>
      <c r="AT104">
        <f t="shared" si="82"/>
        <v>6.256626416605414</v>
      </c>
      <c r="AU104">
        <f t="shared" si="82"/>
        <v>6.4004714236883764</v>
      </c>
      <c r="AV104">
        <f t="shared" si="82"/>
        <v>6.2029017248080862</v>
      </c>
      <c r="AW104">
        <f t="shared" si="82"/>
        <v>12.055329866593041</v>
      </c>
      <c r="AX104">
        <f t="shared" si="82"/>
        <v>0.67291487924150317</v>
      </c>
      <c r="AY104">
        <f t="shared" si="82"/>
        <v>1.541677560971884</v>
      </c>
      <c r="AZ104">
        <f t="shared" si="82"/>
        <v>1.3119877677274161</v>
      </c>
      <c r="BA104">
        <f t="shared" si="82"/>
        <v>1.5364331057047593</v>
      </c>
      <c r="BB104">
        <f t="shared" si="82"/>
        <v>3.2228665213467096</v>
      </c>
      <c r="BC104">
        <f t="shared" si="82"/>
        <v>4.9100075687569245E-2</v>
      </c>
      <c r="BD104">
        <f t="shared" si="82"/>
        <v>0.5758554274789276</v>
      </c>
      <c r="BE104">
        <f t="shared" si="82"/>
        <v>1.0816440175297686</v>
      </c>
      <c r="BF104">
        <f t="shared" si="82"/>
        <v>3.592317040438985</v>
      </c>
      <c r="BG104">
        <f t="shared" si="82"/>
        <v>1.8105392145199772</v>
      </c>
      <c r="BH104">
        <f t="shared" si="82"/>
        <v>2.3157693007948907</v>
      </c>
      <c r="BI104">
        <f t="shared" si="82"/>
        <v>1.0307150681849251</v>
      </c>
      <c r="BJ104">
        <f t="shared" si="82"/>
        <v>0.70500079766646451</v>
      </c>
      <c r="BK104">
        <f t="shared" si="82"/>
        <v>1.5640098141034287E-6</v>
      </c>
      <c r="BL104">
        <f t="shared" si="82"/>
        <v>0.67567444084460249</v>
      </c>
      <c r="BM104">
        <f t="shared" si="82"/>
        <v>0.90206150095099957</v>
      </c>
      <c r="BN104">
        <f t="shared" si="82"/>
        <v>2.8054697054358257E-7</v>
      </c>
      <c r="BO104">
        <f t="shared" ref="BO104:CS108" si="83">ABS(BO98)</f>
        <v>1.9243020823320478</v>
      </c>
      <c r="BP104">
        <f t="shared" si="83"/>
        <v>3.7554850052643758</v>
      </c>
      <c r="BQ104">
        <f t="shared" si="83"/>
        <v>4.6859050263354192</v>
      </c>
      <c r="BR104">
        <f t="shared" si="83"/>
        <v>2.0078688551886472</v>
      </c>
      <c r="BS104">
        <f t="shared" si="83"/>
        <v>2.1021856782952888</v>
      </c>
      <c r="BT104">
        <f t="shared" si="83"/>
        <v>5.9862174095345111</v>
      </c>
      <c r="BU104">
        <f t="shared" si="83"/>
        <v>4.2106434987520203</v>
      </c>
      <c r="BV104">
        <f t="shared" si="83"/>
        <v>2.274041297148699E-3</v>
      </c>
      <c r="BW104">
        <f t="shared" si="83"/>
        <v>1.6193900250982551E-5</v>
      </c>
      <c r="BX104">
        <f t="shared" si="83"/>
        <v>1.9929240343833428</v>
      </c>
      <c r="BY104">
        <f t="shared" si="83"/>
        <v>0.98753445311130861</v>
      </c>
      <c r="BZ104">
        <f t="shared" si="83"/>
        <v>1.4461099624440976E-6</v>
      </c>
      <c r="CA104">
        <f t="shared" si="83"/>
        <v>1.5208305370606467E-7</v>
      </c>
      <c r="CB104">
        <f t="shared" si="83"/>
        <v>1.5002539868191889E-6</v>
      </c>
      <c r="CC104">
        <f t="shared" si="83"/>
        <v>1.9075667486068255</v>
      </c>
      <c r="CD104">
        <f t="shared" si="83"/>
        <v>0.1790548612600773</v>
      </c>
      <c r="CE104">
        <f t="shared" si="83"/>
        <v>0.67225117153432734</v>
      </c>
      <c r="CF104">
        <f t="shared" si="83"/>
        <v>1.6858655982332493E-7</v>
      </c>
      <c r="CG104">
        <f t="shared" si="83"/>
        <v>2.9209262564222627E-6</v>
      </c>
      <c r="CH104">
        <f t="shared" si="83"/>
        <v>1.4091272504401786E-7</v>
      </c>
      <c r="CI104">
        <f t="shared" si="83"/>
        <v>2.7912008704333857E-8</v>
      </c>
      <c r="CJ104">
        <f t="shared" si="83"/>
        <v>0.69816176320535561</v>
      </c>
      <c r="CK104">
        <f t="shared" si="83"/>
        <v>4.1291883793712501</v>
      </c>
      <c r="CL104">
        <f t="shared" si="83"/>
        <v>1.0638071756829959E-7</v>
      </c>
      <c r="CM104">
        <f t="shared" si="83"/>
        <v>0.27481392711565888</v>
      </c>
      <c r="CN104">
        <f t="shared" si="83"/>
        <v>3.6986282760359046</v>
      </c>
      <c r="CO104">
        <f t="shared" si="83"/>
        <v>3.5106177456114835</v>
      </c>
      <c r="CP104">
        <f t="shared" si="83"/>
        <v>0.49006627630446076</v>
      </c>
      <c r="CQ104">
        <f t="shared" si="83"/>
        <v>5.3874504170808137</v>
      </c>
      <c r="CR104">
        <f t="shared" si="83"/>
        <v>3.2881652083771939</v>
      </c>
      <c r="CS104">
        <f t="shared" si="83"/>
        <v>1.013400702167651</v>
      </c>
      <c r="CT104">
        <f>AVERAGE(B104:CS104)</f>
        <v>4.841706498572484</v>
      </c>
    </row>
    <row r="105" spans="2:98" x14ac:dyDescent="0.25">
      <c r="B105">
        <f t="shared" ref="B105:Q108" si="84">ABS(B99)</f>
        <v>2.7271728380428613</v>
      </c>
      <c r="C105">
        <f t="shared" si="84"/>
        <v>4.248007253702994</v>
      </c>
      <c r="D105">
        <f t="shared" si="84"/>
        <v>3.3005361124263715</v>
      </c>
      <c r="E105">
        <f t="shared" si="84"/>
        <v>4.5013311878043112</v>
      </c>
      <c r="F105">
        <f t="shared" si="84"/>
        <v>2.1490245547926747</v>
      </c>
      <c r="G105">
        <f t="shared" si="84"/>
        <v>8.3929076811969594E-2</v>
      </c>
      <c r="H105">
        <f t="shared" si="84"/>
        <v>0.19612513066748249</v>
      </c>
      <c r="I105">
        <f t="shared" si="84"/>
        <v>0.77478121978984404</v>
      </c>
      <c r="J105">
        <f t="shared" si="84"/>
        <v>2.303554824897855</v>
      </c>
      <c r="K105">
        <f t="shared" si="84"/>
        <v>1.9496072478768198</v>
      </c>
      <c r="L105">
        <f t="shared" si="84"/>
        <v>0.87233433013923189</v>
      </c>
      <c r="M105">
        <f t="shared" si="84"/>
        <v>2.5914994858027285</v>
      </c>
      <c r="N105">
        <f t="shared" si="84"/>
        <v>6.4273326216834903E-8</v>
      </c>
      <c r="O105">
        <f t="shared" si="84"/>
        <v>0.83885070380880222</v>
      </c>
      <c r="P105">
        <f t="shared" si="84"/>
        <v>1.5665851192231983</v>
      </c>
      <c r="Q105">
        <f t="shared" si="84"/>
        <v>6.4293165649133819</v>
      </c>
      <c r="R105">
        <f t="shared" si="82"/>
        <v>1.6222448806502143E-7</v>
      </c>
      <c r="S105">
        <f t="shared" si="82"/>
        <v>3.7498150362580418E-7</v>
      </c>
      <c r="T105">
        <f t="shared" si="82"/>
        <v>6.3137009712339989</v>
      </c>
      <c r="U105">
        <f t="shared" si="82"/>
        <v>0.724758136387603</v>
      </c>
      <c r="V105">
        <f t="shared" si="82"/>
        <v>5.5001137866383942E-8</v>
      </c>
      <c r="W105">
        <f t="shared" si="82"/>
        <v>0.93118574344496352</v>
      </c>
      <c r="X105">
        <f t="shared" si="82"/>
        <v>2.7467922697969307</v>
      </c>
      <c r="Y105">
        <f t="shared" si="82"/>
        <v>4.9614789298779982</v>
      </c>
      <c r="Z105">
        <f t="shared" si="82"/>
        <v>9.1149586135659888</v>
      </c>
      <c r="AA105">
        <f t="shared" si="82"/>
        <v>6.9620341518008502</v>
      </c>
      <c r="AB105">
        <f t="shared" si="82"/>
        <v>8.6164156178644333</v>
      </c>
      <c r="AC105">
        <f t="shared" si="82"/>
        <v>6.2886196556071994</v>
      </c>
      <c r="AD105">
        <f t="shared" si="82"/>
        <v>5.2229216086310899</v>
      </c>
      <c r="AE105">
        <f t="shared" si="82"/>
        <v>6.6704912754337897</v>
      </c>
      <c r="AF105">
        <f t="shared" si="82"/>
        <v>7.2684476047959379</v>
      </c>
      <c r="AG105">
        <f t="shared" si="82"/>
        <v>9.8582154628615442</v>
      </c>
      <c r="AH105">
        <f t="shared" si="82"/>
        <v>5.8201985676323744</v>
      </c>
      <c r="AI105">
        <f t="shared" si="82"/>
        <v>6.7617642934451254</v>
      </c>
      <c r="AJ105">
        <f t="shared" si="82"/>
        <v>6.904351448021707</v>
      </c>
      <c r="AK105">
        <f t="shared" si="82"/>
        <v>7.0895503251359528</v>
      </c>
      <c r="AL105">
        <f t="shared" si="82"/>
        <v>2.5857898501361234</v>
      </c>
      <c r="AM105">
        <f t="shared" si="82"/>
        <v>7.1080134577681804</v>
      </c>
      <c r="AN105">
        <f t="shared" si="82"/>
        <v>7.6785295063874699</v>
      </c>
      <c r="AO105">
        <f t="shared" si="82"/>
        <v>7.7005381750951187</v>
      </c>
      <c r="AP105">
        <f t="shared" si="82"/>
        <v>3.5327287405974275</v>
      </c>
      <c r="AQ105">
        <f t="shared" si="82"/>
        <v>4.0857336396697832</v>
      </c>
      <c r="AR105">
        <f t="shared" si="82"/>
        <v>6.5945814977018102</v>
      </c>
      <c r="AS105">
        <f t="shared" si="82"/>
        <v>5.5592812276579195</v>
      </c>
      <c r="AT105">
        <f t="shared" si="82"/>
        <v>3.3754034733945844</v>
      </c>
      <c r="AU105">
        <f t="shared" si="82"/>
        <v>4.8315321463116234</v>
      </c>
      <c r="AV105">
        <f t="shared" si="82"/>
        <v>4.7430746451919106</v>
      </c>
      <c r="AW105">
        <f t="shared" si="82"/>
        <v>0.88384061340696007</v>
      </c>
      <c r="AX105">
        <f t="shared" si="82"/>
        <v>0.67290654924150317</v>
      </c>
      <c r="AY105">
        <f t="shared" si="82"/>
        <v>0.55403138902811122</v>
      </c>
      <c r="AZ105">
        <f t="shared" si="82"/>
        <v>1.3119843477274173</v>
      </c>
      <c r="BA105">
        <f t="shared" si="82"/>
        <v>0.56350003429523809</v>
      </c>
      <c r="BB105">
        <f t="shared" si="82"/>
        <v>1.1632417286532899</v>
      </c>
      <c r="BC105">
        <f t="shared" si="82"/>
        <v>4.9099235687563691E-2</v>
      </c>
      <c r="BD105">
        <f t="shared" si="82"/>
        <v>0.36737839747892309</v>
      </c>
      <c r="BE105">
        <f t="shared" si="82"/>
        <v>1.0816434775297665</v>
      </c>
      <c r="BF105">
        <f t="shared" si="82"/>
        <v>1.312832799561015</v>
      </c>
      <c r="BG105">
        <f t="shared" si="82"/>
        <v>0.43925253548002274</v>
      </c>
      <c r="BH105">
        <f t="shared" si="82"/>
        <v>0.11605437920510298</v>
      </c>
      <c r="BI105">
        <f t="shared" si="82"/>
        <v>1.0307149581849231</v>
      </c>
      <c r="BJ105">
        <f t="shared" si="82"/>
        <v>0.70500011766646509</v>
      </c>
      <c r="BK105">
        <f t="shared" si="82"/>
        <v>2.3599018561526464E-7</v>
      </c>
      <c r="BL105">
        <f t="shared" si="82"/>
        <v>0.67567372084459976</v>
      </c>
      <c r="BM105">
        <f t="shared" si="82"/>
        <v>0.90206146095099626</v>
      </c>
      <c r="BN105">
        <f t="shared" si="82"/>
        <v>8.0546975311790447E-8</v>
      </c>
      <c r="BO105">
        <f t="shared" si="83"/>
        <v>0.5480110076679523</v>
      </c>
      <c r="BP105">
        <f t="shared" si="83"/>
        <v>3.8405047356206978E-3</v>
      </c>
      <c r="BQ105">
        <f t="shared" si="83"/>
        <v>1.0899356863354228</v>
      </c>
      <c r="BR105">
        <f t="shared" si="83"/>
        <v>0.66677863481135446</v>
      </c>
      <c r="BS105">
        <f t="shared" si="83"/>
        <v>0.44768330170471415</v>
      </c>
      <c r="BT105">
        <f t="shared" si="83"/>
        <v>0.42546265046549081</v>
      </c>
      <c r="BU105">
        <f t="shared" si="83"/>
        <v>1.4253267887520167</v>
      </c>
      <c r="BV105">
        <f t="shared" si="83"/>
        <v>7.5919870285190427E-4</v>
      </c>
      <c r="BW105">
        <f t="shared" si="83"/>
        <v>5.9960997447205955E-6</v>
      </c>
      <c r="BX105">
        <f t="shared" si="83"/>
        <v>0.63147915561665258</v>
      </c>
      <c r="BY105">
        <f t="shared" si="83"/>
        <v>0.31931027688869307</v>
      </c>
      <c r="BZ105">
        <f t="shared" si="83"/>
        <v>3.4389003644719196E-7</v>
      </c>
      <c r="CA105">
        <f t="shared" si="83"/>
        <v>1.791694614894368E-8</v>
      </c>
      <c r="CB105">
        <f t="shared" si="83"/>
        <v>5.7025398803034477E-7</v>
      </c>
      <c r="CC105">
        <f t="shared" si="83"/>
        <v>0.61577178139317112</v>
      </c>
      <c r="CD105">
        <f t="shared" si="83"/>
        <v>0.17905484126007565</v>
      </c>
      <c r="CE105">
        <f t="shared" si="83"/>
        <v>0.67225115153432569</v>
      </c>
      <c r="CF105">
        <f t="shared" si="83"/>
        <v>1.5858655899592122E-7</v>
      </c>
      <c r="CG105">
        <f t="shared" si="83"/>
        <v>7.3907374797954617E-7</v>
      </c>
      <c r="CH105">
        <f t="shared" si="83"/>
        <v>1.1091272966723409E-7</v>
      </c>
      <c r="CI105">
        <f t="shared" si="83"/>
        <v>2.7912008704333857E-8</v>
      </c>
      <c r="CJ105">
        <f t="shared" si="83"/>
        <v>0.6981616832053561</v>
      </c>
      <c r="CK105">
        <f t="shared" si="83"/>
        <v>1.4867758893712519</v>
      </c>
      <c r="CL105">
        <f t="shared" si="83"/>
        <v>5.3619281459305057E-8</v>
      </c>
      <c r="CM105">
        <f t="shared" si="83"/>
        <v>0.27481392711565888</v>
      </c>
      <c r="CN105">
        <f t="shared" si="83"/>
        <v>0.69580325603590865</v>
      </c>
      <c r="CO105">
        <f t="shared" si="83"/>
        <v>2.150402625611477</v>
      </c>
      <c r="CP105">
        <f t="shared" si="83"/>
        <v>0.49006626630445993</v>
      </c>
      <c r="CQ105">
        <f t="shared" si="83"/>
        <v>0.56267100291918126</v>
      </c>
      <c r="CR105">
        <f t="shared" si="83"/>
        <v>1.146141138377196</v>
      </c>
      <c r="CS105">
        <f t="shared" si="83"/>
        <v>0.59669920216764893</v>
      </c>
      <c r="CT105">
        <f>AVERAGE(B105:CS105)</f>
        <v>2.3077101186807396</v>
      </c>
    </row>
    <row r="106" spans="2:98" x14ac:dyDescent="0.25">
      <c r="B106">
        <f t="shared" si="84"/>
        <v>2.7271627880428611</v>
      </c>
      <c r="C106">
        <f t="shared" si="84"/>
        <v>6.3529372562970039</v>
      </c>
      <c r="D106">
        <f t="shared" si="84"/>
        <v>3.3005367024263705</v>
      </c>
      <c r="E106">
        <f t="shared" si="84"/>
        <v>4.5013322178043111</v>
      </c>
      <c r="F106">
        <f t="shared" si="84"/>
        <v>2.1490240847926749</v>
      </c>
      <c r="G106">
        <f t="shared" si="84"/>
        <v>8.3928846811964775E-2</v>
      </c>
      <c r="H106">
        <f t="shared" si="84"/>
        <v>0.67940482933251189</v>
      </c>
      <c r="I106">
        <f t="shared" si="84"/>
        <v>0.77478027978984443</v>
      </c>
      <c r="J106">
        <f t="shared" si="84"/>
        <v>2.3035547248978538</v>
      </c>
      <c r="K106">
        <f t="shared" si="84"/>
        <v>1.9496069178768209</v>
      </c>
      <c r="L106">
        <f t="shared" si="84"/>
        <v>6.7805917898607717</v>
      </c>
      <c r="M106">
        <f t="shared" si="84"/>
        <v>2.5914992758027324</v>
      </c>
      <c r="N106">
        <f t="shared" si="84"/>
        <v>4.4273328114741162E-8</v>
      </c>
      <c r="O106">
        <f t="shared" si="84"/>
        <v>0.83885025380880052</v>
      </c>
      <c r="P106">
        <f t="shared" si="84"/>
        <v>11.189621020776805</v>
      </c>
      <c r="Q106">
        <f t="shared" si="84"/>
        <v>39.247935795086626</v>
      </c>
      <c r="R106">
        <f t="shared" si="82"/>
        <v>2.2244890374167881E-9</v>
      </c>
      <c r="S106">
        <f t="shared" si="82"/>
        <v>2.9950184909921518E-6</v>
      </c>
      <c r="T106">
        <f t="shared" si="82"/>
        <v>38.192336948765998</v>
      </c>
      <c r="U106">
        <f t="shared" si="82"/>
        <v>0.72475801638760373</v>
      </c>
      <c r="V106">
        <f t="shared" si="82"/>
        <v>1.5001138109482781E-8</v>
      </c>
      <c r="W106">
        <f t="shared" si="82"/>
        <v>7.0938513765550368</v>
      </c>
      <c r="X106">
        <f t="shared" si="82"/>
        <v>0.53021789979693068</v>
      </c>
      <c r="Y106">
        <f t="shared" si="82"/>
        <v>0.62737730987799623</v>
      </c>
      <c r="Z106">
        <f t="shared" si="82"/>
        <v>18.281680656434013</v>
      </c>
      <c r="AA106">
        <f t="shared" si="82"/>
        <v>21.740881308199146</v>
      </c>
      <c r="AB106">
        <f t="shared" si="82"/>
        <v>18.160107982135564</v>
      </c>
      <c r="AC106">
        <f t="shared" si="82"/>
        <v>19.039830484392798</v>
      </c>
      <c r="AD106">
        <f t="shared" si="82"/>
        <v>17.220055211368908</v>
      </c>
      <c r="AE106">
        <f t="shared" si="82"/>
        <v>18.79926214456621</v>
      </c>
      <c r="AF106">
        <f t="shared" si="82"/>
        <v>14.588057465204063</v>
      </c>
      <c r="AG106">
        <f t="shared" si="82"/>
        <v>17.766933112861548</v>
      </c>
      <c r="AH106">
        <f t="shared" si="82"/>
        <v>15.689059182367625</v>
      </c>
      <c r="AI106">
        <f t="shared" si="82"/>
        <v>16.000818366554874</v>
      </c>
      <c r="AJ106">
        <f t="shared" si="82"/>
        <v>14.11622505197829</v>
      </c>
      <c r="AK106">
        <f t="shared" si="82"/>
        <v>14.403645104864047</v>
      </c>
      <c r="AL106">
        <f t="shared" si="82"/>
        <v>6.9516793898638731</v>
      </c>
      <c r="AM106">
        <f t="shared" si="82"/>
        <v>9.837724742231817</v>
      </c>
      <c r="AN106">
        <f t="shared" si="82"/>
        <v>11.206050483612529</v>
      </c>
      <c r="AO106">
        <f t="shared" si="82"/>
        <v>10.553482224904883</v>
      </c>
      <c r="AP106">
        <f t="shared" si="82"/>
        <v>3.2502925694025713</v>
      </c>
      <c r="AQ106">
        <f t="shared" si="82"/>
        <v>5.4499133003302163</v>
      </c>
      <c r="AR106">
        <f t="shared" si="82"/>
        <v>8.4112348722981878</v>
      </c>
      <c r="AS106">
        <f t="shared" si="82"/>
        <v>8.0483014923420768</v>
      </c>
      <c r="AT106">
        <f t="shared" si="82"/>
        <v>4.4497427366054119</v>
      </c>
      <c r="AU106">
        <f t="shared" si="82"/>
        <v>6.4004706136883769</v>
      </c>
      <c r="AV106">
        <f t="shared" si="82"/>
        <v>6.2029006648080873</v>
      </c>
      <c r="AW106">
        <f t="shared" si="82"/>
        <v>9.3323397065930394</v>
      </c>
      <c r="AX106">
        <f t="shared" si="82"/>
        <v>0.67291466924150001</v>
      </c>
      <c r="AY106">
        <f t="shared" si="82"/>
        <v>1.5416774309718875</v>
      </c>
      <c r="AZ106">
        <f t="shared" si="82"/>
        <v>1.311987717727412</v>
      </c>
      <c r="BA106">
        <f t="shared" si="82"/>
        <v>1.5364330357047606</v>
      </c>
      <c r="BB106">
        <f t="shared" si="82"/>
        <v>3.2228663013467056</v>
      </c>
      <c r="BC106">
        <f t="shared" si="82"/>
        <v>4.9099645687569193E-2</v>
      </c>
      <c r="BD106">
        <f t="shared" si="82"/>
        <v>0.57585530747892477</v>
      </c>
      <c r="BE106">
        <f t="shared" si="82"/>
        <v>1.0816440075297677</v>
      </c>
      <c r="BF106">
        <f t="shared" si="82"/>
        <v>3.5923168104389838</v>
      </c>
      <c r="BG106">
        <f t="shared" si="82"/>
        <v>1.8105390045199741</v>
      </c>
      <c r="BH106">
        <f t="shared" si="82"/>
        <v>2.3157691907948958</v>
      </c>
      <c r="BI106">
        <f t="shared" si="82"/>
        <v>1.0307149781849247</v>
      </c>
      <c r="BJ106">
        <f t="shared" si="82"/>
        <v>0.70500077766646285</v>
      </c>
      <c r="BK106">
        <f t="shared" si="82"/>
        <v>1.5540098132760249E-6</v>
      </c>
      <c r="BL106">
        <f t="shared" si="82"/>
        <v>0.67567442084460083</v>
      </c>
      <c r="BM106">
        <f t="shared" si="82"/>
        <v>3.9981569049004406E-2</v>
      </c>
      <c r="BN106">
        <f t="shared" si="82"/>
        <v>2.4054697433939509E-7</v>
      </c>
      <c r="BO106">
        <f t="shared" si="83"/>
        <v>1.2594657123320445</v>
      </c>
      <c r="BP106">
        <f t="shared" si="83"/>
        <v>0.28569661473562746</v>
      </c>
      <c r="BQ106">
        <f t="shared" si="83"/>
        <v>2.4000455936645793</v>
      </c>
      <c r="BR106">
        <f t="shared" si="83"/>
        <v>2.0078687751886477</v>
      </c>
      <c r="BS106">
        <f t="shared" si="83"/>
        <v>0.57861878829528735</v>
      </c>
      <c r="BT106">
        <f t="shared" si="83"/>
        <v>0.85139635046549245</v>
      </c>
      <c r="BU106">
        <f t="shared" si="83"/>
        <v>3.7139984512479813</v>
      </c>
      <c r="BV106">
        <f t="shared" si="83"/>
        <v>2.2743112971497226E-3</v>
      </c>
      <c r="BW106">
        <f t="shared" si="83"/>
        <v>1.6253900255946974E-5</v>
      </c>
      <c r="BX106">
        <f t="shared" si="83"/>
        <v>1.9929230943833431</v>
      </c>
      <c r="BY106">
        <f t="shared" si="83"/>
        <v>0.98753380311131167</v>
      </c>
      <c r="BZ106">
        <f t="shared" si="83"/>
        <v>1.5061099674085199E-6</v>
      </c>
      <c r="CA106">
        <f t="shared" si="83"/>
        <v>4.2083051710051222E-8</v>
      </c>
      <c r="CB106">
        <f t="shared" si="83"/>
        <v>1.4202539873053865E-6</v>
      </c>
      <c r="CC106">
        <f t="shared" si="83"/>
        <v>1.9075666986068285</v>
      </c>
      <c r="CD106">
        <f t="shared" si="83"/>
        <v>0.17905476126007613</v>
      </c>
      <c r="CE106">
        <f t="shared" si="83"/>
        <v>0.67225113153432403</v>
      </c>
      <c r="CF106">
        <f t="shared" si="83"/>
        <v>1.385865573411138E-7</v>
      </c>
      <c r="CG106">
        <f t="shared" si="83"/>
        <v>2.8809262531126478E-6</v>
      </c>
      <c r="CH106">
        <f t="shared" si="83"/>
        <v>1.1091272966723409E-7</v>
      </c>
      <c r="CI106">
        <f t="shared" si="83"/>
        <v>2.0879937778772728E-9</v>
      </c>
      <c r="CJ106">
        <f t="shared" si="83"/>
        <v>0.21176360679464068</v>
      </c>
      <c r="CK106">
        <f t="shared" si="83"/>
        <v>1.6441456206287484</v>
      </c>
      <c r="CL106">
        <f t="shared" si="83"/>
        <v>6.6380721364112105E-8</v>
      </c>
      <c r="CM106">
        <f t="shared" si="83"/>
        <v>0.27481380711565606</v>
      </c>
      <c r="CN106">
        <f t="shared" si="83"/>
        <v>1.1251381539640946</v>
      </c>
      <c r="CO106">
        <f t="shared" si="83"/>
        <v>2.8869962243885183</v>
      </c>
      <c r="CP106">
        <f t="shared" si="83"/>
        <v>0.10008615369553553</v>
      </c>
      <c r="CQ106">
        <f t="shared" si="83"/>
        <v>1.8939974029191831</v>
      </c>
      <c r="CR106">
        <f t="shared" si="83"/>
        <v>4.3701372016228035</v>
      </c>
      <c r="CS106">
        <f t="shared" si="83"/>
        <v>1.6371938278323483</v>
      </c>
      <c r="CT106">
        <f>AVERAGE(B106:CS106)</f>
        <v>4.9967235981977804</v>
      </c>
    </row>
    <row r="107" spans="2:98" x14ac:dyDescent="0.25">
      <c r="B107">
        <f t="shared" si="84"/>
        <v>9.3760274319571408</v>
      </c>
      <c r="C107">
        <f t="shared" si="82"/>
        <v>9.3613822862970082</v>
      </c>
      <c r="D107">
        <f t="shared" si="82"/>
        <v>3.3005371424263714</v>
      </c>
      <c r="E107">
        <f t="shared" si="82"/>
        <v>4.5013556678043116</v>
      </c>
      <c r="F107">
        <f t="shared" si="82"/>
        <v>7.6272787652073255</v>
      </c>
      <c r="G107">
        <f t="shared" si="82"/>
        <v>0.28992793318803223</v>
      </c>
      <c r="H107">
        <f t="shared" si="82"/>
        <v>0.23317920933251202</v>
      </c>
      <c r="I107">
        <f t="shared" si="82"/>
        <v>2.8659805502101534</v>
      </c>
      <c r="J107">
        <f t="shared" si="82"/>
        <v>8.284508325102145</v>
      </c>
      <c r="K107">
        <f t="shared" si="82"/>
        <v>6.8159071021231767</v>
      </c>
      <c r="L107">
        <f t="shared" si="82"/>
        <v>0.8723342201392299</v>
      </c>
      <c r="M107">
        <f t="shared" si="82"/>
        <v>9.8535112141972689</v>
      </c>
      <c r="N107">
        <f t="shared" si="82"/>
        <v>5.7266724695637095E-9</v>
      </c>
      <c r="O107">
        <f t="shared" si="82"/>
        <v>3.0694685261912014</v>
      </c>
      <c r="P107">
        <f t="shared" si="82"/>
        <v>1.0555793292231996</v>
      </c>
      <c r="Q107">
        <f t="shared" si="82"/>
        <v>0.9638203249133781</v>
      </c>
      <c r="R107">
        <f t="shared" si="82"/>
        <v>7.7755117899869219E-9</v>
      </c>
      <c r="S107">
        <f t="shared" si="82"/>
        <v>3.8498150445320789E-7</v>
      </c>
      <c r="T107">
        <f t="shared" si="82"/>
        <v>0.86932588123399768</v>
      </c>
      <c r="U107">
        <f t="shared" si="82"/>
        <v>2.8980749936123971</v>
      </c>
      <c r="V107">
        <f t="shared" si="82"/>
        <v>2.0499886232983044E-7</v>
      </c>
      <c r="W107">
        <f t="shared" si="82"/>
        <v>0.93118565344496318</v>
      </c>
      <c r="X107">
        <f t="shared" si="82"/>
        <v>8.4863746602030687</v>
      </c>
      <c r="Y107">
        <f t="shared" si="82"/>
        <v>14.999917020122005</v>
      </c>
      <c r="Z107">
        <f t="shared" si="82"/>
        <v>4.0043250264340102</v>
      </c>
      <c r="AA107">
        <f t="shared" si="82"/>
        <v>6.962034111800854</v>
      </c>
      <c r="AB107">
        <f t="shared" si="82"/>
        <v>1.3804227278644348</v>
      </c>
      <c r="AC107">
        <f t="shared" si="82"/>
        <v>6.2886214756072008</v>
      </c>
      <c r="AD107">
        <f t="shared" si="82"/>
        <v>5.222921498631095</v>
      </c>
      <c r="AE107">
        <f t="shared" si="82"/>
        <v>6.6704900054337912</v>
      </c>
      <c r="AF107">
        <f t="shared" si="82"/>
        <v>0.7105988152040652</v>
      </c>
      <c r="AG107">
        <f t="shared" si="82"/>
        <v>8.0841435471384528</v>
      </c>
      <c r="AH107">
        <f t="shared" si="82"/>
        <v>4.1564758276323701</v>
      </c>
      <c r="AI107">
        <f t="shared" si="82"/>
        <v>3.3582721334451264</v>
      </c>
      <c r="AJ107">
        <f t="shared" si="82"/>
        <v>5.5336621978291589E-2</v>
      </c>
      <c r="AK107">
        <f t="shared" si="82"/>
        <v>1.2514249951359488</v>
      </c>
      <c r="AL107">
        <f t="shared" si="82"/>
        <v>2.5857897901361255</v>
      </c>
      <c r="AM107">
        <f t="shared" si="82"/>
        <v>6.8672062422318163</v>
      </c>
      <c r="AN107">
        <f t="shared" si="82"/>
        <v>6.8409337536125321</v>
      </c>
      <c r="AO107">
        <f t="shared" si="82"/>
        <v>9.1698827049048788</v>
      </c>
      <c r="AP107">
        <f t="shared" si="82"/>
        <v>5.0555661494025728</v>
      </c>
      <c r="AQ107">
        <f t="shared" si="82"/>
        <v>4.6523993403302164</v>
      </c>
      <c r="AR107">
        <f t="shared" si="82"/>
        <v>8.4112362722981899</v>
      </c>
      <c r="AS107">
        <f t="shared" si="82"/>
        <v>6.0996017223420793</v>
      </c>
      <c r="AT107">
        <f t="shared" si="82"/>
        <v>3.4735003266054107</v>
      </c>
      <c r="AU107">
        <f t="shared" si="82"/>
        <v>6.4004712736883782</v>
      </c>
      <c r="AV107">
        <f t="shared" si="82"/>
        <v>6.2029016848080865</v>
      </c>
      <c r="AW107">
        <f t="shared" si="82"/>
        <v>3.7022536665930375</v>
      </c>
      <c r="AX107">
        <f t="shared" si="82"/>
        <v>0.33338583075850181</v>
      </c>
      <c r="AY107">
        <f t="shared" si="82"/>
        <v>0.55403348902811445</v>
      </c>
      <c r="AZ107">
        <f t="shared" si="82"/>
        <v>4.9094189522725884</v>
      </c>
      <c r="BA107">
        <f t="shared" si="82"/>
        <v>0.56350325429523451</v>
      </c>
      <c r="BB107">
        <f t="shared" si="82"/>
        <v>1.1632421086532929</v>
      </c>
      <c r="BC107">
        <f t="shared" si="82"/>
        <v>0.17821735431243013</v>
      </c>
      <c r="BD107">
        <f t="shared" si="82"/>
        <v>1.4973246225210701</v>
      </c>
      <c r="BE107">
        <f t="shared" si="82"/>
        <v>3.9433715224702368</v>
      </c>
      <c r="BF107">
        <f t="shared" si="82"/>
        <v>1.3128337395610146</v>
      </c>
      <c r="BG107">
        <f t="shared" si="82"/>
        <v>0.63062456548001933</v>
      </c>
      <c r="BH107">
        <f t="shared" si="82"/>
        <v>2.5099039692051051</v>
      </c>
      <c r="BI107">
        <f t="shared" si="82"/>
        <v>3.8803020118150755</v>
      </c>
      <c r="BJ107">
        <f t="shared" si="82"/>
        <v>0.34920964233353402</v>
      </c>
      <c r="BK107">
        <f t="shared" si="82"/>
        <v>6.0599018780749248E-7</v>
      </c>
      <c r="BL107">
        <f t="shared" si="82"/>
        <v>0.731790529155397</v>
      </c>
      <c r="BM107">
        <f t="shared" si="82"/>
        <v>2.8309618990490009</v>
      </c>
      <c r="BN107">
        <f t="shared" si="82"/>
        <v>9.9453025370621617E-8</v>
      </c>
      <c r="BO107">
        <f t="shared" si="83"/>
        <v>0.54801123766795001</v>
      </c>
      <c r="BP107">
        <f t="shared" si="83"/>
        <v>2.0266391647356272</v>
      </c>
      <c r="BQ107">
        <f t="shared" si="83"/>
        <v>4.0533226836645824</v>
      </c>
      <c r="BR107">
        <f t="shared" si="83"/>
        <v>0.66677858481135388</v>
      </c>
      <c r="BS107">
        <f t="shared" si="83"/>
        <v>0.44768335170471119</v>
      </c>
      <c r="BT107">
        <f t="shared" si="83"/>
        <v>1.8222355704654873</v>
      </c>
      <c r="BU107">
        <f t="shared" si="83"/>
        <v>3.9060640512479807</v>
      </c>
      <c r="BV107">
        <f t="shared" si="83"/>
        <v>7.5828870285477024E-4</v>
      </c>
      <c r="BW107">
        <f t="shared" si="83"/>
        <v>4.5160997430571115E-6</v>
      </c>
      <c r="BX107">
        <f t="shared" si="83"/>
        <v>0.63147995561665482</v>
      </c>
      <c r="BY107">
        <f t="shared" si="83"/>
        <v>0.31931217688869395</v>
      </c>
      <c r="BZ107">
        <f t="shared" si="83"/>
        <v>2.7389003776079335E-7</v>
      </c>
      <c r="CA107">
        <f t="shared" si="83"/>
        <v>6.791695028596223E-8</v>
      </c>
      <c r="CB107">
        <f t="shared" si="83"/>
        <v>2.839746009897226E-6</v>
      </c>
      <c r="CC107">
        <f t="shared" si="83"/>
        <v>0.61577213139317166</v>
      </c>
      <c r="CD107">
        <f t="shared" si="83"/>
        <v>0.73960374873992407</v>
      </c>
      <c r="CE107">
        <f t="shared" si="83"/>
        <v>2.6915535884656734</v>
      </c>
      <c r="CF107">
        <f t="shared" si="83"/>
        <v>6.1141344076531823E-7</v>
      </c>
      <c r="CG107">
        <f t="shared" si="83"/>
        <v>1.369073743262561E-6</v>
      </c>
      <c r="CH107">
        <f t="shared" si="83"/>
        <v>1.1908727515219653E-7</v>
      </c>
      <c r="CI107">
        <f t="shared" si="83"/>
        <v>7.2087992464275885E-8</v>
      </c>
      <c r="CJ107">
        <f t="shared" si="83"/>
        <v>2.259941376794643</v>
      </c>
      <c r="CK107">
        <f t="shared" si="83"/>
        <v>5.572874640628747</v>
      </c>
      <c r="CL107">
        <f t="shared" si="83"/>
        <v>2.3619278977093927E-8</v>
      </c>
      <c r="CM107">
        <f t="shared" si="83"/>
        <v>1.0898426428843422</v>
      </c>
      <c r="CN107">
        <f t="shared" si="83"/>
        <v>3.6158887239640904</v>
      </c>
      <c r="CO107">
        <f t="shared" si="83"/>
        <v>6.3085138243885197</v>
      </c>
      <c r="CP107">
        <f t="shared" si="83"/>
        <v>1.610793913695538</v>
      </c>
      <c r="CQ107">
        <f t="shared" si="83"/>
        <v>0.56267111291918326</v>
      </c>
      <c r="CR107">
        <f t="shared" si="83"/>
        <v>2.6775068516228018</v>
      </c>
      <c r="CS107">
        <f t="shared" si="83"/>
        <v>1.3175867578323519</v>
      </c>
      <c r="CT107">
        <f>AVERAGE(B107:CS107)</f>
        <v>2.9493276564770174</v>
      </c>
    </row>
    <row r="108" spans="2:98" x14ac:dyDescent="0.25">
      <c r="B108">
        <f t="shared" si="84"/>
        <v>2.7271729180428608</v>
      </c>
      <c r="C108">
        <f t="shared" si="82"/>
        <v>4.2480073737029933</v>
      </c>
      <c r="D108">
        <f t="shared" si="82"/>
        <v>3.6866242575736266</v>
      </c>
      <c r="E108">
        <f t="shared" si="82"/>
        <v>5.0482239821956902</v>
      </c>
      <c r="F108">
        <f t="shared" si="82"/>
        <v>2.1490270447926747</v>
      </c>
      <c r="G108">
        <f t="shared" si="82"/>
        <v>8.3929276811964826E-2</v>
      </c>
      <c r="H108">
        <f t="shared" si="82"/>
        <v>0.19612515066748415</v>
      </c>
      <c r="I108">
        <f t="shared" si="82"/>
        <v>0.7747812397898457</v>
      </c>
      <c r="J108">
        <f t="shared" si="82"/>
        <v>2.3035548948978537</v>
      </c>
      <c r="K108">
        <f t="shared" si="82"/>
        <v>1.9496073278768193</v>
      </c>
      <c r="L108">
        <f t="shared" si="82"/>
        <v>0.87233464013922912</v>
      </c>
      <c r="M108">
        <f t="shared" si="82"/>
        <v>2.5914994958027293</v>
      </c>
      <c r="N108">
        <f t="shared" si="82"/>
        <v>2.5726674124371129E-8</v>
      </c>
      <c r="O108">
        <f t="shared" si="82"/>
        <v>0.83885070380880222</v>
      </c>
      <c r="P108">
        <f t="shared" si="82"/>
        <v>1.5665851292231991</v>
      </c>
      <c r="Q108">
        <f t="shared" si="82"/>
        <v>6.4293165749133792</v>
      </c>
      <c r="R108">
        <f t="shared" si="82"/>
        <v>1.7775512617390632E-8</v>
      </c>
      <c r="S108">
        <f t="shared" si="82"/>
        <v>4.0498150610801531E-7</v>
      </c>
      <c r="T108">
        <f t="shared" si="82"/>
        <v>6.3137009812339997</v>
      </c>
      <c r="U108">
        <f t="shared" si="82"/>
        <v>0.72475815638760466</v>
      </c>
      <c r="V108">
        <f t="shared" si="82"/>
        <v>6.5001135141073974E-8</v>
      </c>
      <c r="W108">
        <f t="shared" si="82"/>
        <v>0.93118584344496469</v>
      </c>
      <c r="X108">
        <f t="shared" si="82"/>
        <v>2.7467923497969302</v>
      </c>
      <c r="Y108">
        <f t="shared" si="82"/>
        <v>4.9614789998779969</v>
      </c>
      <c r="Z108">
        <f t="shared" si="82"/>
        <v>9.1149596535659896</v>
      </c>
      <c r="AA108">
        <f t="shared" si="82"/>
        <v>6.9620342018008543</v>
      </c>
      <c r="AB108">
        <f t="shared" si="82"/>
        <v>8.6164194678644321</v>
      </c>
      <c r="AC108">
        <f t="shared" si="82"/>
        <v>6.2886222156072051</v>
      </c>
      <c r="AD108">
        <f t="shared" si="82"/>
        <v>5.2229216486310932</v>
      </c>
      <c r="AE108">
        <f t="shared" si="82"/>
        <v>6.6704914154337871</v>
      </c>
      <c r="AF108">
        <f t="shared" ref="AF108:BN108" si="85">ABS(AF102)</f>
        <v>7.2684477747959377</v>
      </c>
      <c r="AG108">
        <f t="shared" si="85"/>
        <v>8.0841436371384532</v>
      </c>
      <c r="AH108">
        <f t="shared" si="85"/>
        <v>5.8201987276323734</v>
      </c>
      <c r="AI108">
        <f t="shared" si="85"/>
        <v>6.7617644134451282</v>
      </c>
      <c r="AJ108">
        <f t="shared" si="85"/>
        <v>6.9043514680217086</v>
      </c>
      <c r="AK108">
        <f t="shared" si="85"/>
        <v>7.0895503651359491</v>
      </c>
      <c r="AL108">
        <f t="shared" si="85"/>
        <v>2.585789870136125</v>
      </c>
      <c r="AM108">
        <f t="shared" si="85"/>
        <v>7.1080134977681837</v>
      </c>
      <c r="AN108">
        <f t="shared" si="85"/>
        <v>7.6785295363874724</v>
      </c>
      <c r="AO108">
        <f t="shared" si="85"/>
        <v>7.7005381950951204</v>
      </c>
      <c r="AP108">
        <f t="shared" si="85"/>
        <v>3.5327287505974283</v>
      </c>
      <c r="AQ108">
        <f t="shared" si="85"/>
        <v>4.0857336596697849</v>
      </c>
      <c r="AR108">
        <f t="shared" si="85"/>
        <v>6.5945815277018127</v>
      </c>
      <c r="AS108">
        <f t="shared" si="85"/>
        <v>5.5592812476579212</v>
      </c>
      <c r="AT108">
        <f t="shared" si="85"/>
        <v>3.3754035433945901</v>
      </c>
      <c r="AU108">
        <f t="shared" si="85"/>
        <v>4.8315321563116242</v>
      </c>
      <c r="AV108">
        <f t="shared" si="85"/>
        <v>4.7430751051919131</v>
      </c>
      <c r="AW108">
        <f t="shared" si="85"/>
        <v>6.4010096634069598</v>
      </c>
      <c r="AX108">
        <f t="shared" si="85"/>
        <v>0.33337997075850012</v>
      </c>
      <c r="AY108">
        <f t="shared" si="85"/>
        <v>0.55403352902811065</v>
      </c>
      <c r="AZ108">
        <f t="shared" si="85"/>
        <v>1.3119839477274127</v>
      </c>
      <c r="BA108">
        <f t="shared" si="85"/>
        <v>0.56350203429524015</v>
      </c>
      <c r="BB108">
        <f t="shared" si="85"/>
        <v>1.1632417486532916</v>
      </c>
      <c r="BC108">
        <f t="shared" si="85"/>
        <v>4.9099235687563691E-2</v>
      </c>
      <c r="BD108">
        <f t="shared" si="85"/>
        <v>0.29715557747892518</v>
      </c>
      <c r="BE108">
        <f t="shared" si="85"/>
        <v>1.0816434075297678</v>
      </c>
      <c r="BF108">
        <f t="shared" si="85"/>
        <v>1.3128328095610158</v>
      </c>
      <c r="BG108">
        <f t="shared" si="85"/>
        <v>0.63062385548002453</v>
      </c>
      <c r="BH108">
        <f t="shared" si="85"/>
        <v>0.11605507920510405</v>
      </c>
      <c r="BI108">
        <f t="shared" si="85"/>
        <v>1.0307145381849239</v>
      </c>
      <c r="BJ108">
        <f t="shared" si="85"/>
        <v>0.34920942233353713</v>
      </c>
      <c r="BK108">
        <f t="shared" si="85"/>
        <v>5.3599018201566651E-7</v>
      </c>
      <c r="BL108">
        <f t="shared" si="85"/>
        <v>0.13959616915539641</v>
      </c>
      <c r="BM108">
        <f t="shared" si="85"/>
        <v>0.90206144095099461</v>
      </c>
      <c r="BN108">
        <f t="shared" si="85"/>
        <v>1.0945302619802533E-7</v>
      </c>
      <c r="BO108">
        <f t="shared" si="83"/>
        <v>0.54801102766795395</v>
      </c>
      <c r="BP108">
        <f t="shared" si="83"/>
        <v>3.8405247356223526E-3</v>
      </c>
      <c r="BQ108">
        <f t="shared" si="83"/>
        <v>1.0899356663354212</v>
      </c>
      <c r="BR108">
        <f t="shared" si="83"/>
        <v>0.66677859481135471</v>
      </c>
      <c r="BS108">
        <f t="shared" si="83"/>
        <v>0.44768329170471333</v>
      </c>
      <c r="BT108">
        <f t="shared" si="83"/>
        <v>0.42546265046549081</v>
      </c>
      <c r="BU108">
        <f t="shared" si="83"/>
        <v>1.4253267887520167</v>
      </c>
      <c r="BV108">
        <f t="shared" si="83"/>
        <v>7.5917870285024946E-4</v>
      </c>
      <c r="BW108">
        <f t="shared" si="83"/>
        <v>5.3360997469553695E-6</v>
      </c>
      <c r="BX108">
        <f t="shared" si="83"/>
        <v>0.63147914561665175</v>
      </c>
      <c r="BY108">
        <f t="shared" si="83"/>
        <v>0.31931029688868762</v>
      </c>
      <c r="BZ108">
        <f t="shared" si="83"/>
        <v>5.538900325063878E-7</v>
      </c>
      <c r="CA108">
        <f t="shared" si="83"/>
        <v>1.791694614894368E-8</v>
      </c>
      <c r="CB108">
        <f t="shared" si="83"/>
        <v>4.2025398983014384E-7</v>
      </c>
      <c r="CC108">
        <f t="shared" si="83"/>
        <v>0.61577189139317312</v>
      </c>
      <c r="CD108">
        <f t="shared" si="83"/>
        <v>0.17905476126007613</v>
      </c>
      <c r="CE108">
        <f t="shared" si="83"/>
        <v>0.67225107153432617</v>
      </c>
      <c r="CF108">
        <f t="shared" si="83"/>
        <v>1.4858655816851751E-7</v>
      </c>
      <c r="CG108">
        <f t="shared" si="83"/>
        <v>7.8907374501113736E-7</v>
      </c>
      <c r="CH108">
        <f t="shared" si="83"/>
        <v>2.9087274810990493E-8</v>
      </c>
      <c r="CI108">
        <f t="shared" si="83"/>
        <v>1.7912007876930147E-8</v>
      </c>
      <c r="CJ108">
        <f t="shared" si="83"/>
        <v>0.69816166320535444</v>
      </c>
      <c r="CK108">
        <f t="shared" si="83"/>
        <v>1.4867758793712511</v>
      </c>
      <c r="CL108">
        <f t="shared" si="83"/>
        <v>2.3619278977093927E-8</v>
      </c>
      <c r="CM108">
        <f t="shared" si="83"/>
        <v>0.27481391711565806</v>
      </c>
      <c r="CN108">
        <f t="shared" si="83"/>
        <v>0.69580325603590865</v>
      </c>
      <c r="CO108">
        <f t="shared" si="83"/>
        <v>2.1504026056114824</v>
      </c>
      <c r="CP108">
        <f t="shared" si="83"/>
        <v>0.49006626630445993</v>
      </c>
      <c r="CQ108">
        <f t="shared" si="83"/>
        <v>0.56267102291918292</v>
      </c>
      <c r="CR108">
        <f t="shared" si="83"/>
        <v>1.1461411483771968</v>
      </c>
      <c r="CS108">
        <f t="shared" si="83"/>
        <v>0.59669921216764976</v>
      </c>
      <c r="CT108">
        <f>AVERAGE(B108:CS108)</f>
        <v>2.3448543667265249</v>
      </c>
    </row>
    <row r="109" spans="2:98" x14ac:dyDescent="0.25">
      <c r="B109">
        <v>1</v>
      </c>
      <c r="C109">
        <v>2</v>
      </c>
      <c r="D109">
        <v>3</v>
      </c>
      <c r="E109">
        <v>4</v>
      </c>
      <c r="F109">
        <v>5</v>
      </c>
      <c r="G109">
        <v>6</v>
      </c>
      <c r="H109">
        <v>7</v>
      </c>
      <c r="I109">
        <v>8</v>
      </c>
      <c r="J109">
        <v>9</v>
      </c>
      <c r="K109">
        <v>10</v>
      </c>
      <c r="L109">
        <v>11</v>
      </c>
      <c r="M109">
        <v>12</v>
      </c>
      <c r="N109">
        <v>13</v>
      </c>
      <c r="O109">
        <v>14</v>
      </c>
      <c r="P109">
        <v>15</v>
      </c>
      <c r="Q109">
        <v>16</v>
      </c>
      <c r="R109">
        <v>17</v>
      </c>
      <c r="S109">
        <v>18</v>
      </c>
      <c r="T109">
        <v>19</v>
      </c>
      <c r="U109">
        <v>20</v>
      </c>
      <c r="V109">
        <v>21</v>
      </c>
      <c r="W109">
        <v>22</v>
      </c>
      <c r="X109">
        <v>23</v>
      </c>
      <c r="Y109">
        <v>24</v>
      </c>
      <c r="Z109">
        <v>25</v>
      </c>
      <c r="AA109">
        <v>26</v>
      </c>
      <c r="AB109">
        <v>27</v>
      </c>
      <c r="AC109">
        <v>28</v>
      </c>
      <c r="AD109">
        <v>29</v>
      </c>
      <c r="AE109">
        <v>30</v>
      </c>
      <c r="AF109">
        <v>31</v>
      </c>
      <c r="AG109">
        <v>32</v>
      </c>
      <c r="AH109">
        <v>33</v>
      </c>
      <c r="AI109">
        <v>34</v>
      </c>
      <c r="AJ109">
        <v>35</v>
      </c>
      <c r="AK109">
        <v>36</v>
      </c>
      <c r="AL109">
        <v>37</v>
      </c>
      <c r="AM109">
        <v>38</v>
      </c>
      <c r="AN109">
        <v>39</v>
      </c>
      <c r="AO109">
        <v>40</v>
      </c>
      <c r="AP109">
        <v>41</v>
      </c>
      <c r="AQ109">
        <v>42</v>
      </c>
      <c r="AR109">
        <v>43</v>
      </c>
      <c r="AS109">
        <v>44</v>
      </c>
      <c r="AT109">
        <v>45</v>
      </c>
      <c r="AU109">
        <v>46</v>
      </c>
      <c r="AV109">
        <v>47</v>
      </c>
      <c r="AW109">
        <v>48</v>
      </c>
      <c r="AX109">
        <v>49</v>
      </c>
      <c r="AY109">
        <v>50</v>
      </c>
      <c r="AZ109">
        <v>51</v>
      </c>
      <c r="BA109">
        <v>52</v>
      </c>
      <c r="BB109">
        <v>53</v>
      </c>
      <c r="BC109">
        <v>54</v>
      </c>
      <c r="BD109">
        <v>55</v>
      </c>
      <c r="BE109">
        <v>56</v>
      </c>
      <c r="BF109">
        <v>57</v>
      </c>
      <c r="BG109">
        <v>58</v>
      </c>
      <c r="BH109">
        <v>59</v>
      </c>
      <c r="BI109">
        <v>60</v>
      </c>
      <c r="BJ109">
        <v>61</v>
      </c>
      <c r="BK109">
        <v>62</v>
      </c>
      <c r="BL109">
        <v>63</v>
      </c>
      <c r="BM109">
        <v>64</v>
      </c>
      <c r="BN109">
        <v>65</v>
      </c>
      <c r="BO109">
        <v>66</v>
      </c>
      <c r="BP109">
        <v>67</v>
      </c>
      <c r="BQ109">
        <v>68</v>
      </c>
      <c r="BR109">
        <v>69</v>
      </c>
      <c r="BS109">
        <v>70</v>
      </c>
      <c r="BT109">
        <v>71</v>
      </c>
      <c r="BU109">
        <v>72</v>
      </c>
      <c r="BV109">
        <v>73</v>
      </c>
      <c r="BW109">
        <v>74</v>
      </c>
      <c r="BX109">
        <v>75</v>
      </c>
      <c r="BY109">
        <v>76</v>
      </c>
      <c r="BZ109">
        <v>77</v>
      </c>
      <c r="CA109">
        <v>78</v>
      </c>
      <c r="CB109">
        <v>79</v>
      </c>
      <c r="CC109">
        <v>80</v>
      </c>
      <c r="CD109">
        <v>81</v>
      </c>
      <c r="CE109">
        <v>82</v>
      </c>
      <c r="CF109">
        <v>83</v>
      </c>
      <c r="CG109">
        <v>84</v>
      </c>
      <c r="CH109">
        <v>85</v>
      </c>
      <c r="CI109">
        <v>86</v>
      </c>
      <c r="CJ109">
        <v>87</v>
      </c>
      <c r="CK109">
        <v>88</v>
      </c>
      <c r="CL109">
        <v>89</v>
      </c>
      <c r="CM109">
        <v>90</v>
      </c>
      <c r="CN109">
        <v>91</v>
      </c>
      <c r="CO109">
        <v>92</v>
      </c>
      <c r="CP109">
        <v>93</v>
      </c>
      <c r="CQ109">
        <v>94</v>
      </c>
      <c r="CR109">
        <v>95</v>
      </c>
      <c r="CS109">
        <v>96</v>
      </c>
    </row>
    <row r="110" spans="2:98" x14ac:dyDescent="0.25">
      <c r="B110" s="8">
        <f>B98/$B$96</f>
        <v>-6.4733955997160489E-2</v>
      </c>
      <c r="C110" s="8">
        <f t="shared" ref="C110:BN114" si="86">C98/$B$96</f>
        <v>-0.10083354949154549</v>
      </c>
      <c r="D110" s="8">
        <f t="shared" si="86"/>
        <v>7.8343748884569644E-2</v>
      </c>
      <c r="E110" s="8">
        <f t="shared" si="86"/>
        <v>0.1068466302326665</v>
      </c>
      <c r="F110" s="8">
        <f t="shared" si="86"/>
        <v>-5.1010684515255561E-2</v>
      </c>
      <c r="G110" s="8">
        <f t="shared" si="86"/>
        <v>-1.9921948569926401E-3</v>
      </c>
      <c r="H110" s="8">
        <f t="shared" si="86"/>
        <v>-4.6553558214706015E-3</v>
      </c>
      <c r="I110" s="8">
        <f t="shared" si="86"/>
        <v>-1.8390719378367823E-2</v>
      </c>
      <c r="J110" s="8">
        <f t="shared" si="86"/>
        <v>-5.4678724832382716E-2</v>
      </c>
      <c r="K110" s="8">
        <f t="shared" si="86"/>
        <v>-4.6277186470768707E-2</v>
      </c>
      <c r="L110" s="8">
        <f t="shared" si="86"/>
        <v>-2.0706313186969843E-2</v>
      </c>
      <c r="M110" s="8">
        <f t="shared" si="86"/>
        <v>-6.1513572890757914E-2</v>
      </c>
      <c r="N110" s="8">
        <f t="shared" si="86"/>
        <v>5.7616799597403304E-10</v>
      </c>
      <c r="O110" s="8">
        <f t="shared" si="86"/>
        <v>-1.991152403322324E-2</v>
      </c>
      <c r="P110" s="8">
        <f t="shared" si="86"/>
        <v>-3.7185517378253694E-2</v>
      </c>
      <c r="Q110" s="8">
        <f t="shared" si="86"/>
        <v>-0.15261058022029456</v>
      </c>
      <c r="R110" s="8">
        <f t="shared" si="86"/>
        <v>-4.2193151808337088E-10</v>
      </c>
      <c r="S110" s="8">
        <f t="shared" si="86"/>
        <v>-8.4260797559000744E-9</v>
      </c>
      <c r="T110" s="8">
        <f t="shared" si="86"/>
        <v>-0.14986625075957755</v>
      </c>
      <c r="U110" s="8">
        <f t="shared" si="86"/>
        <v>-1.7203345198244405E-2</v>
      </c>
      <c r="V110" s="8">
        <f t="shared" si="86"/>
        <v>-1.0681772433250934E-9</v>
      </c>
      <c r="W110" s="8">
        <f t="shared" si="86"/>
        <v>-2.2103248237829637E-2</v>
      </c>
      <c r="X110" s="8">
        <f t="shared" si="86"/>
        <v>-1.2585611387049717E-2</v>
      </c>
      <c r="Y110" s="8">
        <f t="shared" si="86"/>
        <v>-1.4891851516193513E-2</v>
      </c>
      <c r="Z110" s="8">
        <f t="shared" si="86"/>
        <v>-0.53380944414286946</v>
      </c>
      <c r="AA110" s="8">
        <f t="shared" si="86"/>
        <v>-0.51605632481354535</v>
      </c>
      <c r="AB110" s="8">
        <f t="shared" si="86"/>
        <v>-0.53190005686318209</v>
      </c>
      <c r="AC110" s="8">
        <f t="shared" si="86"/>
        <v>-0.45194244722968252</v>
      </c>
      <c r="AD110" s="8">
        <f t="shared" si="86"/>
        <v>-0.49689421967400615</v>
      </c>
      <c r="AE110" s="8">
        <f t="shared" si="86"/>
        <v>-0.54943128492990989</v>
      </c>
      <c r="AF110" s="8">
        <f t="shared" si="86"/>
        <v>-0.43761880395416192</v>
      </c>
      <c r="AG110" s="8">
        <f t="shared" si="86"/>
        <v>-0.45288060284915116</v>
      </c>
      <c r="AH110" s="8">
        <f t="shared" si="86"/>
        <v>-0.46081056124053299</v>
      </c>
      <c r="AI110" s="8">
        <f t="shared" si="86"/>
        <v>-0.48171548923018215</v>
      </c>
      <c r="AJ110" s="8">
        <f t="shared" si="86"/>
        <v>-0.42141071400148489</v>
      </c>
      <c r="AK110" s="8">
        <f t="shared" si="86"/>
        <v>-0.43900699670207316</v>
      </c>
      <c r="AL110" s="8">
        <f t="shared" si="86"/>
        <v>-0.23621941504348334</v>
      </c>
      <c r="AM110" s="8">
        <f t="shared" si="86"/>
        <v>-0.27680505153125246</v>
      </c>
      <c r="AN110" s="8">
        <f t="shared" si="86"/>
        <v>-0.30937326755076705</v>
      </c>
      <c r="AO110" s="8">
        <f t="shared" si="86"/>
        <v>-0.25050455164126778</v>
      </c>
      <c r="AP110" s="8">
        <f t="shared" si="86"/>
        <v>-0.1252638203161833</v>
      </c>
      <c r="AQ110" s="8">
        <f t="shared" si="86"/>
        <v>-0.14555546952287243</v>
      </c>
      <c r="AR110" s="8">
        <f t="shared" si="86"/>
        <v>-0.19965476122643031</v>
      </c>
      <c r="AS110" s="8">
        <f t="shared" si="86"/>
        <v>-0.19103989752325903</v>
      </c>
      <c r="AT110" s="8">
        <f t="shared" si="86"/>
        <v>-0.14851149099667227</v>
      </c>
      <c r="AU110" s="8">
        <f t="shared" si="86"/>
        <v>-0.15192589279276164</v>
      </c>
      <c r="AV110" s="8">
        <f t="shared" si="86"/>
        <v>-0.14723624559269835</v>
      </c>
      <c r="AW110" s="8">
        <f t="shared" si="86"/>
        <v>-0.28615341459300669</v>
      </c>
      <c r="AX110" s="8">
        <f t="shared" si="86"/>
        <v>-1.5972759978886867E-2</v>
      </c>
      <c r="AY110" s="8">
        <f t="shared" si="86"/>
        <v>-3.6594295067447886E-2</v>
      </c>
      <c r="AZ110" s="8">
        <f t="shared" si="86"/>
        <v>-3.1142223713000475E-2</v>
      </c>
      <c r="BA110" s="8">
        <f t="shared" si="86"/>
        <v>-3.6469809151344776E-2</v>
      </c>
      <c r="BB110" s="8">
        <f t="shared" si="86"/>
        <v>-7.6500126505578483E-2</v>
      </c>
      <c r="BC110" s="8">
        <f t="shared" si="86"/>
        <v>-1.1654724068320933E-3</v>
      </c>
      <c r="BD110" s="8">
        <f t="shared" si="86"/>
        <v>-1.3668891578126516E-2</v>
      </c>
      <c r="BE110" s="8">
        <f t="shared" si="86"/>
        <v>-2.5674629596652728E-2</v>
      </c>
      <c r="BF110" s="8">
        <f t="shared" si="86"/>
        <v>-8.5269652410827804E-2</v>
      </c>
      <c r="BG110" s="8">
        <f t="shared" si="86"/>
        <v>-4.2976176033567945E-2</v>
      </c>
      <c r="BH110" s="8">
        <f t="shared" si="86"/>
        <v>-5.4968657030982887E-2</v>
      </c>
      <c r="BI110" s="8">
        <f t="shared" si="86"/>
        <v>-2.446574581512748E-2</v>
      </c>
      <c r="BJ110" s="8">
        <f t="shared" si="86"/>
        <v>-1.6734372910201051E-2</v>
      </c>
      <c r="BK110" s="8">
        <f t="shared" si="86"/>
        <v>-3.7124388441902588E-8</v>
      </c>
      <c r="BL110" s="8">
        <f t="shared" si="86"/>
        <v>-1.6038262788369905E-2</v>
      </c>
      <c r="BM110" s="8">
        <f t="shared" si="86"/>
        <v>-2.1411938248602307E-2</v>
      </c>
      <c r="BN110" s="8">
        <f t="shared" si="86"/>
        <v>-6.6592515064424046E-9</v>
      </c>
      <c r="BO110" s="8">
        <f t="shared" ref="BO110:CS114" si="87">BO98/$B$96</f>
        <v>-4.5676527947498345E-2</v>
      </c>
      <c r="BP110" s="8">
        <f t="shared" si="87"/>
        <v>-8.9142716922846213E-2</v>
      </c>
      <c r="BQ110" s="8">
        <f t="shared" si="87"/>
        <v>-0.11122779207064216</v>
      </c>
      <c r="BR110" s="8">
        <f t="shared" si="87"/>
        <v>-4.7660125050527448E-2</v>
      </c>
      <c r="BS110" s="8">
        <f t="shared" si="87"/>
        <v>-4.9898892573622809E-2</v>
      </c>
      <c r="BT110" s="8">
        <f t="shared" si="87"/>
        <v>-0.1420928810070386</v>
      </c>
      <c r="BU110" s="8">
        <f t="shared" si="87"/>
        <v>-9.9946664930393087E-2</v>
      </c>
      <c r="BV110" s="8">
        <f t="shared" si="87"/>
        <v>-5.3978173082418675E-5</v>
      </c>
      <c r="BW110" s="8">
        <f t="shared" si="87"/>
        <v>-3.8438930362565049E-7</v>
      </c>
      <c r="BX110" s="8">
        <f t="shared" si="87"/>
        <v>-4.7305384736388942E-2</v>
      </c>
      <c r="BY110" s="8">
        <f t="shared" si="87"/>
        <v>-2.3440781705121455E-2</v>
      </c>
      <c r="BZ110" s="8">
        <f t="shared" si="87"/>
        <v>-3.4325838298051479E-8</v>
      </c>
      <c r="CA110" s="8">
        <f t="shared" si="87"/>
        <v>-3.6099456092296016E-9</v>
      </c>
      <c r="CB110" s="8">
        <f t="shared" si="87"/>
        <v>-3.5611037262011301E-8</v>
      </c>
      <c r="CC110" s="8">
        <f t="shared" si="87"/>
        <v>-4.5279286814918766E-2</v>
      </c>
      <c r="CD110" s="8">
        <f t="shared" si="87"/>
        <v>-4.2501665666597258E-3</v>
      </c>
      <c r="CE110" s="8">
        <f t="shared" si="87"/>
        <v>-1.5957005766534176E-2</v>
      </c>
      <c r="CF110" s="8">
        <f t="shared" si="87"/>
        <v>-4.0016839258473313E-9</v>
      </c>
      <c r="CG110" s="8">
        <f t="shared" si="87"/>
        <v>-6.933306938085582E-8</v>
      </c>
      <c r="CH110" s="8">
        <f t="shared" si="87"/>
        <v>-3.3447991782199813E-9</v>
      </c>
      <c r="CI110" s="8">
        <f t="shared" si="87"/>
        <v>-6.625382040377215E-10</v>
      </c>
      <c r="CJ110" s="8">
        <f t="shared" si="87"/>
        <v>-1.6572036990303188E-2</v>
      </c>
      <c r="CK110" s="8">
        <f t="shared" si="87"/>
        <v>-9.8013191453945145E-2</v>
      </c>
      <c r="CL110" s="8">
        <f t="shared" si="87"/>
        <v>-2.5251242326748689E-9</v>
      </c>
      <c r="CM110" s="8">
        <f t="shared" si="87"/>
        <v>-6.523168133273455E-3</v>
      </c>
      <c r="CN110" s="8">
        <f t="shared" si="87"/>
        <v>-8.77931273727168E-2</v>
      </c>
      <c r="CO110" s="8">
        <f t="shared" si="87"/>
        <v>-8.3330383021815446E-2</v>
      </c>
      <c r="CP110" s="8">
        <f t="shared" si="87"/>
        <v>-1.1632542609224588E-2</v>
      </c>
      <c r="CQ110" s="8">
        <f t="shared" si="87"/>
        <v>-0.12788014511907134</v>
      </c>
      <c r="CR110" s="8">
        <f t="shared" si="87"/>
        <v>-7.8050100041681642E-2</v>
      </c>
      <c r="CS110" s="8">
        <f t="shared" si="87"/>
        <v>-2.4054760382776444E-2</v>
      </c>
      <c r="CT110" s="8">
        <f>CT104/$B$96</f>
        <v>0.11492600056204144</v>
      </c>
    </row>
    <row r="111" spans="2:98" x14ac:dyDescent="0.25">
      <c r="B111" s="8">
        <f t="shared" ref="B111:Q114" si="88">B99/$B$96</f>
        <v>-6.4734007980472769E-2</v>
      </c>
      <c r="C111" s="8">
        <f t="shared" si="88"/>
        <v>-0.10083355613781379</v>
      </c>
      <c r="D111" s="8">
        <f t="shared" si="88"/>
        <v>7.8343744137235119E-2</v>
      </c>
      <c r="E111" s="8">
        <f t="shared" si="88"/>
        <v>0.10684662334903162</v>
      </c>
      <c r="F111" s="8">
        <f t="shared" si="88"/>
        <v>-5.1010691636257252E-2</v>
      </c>
      <c r="G111" s="8">
        <f t="shared" si="88"/>
        <v>-1.992196993293156E-3</v>
      </c>
      <c r="H111" s="8">
        <f t="shared" si="88"/>
        <v>-4.6553579577711165E-3</v>
      </c>
      <c r="I111" s="8">
        <f t="shared" si="88"/>
        <v>-1.8390727923569886E-2</v>
      </c>
      <c r="J111" s="8">
        <f t="shared" si="88"/>
        <v>-5.4678726019216348E-2</v>
      </c>
      <c r="K111" s="8">
        <f t="shared" si="88"/>
        <v>-4.6277188369702474E-2</v>
      </c>
      <c r="L111" s="8">
        <f t="shared" si="88"/>
        <v>-2.0706314136436813E-2</v>
      </c>
      <c r="M111" s="8">
        <f t="shared" si="88"/>
        <v>-6.1513574077591462E-2</v>
      </c>
      <c r="N111" s="8">
        <f t="shared" si="88"/>
        <v>1.5256348824733818E-9</v>
      </c>
      <c r="O111" s="8">
        <f t="shared" si="88"/>
        <v>-1.9911524270589984E-2</v>
      </c>
      <c r="P111" s="8">
        <f t="shared" si="88"/>
        <v>-3.7185517615620438E-2</v>
      </c>
      <c r="Q111" s="8">
        <f t="shared" si="88"/>
        <v>-0.15261058045766129</v>
      </c>
      <c r="R111" s="8">
        <f t="shared" si="86"/>
        <v>3.8506695133284991E-9</v>
      </c>
      <c r="S111" s="8">
        <f t="shared" si="86"/>
        <v>-8.9008130726553476E-9</v>
      </c>
      <c r="T111" s="8">
        <f t="shared" si="86"/>
        <v>-0.14986625099694428</v>
      </c>
      <c r="U111" s="8">
        <f t="shared" si="86"/>
        <v>-1.7203346385078033E-2</v>
      </c>
      <c r="V111" s="8">
        <f t="shared" si="86"/>
        <v>-1.3055439860323306E-9</v>
      </c>
      <c r="W111" s="8">
        <f t="shared" si="86"/>
        <v>-2.2103250848863637E-2</v>
      </c>
      <c r="X111" s="8">
        <f t="shared" si="86"/>
        <v>-6.5199708002863607E-2</v>
      </c>
      <c r="Y111" s="8">
        <f t="shared" si="86"/>
        <v>-0.11776899951532227</v>
      </c>
      <c r="Z111" s="8">
        <f t="shared" si="86"/>
        <v>0.21635878569973727</v>
      </c>
      <c r="AA111" s="8">
        <f t="shared" si="86"/>
        <v>0.16525552324964785</v>
      </c>
      <c r="AB111" s="8">
        <f t="shared" si="86"/>
        <v>0.20452503397994762</v>
      </c>
      <c r="AC111" s="8">
        <f t="shared" si="86"/>
        <v>0.14927090402688895</v>
      </c>
      <c r="AD111" s="8">
        <f t="shared" si="86"/>
        <v>0.1239747787078814</v>
      </c>
      <c r="AE111" s="8">
        <f t="shared" si="86"/>
        <v>0.15833526552995775</v>
      </c>
      <c r="AF111" s="8">
        <f t="shared" si="86"/>
        <v>0.17252875897376974</v>
      </c>
      <c r="AG111" s="8">
        <f t="shared" si="86"/>
        <v>-0.23400122997120787</v>
      </c>
      <c r="AH111" s="8">
        <f t="shared" si="86"/>
        <v>0.13815214616006266</v>
      </c>
      <c r="AI111" s="8">
        <f t="shared" si="86"/>
        <v>0.16050178324894024</v>
      </c>
      <c r="AJ111" s="8">
        <f t="shared" si="86"/>
        <v>0.16388632781227541</v>
      </c>
      <c r="AK111" s="8">
        <f t="shared" si="86"/>
        <v>0.16828233286991298</v>
      </c>
      <c r="AL111" s="8">
        <f t="shared" si="86"/>
        <v>6.1378046326782364E-2</v>
      </c>
      <c r="AM111" s="8">
        <f t="shared" si="86"/>
        <v>0.16872058619896008</v>
      </c>
      <c r="AN111" s="8">
        <f t="shared" si="86"/>
        <v>0.18226273869077383</v>
      </c>
      <c r="AO111" s="8">
        <f t="shared" si="86"/>
        <v>0.18278515124779496</v>
      </c>
      <c r="AP111" s="8">
        <f t="shared" si="86"/>
        <v>8.3855224464172817E-2</v>
      </c>
      <c r="AQ111" s="8">
        <f t="shared" si="86"/>
        <v>9.6981720537476626E-2</v>
      </c>
      <c r="AR111" s="8">
        <f t="shared" si="86"/>
        <v>0.15653342001105608</v>
      </c>
      <c r="AS111" s="8">
        <f t="shared" si="86"/>
        <v>0.13195883676194206</v>
      </c>
      <c r="AT111" s="8">
        <f t="shared" si="86"/>
        <v>8.0120846151008202E-2</v>
      </c>
      <c r="AU111" s="8">
        <f t="shared" si="86"/>
        <v>0.11468449529649202</v>
      </c>
      <c r="AV111" s="8">
        <f t="shared" si="86"/>
        <v>0.11258480857934008</v>
      </c>
      <c r="AW111" s="8">
        <f t="shared" si="86"/>
        <v>2.0979435011831433E-2</v>
      </c>
      <c r="AX111" s="8">
        <f t="shared" si="86"/>
        <v>-1.5972562252406553E-2</v>
      </c>
      <c r="AY111" s="8">
        <f t="shared" si="86"/>
        <v>1.3150861529009735E-2</v>
      </c>
      <c r="AZ111" s="8">
        <f t="shared" si="86"/>
        <v>-3.1142142533581215E-2</v>
      </c>
      <c r="BA111" s="8">
        <f t="shared" si="86"/>
        <v>1.3375615658904315E-2</v>
      </c>
      <c r="BB111" s="8">
        <f t="shared" si="86"/>
        <v>2.7611487726572004E-2</v>
      </c>
      <c r="BC111" s="8">
        <f t="shared" si="86"/>
        <v>-1.1654524680272239E-3</v>
      </c>
      <c r="BD111" s="8">
        <f t="shared" si="86"/>
        <v>-8.7203406335334497E-3</v>
      </c>
      <c r="BE111" s="8">
        <f t="shared" si="86"/>
        <v>-2.5674616778849631E-2</v>
      </c>
      <c r="BF111" s="8">
        <f t="shared" si="86"/>
        <v>3.1162281956723378E-2</v>
      </c>
      <c r="BG111" s="8">
        <f t="shared" si="86"/>
        <v>1.0426393494595152E-2</v>
      </c>
      <c r="BH111" s="8">
        <f t="shared" si="86"/>
        <v>2.7547447689539786E-3</v>
      </c>
      <c r="BI111" s="8">
        <f t="shared" si="86"/>
        <v>-2.446574320409348E-2</v>
      </c>
      <c r="BJ111" s="8">
        <f t="shared" si="86"/>
        <v>-1.6734356769263898E-2</v>
      </c>
      <c r="BK111" s="8">
        <f t="shared" si="86"/>
        <v>5.6016217035569119E-9</v>
      </c>
      <c r="BL111" s="8">
        <f t="shared" si="86"/>
        <v>-1.6038245697965779E-2</v>
      </c>
      <c r="BM111" s="8">
        <f t="shared" si="86"/>
        <v>-2.1411937299135337E-2</v>
      </c>
      <c r="BN111" s="8">
        <f t="shared" si="86"/>
        <v>-1.9119171582752609E-9</v>
      </c>
      <c r="BO111" s="8">
        <f t="shared" si="87"/>
        <v>1.3007957709502022E-2</v>
      </c>
      <c r="BP111" s="8">
        <f t="shared" si="87"/>
        <v>9.1160802401921845E-5</v>
      </c>
      <c r="BQ111" s="8">
        <f t="shared" si="87"/>
        <v>-2.5871446221968582E-2</v>
      </c>
      <c r="BR111" s="8">
        <f t="shared" si="87"/>
        <v>1.5827105955654352E-2</v>
      </c>
      <c r="BS111" s="8">
        <f t="shared" si="87"/>
        <v>1.0626511829765406E-2</v>
      </c>
      <c r="BT111" s="8">
        <f t="shared" si="87"/>
        <v>1.0099067512857546E-2</v>
      </c>
      <c r="BU111" s="8">
        <f t="shared" si="87"/>
        <v>-3.3832514914628437E-2</v>
      </c>
      <c r="BV111" s="8">
        <f t="shared" si="87"/>
        <v>1.8020850825299744E-5</v>
      </c>
      <c r="BW111" s="8">
        <f t="shared" si="87"/>
        <v>1.4232745475897607E-7</v>
      </c>
      <c r="BX111" s="8">
        <f t="shared" si="87"/>
        <v>1.4989213785411034E-2</v>
      </c>
      <c r="BY111" s="8">
        <f t="shared" si="87"/>
        <v>7.579363406682171E-3</v>
      </c>
      <c r="BZ111" s="8">
        <f t="shared" si="87"/>
        <v>8.1628051047007838E-9</v>
      </c>
      <c r="CA111" s="8">
        <f t="shared" si="87"/>
        <v>4.2528867947503096E-10</v>
      </c>
      <c r="CB111" s="8">
        <f t="shared" si="87"/>
        <v>-1.3535932045489444E-8</v>
      </c>
      <c r="CC111" s="8">
        <f t="shared" si="87"/>
        <v>1.4616372990668879E-2</v>
      </c>
      <c r="CD111" s="8">
        <f t="shared" si="87"/>
        <v>-4.2501660919262406E-3</v>
      </c>
      <c r="CE111" s="8">
        <f t="shared" si="87"/>
        <v>-1.5957005291800691E-2</v>
      </c>
      <c r="CF111" s="8">
        <f t="shared" si="87"/>
        <v>-3.7643171831400938E-9</v>
      </c>
      <c r="CG111" s="8">
        <f t="shared" si="87"/>
        <v>1.7543151366306597E-8</v>
      </c>
      <c r="CH111" s="8">
        <f t="shared" si="87"/>
        <v>-2.6326991187574701E-9</v>
      </c>
      <c r="CI111" s="8">
        <f t="shared" si="87"/>
        <v>-6.625382040377215E-10</v>
      </c>
      <c r="CJ111" s="8">
        <f t="shared" si="87"/>
        <v>-1.6572035091369418E-2</v>
      </c>
      <c r="CK111" s="8">
        <f t="shared" si="87"/>
        <v>-3.529111207957128E-2</v>
      </c>
      <c r="CL111" s="8">
        <f t="shared" si="87"/>
        <v>1.2727433133225264E-9</v>
      </c>
      <c r="CM111" s="8">
        <f t="shared" si="87"/>
        <v>-6.523168133273455E-3</v>
      </c>
      <c r="CN111" s="8">
        <f t="shared" si="87"/>
        <v>-1.6516053878488923E-2</v>
      </c>
      <c r="CO111" s="8">
        <f t="shared" si="87"/>
        <v>-5.1043402451698645E-2</v>
      </c>
      <c r="CP111" s="8">
        <f t="shared" si="87"/>
        <v>-1.1632542371857846E-2</v>
      </c>
      <c r="CQ111" s="8">
        <f t="shared" si="87"/>
        <v>1.3355937212798846E-2</v>
      </c>
      <c r="CR111" s="8">
        <f t="shared" si="87"/>
        <v>-2.7205576618936491E-2</v>
      </c>
      <c r="CS111" s="8">
        <f t="shared" si="87"/>
        <v>-1.4163653427548271E-2</v>
      </c>
      <c r="CT111" s="8">
        <f>CT105/$B$96</f>
        <v>5.4777358866078922E-2</v>
      </c>
    </row>
    <row r="112" spans="2:98" x14ac:dyDescent="0.25">
      <c r="B112" s="8">
        <f t="shared" si="88"/>
        <v>-6.4733769426916082E-2</v>
      </c>
      <c r="C112" s="8">
        <f t="shared" si="88"/>
        <v>0.15079758983801878</v>
      </c>
      <c r="D112" s="8">
        <f t="shared" si="88"/>
        <v>7.8343758141871764E-2</v>
      </c>
      <c r="E112" s="8">
        <f t="shared" si="88"/>
        <v>0.1068466477978041</v>
      </c>
      <c r="F112" s="8">
        <f t="shared" si="88"/>
        <v>-5.1010680480021268E-2</v>
      </c>
      <c r="G112" s="8">
        <f t="shared" si="88"/>
        <v>-1.992191533858411E-3</v>
      </c>
      <c r="H112" s="8">
        <f t="shared" si="88"/>
        <v>1.6126809797484258E-2</v>
      </c>
      <c r="I112" s="8">
        <f t="shared" si="88"/>
        <v>-1.8390705611097929E-2</v>
      </c>
      <c r="J112" s="8">
        <f t="shared" si="88"/>
        <v>-5.4678723645549085E-2</v>
      </c>
      <c r="K112" s="8">
        <f t="shared" si="88"/>
        <v>-4.627718053660064E-2</v>
      </c>
      <c r="L112" s="8">
        <f t="shared" si="88"/>
        <v>0.1609486853617148</v>
      </c>
      <c r="M112" s="8">
        <f t="shared" si="88"/>
        <v>-6.1513569092890373E-2</v>
      </c>
      <c r="N112" s="8">
        <f t="shared" si="88"/>
        <v>1.0509014813885076E-9</v>
      </c>
      <c r="O112" s="8">
        <f t="shared" si="88"/>
        <v>-1.9911513589087406E-2</v>
      </c>
      <c r="P112" s="8">
        <f t="shared" si="88"/>
        <v>0.26560436740681831</v>
      </c>
      <c r="Q112" s="8">
        <f t="shared" si="88"/>
        <v>0.93161539068404653</v>
      </c>
      <c r="R112" s="8">
        <f t="shared" si="86"/>
        <v>5.2801967331103706E-11</v>
      </c>
      <c r="S112" s="8">
        <f t="shared" si="86"/>
        <v>7.1091772473315598E-8</v>
      </c>
      <c r="T112" s="8">
        <f t="shared" si="86"/>
        <v>0.90655898678155822</v>
      </c>
      <c r="U112" s="8">
        <f t="shared" si="86"/>
        <v>-1.7203343536677376E-2</v>
      </c>
      <c r="V112" s="8">
        <f t="shared" si="86"/>
        <v>-3.5607709953298182E-10</v>
      </c>
      <c r="W112" s="8">
        <f t="shared" si="86"/>
        <v>0.16838442551802221</v>
      </c>
      <c r="X112" s="8">
        <f t="shared" si="86"/>
        <v>-1.2585608538649058E-2</v>
      </c>
      <c r="Y112" s="8">
        <f t="shared" si="86"/>
        <v>-1.489184961725974E-2</v>
      </c>
      <c r="Z112" s="8">
        <f t="shared" si="86"/>
        <v>-0.43394626295829014</v>
      </c>
      <c r="AA112" s="8">
        <f t="shared" si="86"/>
        <v>-0.5160561752725098</v>
      </c>
      <c r="AB112" s="8">
        <f t="shared" si="86"/>
        <v>-0.43106053222701352</v>
      </c>
      <c r="AC112" s="8">
        <f t="shared" si="86"/>
        <v>-0.45194221698396114</v>
      </c>
      <c r="AD112" s="8">
        <f t="shared" si="86"/>
        <v>-0.40874680765627996</v>
      </c>
      <c r="AE112" s="8">
        <f t="shared" si="86"/>
        <v>-0.44623192513412036</v>
      </c>
      <c r="AF112" s="8">
        <f t="shared" si="86"/>
        <v>-0.34627193964347974</v>
      </c>
      <c r="AG112" s="8">
        <f t="shared" si="86"/>
        <v>-0.42172786919580979</v>
      </c>
      <c r="AH112" s="8">
        <f t="shared" si="86"/>
        <v>-0.37240605661295223</v>
      </c>
      <c r="AI112" s="8">
        <f t="shared" si="86"/>
        <v>-0.37980618220662238</v>
      </c>
      <c r="AJ112" s="8">
        <f t="shared" si="86"/>
        <v>-0.33507220826703998</v>
      </c>
      <c r="AK112" s="8">
        <f t="shared" si="86"/>
        <v>-0.34189460387677589</v>
      </c>
      <c r="AL112" s="8">
        <f t="shared" si="86"/>
        <v>-0.1650097356587355</v>
      </c>
      <c r="AM112" s="8">
        <f t="shared" si="86"/>
        <v>-0.23351484845029102</v>
      </c>
      <c r="AN112" s="8">
        <f t="shared" si="86"/>
        <v>-0.2659943481823257</v>
      </c>
      <c r="AO112" s="8">
        <f t="shared" si="86"/>
        <v>-0.25050454926760063</v>
      </c>
      <c r="AP112" s="8">
        <f t="shared" si="86"/>
        <v>-7.7151129620949443E-2</v>
      </c>
      <c r="AQ112" s="8">
        <f t="shared" si="86"/>
        <v>-0.12936280611009673</v>
      </c>
      <c r="AR112" s="8">
        <f t="shared" si="86"/>
        <v>-0.19965472585878852</v>
      </c>
      <c r="AS112" s="8">
        <f t="shared" si="86"/>
        <v>-0.19103989514959177</v>
      </c>
      <c r="AT112" s="8">
        <f t="shared" si="86"/>
        <v>-0.10562208518811096</v>
      </c>
      <c r="AU112" s="8">
        <f t="shared" si="86"/>
        <v>-0.15192587356605708</v>
      </c>
      <c r="AV112" s="8">
        <f t="shared" si="86"/>
        <v>-0.14723622043182574</v>
      </c>
      <c r="AW112" s="8">
        <f t="shared" si="86"/>
        <v>-0.22151868947060188</v>
      </c>
      <c r="AX112" s="8">
        <f t="shared" si="86"/>
        <v>-1.5972754994185608E-2</v>
      </c>
      <c r="AY112" s="8">
        <f t="shared" si="86"/>
        <v>-3.6594291981680564E-2</v>
      </c>
      <c r="AZ112" s="8">
        <f t="shared" si="86"/>
        <v>-3.1142222526166764E-2</v>
      </c>
      <c r="BA112" s="8">
        <f t="shared" si="86"/>
        <v>-3.6469807489777746E-2</v>
      </c>
      <c r="BB112" s="8">
        <f t="shared" si="86"/>
        <v>-7.6500121283510483E-2</v>
      </c>
      <c r="BC112" s="8">
        <f t="shared" si="86"/>
        <v>-1.1654622000630002E-3</v>
      </c>
      <c r="BD112" s="8">
        <f t="shared" si="86"/>
        <v>-1.3668888729725772E-2</v>
      </c>
      <c r="BE112" s="8">
        <f t="shared" si="86"/>
        <v>-2.5674629359285984E-2</v>
      </c>
      <c r="BF112" s="8">
        <f t="shared" si="86"/>
        <v>-8.5269646951393135E-2</v>
      </c>
      <c r="BG112" s="8">
        <f t="shared" si="86"/>
        <v>-4.2976171048866689E-2</v>
      </c>
      <c r="BH112" s="8">
        <f t="shared" si="86"/>
        <v>-5.496865441994906E-2</v>
      </c>
      <c r="BI112" s="8">
        <f t="shared" si="86"/>
        <v>-2.4465743678826965E-2</v>
      </c>
      <c r="BJ112" s="8">
        <f t="shared" si="86"/>
        <v>-1.6734372435467566E-2</v>
      </c>
      <c r="BK112" s="8">
        <f t="shared" si="86"/>
        <v>-3.6887021699195352E-8</v>
      </c>
      <c r="BL112" s="8">
        <f t="shared" si="86"/>
        <v>-1.603826231363642E-2</v>
      </c>
      <c r="BM112" s="8">
        <f t="shared" si="86"/>
        <v>9.4902940282562225E-4</v>
      </c>
      <c r="BN112" s="8">
        <f t="shared" si="86"/>
        <v>-5.7097847042726562E-9</v>
      </c>
      <c r="BO112" s="8">
        <f t="shared" si="87"/>
        <v>-2.9895524895203956E-2</v>
      </c>
      <c r="BP112" s="8">
        <f t="shared" si="87"/>
        <v>6.7814869231252947E-3</v>
      </c>
      <c r="BQ112" s="8">
        <f t="shared" si="87"/>
        <v>5.6969095778057761E-2</v>
      </c>
      <c r="BR112" s="8">
        <f t="shared" si="87"/>
        <v>-4.7660123151593674E-2</v>
      </c>
      <c r="BS112" s="8">
        <f t="shared" si="87"/>
        <v>-1.373448456828974E-2</v>
      </c>
      <c r="BT112" s="8">
        <f t="shared" si="87"/>
        <v>2.0209316174156021E-2</v>
      </c>
      <c r="BU112" s="8">
        <f t="shared" si="87"/>
        <v>8.8157964185023072E-2</v>
      </c>
      <c r="BV112" s="8">
        <f t="shared" si="87"/>
        <v>-5.3984581983965791E-5</v>
      </c>
      <c r="BW112" s="8">
        <f t="shared" si="87"/>
        <v>-3.8581350408189394E-7</v>
      </c>
      <c r="BX112" s="8">
        <f t="shared" si="87"/>
        <v>-4.7305362423916981E-2</v>
      </c>
      <c r="BY112" s="8">
        <f t="shared" si="87"/>
        <v>-2.3440766276284528E-2</v>
      </c>
      <c r="BZ112" s="8">
        <f t="shared" si="87"/>
        <v>-3.5750038754294901E-8</v>
      </c>
      <c r="CA112" s="8">
        <f t="shared" si="87"/>
        <v>-9.9891160810919204E-10</v>
      </c>
      <c r="CB112" s="8">
        <f t="shared" si="87"/>
        <v>-3.3712103489012609E-8</v>
      </c>
      <c r="CC112" s="8">
        <f t="shared" si="87"/>
        <v>-4.5279285628085225E-2</v>
      </c>
      <c r="CD112" s="8">
        <f t="shared" si="87"/>
        <v>-4.2501641929924673E-3</v>
      </c>
      <c r="CE112" s="8">
        <f t="shared" si="87"/>
        <v>-1.5957004817067206E-2</v>
      </c>
      <c r="CF112" s="8">
        <f t="shared" si="87"/>
        <v>-3.2895836977256194E-9</v>
      </c>
      <c r="CG112" s="8">
        <f t="shared" si="87"/>
        <v>-6.8383602410026876E-8</v>
      </c>
      <c r="CH112" s="8">
        <f t="shared" si="87"/>
        <v>-2.6326991187574701E-9</v>
      </c>
      <c r="CI112" s="8">
        <f t="shared" si="87"/>
        <v>4.9562024083990439E-11</v>
      </c>
      <c r="CJ112" s="8">
        <f t="shared" si="87"/>
        <v>5.0265633409782885E-3</v>
      </c>
      <c r="CK112" s="8">
        <f t="shared" si="87"/>
        <v>3.9026545821430628E-2</v>
      </c>
      <c r="CL112" s="8">
        <f t="shared" si="87"/>
        <v>-1.5756574305051206E-9</v>
      </c>
      <c r="CM112" s="8">
        <f t="shared" si="87"/>
        <v>-6.5231652848727114E-3</v>
      </c>
      <c r="CN112" s="8">
        <f t="shared" si="87"/>
        <v>2.670703566045908E-2</v>
      </c>
      <c r="CO112" s="8">
        <f t="shared" si="87"/>
        <v>6.8527683329113548E-2</v>
      </c>
      <c r="CP112" s="8">
        <f t="shared" si="87"/>
        <v>2.3757122327132075E-3</v>
      </c>
      <c r="CQ112" s="8">
        <f t="shared" si="87"/>
        <v>4.4957195702914288E-2</v>
      </c>
      <c r="CR112" s="8">
        <f t="shared" si="87"/>
        <v>0.10373251469042585</v>
      </c>
      <c r="CS112" s="8">
        <f t="shared" si="87"/>
        <v>3.8861533393878107E-2</v>
      </c>
      <c r="CT112" s="8">
        <f>CT106/$B$96</f>
        <v>0.11860559065778878</v>
      </c>
    </row>
    <row r="113" spans="1:98" x14ac:dyDescent="0.25">
      <c r="B113" s="8">
        <f t="shared" si="88"/>
        <v>0.22255569069139655</v>
      </c>
      <c r="C113" s="8">
        <f t="shared" si="86"/>
        <v>0.22220806366797746</v>
      </c>
      <c r="D113" s="8">
        <f t="shared" si="86"/>
        <v>7.8343768586007598E-2</v>
      </c>
      <c r="E113" s="8">
        <f t="shared" si="86"/>
        <v>0.10684720442276971</v>
      </c>
      <c r="F113" s="8">
        <f t="shared" si="86"/>
        <v>0.18104621664190307</v>
      </c>
      <c r="G113" s="8">
        <f t="shared" si="86"/>
        <v>6.8819243426554997E-3</v>
      </c>
      <c r="H113" s="8">
        <f t="shared" si="86"/>
        <v>5.5348984806711868E-3</v>
      </c>
      <c r="I113" s="8">
        <f t="shared" si="86"/>
        <v>6.8028841157836431E-2</v>
      </c>
      <c r="J113" s="8">
        <f t="shared" si="86"/>
        <v>0.19664665933543107</v>
      </c>
      <c r="K113" s="8">
        <f t="shared" si="86"/>
        <v>0.16178695335629781</v>
      </c>
      <c r="L113" s="8">
        <f t="shared" si="86"/>
        <v>-2.070631152540281E-2</v>
      </c>
      <c r="M113" s="8">
        <f t="shared" si="86"/>
        <v>0.23388956676221453</v>
      </c>
      <c r="N113" s="8">
        <f t="shared" si="86"/>
        <v>-1.3593214781807849E-10</v>
      </c>
      <c r="O113" s="8">
        <f t="shared" si="86"/>
        <v>7.2858968562060894E-2</v>
      </c>
      <c r="P113" s="8">
        <f t="shared" si="86"/>
        <v>-2.5055940631542314E-2</v>
      </c>
      <c r="Q113" s="8">
        <f t="shared" si="86"/>
        <v>-2.2877887215047091E-2</v>
      </c>
      <c r="R113" s="8">
        <f t="shared" si="86"/>
        <v>-1.8456477537613361E-10</v>
      </c>
      <c r="S113" s="8">
        <f t="shared" si="86"/>
        <v>-9.1381798153625852E-9</v>
      </c>
      <c r="T113" s="8">
        <f t="shared" si="86"/>
        <v>-2.0634903570621688E-2</v>
      </c>
      <c r="U113" s="8">
        <f t="shared" si="86"/>
        <v>6.8790656443742784E-2</v>
      </c>
      <c r="V113" s="8">
        <f t="shared" si="86"/>
        <v>4.8659908183782367E-9</v>
      </c>
      <c r="W113" s="8">
        <f t="shared" si="86"/>
        <v>-2.2103248712563122E-2</v>
      </c>
      <c r="X113" s="8">
        <f t="shared" si="86"/>
        <v>0.20143829438148481</v>
      </c>
      <c r="Y113" s="8">
        <f t="shared" si="86"/>
        <v>0.35604811493496785</v>
      </c>
      <c r="Z113" s="8">
        <f t="shared" si="86"/>
        <v>-9.5049350962152723E-2</v>
      </c>
      <c r="AA113" s="8">
        <f t="shared" si="86"/>
        <v>0.16525552230018103</v>
      </c>
      <c r="AB113" s="8">
        <f t="shared" si="86"/>
        <v>3.2766641936097886E-2</v>
      </c>
      <c r="AC113" s="8">
        <f t="shared" si="86"/>
        <v>0.14927094722763259</v>
      </c>
      <c r="AD113" s="8">
        <f t="shared" si="86"/>
        <v>0.12397477609684757</v>
      </c>
      <c r="AE113" s="8">
        <f t="shared" si="86"/>
        <v>0.15833523538438396</v>
      </c>
      <c r="AF113" s="8">
        <f t="shared" si="86"/>
        <v>-1.6867251218058477E-2</v>
      </c>
      <c r="AG113" s="8">
        <f t="shared" si="86"/>
        <v>0.19189066625909368</v>
      </c>
      <c r="AH113" s="8">
        <f t="shared" si="86"/>
        <v>9.8660904671406549E-2</v>
      </c>
      <c r="AI113" s="8">
        <f t="shared" si="86"/>
        <v>7.971420514845251E-2</v>
      </c>
      <c r="AJ113" s="8">
        <f t="shared" si="86"/>
        <v>-1.3135072624608011E-3</v>
      </c>
      <c r="AK113" s="8">
        <f t="shared" si="86"/>
        <v>2.970466502600904E-2</v>
      </c>
      <c r="AL113" s="8">
        <f t="shared" si="86"/>
        <v>6.1378044902582078E-2</v>
      </c>
      <c r="AM113" s="8">
        <f t="shared" si="86"/>
        <v>-0.16300462423467427</v>
      </c>
      <c r="AN113" s="8">
        <f t="shared" si="86"/>
        <v>-0.1623810027816357</v>
      </c>
      <c r="AO113" s="8">
        <f t="shared" si="86"/>
        <v>-0.21766250085759409</v>
      </c>
      <c r="AP113" s="8">
        <f t="shared" si="86"/>
        <v>-0.12000231701342966</v>
      </c>
      <c r="AQ113" s="8">
        <f t="shared" si="86"/>
        <v>-0.11043247858152405</v>
      </c>
      <c r="AR113" s="8">
        <f t="shared" si="86"/>
        <v>-0.19965475909012978</v>
      </c>
      <c r="AS113" s="8">
        <f t="shared" si="86"/>
        <v>-0.14478424728487704</v>
      </c>
      <c r="AT113" s="8">
        <f t="shared" si="86"/>
        <v>-8.2449339009996223E-2</v>
      </c>
      <c r="AU113" s="8">
        <f t="shared" si="86"/>
        <v>-0.15192588923226083</v>
      </c>
      <c r="AV113" s="8">
        <f t="shared" si="86"/>
        <v>-0.14723624464323148</v>
      </c>
      <c r="AW113" s="8">
        <f t="shared" si="86"/>
        <v>-8.7879182080355417E-2</v>
      </c>
      <c r="AX113" s="8">
        <f t="shared" si="86"/>
        <v>7.9134702164257251E-3</v>
      </c>
      <c r="AY113" s="8">
        <f t="shared" si="86"/>
        <v>1.3150911376021656E-2</v>
      </c>
      <c r="AZ113" s="8">
        <f t="shared" si="86"/>
        <v>0.1165332688866063</v>
      </c>
      <c r="BA113" s="8">
        <f t="shared" si="86"/>
        <v>1.3375692090989058E-2</v>
      </c>
      <c r="BB113" s="8">
        <f t="shared" si="86"/>
        <v>2.7611496746507553E-2</v>
      </c>
      <c r="BC113" s="8">
        <f t="shared" si="86"/>
        <v>4.2302869386888044E-3</v>
      </c>
      <c r="BD113" s="8">
        <f t="shared" si="86"/>
        <v>3.554150390159979E-2</v>
      </c>
      <c r="BE113" s="8">
        <f t="shared" si="86"/>
        <v>9.3602517612616898E-2</v>
      </c>
      <c r="BF113" s="8">
        <f t="shared" si="86"/>
        <v>3.1162304269195338E-2</v>
      </c>
      <c r="BG113" s="8">
        <f t="shared" si="86"/>
        <v>1.4968928659381197E-2</v>
      </c>
      <c r="BH113" s="8">
        <f t="shared" si="86"/>
        <v>5.9576768038414295E-2</v>
      </c>
      <c r="BI113" s="8">
        <f t="shared" si="86"/>
        <v>9.2105457305648716E-2</v>
      </c>
      <c r="BJ113" s="8">
        <f t="shared" si="86"/>
        <v>8.2890748464259055E-3</v>
      </c>
      <c r="BK113" s="8">
        <f t="shared" si="86"/>
        <v>1.4384190509087889E-8</v>
      </c>
      <c r="BL113" s="8">
        <f t="shared" si="86"/>
        <v>1.7370271987739466E-2</v>
      </c>
      <c r="BM113" s="8">
        <f t="shared" si="86"/>
        <v>6.7197614910600015E-2</v>
      </c>
      <c r="BN113" s="8">
        <f t="shared" si="86"/>
        <v>2.3606838731366092E-9</v>
      </c>
      <c r="BO113" s="8">
        <f t="shared" si="87"/>
        <v>1.3007963168936598E-2</v>
      </c>
      <c r="BP113" s="8">
        <f t="shared" si="87"/>
        <v>4.8105669737340234E-2</v>
      </c>
      <c r="BQ113" s="8">
        <f t="shared" si="87"/>
        <v>9.6212392295632915E-2</v>
      </c>
      <c r="BR113" s="8">
        <f t="shared" si="87"/>
        <v>1.5827104768820724E-2</v>
      </c>
      <c r="BS113" s="8">
        <f t="shared" si="87"/>
        <v>1.0626513016598952E-2</v>
      </c>
      <c r="BT113" s="8">
        <f t="shared" si="87"/>
        <v>4.3253808601829542E-2</v>
      </c>
      <c r="BU113" s="8">
        <f t="shared" si="87"/>
        <v>9.2716962393620983E-2</v>
      </c>
      <c r="BV113" s="8">
        <f t="shared" si="87"/>
        <v>1.7999250453568636E-5</v>
      </c>
      <c r="BW113" s="8">
        <f t="shared" si="87"/>
        <v>1.0719717970551138E-7</v>
      </c>
      <c r="BX113" s="8">
        <f t="shared" si="87"/>
        <v>1.4989232774748933E-2</v>
      </c>
      <c r="BY113" s="8">
        <f t="shared" si="87"/>
        <v>7.5794085063595742E-3</v>
      </c>
      <c r="BZ113" s="8">
        <f t="shared" si="87"/>
        <v>6.5012380744093244E-9</v>
      </c>
      <c r="CA113" s="8">
        <f t="shared" si="87"/>
        <v>1.6121223930112175E-9</v>
      </c>
      <c r="CB113" s="8">
        <f t="shared" si="87"/>
        <v>6.740612047131044E-8</v>
      </c>
      <c r="CC113" s="8">
        <f t="shared" si="87"/>
        <v>1.4616381298504198E-2</v>
      </c>
      <c r="CD113" s="8">
        <f t="shared" si="87"/>
        <v>1.755573182067801E-2</v>
      </c>
      <c r="CE113" s="8">
        <f t="shared" si="87"/>
        <v>6.3888525525446979E-2</v>
      </c>
      <c r="CF113" s="8">
        <f t="shared" si="87"/>
        <v>1.4512920487384371E-8</v>
      </c>
      <c r="CG113" s="8">
        <f t="shared" si="87"/>
        <v>3.2497254807588937E-8</v>
      </c>
      <c r="CH113" s="8">
        <f t="shared" si="87"/>
        <v>2.8267356261905862E-9</v>
      </c>
      <c r="CI113" s="8">
        <f t="shared" si="87"/>
        <v>1.7111290543754508E-9</v>
      </c>
      <c r="CJ113" s="8">
        <f t="shared" si="87"/>
        <v>5.3643487893423276E-2</v>
      </c>
      <c r="CK113" s="8">
        <f t="shared" si="87"/>
        <v>0.13228149915116083</v>
      </c>
      <c r="CL113" s="8">
        <f t="shared" si="87"/>
        <v>5.6064308520081446E-10</v>
      </c>
      <c r="CM113" s="8">
        <f t="shared" si="87"/>
        <v>2.5869237680059994E-2</v>
      </c>
      <c r="CN113" s="8">
        <f t="shared" si="87"/>
        <v>8.5829165738381466E-2</v>
      </c>
      <c r="CO113" s="8">
        <f t="shared" si="87"/>
        <v>0.14974312539206619</v>
      </c>
      <c r="CP113" s="8">
        <f t="shared" si="87"/>
        <v>3.8234887283086501E-2</v>
      </c>
      <c r="CQ113" s="8">
        <f t="shared" si="87"/>
        <v>1.3355939823832848E-2</v>
      </c>
      <c r="CR113" s="8">
        <f t="shared" si="87"/>
        <v>6.3555102736028685E-2</v>
      </c>
      <c r="CS113" s="8">
        <f t="shared" si="87"/>
        <v>3.1275125106370032E-2</v>
      </c>
      <c r="CT113" s="8">
        <f>CT107/$B$96</f>
        <v>7.0007224107008242E-2</v>
      </c>
    </row>
    <row r="114" spans="1:98" x14ac:dyDescent="0.25">
      <c r="B114" s="8">
        <f t="shared" si="88"/>
        <v>-6.4734009879406543E-2</v>
      </c>
      <c r="C114" s="8">
        <f t="shared" si="86"/>
        <v>-0.10083355898621445</v>
      </c>
      <c r="D114" s="8">
        <f t="shared" si="86"/>
        <v>-8.7508191920113609E-2</v>
      </c>
      <c r="E114" s="8">
        <f t="shared" si="86"/>
        <v>-0.11982803839641858</v>
      </c>
      <c r="F114" s="8">
        <f t="shared" si="86"/>
        <v>-5.1010750740571292E-2</v>
      </c>
      <c r="G114" s="8">
        <f t="shared" si="86"/>
        <v>-1.9922017406275041E-3</v>
      </c>
      <c r="H114" s="8">
        <f t="shared" si="86"/>
        <v>-4.6553584325046025E-3</v>
      </c>
      <c r="I114" s="8">
        <f t="shared" si="86"/>
        <v>-1.8390728398303371E-2</v>
      </c>
      <c r="J114" s="8">
        <f t="shared" si="86"/>
        <v>-5.4678727680783377E-2</v>
      </c>
      <c r="K114" s="8">
        <f t="shared" si="86"/>
        <v>-4.6277190268636248E-2</v>
      </c>
      <c r="L114" s="8">
        <f t="shared" si="86"/>
        <v>-2.0706321494805162E-2</v>
      </c>
      <c r="M114" s="8">
        <f t="shared" si="86"/>
        <v>-6.1513574314958207E-2</v>
      </c>
      <c r="N114" s="8">
        <f t="shared" si="86"/>
        <v>-6.1066563323255307E-10</v>
      </c>
      <c r="O114" s="8">
        <f t="shared" si="86"/>
        <v>-1.9911524270589984E-2</v>
      </c>
      <c r="P114" s="8">
        <f t="shared" si="86"/>
        <v>-3.7185517852987175E-2</v>
      </c>
      <c r="Q114" s="8">
        <f t="shared" si="86"/>
        <v>-0.15261058069502795</v>
      </c>
      <c r="R114" s="8">
        <f t="shared" si="86"/>
        <v>-4.2193151808337088E-10</v>
      </c>
      <c r="S114" s="8">
        <f t="shared" si="86"/>
        <v>-9.6129133007770587E-9</v>
      </c>
      <c r="T114" s="8">
        <f t="shared" si="86"/>
        <v>-0.14986625123431102</v>
      </c>
      <c r="U114" s="8">
        <f t="shared" si="86"/>
        <v>-1.7203346859811518E-2</v>
      </c>
      <c r="V114" s="8">
        <f t="shared" si="86"/>
        <v>-1.5429106444099676E-9</v>
      </c>
      <c r="W114" s="8">
        <f t="shared" si="86"/>
        <v>-2.2103253222530896E-2</v>
      </c>
      <c r="X114" s="8">
        <f t="shared" si="86"/>
        <v>-6.5199709901797381E-2</v>
      </c>
      <c r="Y114" s="8">
        <f t="shared" si="86"/>
        <v>-0.11776900117688931</v>
      </c>
      <c r="Z114" s="8">
        <f t="shared" si="86"/>
        <v>0.21635881038587648</v>
      </c>
      <c r="AA114" s="8">
        <f t="shared" si="86"/>
        <v>0.16525552443648156</v>
      </c>
      <c r="AB114" s="8">
        <f t="shared" si="86"/>
        <v>0.20452512536613598</v>
      </c>
      <c r="AC114" s="8">
        <f t="shared" si="86"/>
        <v>0.14927096479277019</v>
      </c>
      <c r="AD114" s="8">
        <f t="shared" si="86"/>
        <v>0.12397477965734838</v>
      </c>
      <c r="AE114" s="8">
        <f t="shared" si="86"/>
        <v>0.15833526885309179</v>
      </c>
      <c r="AF114" s="8">
        <f t="shared" ref="AF114:BN114" si="89">AF102/$B$96</f>
        <v>0.17252876300900402</v>
      </c>
      <c r="AG114" s="8">
        <f t="shared" si="89"/>
        <v>0.19189066839539418</v>
      </c>
      <c r="AH114" s="8">
        <f t="shared" si="89"/>
        <v>0.13815214995793021</v>
      </c>
      <c r="AI114" s="8">
        <f t="shared" si="89"/>
        <v>0.16050178609734098</v>
      </c>
      <c r="AJ114" s="8">
        <f t="shared" si="89"/>
        <v>0.16388632828700891</v>
      </c>
      <c r="AK114" s="8">
        <f t="shared" si="89"/>
        <v>0.16828233381937976</v>
      </c>
      <c r="AL114" s="8">
        <f t="shared" si="89"/>
        <v>6.1378046801515852E-2</v>
      </c>
      <c r="AM114" s="8">
        <f t="shared" si="89"/>
        <v>0.16872058714842705</v>
      </c>
      <c r="AN114" s="8">
        <f t="shared" si="89"/>
        <v>0.18226273940287405</v>
      </c>
      <c r="AO114" s="8">
        <f t="shared" si="89"/>
        <v>0.18278515172252843</v>
      </c>
      <c r="AP114" s="8">
        <f t="shared" si="89"/>
        <v>8.3855224701539569E-2</v>
      </c>
      <c r="AQ114" s="8">
        <f t="shared" si="89"/>
        <v>9.6981721012210115E-2</v>
      </c>
      <c r="AR114" s="8">
        <f t="shared" si="89"/>
        <v>0.15653342072315629</v>
      </c>
      <c r="AS114" s="8">
        <f t="shared" si="89"/>
        <v>0.13195883723667554</v>
      </c>
      <c r="AT114" s="8">
        <f t="shared" si="89"/>
        <v>8.0120847812575405E-2</v>
      </c>
      <c r="AU114" s="8">
        <f t="shared" si="89"/>
        <v>0.11468449553385877</v>
      </c>
      <c r="AV114" s="8">
        <f t="shared" si="89"/>
        <v>0.11258481949820941</v>
      </c>
      <c r="AW114" s="8">
        <f t="shared" si="89"/>
        <v>0.15193866881258411</v>
      </c>
      <c r="AX114" s="8">
        <f t="shared" si="89"/>
        <v>7.9133311195259664E-3</v>
      </c>
      <c r="AY114" s="8">
        <f t="shared" si="89"/>
        <v>1.3150912325488458E-2</v>
      </c>
      <c r="AZ114" s="8">
        <f t="shared" si="89"/>
        <v>-3.1142133038912181E-2</v>
      </c>
      <c r="BA114" s="8">
        <f t="shared" si="89"/>
        <v>1.3375663132248979E-2</v>
      </c>
      <c r="BB114" s="8">
        <f t="shared" si="89"/>
        <v>2.761148820130549E-2</v>
      </c>
      <c r="BC114" s="8">
        <f t="shared" si="89"/>
        <v>-1.1654524680272239E-3</v>
      </c>
      <c r="BD114" s="8">
        <f t="shared" si="89"/>
        <v>-7.0534845667381257E-3</v>
      </c>
      <c r="BE114" s="8">
        <f t="shared" si="89"/>
        <v>-2.5674615117282602E-2</v>
      </c>
      <c r="BF114" s="8">
        <f t="shared" si="89"/>
        <v>3.1162282194090122E-2</v>
      </c>
      <c r="BG114" s="8">
        <f t="shared" si="89"/>
        <v>1.4968911806343983E-2</v>
      </c>
      <c r="BH114" s="8">
        <f t="shared" si="89"/>
        <v>2.7547613846246191E-3</v>
      </c>
      <c r="BI114" s="8">
        <f t="shared" si="89"/>
        <v>-2.4465733234691131E-2</v>
      </c>
      <c r="BJ114" s="8">
        <f t="shared" si="89"/>
        <v>8.2890696243580718E-3</v>
      </c>
      <c r="BK114" s="8">
        <f t="shared" si="89"/>
        <v>1.2722623310137227E-8</v>
      </c>
      <c r="BL114" s="8">
        <f t="shared" si="89"/>
        <v>3.3135485225182617E-3</v>
      </c>
      <c r="BM114" s="8">
        <f t="shared" si="89"/>
        <v>-2.1411936824401852E-2</v>
      </c>
      <c r="BN114" s="8">
        <f t="shared" si="89"/>
        <v>2.5980506158438463E-9</v>
      </c>
      <c r="BO114" s="8">
        <f t="shared" si="87"/>
        <v>1.3007958184235507E-2</v>
      </c>
      <c r="BP114" s="8">
        <f t="shared" si="87"/>
        <v>9.1161277135407264E-5</v>
      </c>
      <c r="BQ114" s="8">
        <f t="shared" si="87"/>
        <v>-2.5871445747235097E-2</v>
      </c>
      <c r="BR114" s="8">
        <f t="shared" si="87"/>
        <v>1.5827105006187468E-2</v>
      </c>
      <c r="BS114" s="8">
        <f t="shared" si="87"/>
        <v>1.0626511592398663E-2</v>
      </c>
      <c r="BT114" s="8">
        <f t="shared" si="87"/>
        <v>1.0099067512857546E-2</v>
      </c>
      <c r="BU114" s="8">
        <f t="shared" si="87"/>
        <v>-3.3832514914628437E-2</v>
      </c>
      <c r="BV114" s="8">
        <f t="shared" si="87"/>
        <v>1.8020376091814328E-5</v>
      </c>
      <c r="BW114" s="8">
        <f t="shared" si="87"/>
        <v>1.2666125108957202E-7</v>
      </c>
      <c r="BX114" s="8">
        <f t="shared" si="87"/>
        <v>1.4989213548044292E-2</v>
      </c>
      <c r="BY114" s="8">
        <f t="shared" si="87"/>
        <v>7.5793638814154879E-3</v>
      </c>
      <c r="BZ114" s="8">
        <f t="shared" si="87"/>
        <v>1.3147506195575165E-8</v>
      </c>
      <c r="CA114" s="8">
        <f t="shared" si="87"/>
        <v>4.2528867947503096E-10</v>
      </c>
      <c r="CB114" s="8">
        <f t="shared" si="87"/>
        <v>-9.9754312421992858E-9</v>
      </c>
      <c r="CC114" s="8">
        <f t="shared" si="87"/>
        <v>1.4616375601702879E-2</v>
      </c>
      <c r="CD114" s="8">
        <f t="shared" si="87"/>
        <v>-4.2501641929924673E-3</v>
      </c>
      <c r="CE114" s="8">
        <f t="shared" si="87"/>
        <v>-1.5957003392866917E-2</v>
      </c>
      <c r="CF114" s="8">
        <f t="shared" si="87"/>
        <v>-3.5269504404328566E-9</v>
      </c>
      <c r="CG114" s="8">
        <f t="shared" si="87"/>
        <v>1.8729984911183581E-8</v>
      </c>
      <c r="CH114" s="8">
        <f t="shared" si="87"/>
        <v>6.904351104846513E-10</v>
      </c>
      <c r="CI114" s="8">
        <f t="shared" si="87"/>
        <v>-4.2517146133048417E-10</v>
      </c>
      <c r="CJ114" s="8">
        <f t="shared" si="87"/>
        <v>-1.6572034616635933E-2</v>
      </c>
      <c r="CK114" s="8">
        <f t="shared" si="87"/>
        <v>-3.5291111842204535E-2</v>
      </c>
      <c r="CL114" s="8">
        <f t="shared" si="87"/>
        <v>5.6064308520081446E-10</v>
      </c>
      <c r="CM114" s="8">
        <f t="shared" si="87"/>
        <v>-6.5231678959067124E-3</v>
      </c>
      <c r="CN114" s="8">
        <f t="shared" si="87"/>
        <v>-1.6516053878488923E-2</v>
      </c>
      <c r="CO114" s="8">
        <f t="shared" si="87"/>
        <v>-5.104340197696533E-2</v>
      </c>
      <c r="CP114" s="8">
        <f t="shared" si="87"/>
        <v>-1.1632542371857846E-2</v>
      </c>
      <c r="CQ114" s="8">
        <f t="shared" si="87"/>
        <v>1.3355937687532331E-2</v>
      </c>
      <c r="CR114" s="8">
        <f t="shared" si="87"/>
        <v>-2.7205576856303235E-2</v>
      </c>
      <c r="CS114" s="8">
        <f t="shared" si="87"/>
        <v>-1.4163653664915014E-2</v>
      </c>
      <c r="CT114" s="8">
        <f>CT108/$B$96</f>
        <v>5.5659039710022097E-2</v>
      </c>
    </row>
    <row r="116" spans="1:98" x14ac:dyDescent="0.25">
      <c r="A116" s="3" t="s">
        <v>65</v>
      </c>
    </row>
    <row r="117" spans="1:98" x14ac:dyDescent="0.25">
      <c r="A117" s="43" t="s">
        <v>66</v>
      </c>
    </row>
    <row r="118" spans="1:98" x14ac:dyDescent="0.25">
      <c r="A118" t="s">
        <v>67</v>
      </c>
      <c r="B118">
        <f t="shared" ref="B118:AG118" si="90">B19-B21</f>
        <v>18.200673819999999</v>
      </c>
      <c r="C118">
        <f t="shared" si="90"/>
        <v>-7.4014351499999975</v>
      </c>
      <c r="D118">
        <f t="shared" si="90"/>
        <v>-19.497131379999999</v>
      </c>
      <c r="E118">
        <f t="shared" si="90"/>
        <v>-29.67044722</v>
      </c>
      <c r="F118">
        <f t="shared" si="90"/>
        <v>2.2082886299999984</v>
      </c>
      <c r="G118">
        <f t="shared" si="90"/>
        <v>12.473407639999998</v>
      </c>
      <c r="H118">
        <f t="shared" si="90"/>
        <v>9.1737325700000021</v>
      </c>
      <c r="I118">
        <f t="shared" si="90"/>
        <v>-14.470527599999997</v>
      </c>
      <c r="J118">
        <f t="shared" si="90"/>
        <v>-0.69991695999999948</v>
      </c>
      <c r="K118">
        <f t="shared" si="90"/>
        <v>5.9517974699999989</v>
      </c>
      <c r="L118">
        <f t="shared" si="90"/>
        <v>3.0666171800000015</v>
      </c>
      <c r="M118">
        <f t="shared" si="90"/>
        <v>-10.076241019999998</v>
      </c>
      <c r="N118">
        <f t="shared" si="90"/>
        <v>0.90645801999999875</v>
      </c>
      <c r="O118">
        <f t="shared" si="90"/>
        <v>4.2218358000000009</v>
      </c>
      <c r="P118">
        <f t="shared" si="90"/>
        <v>-28.104246810000006</v>
      </c>
      <c r="Q118">
        <f t="shared" si="90"/>
        <v>2.4212539199999981</v>
      </c>
      <c r="R118">
        <f t="shared" si="90"/>
        <v>1.4248491099999967</v>
      </c>
      <c r="S118">
        <f t="shared" si="90"/>
        <v>-9.4969100700000055</v>
      </c>
      <c r="T118">
        <f t="shared" si="90"/>
        <v>-1.6655303900000007</v>
      </c>
      <c r="U118">
        <f t="shared" si="90"/>
        <v>-0.7703390999999975</v>
      </c>
      <c r="V118">
        <f t="shared" si="90"/>
        <v>0.31730350000000129</v>
      </c>
      <c r="W118">
        <f t="shared" si="90"/>
        <v>-16.003703170000001</v>
      </c>
      <c r="X118">
        <f t="shared" si="90"/>
        <v>2.1580838100000008</v>
      </c>
      <c r="Y118">
        <f t="shared" si="90"/>
        <v>0.99651317000000006</v>
      </c>
      <c r="Z118">
        <f t="shared" si="90"/>
        <v>1.7284103500000008</v>
      </c>
      <c r="AA118">
        <f t="shared" si="90"/>
        <v>-1.5321769999999901E-2</v>
      </c>
      <c r="AB118">
        <f t="shared" si="90"/>
        <v>-2.8332802299999997</v>
      </c>
      <c r="AC118">
        <f t="shared" si="90"/>
        <v>-5.1351879800000013</v>
      </c>
      <c r="AD118">
        <f t="shared" si="90"/>
        <v>3.2371814899999976</v>
      </c>
      <c r="AE118">
        <f t="shared" si="90"/>
        <v>-4.9063114699999986</v>
      </c>
      <c r="AF118">
        <f t="shared" si="90"/>
        <v>-1.3516617499999981</v>
      </c>
      <c r="AG118">
        <f t="shared" si="90"/>
        <v>-4.2676831200000009</v>
      </c>
      <c r="AH118">
        <f t="shared" ref="AH118:BM118" si="91">AH19-AH21</f>
        <v>2.0766427199999988</v>
      </c>
      <c r="AI118">
        <f t="shared" si="91"/>
        <v>-7.4918390300000013</v>
      </c>
      <c r="AJ118">
        <f t="shared" si="91"/>
        <v>3.6418336500000024</v>
      </c>
      <c r="AK118">
        <f t="shared" si="91"/>
        <v>-2.3727507899999978</v>
      </c>
      <c r="AL118">
        <f t="shared" si="91"/>
        <v>-0.40801116000000093</v>
      </c>
      <c r="AM118">
        <f t="shared" si="91"/>
        <v>-1.8861320399999997</v>
      </c>
      <c r="AN118">
        <f t="shared" si="91"/>
        <v>-4.1028373500000015</v>
      </c>
      <c r="AO118">
        <f t="shared" si="91"/>
        <v>2.7333484800000001</v>
      </c>
      <c r="AP118">
        <f t="shared" si="91"/>
        <v>6.4833768999999997</v>
      </c>
      <c r="AQ118">
        <f t="shared" si="91"/>
        <v>2.4606606599999985</v>
      </c>
      <c r="AR118">
        <f t="shared" si="91"/>
        <v>0.78561463999999859</v>
      </c>
      <c r="AS118">
        <f t="shared" si="91"/>
        <v>4.8098265500000004</v>
      </c>
      <c r="AT118">
        <f t="shared" si="91"/>
        <v>6.2910453799999999</v>
      </c>
      <c r="AU118">
        <f t="shared" si="91"/>
        <v>5.7095227800000004</v>
      </c>
      <c r="AV118">
        <f t="shared" si="91"/>
        <v>4.1078929100000003</v>
      </c>
      <c r="AW118">
        <f t="shared" si="91"/>
        <v>1.5695912400000012</v>
      </c>
      <c r="AX118">
        <f t="shared" si="91"/>
        <v>3.0371670699999953</v>
      </c>
      <c r="AY118">
        <f t="shared" si="91"/>
        <v>1.8475218700000013</v>
      </c>
      <c r="AZ118">
        <f t="shared" si="91"/>
        <v>-2.942244180000003</v>
      </c>
      <c r="BA118">
        <f t="shared" si="91"/>
        <v>3.8364909400000045</v>
      </c>
      <c r="BB118">
        <f t="shared" si="91"/>
        <v>-8.0890082900000024</v>
      </c>
      <c r="BC118">
        <f t="shared" si="91"/>
        <v>-1.3165503700000016</v>
      </c>
      <c r="BD118">
        <f t="shared" si="91"/>
        <v>-4.0760870400000044</v>
      </c>
      <c r="BE118">
        <f t="shared" si="91"/>
        <v>-2.7989110600000018</v>
      </c>
      <c r="BF118">
        <f t="shared" si="91"/>
        <v>1.7077275499999978</v>
      </c>
      <c r="BG118">
        <f t="shared" si="91"/>
        <v>-0.9899062100000009</v>
      </c>
      <c r="BH118">
        <f t="shared" si="91"/>
        <v>-5.4909492899999961</v>
      </c>
      <c r="BI118">
        <f t="shared" si="91"/>
        <v>-1.1121478399999987</v>
      </c>
      <c r="BJ118">
        <f t="shared" si="91"/>
        <v>1.1047175400000029</v>
      </c>
      <c r="BK118">
        <f t="shared" si="91"/>
        <v>3.4454146600000044</v>
      </c>
      <c r="BL118">
        <f t="shared" si="91"/>
        <v>1.0921705499999987</v>
      </c>
      <c r="BM118">
        <f t="shared" si="91"/>
        <v>3.1388110599999948</v>
      </c>
      <c r="BN118">
        <f t="shared" ref="BN118:CS118" si="92">BN19-BN21</f>
        <v>7.975974100000002</v>
      </c>
      <c r="BO118">
        <f t="shared" si="92"/>
        <v>7.026977089999999</v>
      </c>
      <c r="BP118">
        <f t="shared" si="92"/>
        <v>5.7532160999999995</v>
      </c>
      <c r="BQ118">
        <f t="shared" si="92"/>
        <v>2.4517519800000009</v>
      </c>
      <c r="BR118">
        <f t="shared" si="92"/>
        <v>9.7788458199999972</v>
      </c>
      <c r="BS118">
        <f t="shared" si="92"/>
        <v>10.179132190000001</v>
      </c>
      <c r="BT118">
        <f t="shared" si="92"/>
        <v>4.9146468799999994</v>
      </c>
      <c r="BU118">
        <f t="shared" si="92"/>
        <v>9.7176431000000001</v>
      </c>
      <c r="BV118">
        <f t="shared" si="92"/>
        <v>-2.931023340000003</v>
      </c>
      <c r="BW118">
        <f t="shared" si="92"/>
        <v>-0.67184812999999366</v>
      </c>
      <c r="BX118">
        <f t="shared" si="92"/>
        <v>1.6531869300000039</v>
      </c>
      <c r="BY118">
        <f t="shared" si="92"/>
        <v>2.9185482500000006</v>
      </c>
      <c r="BZ118">
        <f t="shared" si="92"/>
        <v>1.6722440500000033</v>
      </c>
      <c r="CA118">
        <f t="shared" si="92"/>
        <v>-0.24040615999999915</v>
      </c>
      <c r="CB118">
        <f t="shared" si="92"/>
        <v>4.4168446600000024</v>
      </c>
      <c r="CC118">
        <f t="shared" si="92"/>
        <v>1.3319985099999982</v>
      </c>
      <c r="CD118">
        <f t="shared" si="92"/>
        <v>3.3405115999999992</v>
      </c>
      <c r="CE118">
        <f t="shared" si="92"/>
        <v>-0.68990689999999688</v>
      </c>
      <c r="CF118">
        <f t="shared" si="92"/>
        <v>1.0261457000000007</v>
      </c>
      <c r="CG118">
        <f t="shared" si="92"/>
        <v>-6.9228800000047386E-3</v>
      </c>
      <c r="CH118">
        <f t="shared" si="92"/>
        <v>2.1690378400000014</v>
      </c>
      <c r="CI118">
        <f t="shared" si="92"/>
        <v>0.46403357999999884</v>
      </c>
      <c r="CJ118">
        <f t="shared" si="92"/>
        <v>-2.1179908000000012</v>
      </c>
      <c r="CK118">
        <f t="shared" si="92"/>
        <v>1.243305320000001</v>
      </c>
      <c r="CL118">
        <f t="shared" si="92"/>
        <v>4.6960668300000066</v>
      </c>
      <c r="CM118">
        <f t="shared" si="92"/>
        <v>3.52927167</v>
      </c>
      <c r="CN118">
        <f t="shared" si="92"/>
        <v>1.0216749000000007</v>
      </c>
      <c r="CO118">
        <f t="shared" si="92"/>
        <v>2.1588616700000003</v>
      </c>
      <c r="CP118">
        <f t="shared" si="92"/>
        <v>5.243320360000002</v>
      </c>
      <c r="CQ118">
        <f t="shared" si="92"/>
        <v>3.6031725300000019</v>
      </c>
      <c r="CR118">
        <f t="shared" si="92"/>
        <v>4.8872814400000024</v>
      </c>
      <c r="CS118">
        <f t="shared" si="92"/>
        <v>9.2899680700000005</v>
      </c>
    </row>
    <row r="119" spans="1:98" x14ac:dyDescent="0.25">
      <c r="A119" t="s">
        <v>68</v>
      </c>
      <c r="B119">
        <f t="shared" ref="B119:AG119" si="93">B22-B24</f>
        <v>15.16019163</v>
      </c>
      <c r="C119">
        <f t="shared" si="93"/>
        <v>-9.033805430000001</v>
      </c>
      <c r="D119">
        <f t="shared" si="93"/>
        <v>-15.27439158</v>
      </c>
      <c r="E119">
        <f t="shared" si="93"/>
        <v>-24.49773751</v>
      </c>
      <c r="F119">
        <f t="shared" si="93"/>
        <v>-0.20359167000000156</v>
      </c>
      <c r="G119">
        <f t="shared" si="93"/>
        <v>10.366207549999995</v>
      </c>
      <c r="H119">
        <f t="shared" si="93"/>
        <v>7.8518624800000012</v>
      </c>
      <c r="I119">
        <f t="shared" si="93"/>
        <v>-10.287387959999997</v>
      </c>
      <c r="J119">
        <f t="shared" si="93"/>
        <v>-3.4153670100000006</v>
      </c>
      <c r="K119">
        <f t="shared" si="93"/>
        <v>4.4154973899999987</v>
      </c>
      <c r="L119">
        <f t="shared" si="93"/>
        <v>3.2201371399999985</v>
      </c>
      <c r="M119">
        <f t="shared" si="93"/>
        <v>-8.1483110699999983</v>
      </c>
      <c r="N119">
        <f t="shared" si="93"/>
        <v>5.0648060000000328E-2</v>
      </c>
      <c r="O119">
        <f t="shared" si="93"/>
        <v>3.9365057899999982</v>
      </c>
      <c r="P119">
        <f t="shared" si="93"/>
        <v>-15.368816819999999</v>
      </c>
      <c r="Q119">
        <f t="shared" si="93"/>
        <v>-1.5597360900000048</v>
      </c>
      <c r="R119">
        <f t="shared" si="93"/>
        <v>0.53797928999999911</v>
      </c>
      <c r="S119">
        <f t="shared" si="93"/>
        <v>-5.8254500899999968</v>
      </c>
      <c r="T119">
        <f t="shared" si="93"/>
        <v>-1.413680399999997</v>
      </c>
      <c r="U119">
        <f t="shared" si="93"/>
        <v>-6.5029591500000024</v>
      </c>
      <c r="V119">
        <f t="shared" si="93"/>
        <v>1.365348999999938E-2</v>
      </c>
      <c r="W119">
        <f t="shared" si="93"/>
        <v>-6.80381328</v>
      </c>
      <c r="X119">
        <f t="shared" si="93"/>
        <v>-3.6016204399999978</v>
      </c>
      <c r="Y119">
        <f t="shared" si="93"/>
        <v>-8.9578183700000018</v>
      </c>
      <c r="Z119">
        <f t="shared" si="93"/>
        <v>10.901946039999999</v>
      </c>
      <c r="AA119">
        <f t="shared" si="93"/>
        <v>16.384239989999998</v>
      </c>
      <c r="AB119">
        <f t="shared" si="93"/>
        <v>18.365052069999997</v>
      </c>
      <c r="AC119">
        <f t="shared" si="93"/>
        <v>-9.1247181399999988</v>
      </c>
      <c r="AD119">
        <f t="shared" si="93"/>
        <v>9.8606222099999954</v>
      </c>
      <c r="AE119">
        <f t="shared" si="93"/>
        <v>12.720957920000004</v>
      </c>
      <c r="AF119">
        <f t="shared" si="93"/>
        <v>12.924646640000006</v>
      </c>
      <c r="AG119">
        <f t="shared" si="93"/>
        <v>-22.284184929999995</v>
      </c>
      <c r="AH119">
        <f t="shared" ref="AH119:BM119" si="94">AH22-AH24</f>
        <v>20.527455400000001</v>
      </c>
      <c r="AI119">
        <f t="shared" si="94"/>
        <v>6.4079810899999998</v>
      </c>
      <c r="AJ119">
        <f t="shared" si="94"/>
        <v>18.006116809999995</v>
      </c>
      <c r="AK119">
        <f t="shared" si="94"/>
        <v>4.6670833599999995</v>
      </c>
      <c r="AL119">
        <f t="shared" si="94"/>
        <v>3.2634738599999977</v>
      </c>
      <c r="AM119">
        <f t="shared" si="94"/>
        <v>10.118044990000001</v>
      </c>
      <c r="AN119">
        <f t="shared" si="94"/>
        <v>7.9557489899999965</v>
      </c>
      <c r="AO119">
        <f t="shared" si="94"/>
        <v>13.151838980000001</v>
      </c>
      <c r="AP119">
        <f t="shared" si="94"/>
        <v>13.196323159999999</v>
      </c>
      <c r="AQ119">
        <f t="shared" si="94"/>
        <v>8.7891567700000017</v>
      </c>
      <c r="AR119">
        <f t="shared" si="94"/>
        <v>7.9855425000000011</v>
      </c>
      <c r="AS119">
        <f t="shared" si="94"/>
        <v>11.236639369999999</v>
      </c>
      <c r="AT119">
        <f t="shared" si="94"/>
        <v>13.872425269999997</v>
      </c>
      <c r="AU119">
        <f t="shared" si="94"/>
        <v>14.123186350000001</v>
      </c>
      <c r="AV119">
        <f t="shared" si="94"/>
        <v>9.6398992799999981</v>
      </c>
      <c r="AW119">
        <f t="shared" si="94"/>
        <v>9.9546017199999994</v>
      </c>
      <c r="AX119">
        <f t="shared" si="94"/>
        <v>-5.3654246000000043</v>
      </c>
      <c r="AY119">
        <f t="shared" si="94"/>
        <v>-8.4075091800000052</v>
      </c>
      <c r="AZ119">
        <f t="shared" si="94"/>
        <v>-6.4058307600000006</v>
      </c>
      <c r="BA119">
        <f t="shared" si="94"/>
        <v>1.8290140800000003</v>
      </c>
      <c r="BB119">
        <f t="shared" si="94"/>
        <v>-8.3520900400000002</v>
      </c>
      <c r="BC119">
        <f t="shared" si="94"/>
        <v>-8.4723295299999961</v>
      </c>
      <c r="BD119">
        <f t="shared" si="94"/>
        <v>-9.8246900099999976</v>
      </c>
      <c r="BE119">
        <f t="shared" si="94"/>
        <v>-5.7110005199999989</v>
      </c>
      <c r="BF119">
        <f t="shared" si="94"/>
        <v>1.8071173900000019</v>
      </c>
      <c r="BG119">
        <f t="shared" si="94"/>
        <v>-5.5936144599999977</v>
      </c>
      <c r="BH119">
        <f t="shared" si="94"/>
        <v>-8.9632256100000021</v>
      </c>
      <c r="BI119">
        <f t="shared" si="94"/>
        <v>-4.2067177300000012</v>
      </c>
      <c r="BJ119">
        <f t="shared" si="94"/>
        <v>-4.358781780000001</v>
      </c>
      <c r="BK119">
        <f t="shared" si="94"/>
        <v>-0.47580354000000114</v>
      </c>
      <c r="BL119">
        <f t="shared" si="94"/>
        <v>-1.7966887299999996</v>
      </c>
      <c r="BM119">
        <f t="shared" si="94"/>
        <v>-5.062788900000001</v>
      </c>
      <c r="BN119">
        <f t="shared" ref="BN119:CS119" si="95">BN22-BN24</f>
        <v>6.1532042999999987</v>
      </c>
      <c r="BO119">
        <f t="shared" si="95"/>
        <v>8.6161001800000001</v>
      </c>
      <c r="BP119">
        <f t="shared" si="95"/>
        <v>8.5392716099999966</v>
      </c>
      <c r="BQ119">
        <f t="shared" si="95"/>
        <v>0.6378813199999982</v>
      </c>
      <c r="BR119">
        <f t="shared" si="95"/>
        <v>11.89678331</v>
      </c>
      <c r="BS119">
        <f t="shared" si="95"/>
        <v>12.262091170000001</v>
      </c>
      <c r="BT119">
        <f t="shared" si="95"/>
        <v>10.620996940000001</v>
      </c>
      <c r="BU119">
        <f t="shared" si="95"/>
        <v>11.115779810000003</v>
      </c>
      <c r="BV119">
        <f t="shared" si="95"/>
        <v>-3.6465300999999997</v>
      </c>
      <c r="BW119">
        <f t="shared" si="95"/>
        <v>-1.3675459399999994</v>
      </c>
      <c r="BX119">
        <f t="shared" si="95"/>
        <v>3.2868601200000001</v>
      </c>
      <c r="BY119">
        <f t="shared" si="95"/>
        <v>0.5391629800000004</v>
      </c>
      <c r="BZ119">
        <f t="shared" si="95"/>
        <v>0.94473583999999988</v>
      </c>
      <c r="CA119">
        <f t="shared" si="95"/>
        <v>-2.5357159899999999</v>
      </c>
      <c r="CB119">
        <f t="shared" si="95"/>
        <v>3.6483755900000006</v>
      </c>
      <c r="CC119">
        <f t="shared" si="95"/>
        <v>-7.3053229600000051</v>
      </c>
      <c r="CD119">
        <f t="shared" si="95"/>
        <v>1.6028616199999988</v>
      </c>
      <c r="CE119">
        <f t="shared" si="95"/>
        <v>-2.9052168799999976</v>
      </c>
      <c r="CF119">
        <f t="shared" si="95"/>
        <v>-2.8045542899999987</v>
      </c>
      <c r="CG119">
        <f t="shared" si="95"/>
        <v>-3.2054492199999984</v>
      </c>
      <c r="CH119">
        <f t="shared" si="95"/>
        <v>-0.79593213000000418</v>
      </c>
      <c r="CI119">
        <f t="shared" si="95"/>
        <v>-1.8845564200000027</v>
      </c>
      <c r="CJ119">
        <f t="shared" si="95"/>
        <v>-7.7329207200000027</v>
      </c>
      <c r="CK119">
        <f t="shared" si="95"/>
        <v>-2.7232721899999959</v>
      </c>
      <c r="CL119">
        <f t="shared" si="95"/>
        <v>0.93772699000000159</v>
      </c>
      <c r="CM119">
        <f t="shared" si="95"/>
        <v>1.0606516699999986</v>
      </c>
      <c r="CN119">
        <f t="shared" si="95"/>
        <v>-0.2867700800000037</v>
      </c>
      <c r="CO119">
        <f t="shared" si="95"/>
        <v>-2.4743532099999967</v>
      </c>
      <c r="CP119">
        <f t="shared" si="95"/>
        <v>4.9667003700000016</v>
      </c>
      <c r="CQ119">
        <f t="shared" si="95"/>
        <v>6.7458739499999965</v>
      </c>
      <c r="CR119">
        <f t="shared" si="95"/>
        <v>5.4006355100000007</v>
      </c>
      <c r="CS119">
        <f t="shared" si="95"/>
        <v>6.4860795700000011</v>
      </c>
    </row>
    <row r="120" spans="1:98" x14ac:dyDescent="0.25">
      <c r="A120" t="s">
        <v>69</v>
      </c>
      <c r="B120">
        <f t="shared" ref="B120:AG120" si="96">B25-B27</f>
        <v>17.47035168</v>
      </c>
      <c r="C120">
        <f t="shared" si="96"/>
        <v>2.4969190799999978</v>
      </c>
      <c r="D120">
        <f t="shared" si="96"/>
        <v>-20.744680990000006</v>
      </c>
      <c r="E120">
        <f t="shared" si="96"/>
        <v>-30.880666480000002</v>
      </c>
      <c r="F120">
        <f t="shared" si="96"/>
        <v>1.6089187999999979</v>
      </c>
      <c r="G120">
        <f t="shared" si="96"/>
        <v>11.426847780000003</v>
      </c>
      <c r="H120">
        <f t="shared" si="96"/>
        <v>9.3715224399999961</v>
      </c>
      <c r="I120">
        <f t="shared" si="96"/>
        <v>-15.818237019999998</v>
      </c>
      <c r="J120">
        <f t="shared" si="96"/>
        <v>-1.4025869100000001</v>
      </c>
      <c r="K120">
        <f t="shared" si="96"/>
        <v>5.3322077199999995</v>
      </c>
      <c r="L120">
        <f t="shared" si="96"/>
        <v>9.7006732600000021</v>
      </c>
      <c r="M120">
        <f t="shared" si="96"/>
        <v>-11.086300860000001</v>
      </c>
      <c r="N120">
        <f t="shared" si="96"/>
        <v>0.20691804000000147</v>
      </c>
      <c r="O120">
        <f t="shared" si="96"/>
        <v>3.5042462400000005</v>
      </c>
      <c r="P120">
        <f t="shared" si="96"/>
        <v>-17.506460679999996</v>
      </c>
      <c r="Q120">
        <f t="shared" si="96"/>
        <v>47.416426270000002</v>
      </c>
      <c r="R120">
        <f t="shared" si="96"/>
        <v>0.58407912999999922</v>
      </c>
      <c r="S120">
        <f t="shared" si="96"/>
        <v>-11.028536720000005</v>
      </c>
      <c r="T120">
        <f t="shared" si="96"/>
        <v>41.971597519999996</v>
      </c>
      <c r="U120">
        <f t="shared" si="96"/>
        <v>-1.1406590300000019</v>
      </c>
      <c r="V120">
        <f t="shared" si="96"/>
        <v>-0.14060647000000159</v>
      </c>
      <c r="W120">
        <f t="shared" si="96"/>
        <v>-10.499376160000004</v>
      </c>
      <c r="X120">
        <f t="shared" si="96"/>
        <v>1.5925239300000023</v>
      </c>
      <c r="Y120">
        <f t="shared" si="96"/>
        <v>0.62298325000000077</v>
      </c>
      <c r="Z120">
        <f t="shared" si="96"/>
        <v>2.2346067699999992</v>
      </c>
      <c r="AA120">
        <f t="shared" si="96"/>
        <v>-3.4096954699999991</v>
      </c>
      <c r="AB120">
        <f t="shared" si="96"/>
        <v>-1.8668715299999974</v>
      </c>
      <c r="AC120">
        <f t="shared" si="96"/>
        <v>-9.8817182799999976</v>
      </c>
      <c r="AD120">
        <f t="shared" si="96"/>
        <v>2.3520353900000011</v>
      </c>
      <c r="AE120">
        <f t="shared" si="96"/>
        <v>-4.1690154999999969</v>
      </c>
      <c r="AF120">
        <f t="shared" si="96"/>
        <v>-0.23422842999999816</v>
      </c>
      <c r="AG120">
        <f t="shared" si="96"/>
        <v>-6.8952925799999996</v>
      </c>
      <c r="AH120">
        <f t="shared" ref="AH120:BM120" si="97">AH25-AH27</f>
        <v>3.7043776500000014</v>
      </c>
      <c r="AI120">
        <f t="shared" si="97"/>
        <v>-7.0960615700000034</v>
      </c>
      <c r="AJ120">
        <f t="shared" si="97"/>
        <v>4.7172103099999987</v>
      </c>
      <c r="AK120">
        <f t="shared" si="97"/>
        <v>-0.67459206999999566</v>
      </c>
      <c r="AL120">
        <f t="shared" si="97"/>
        <v>0.41130462000000279</v>
      </c>
      <c r="AM120">
        <f t="shared" si="97"/>
        <v>-2.1749232099999993</v>
      </c>
      <c r="AN120">
        <f t="shared" si="97"/>
        <v>-4.4287610000000015</v>
      </c>
      <c r="AO120">
        <f t="shared" si="97"/>
        <v>0.81953857999999968</v>
      </c>
      <c r="AP120">
        <f t="shared" si="97"/>
        <v>7.7270518500000023</v>
      </c>
      <c r="AQ120">
        <f t="shared" si="97"/>
        <v>1.6659098300000004</v>
      </c>
      <c r="AR120">
        <f t="shared" si="97"/>
        <v>-0.64987387000000041</v>
      </c>
      <c r="AS120">
        <f t="shared" si="97"/>
        <v>2.9705566499999989</v>
      </c>
      <c r="AT120">
        <f t="shared" si="97"/>
        <v>7.4062790599999992</v>
      </c>
      <c r="AU120">
        <f t="shared" si="97"/>
        <v>4.95276359</v>
      </c>
      <c r="AV120">
        <f t="shared" si="97"/>
        <v>3.2447939699999999</v>
      </c>
      <c r="AW120">
        <f t="shared" si="97"/>
        <v>2.9930314000000031</v>
      </c>
      <c r="AX120">
        <f t="shared" si="97"/>
        <v>2.2919672800000015</v>
      </c>
      <c r="AY120">
        <f t="shared" si="97"/>
        <v>9.8231999999995878E-2</v>
      </c>
      <c r="AZ120">
        <f t="shared" si="97"/>
        <v>-6.697214129999999</v>
      </c>
      <c r="BA120">
        <f t="shared" si="97"/>
        <v>1.16559101</v>
      </c>
      <c r="BB120">
        <f t="shared" si="97"/>
        <v>-10.299948069999999</v>
      </c>
      <c r="BC120">
        <f t="shared" si="97"/>
        <v>-3.2727199400000018</v>
      </c>
      <c r="BD120">
        <f t="shared" si="97"/>
        <v>-6.1700369200000011</v>
      </c>
      <c r="BE120">
        <f t="shared" si="97"/>
        <v>-6.3108510500000037</v>
      </c>
      <c r="BF120">
        <f t="shared" si="97"/>
        <v>1.2333277799999998</v>
      </c>
      <c r="BG120">
        <f t="shared" si="97"/>
        <v>-2.1351259999999996</v>
      </c>
      <c r="BH120">
        <f t="shared" si="97"/>
        <v>-8.2066191800000041</v>
      </c>
      <c r="BI120">
        <f t="shared" si="97"/>
        <v>-4.0565677499999993</v>
      </c>
      <c r="BJ120">
        <f t="shared" si="97"/>
        <v>-0.29991243999999995</v>
      </c>
      <c r="BK120">
        <f t="shared" si="97"/>
        <v>2.6894446700000003</v>
      </c>
      <c r="BL120">
        <f t="shared" si="97"/>
        <v>-1.093859430000002</v>
      </c>
      <c r="BM120">
        <f t="shared" si="97"/>
        <v>2.4674741299999994</v>
      </c>
      <c r="BN120">
        <f t="shared" ref="BN120:CS120" si="98">BN25-BN27</f>
        <v>7.4218541399999971</v>
      </c>
      <c r="BO120">
        <f t="shared" si="98"/>
        <v>6.9048134600000033</v>
      </c>
      <c r="BP120">
        <f t="shared" si="98"/>
        <v>9.0221877200000016</v>
      </c>
      <c r="BQ120">
        <f t="shared" si="98"/>
        <v>8.3654325999999983</v>
      </c>
      <c r="BR120">
        <f t="shared" si="98"/>
        <v>9.4991258999999992</v>
      </c>
      <c r="BS120">
        <f t="shared" si="98"/>
        <v>11.320679080000001</v>
      </c>
      <c r="BT120">
        <f t="shared" si="98"/>
        <v>11.039970640000003</v>
      </c>
      <c r="BU120">
        <f t="shared" si="98"/>
        <v>17.073655049999999</v>
      </c>
      <c r="BV120">
        <f t="shared" si="98"/>
        <v>-4.2813536100000036</v>
      </c>
      <c r="BW120">
        <f t="shared" si="98"/>
        <v>-1.6882781899999983</v>
      </c>
      <c r="BX120">
        <f t="shared" si="98"/>
        <v>0.7252878700000025</v>
      </c>
      <c r="BY120">
        <f t="shared" si="98"/>
        <v>1.8099288999999992</v>
      </c>
      <c r="BZ120">
        <f t="shared" si="98"/>
        <v>0.91493398999999442</v>
      </c>
      <c r="CA120">
        <f t="shared" si="98"/>
        <v>-8.1893460499999975</v>
      </c>
      <c r="CB120">
        <f t="shared" si="98"/>
        <v>2.9667847400000014</v>
      </c>
      <c r="CC120">
        <f t="shared" si="98"/>
        <v>-0.22678144000000344</v>
      </c>
      <c r="CD120">
        <f t="shared" si="98"/>
        <v>-3.5663382999999982</v>
      </c>
      <c r="CE120">
        <f t="shared" si="98"/>
        <v>-5.6886968600000003</v>
      </c>
      <c r="CF120">
        <f t="shared" si="98"/>
        <v>-4.8124342699999971</v>
      </c>
      <c r="CG120">
        <f t="shared" si="98"/>
        <v>-2.7558028400000012</v>
      </c>
      <c r="CH120">
        <f t="shared" si="98"/>
        <v>-3.8819621300000051</v>
      </c>
      <c r="CI120">
        <f t="shared" si="98"/>
        <v>-1.7689063899999979</v>
      </c>
      <c r="CJ120">
        <f t="shared" si="98"/>
        <v>-4.0718854300000018</v>
      </c>
      <c r="CK120">
        <f t="shared" si="98"/>
        <v>4.2950193200000015</v>
      </c>
      <c r="CL120">
        <f t="shared" si="98"/>
        <v>0.71407686999999953</v>
      </c>
      <c r="CM120">
        <f t="shared" si="98"/>
        <v>1.3001317900000018</v>
      </c>
      <c r="CN120">
        <f t="shared" si="98"/>
        <v>4.1829613300000048</v>
      </c>
      <c r="CO120">
        <f t="shared" si="98"/>
        <v>6.1551456400000006</v>
      </c>
      <c r="CP120">
        <f t="shared" si="98"/>
        <v>4.4641227899999976</v>
      </c>
      <c r="CQ120">
        <f t="shared" si="98"/>
        <v>9.598200349999999</v>
      </c>
      <c r="CR120">
        <f t="shared" si="98"/>
        <v>11.46375385</v>
      </c>
      <c r="CS120">
        <f t="shared" si="98"/>
        <v>10.481902599999998</v>
      </c>
    </row>
    <row r="121" spans="1:98" x14ac:dyDescent="0.25">
      <c r="A121" t="s">
        <v>70</v>
      </c>
      <c r="B121">
        <f t="shared" ref="B121:AG121" si="99">B28-B30</f>
        <v>25.565901900000004</v>
      </c>
      <c r="C121">
        <f t="shared" si="99"/>
        <v>4.0027441100000019</v>
      </c>
      <c r="D121">
        <f t="shared" si="99"/>
        <v>-18.100710550000002</v>
      </c>
      <c r="E121">
        <f t="shared" si="99"/>
        <v>-26.922973029999994</v>
      </c>
      <c r="F121">
        <f t="shared" si="99"/>
        <v>7.9353316499999984</v>
      </c>
      <c r="G121">
        <f t="shared" si="99"/>
        <v>9.6386545599999991</v>
      </c>
      <c r="H121">
        <f t="shared" si="99"/>
        <v>7.9703068199999976</v>
      </c>
      <c r="I121">
        <f t="shared" si="99"/>
        <v>-11.285166190000005</v>
      </c>
      <c r="J121">
        <f t="shared" si="99"/>
        <v>6.2292461400000008</v>
      </c>
      <c r="K121">
        <f t="shared" si="99"/>
        <v>12.485181739999998</v>
      </c>
      <c r="L121">
        <f t="shared" si="99"/>
        <v>2.4739172499999995</v>
      </c>
      <c r="M121">
        <f t="shared" si="99"/>
        <v>-0.591060370000001</v>
      </c>
      <c r="N121">
        <f t="shared" si="99"/>
        <v>-8.2202009999999603E-2</v>
      </c>
      <c r="O121">
        <f t="shared" si="99"/>
        <v>7.1273250200000007</v>
      </c>
      <c r="P121">
        <f t="shared" si="99"/>
        <v>-24.05556103</v>
      </c>
      <c r="Q121">
        <f t="shared" si="99"/>
        <v>2.0293601500000022</v>
      </c>
      <c r="R121">
        <f t="shared" si="99"/>
        <v>0.52467911999999828</v>
      </c>
      <c r="S121">
        <f t="shared" si="99"/>
        <v>-7.8042500999999973</v>
      </c>
      <c r="T121">
        <f t="shared" si="99"/>
        <v>0.98893469000000067</v>
      </c>
      <c r="U121">
        <f t="shared" si="99"/>
        <v>-6.6813560199999991</v>
      </c>
      <c r="V121">
        <f t="shared" si="99"/>
        <v>-0.21416625000000167</v>
      </c>
      <c r="W121">
        <f t="shared" si="99"/>
        <v>-14.434923189999999</v>
      </c>
      <c r="X121">
        <f t="shared" si="99"/>
        <v>4.9305464900000011</v>
      </c>
      <c r="Y121">
        <f t="shared" si="99"/>
        <v>5.767167580000006</v>
      </c>
      <c r="Z121">
        <f t="shared" si="99"/>
        <v>-5.4575075999999996</v>
      </c>
      <c r="AA121">
        <f t="shared" si="99"/>
        <v>8.7134999499999992</v>
      </c>
      <c r="AB121">
        <f t="shared" si="99"/>
        <v>1.3358991799999984</v>
      </c>
      <c r="AC121">
        <f t="shared" si="99"/>
        <v>-11.996956319999995</v>
      </c>
      <c r="AD121">
        <f t="shared" si="99"/>
        <v>9.1264621000000048</v>
      </c>
      <c r="AE121">
        <f t="shared" si="99"/>
        <v>10.605586649999999</v>
      </c>
      <c r="AF121">
        <f t="shared" si="99"/>
        <v>1.3402302200000022</v>
      </c>
      <c r="AG121">
        <f t="shared" si="99"/>
        <v>-7.3413659200000012</v>
      </c>
      <c r="AH121">
        <f t="shared" ref="AH121:BM121" si="100">AH28-AH30</f>
        <v>16.621732659999999</v>
      </c>
      <c r="AI121">
        <f t="shared" si="100"/>
        <v>2.4923589300000017</v>
      </c>
      <c r="AJ121">
        <f t="shared" si="100"/>
        <v>8.2108887400000015</v>
      </c>
      <c r="AK121">
        <f t="shared" si="100"/>
        <v>-4.0471519700000016</v>
      </c>
      <c r="AL121">
        <f t="shared" si="100"/>
        <v>0.45104380000000077</v>
      </c>
      <c r="AM121">
        <f t="shared" si="100"/>
        <v>-7.3342547099999962</v>
      </c>
      <c r="AN121">
        <f t="shared" si="100"/>
        <v>-11.101514270000003</v>
      </c>
      <c r="AO121">
        <f t="shared" si="100"/>
        <v>-8.3400618999999949</v>
      </c>
      <c r="AP121">
        <f t="shared" si="100"/>
        <v>3.2088282700000015</v>
      </c>
      <c r="AQ121">
        <f t="shared" si="100"/>
        <v>-2.1119562099999989</v>
      </c>
      <c r="AR121">
        <f t="shared" si="100"/>
        <v>-11.482445269999999</v>
      </c>
      <c r="AS121">
        <f t="shared" si="100"/>
        <v>-5.7652935800000051</v>
      </c>
      <c r="AT121">
        <f t="shared" si="100"/>
        <v>5.7700714700000013</v>
      </c>
      <c r="AU121">
        <f t="shared" si="100"/>
        <v>1.687832929999999</v>
      </c>
      <c r="AV121">
        <f t="shared" si="100"/>
        <v>-4.2574170499999973</v>
      </c>
      <c r="AW121">
        <f t="shared" si="100"/>
        <v>2.3467974400000031</v>
      </c>
      <c r="AX121">
        <f t="shared" si="100"/>
        <v>-2.7477122199999968</v>
      </c>
      <c r="AY121">
        <f t="shared" si="100"/>
        <v>-4.6532670799999991</v>
      </c>
      <c r="AZ121">
        <f t="shared" si="100"/>
        <v>-4.8562974600000004</v>
      </c>
      <c r="BA121">
        <f t="shared" si="100"/>
        <v>-1.1827927000000003</v>
      </c>
      <c r="BB121">
        <f t="shared" si="100"/>
        <v>-8.6521496599999992</v>
      </c>
      <c r="BC121">
        <f t="shared" si="100"/>
        <v>-7.7628329400000027</v>
      </c>
      <c r="BD121">
        <f t="shared" si="100"/>
        <v>-11.070106990000006</v>
      </c>
      <c r="BE121">
        <f t="shared" si="100"/>
        <v>-3.148075519999999</v>
      </c>
      <c r="BF121">
        <f t="shared" si="100"/>
        <v>-0.82537167000000267</v>
      </c>
      <c r="BG121">
        <f t="shared" si="100"/>
        <v>-6.1481724300000025</v>
      </c>
      <c r="BH121">
        <f t="shared" si="100"/>
        <v>-9.0852360200000035</v>
      </c>
      <c r="BI121">
        <f t="shared" si="100"/>
        <v>-1.6209307600000002</v>
      </c>
      <c r="BJ121">
        <f t="shared" si="100"/>
        <v>-8.070562019999997</v>
      </c>
      <c r="BK121">
        <f t="shared" si="100"/>
        <v>-2.120093169999997</v>
      </c>
      <c r="BL121">
        <f t="shared" si="100"/>
        <v>-1.3628044800000012</v>
      </c>
      <c r="BM121">
        <f t="shared" si="100"/>
        <v>-0.29368554000000557</v>
      </c>
      <c r="BN121">
        <f t="shared" ref="BN121:CS121" si="101">BN28-BN30</f>
        <v>4.9046444799999982</v>
      </c>
      <c r="BO121">
        <f t="shared" si="101"/>
        <v>7.8135204099999989</v>
      </c>
      <c r="BP121">
        <f t="shared" si="101"/>
        <v>10.000490270000004</v>
      </c>
      <c r="BQ121">
        <f t="shared" si="101"/>
        <v>5.6360596900000033</v>
      </c>
      <c r="BR121">
        <f t="shared" si="101"/>
        <v>11.457993259999999</v>
      </c>
      <c r="BS121">
        <f t="shared" si="101"/>
        <v>11.729811219999998</v>
      </c>
      <c r="BT121">
        <f t="shared" si="101"/>
        <v>11.853249859999998</v>
      </c>
      <c r="BU121">
        <f t="shared" si="101"/>
        <v>16.212220649999999</v>
      </c>
      <c r="BV121">
        <f t="shared" si="101"/>
        <v>-3.6261110099999954</v>
      </c>
      <c r="BW121">
        <f t="shared" si="101"/>
        <v>-1.6328374200000013</v>
      </c>
      <c r="BX121">
        <f t="shared" si="101"/>
        <v>3.2354709199999974</v>
      </c>
      <c r="BY121">
        <f t="shared" si="101"/>
        <v>-0.15423511999999562</v>
      </c>
      <c r="BZ121">
        <f t="shared" si="101"/>
        <v>0.72260577000000126</v>
      </c>
      <c r="CA121">
        <f t="shared" si="101"/>
        <v>-2.6109459400000006</v>
      </c>
      <c r="CB121">
        <f t="shared" si="101"/>
        <v>3.8690889999999953</v>
      </c>
      <c r="CC121">
        <f t="shared" si="101"/>
        <v>-3.9234426100000022</v>
      </c>
      <c r="CD121">
        <f t="shared" si="101"/>
        <v>3.104990210000004</v>
      </c>
      <c r="CE121">
        <f t="shared" si="101"/>
        <v>2.2355778599999994</v>
      </c>
      <c r="CF121">
        <f t="shared" si="101"/>
        <v>-0.51941352000000052</v>
      </c>
      <c r="CG121">
        <f t="shared" si="101"/>
        <v>-2.7304885900000002</v>
      </c>
      <c r="CH121">
        <f t="shared" si="101"/>
        <v>1.4278681000000049</v>
      </c>
      <c r="CI121">
        <f t="shared" si="101"/>
        <v>-1.2799963200000022</v>
      </c>
      <c r="CJ121">
        <f t="shared" si="101"/>
        <v>-7.2515876599999984</v>
      </c>
      <c r="CK121">
        <f t="shared" si="101"/>
        <v>0.33408834000000098</v>
      </c>
      <c r="CL121">
        <f t="shared" si="101"/>
        <v>0.9926669600000011</v>
      </c>
      <c r="CM121">
        <f t="shared" si="101"/>
        <v>1.1417682399999975</v>
      </c>
      <c r="CN121">
        <f t="shared" si="101"/>
        <v>2.4245318999999981</v>
      </c>
      <c r="CO121">
        <f t="shared" si="101"/>
        <v>3.8447732400000021</v>
      </c>
      <c r="CP121">
        <f t="shared" si="101"/>
        <v>5.6362605500000029</v>
      </c>
      <c r="CQ121">
        <f t="shared" si="101"/>
        <v>5.8481940599999973</v>
      </c>
      <c r="CR121">
        <f t="shared" si="101"/>
        <v>8.942363499999999</v>
      </c>
      <c r="CS121">
        <f t="shared" si="101"/>
        <v>7.7187155300000008</v>
      </c>
    </row>
    <row r="122" spans="1:98" x14ac:dyDescent="0.25">
      <c r="A122" t="s">
        <v>71</v>
      </c>
      <c r="B122">
        <f t="shared" ref="B122:AG122" si="102">B31-B33</f>
        <v>15.091181550000002</v>
      </c>
      <c r="C122">
        <f t="shared" si="102"/>
        <v>-8.0854755500000017</v>
      </c>
      <c r="D122">
        <f t="shared" si="102"/>
        <v>-18.287091949999997</v>
      </c>
      <c r="E122">
        <f t="shared" si="102"/>
        <v>-28.639412679999996</v>
      </c>
      <c r="F122">
        <f t="shared" si="102"/>
        <v>-0.17703416000000161</v>
      </c>
      <c r="G122">
        <f t="shared" si="102"/>
        <v>10.84875735</v>
      </c>
      <c r="H122">
        <f t="shared" si="102"/>
        <v>8.5519424600000029</v>
      </c>
      <c r="I122">
        <f t="shared" si="102"/>
        <v>-7.7812779799999987</v>
      </c>
      <c r="J122">
        <f t="shared" si="102"/>
        <v>-2.8260970800000003</v>
      </c>
      <c r="K122">
        <f t="shared" si="102"/>
        <v>4.9529673100000018</v>
      </c>
      <c r="L122">
        <f t="shared" si="102"/>
        <v>4.1016668299999992</v>
      </c>
      <c r="M122">
        <f t="shared" si="102"/>
        <v>-5.2526910799999982</v>
      </c>
      <c r="N122">
        <f t="shared" si="102"/>
        <v>0.48282796999999888</v>
      </c>
      <c r="O122">
        <f t="shared" si="102"/>
        <v>4.4814257899999994</v>
      </c>
      <c r="P122">
        <f t="shared" si="102"/>
        <v>-9.959326830000002</v>
      </c>
      <c r="Q122">
        <f t="shared" si="102"/>
        <v>0.13308390000000259</v>
      </c>
      <c r="R122">
        <f t="shared" si="102"/>
        <v>1.0522991099999999</v>
      </c>
      <c r="S122">
        <f t="shared" si="102"/>
        <v>-3.6621901199999982</v>
      </c>
      <c r="T122">
        <f t="shared" si="102"/>
        <v>2.6370595899999998</v>
      </c>
      <c r="U122">
        <f t="shared" si="102"/>
        <v>-5.3770291700000001</v>
      </c>
      <c r="V122">
        <f t="shared" si="102"/>
        <v>0.78288348000000241</v>
      </c>
      <c r="W122">
        <f t="shared" si="102"/>
        <v>-1.9122133800000043</v>
      </c>
      <c r="X122">
        <f t="shared" si="102"/>
        <v>-1.9440905199999996</v>
      </c>
      <c r="Y122">
        <f t="shared" si="102"/>
        <v>-7.1173984399999988</v>
      </c>
      <c r="Z122">
        <f t="shared" si="102"/>
        <v>4.8960470800000024</v>
      </c>
      <c r="AA122">
        <f t="shared" si="102"/>
        <v>13.228940040000005</v>
      </c>
      <c r="AB122">
        <f t="shared" si="102"/>
        <v>15.472375919999998</v>
      </c>
      <c r="AC122">
        <f t="shared" si="102"/>
        <v>-10.338505579999996</v>
      </c>
      <c r="AD122">
        <f t="shared" si="102"/>
        <v>3.6877122500000041</v>
      </c>
      <c r="AE122">
        <f t="shared" si="102"/>
        <v>9.4944580599999995</v>
      </c>
      <c r="AF122">
        <f t="shared" si="102"/>
        <v>9.8371668099999994</v>
      </c>
      <c r="AG122">
        <f t="shared" si="102"/>
        <v>-2.2215058299999981</v>
      </c>
      <c r="AH122">
        <f t="shared" ref="AH122:BM122" si="103">AH31-AH33</f>
        <v>19.289335559999998</v>
      </c>
      <c r="AI122">
        <f t="shared" si="103"/>
        <v>3.7549012099999999</v>
      </c>
      <c r="AJ122">
        <f t="shared" si="103"/>
        <v>14.24531683</v>
      </c>
      <c r="AK122">
        <f t="shared" si="103"/>
        <v>5.4819934000000003</v>
      </c>
      <c r="AL122">
        <f t="shared" si="103"/>
        <v>0.62073387999999596</v>
      </c>
      <c r="AM122">
        <f t="shared" si="103"/>
        <v>10.941195030000003</v>
      </c>
      <c r="AN122">
        <f t="shared" si="103"/>
        <v>9.824929019999999</v>
      </c>
      <c r="AO122">
        <f t="shared" si="103"/>
        <v>14.322599000000004</v>
      </c>
      <c r="AP122">
        <f t="shared" si="103"/>
        <v>13.16712317</v>
      </c>
      <c r="AQ122">
        <f t="shared" si="103"/>
        <v>9.7890967900000021</v>
      </c>
      <c r="AR122">
        <f t="shared" si="103"/>
        <v>9.5760825300000008</v>
      </c>
      <c r="AS122">
        <f t="shared" si="103"/>
        <v>12.472309389999999</v>
      </c>
      <c r="AT122">
        <f t="shared" si="103"/>
        <v>14.343865340000004</v>
      </c>
      <c r="AU122">
        <f t="shared" si="103"/>
        <v>15.185116360000002</v>
      </c>
      <c r="AV122">
        <f t="shared" si="103"/>
        <v>11.608429740000002</v>
      </c>
      <c r="AW122">
        <f t="shared" si="103"/>
        <v>16.500960769999999</v>
      </c>
      <c r="AX122">
        <f t="shared" si="103"/>
        <v>-2.888898079999997</v>
      </c>
      <c r="AY122">
        <f t="shared" si="103"/>
        <v>-6.3198470400000062</v>
      </c>
      <c r="AZ122">
        <f t="shared" si="103"/>
        <v>-5.7726103600000016</v>
      </c>
      <c r="BA122">
        <f t="shared" si="103"/>
        <v>2.065686079999999</v>
      </c>
      <c r="BB122">
        <f t="shared" si="103"/>
        <v>-7.1463300200000006</v>
      </c>
      <c r="BC122">
        <f t="shared" si="103"/>
        <v>-6.8905195299999988</v>
      </c>
      <c r="BD122">
        <f t="shared" si="103"/>
        <v>-9.5309571899999952</v>
      </c>
      <c r="BE122">
        <f t="shared" si="103"/>
        <v>-4.6541404499999999</v>
      </c>
      <c r="BF122">
        <f t="shared" si="103"/>
        <v>1.265737399999999</v>
      </c>
      <c r="BG122">
        <f t="shared" si="103"/>
        <v>-4.6427931399999949</v>
      </c>
      <c r="BH122">
        <f t="shared" si="103"/>
        <v>-8.7245849100000044</v>
      </c>
      <c r="BI122">
        <f t="shared" si="103"/>
        <v>-3.7093673099999975</v>
      </c>
      <c r="BJ122">
        <f t="shared" si="103"/>
        <v>-3.8041322399999942</v>
      </c>
      <c r="BK122">
        <f t="shared" si="103"/>
        <v>-0.60558324000000141</v>
      </c>
      <c r="BL122">
        <f t="shared" si="103"/>
        <v>-0.81766884000000317</v>
      </c>
      <c r="BM122">
        <f t="shared" si="103"/>
        <v>-3.3877388800000006</v>
      </c>
      <c r="BN122">
        <f t="shared" ref="BN122:CS122" si="104">BN31-BN33</f>
        <v>6.0923044900000001</v>
      </c>
      <c r="BO122">
        <f t="shared" si="104"/>
        <v>8.5091302000000013</v>
      </c>
      <c r="BP122">
        <f t="shared" si="104"/>
        <v>8.6238116299999987</v>
      </c>
      <c r="BQ122">
        <f t="shared" si="104"/>
        <v>1.5164213400000008</v>
      </c>
      <c r="BR122">
        <f t="shared" si="104"/>
        <v>11.853873270000001</v>
      </c>
      <c r="BS122">
        <f t="shared" si="104"/>
        <v>12.151611160000002</v>
      </c>
      <c r="BT122">
        <f t="shared" si="104"/>
        <v>10.562446940000001</v>
      </c>
      <c r="BU122">
        <f t="shared" si="104"/>
        <v>11.626869810000002</v>
      </c>
      <c r="BV122">
        <f t="shared" si="104"/>
        <v>-2.0610001200000028</v>
      </c>
      <c r="BW122">
        <f t="shared" si="104"/>
        <v>-0.76330659999999995</v>
      </c>
      <c r="BX122">
        <f t="shared" si="104"/>
        <v>3.0074201099999982</v>
      </c>
      <c r="BY122">
        <f t="shared" si="104"/>
        <v>0.95167299999999955</v>
      </c>
      <c r="BZ122">
        <f t="shared" si="104"/>
        <v>1.5960460499999982</v>
      </c>
      <c r="CA122">
        <f t="shared" si="104"/>
        <v>-0.93625598999999937</v>
      </c>
      <c r="CB122">
        <f t="shared" si="104"/>
        <v>4.4763757400000017</v>
      </c>
      <c r="CC122">
        <f t="shared" si="104"/>
        <v>-4.6894728500000014</v>
      </c>
      <c r="CD122">
        <f t="shared" si="104"/>
        <v>3.5730417000000045</v>
      </c>
      <c r="CE122">
        <f t="shared" si="104"/>
        <v>-0.27704680000000081</v>
      </c>
      <c r="CF122">
        <f t="shared" si="104"/>
        <v>-0.61654427999999939</v>
      </c>
      <c r="CG122">
        <f t="shared" si="104"/>
        <v>-1.5163791700000004</v>
      </c>
      <c r="CH122">
        <f t="shared" si="104"/>
        <v>2.5737980100000044</v>
      </c>
      <c r="CI122">
        <f t="shared" si="104"/>
        <v>-0.2504164099999997</v>
      </c>
      <c r="CJ122">
        <f t="shared" si="104"/>
        <v>-6.8559106999999955</v>
      </c>
      <c r="CK122">
        <f t="shared" si="104"/>
        <v>-2.3799421800000005</v>
      </c>
      <c r="CL122">
        <f t="shared" si="104"/>
        <v>2.144736960000003</v>
      </c>
      <c r="CM122">
        <f t="shared" si="104"/>
        <v>2.2003416800000011</v>
      </c>
      <c r="CN122">
        <f t="shared" si="104"/>
        <v>0.52038991999999951</v>
      </c>
      <c r="CO122">
        <f t="shared" si="104"/>
        <v>-1.3574031899999994</v>
      </c>
      <c r="CP122">
        <f t="shared" si="104"/>
        <v>6.1896803700000014</v>
      </c>
      <c r="CQ122">
        <f t="shared" si="104"/>
        <v>7.4344039699999982</v>
      </c>
      <c r="CR122">
        <f t="shared" si="104"/>
        <v>6.9607755000000004</v>
      </c>
      <c r="CS122">
        <f t="shared" si="104"/>
        <v>7.1663595600000001</v>
      </c>
    </row>
    <row r="123" spans="1:98" x14ac:dyDescent="0.25">
      <c r="A123" s="44" t="s">
        <v>72</v>
      </c>
    </row>
    <row r="124" spans="1:98" x14ac:dyDescent="0.25">
      <c r="A124" t="s">
        <v>67</v>
      </c>
      <c r="B124">
        <f>B118^2</f>
        <v>331.26452750203333</v>
      </c>
      <c r="C124">
        <f t="shared" ref="C124:BN128" si="105">C118^2</f>
        <v>54.781242279655487</v>
      </c>
      <c r="D124">
        <f t="shared" si="105"/>
        <v>380.13813204898065</v>
      </c>
      <c r="E124">
        <f t="shared" si="105"/>
        <v>880.33543823480568</v>
      </c>
      <c r="F124">
        <f t="shared" si="105"/>
        <v>4.8765386733872695</v>
      </c>
      <c r="G124">
        <f t="shared" si="105"/>
        <v>155.58589815361032</v>
      </c>
      <c r="H124">
        <f t="shared" si="105"/>
        <v>84.157369265878842</v>
      </c>
      <c r="I124">
        <f t="shared" si="105"/>
        <v>209.39616902236168</v>
      </c>
      <c r="J124">
        <f t="shared" si="105"/>
        <v>0.48988375089564085</v>
      </c>
      <c r="K124">
        <f t="shared" si="105"/>
        <v>35.423893123898388</v>
      </c>
      <c r="L124">
        <f t="shared" si="105"/>
        <v>9.4041409286711612</v>
      </c>
      <c r="M124">
        <f t="shared" si="105"/>
        <v>101.53063309313059</v>
      </c>
      <c r="N124">
        <f t="shared" si="105"/>
        <v>0.82166614202231814</v>
      </c>
      <c r="O124">
        <f t="shared" si="105"/>
        <v>17.823897522161648</v>
      </c>
      <c r="P124">
        <f t="shared" si="105"/>
        <v>789.84868875739551</v>
      </c>
      <c r="Q124">
        <f t="shared" si="105"/>
        <v>5.8624705451153574</v>
      </c>
      <c r="R124">
        <f t="shared" si="105"/>
        <v>2.0301949862677828</v>
      </c>
      <c r="S124">
        <f t="shared" si="105"/>
        <v>90.191300877667516</v>
      </c>
      <c r="T124">
        <f t="shared" si="105"/>
        <v>2.7739914800135543</v>
      </c>
      <c r="U124">
        <f t="shared" si="105"/>
        <v>0.5934223289888062</v>
      </c>
      <c r="V124">
        <f t="shared" si="105"/>
        <v>0.10068151111225082</v>
      </c>
      <c r="W124">
        <f t="shared" si="105"/>
        <v>256.11851515346808</v>
      </c>
      <c r="X124">
        <f t="shared" si="105"/>
        <v>4.6573257309841196</v>
      </c>
      <c r="Y124">
        <f t="shared" si="105"/>
        <v>0.99303849798344901</v>
      </c>
      <c r="Z124">
        <f t="shared" si="105"/>
        <v>2.9874023379871253</v>
      </c>
      <c r="AA124">
        <f t="shared" si="105"/>
        <v>2.3475663593289697E-4</v>
      </c>
      <c r="AB124">
        <f t="shared" si="105"/>
        <v>8.0274768617088519</v>
      </c>
      <c r="AC124">
        <f t="shared" si="105"/>
        <v>26.370155589936495</v>
      </c>
      <c r="AD124">
        <f t="shared" si="105"/>
        <v>10.479343999198605</v>
      </c>
      <c r="AE124">
        <f t="shared" si="105"/>
        <v>24.071892240653547</v>
      </c>
      <c r="AF124">
        <f t="shared" si="105"/>
        <v>1.8269894864130574</v>
      </c>
      <c r="AG124">
        <f t="shared" si="105"/>
        <v>18.213119212732941</v>
      </c>
      <c r="AH124">
        <f t="shared" si="105"/>
        <v>4.3124449865289938</v>
      </c>
      <c r="AI124">
        <f t="shared" si="105"/>
        <v>56.127652051431362</v>
      </c>
      <c r="AJ124">
        <f t="shared" si="105"/>
        <v>13.26295233427234</v>
      </c>
      <c r="AK124">
        <f t="shared" si="105"/>
        <v>5.6299463114456136</v>
      </c>
      <c r="AL124">
        <f t="shared" si="105"/>
        <v>0.16647310668454635</v>
      </c>
      <c r="AM124">
        <f t="shared" si="105"/>
        <v>3.5574940723145603</v>
      </c>
      <c r="AN124">
        <f t="shared" si="105"/>
        <v>16.833274320555034</v>
      </c>
      <c r="AO124">
        <f t="shared" si="105"/>
        <v>7.4711939131183112</v>
      </c>
      <c r="AP124">
        <f t="shared" si="105"/>
        <v>42.034176027453604</v>
      </c>
      <c r="AQ124">
        <f t="shared" si="105"/>
        <v>6.0548508836716284</v>
      </c>
      <c r="AR124">
        <f t="shared" si="105"/>
        <v>0.6171903625823274</v>
      </c>
      <c r="AS124">
        <f t="shared" si="105"/>
        <v>23.134431441084907</v>
      </c>
      <c r="AT124">
        <f t="shared" si="105"/>
        <v>39.57725197321934</v>
      </c>
      <c r="AU124">
        <f t="shared" si="105"/>
        <v>32.598650375338934</v>
      </c>
      <c r="AV124">
        <f t="shared" si="105"/>
        <v>16.87478416002827</v>
      </c>
      <c r="AW124">
        <f t="shared" si="105"/>
        <v>2.4636166606847412</v>
      </c>
      <c r="AX124">
        <f t="shared" si="105"/>
        <v>9.2243838110923555</v>
      </c>
      <c r="AY124">
        <f t="shared" si="105"/>
        <v>3.4133370601283017</v>
      </c>
      <c r="AZ124">
        <f t="shared" si="105"/>
        <v>8.6568008147438906</v>
      </c>
      <c r="BA124">
        <f t="shared" si="105"/>
        <v>14.718662732702118</v>
      </c>
      <c r="BB124">
        <f t="shared" si="105"/>
        <v>65.432055115688769</v>
      </c>
      <c r="BC124">
        <f t="shared" si="105"/>
        <v>1.7333048767471413</v>
      </c>
      <c r="BD124">
        <f t="shared" si="105"/>
        <v>16.614485557655996</v>
      </c>
      <c r="BE124">
        <f t="shared" si="105"/>
        <v>7.8339031217903337</v>
      </c>
      <c r="BF124">
        <f t="shared" si="105"/>
        <v>2.9163333850289948</v>
      </c>
      <c r="BG124">
        <f t="shared" si="105"/>
        <v>0.97991430459656592</v>
      </c>
      <c r="BH124">
        <f t="shared" si="105"/>
        <v>30.150524105351462</v>
      </c>
      <c r="BI124">
        <f t="shared" si="105"/>
        <v>1.2368728180166626</v>
      </c>
      <c r="BJ124">
        <f t="shared" si="105"/>
        <v>1.2204008431836579</v>
      </c>
      <c r="BK124">
        <f t="shared" si="105"/>
        <v>11.870882179342946</v>
      </c>
      <c r="BL124">
        <f t="shared" si="105"/>
        <v>1.1928365102872998</v>
      </c>
      <c r="BM124">
        <f t="shared" si="105"/>
        <v>9.8521348703782916</v>
      </c>
      <c r="BN124">
        <f t="shared" si="105"/>
        <v>63.616162843870839</v>
      </c>
      <c r="BO124">
        <f t="shared" ref="BO124:CS128" si="106">BO118^2</f>
        <v>49.378407023384852</v>
      </c>
      <c r="BP124">
        <f t="shared" si="106"/>
        <v>33.099495493299202</v>
      </c>
      <c r="BQ124">
        <f t="shared" si="106"/>
        <v>6.0110877714339246</v>
      </c>
      <c r="BR124">
        <f t="shared" si="106"/>
        <v>95.625825571331418</v>
      </c>
      <c r="BS124">
        <f t="shared" si="106"/>
        <v>103.61473214149422</v>
      </c>
      <c r="BT124">
        <f t="shared" si="106"/>
        <v>24.153753955093727</v>
      </c>
      <c r="BU124">
        <f t="shared" si="106"/>
        <v>94.432587418977619</v>
      </c>
      <c r="BV124">
        <f t="shared" si="106"/>
        <v>8.5908978196247734</v>
      </c>
      <c r="BW124">
        <f t="shared" si="106"/>
        <v>0.45137990978448839</v>
      </c>
      <c r="BX124">
        <f t="shared" si="106"/>
        <v>2.7330270255228379</v>
      </c>
      <c r="BY124">
        <f t="shared" si="106"/>
        <v>8.5179238875780658</v>
      </c>
      <c r="BZ124">
        <f t="shared" si="106"/>
        <v>2.7964001627604134</v>
      </c>
      <c r="CA124">
        <f t="shared" si="106"/>
        <v>5.7795121765945187E-2</v>
      </c>
      <c r="CB124">
        <f t="shared" si="106"/>
        <v>19.508516750570536</v>
      </c>
      <c r="CC124">
        <f t="shared" si="106"/>
        <v>1.7742200306422153</v>
      </c>
      <c r="CD124">
        <f t="shared" si="106"/>
        <v>11.159017749734556</v>
      </c>
      <c r="CE124">
        <f t="shared" si="106"/>
        <v>0.47597153066760567</v>
      </c>
      <c r="CF124">
        <f t="shared" si="106"/>
        <v>1.0529749976284914</v>
      </c>
      <c r="CG124">
        <f t="shared" si="106"/>
        <v>4.7926267494465612E-5</v>
      </c>
      <c r="CH124">
        <f t="shared" si="106"/>
        <v>4.7047251513518722</v>
      </c>
      <c r="CI124">
        <f t="shared" si="106"/>
        <v>0.21532716336761532</v>
      </c>
      <c r="CJ124">
        <f t="shared" si="106"/>
        <v>4.4858850288846446</v>
      </c>
      <c r="CK124">
        <f t="shared" si="106"/>
        <v>1.545808118740305</v>
      </c>
      <c r="CL124">
        <f t="shared" si="106"/>
        <v>22.053043671826309</v>
      </c>
      <c r="CM124">
        <f t="shared" si="106"/>
        <v>12.455758520664588</v>
      </c>
      <c r="CN124">
        <f t="shared" si="106"/>
        <v>1.0438196012900114</v>
      </c>
      <c r="CO124">
        <f t="shared" si="106"/>
        <v>4.6606837101951903</v>
      </c>
      <c r="CP124">
        <f t="shared" si="106"/>
        <v>27.492408397590552</v>
      </c>
      <c r="CQ124">
        <f t="shared" si="106"/>
        <v>12.982852280946615</v>
      </c>
      <c r="CR124">
        <f t="shared" si="106"/>
        <v>23.885519873768498</v>
      </c>
      <c r="CS124">
        <f t="shared" si="106"/>
        <v>86.303506741619529</v>
      </c>
    </row>
    <row r="125" spans="1:98" x14ac:dyDescent="0.25">
      <c r="A125" t="s">
        <v>68</v>
      </c>
      <c r="B125">
        <f t="shared" ref="B125:Q128" si="107">B119^2</f>
        <v>229.83141025832205</v>
      </c>
      <c r="C125">
        <f t="shared" si="107"/>
        <v>81.609640547097499</v>
      </c>
      <c r="D125">
        <f t="shared" si="107"/>
        <v>233.30703813917489</v>
      </c>
      <c r="E125">
        <f t="shared" si="107"/>
        <v>600.13914310886105</v>
      </c>
      <c r="F125">
        <f t="shared" si="107"/>
        <v>4.1449568093389531E-2</v>
      </c>
      <c r="G125">
        <f t="shared" si="107"/>
        <v>107.4582589696769</v>
      </c>
      <c r="H125">
        <f t="shared" si="107"/>
        <v>61.651744404831767</v>
      </c>
      <c r="I125">
        <f t="shared" si="107"/>
        <v>105.83035103955289</v>
      </c>
      <c r="J125">
        <f t="shared" si="107"/>
        <v>11.664731812996344</v>
      </c>
      <c r="K125">
        <f t="shared" si="107"/>
        <v>19.4966172010968</v>
      </c>
      <c r="L125">
        <f t="shared" si="107"/>
        <v>10.36928320040737</v>
      </c>
      <c r="M125">
        <f t="shared" si="107"/>
        <v>66.394973293484512</v>
      </c>
      <c r="N125">
        <f t="shared" si="107"/>
        <v>2.565225981763633E-3</v>
      </c>
      <c r="O125">
        <f t="shared" si="107"/>
        <v>15.49607783470351</v>
      </c>
      <c r="P125">
        <f t="shared" si="107"/>
        <v>236.20053044671488</v>
      </c>
      <c r="Q125">
        <f t="shared" si="107"/>
        <v>2.432776670448503</v>
      </c>
      <c r="R125">
        <f t="shared" si="105"/>
        <v>0.28942171646890313</v>
      </c>
      <c r="S125">
        <f t="shared" si="105"/>
        <v>33.935868751080967</v>
      </c>
      <c r="T125">
        <f t="shared" si="105"/>
        <v>1.9984922733441515</v>
      </c>
      <c r="U125">
        <f t="shared" si="105"/>
        <v>42.288477706568756</v>
      </c>
      <c r="V125">
        <f t="shared" si="105"/>
        <v>1.8641778918008307E-4</v>
      </c>
      <c r="W125">
        <f t="shared" si="105"/>
        <v>46.291875149104357</v>
      </c>
      <c r="X125">
        <f t="shared" si="105"/>
        <v>12.971669793825777</v>
      </c>
      <c r="Y125">
        <f t="shared" si="105"/>
        <v>80.24250994990949</v>
      </c>
      <c r="Z125">
        <f t="shared" si="105"/>
        <v>118.85242745907165</v>
      </c>
      <c r="AA125">
        <f t="shared" si="105"/>
        <v>268.44332004991514</v>
      </c>
      <c r="AB125">
        <f t="shared" si="105"/>
        <v>337.27513753381118</v>
      </c>
      <c r="AC125">
        <f t="shared" si="105"/>
        <v>83.260481134445044</v>
      </c>
      <c r="AD125">
        <f t="shared" si="105"/>
        <v>97.231870368345199</v>
      </c>
      <c r="AE125">
        <f t="shared" si="105"/>
        <v>161.82277040241081</v>
      </c>
      <c r="AF125">
        <f t="shared" si="105"/>
        <v>167.04649076886344</v>
      </c>
      <c r="AG125">
        <f t="shared" si="105"/>
        <v>496.5848979944389</v>
      </c>
      <c r="AH125">
        <f t="shared" si="105"/>
        <v>421.37642519898918</v>
      </c>
      <c r="AI125">
        <f t="shared" si="105"/>
        <v>41.062221649797586</v>
      </c>
      <c r="AJ125">
        <f t="shared" si="105"/>
        <v>324.22024257536441</v>
      </c>
      <c r="AK125">
        <f t="shared" si="105"/>
        <v>21.781667089188886</v>
      </c>
      <c r="AL125">
        <f t="shared" si="105"/>
        <v>10.650261634903284</v>
      </c>
      <c r="AM125">
        <f t="shared" si="105"/>
        <v>102.37483441966413</v>
      </c>
      <c r="AN125">
        <f t="shared" si="105"/>
        <v>63.293941991885966</v>
      </c>
      <c r="AO125">
        <f t="shared" si="105"/>
        <v>172.97086855584746</v>
      </c>
      <c r="AP125">
        <f t="shared" si="105"/>
        <v>174.14294494315234</v>
      </c>
      <c r="AQ125">
        <f t="shared" si="105"/>
        <v>77.249276727636868</v>
      </c>
      <c r="AR125">
        <f t="shared" si="105"/>
        <v>63.768889019306265</v>
      </c>
      <c r="AS125">
        <f t="shared" si="105"/>
        <v>126.26206433143398</v>
      </c>
      <c r="AT125">
        <f t="shared" si="105"/>
        <v>192.44418287173448</v>
      </c>
      <c r="AU125">
        <f t="shared" si="105"/>
        <v>199.46439267682635</v>
      </c>
      <c r="AV125">
        <f t="shared" si="105"/>
        <v>92.927658128544479</v>
      </c>
      <c r="AW125">
        <f t="shared" si="105"/>
        <v>99.094095403826941</v>
      </c>
      <c r="AX125">
        <f t="shared" si="105"/>
        <v>28.787781138285208</v>
      </c>
      <c r="AY125">
        <f t="shared" si="105"/>
        <v>70.686210611784361</v>
      </c>
      <c r="AZ125">
        <f t="shared" si="105"/>
        <v>41.034667725762183</v>
      </c>
      <c r="BA125">
        <f t="shared" si="105"/>
        <v>3.3452925048382474</v>
      </c>
      <c r="BB125">
        <f t="shared" si="105"/>
        <v>69.757408036267208</v>
      </c>
      <c r="BC125">
        <f t="shared" si="105"/>
        <v>71.78036766490996</v>
      </c>
      <c r="BD125">
        <f t="shared" si="105"/>
        <v>96.524533792593758</v>
      </c>
      <c r="BE125">
        <f t="shared" si="105"/>
        <v>32.615526939440258</v>
      </c>
      <c r="BF125">
        <f t="shared" si="105"/>
        <v>3.2656732612404191</v>
      </c>
      <c r="BG125">
        <f t="shared" si="105"/>
        <v>31.288522727121066</v>
      </c>
      <c r="BH125">
        <f t="shared" si="105"/>
        <v>80.339413335759915</v>
      </c>
      <c r="BI125">
        <f t="shared" si="105"/>
        <v>17.696474059896364</v>
      </c>
      <c r="BJ125">
        <f t="shared" si="105"/>
        <v>18.998978605659978</v>
      </c>
      <c r="BK125">
        <f t="shared" si="105"/>
        <v>0.22638900867653269</v>
      </c>
      <c r="BL125">
        <f t="shared" si="105"/>
        <v>3.2280903925090114</v>
      </c>
      <c r="BM125">
        <f t="shared" si="105"/>
        <v>25.631831445963222</v>
      </c>
      <c r="BN125">
        <f t="shared" si="105"/>
        <v>37.861923157538477</v>
      </c>
      <c r="BO125">
        <f t="shared" si="106"/>
        <v>74.237182311796033</v>
      </c>
      <c r="BP125">
        <f t="shared" si="106"/>
        <v>72.919159629351938</v>
      </c>
      <c r="BQ125">
        <f t="shared" si="106"/>
        <v>0.40689257840494009</v>
      </c>
      <c r="BR125">
        <f t="shared" si="106"/>
        <v>141.53345312509455</v>
      </c>
      <c r="BS125">
        <f t="shared" si="106"/>
        <v>150.35887986139201</v>
      </c>
      <c r="BT125">
        <f t="shared" si="106"/>
        <v>112.80557599948939</v>
      </c>
      <c r="BU125">
        <f t="shared" si="106"/>
        <v>123.56056078440371</v>
      </c>
      <c r="BV125">
        <f t="shared" si="106"/>
        <v>13.297181770206008</v>
      </c>
      <c r="BW125">
        <f t="shared" si="106"/>
        <v>1.8701818980104821</v>
      </c>
      <c r="BX125">
        <f t="shared" si="106"/>
        <v>10.803449448446415</v>
      </c>
      <c r="BY125">
        <f t="shared" si="106"/>
        <v>0.29069671900248084</v>
      </c>
      <c r="BZ125">
        <f t="shared" si="106"/>
        <v>0.89252580738050535</v>
      </c>
      <c r="CA125">
        <f t="shared" si="106"/>
        <v>6.4298555819416796</v>
      </c>
      <c r="CB125">
        <f t="shared" si="106"/>
        <v>13.310644445707853</v>
      </c>
      <c r="CC125">
        <f t="shared" si="106"/>
        <v>53.367743549903238</v>
      </c>
      <c r="CD125">
        <f t="shared" si="106"/>
        <v>2.5691653728690205</v>
      </c>
      <c r="CE125">
        <f t="shared" si="106"/>
        <v>8.4402851198369202</v>
      </c>
      <c r="CF125">
        <f t="shared" si="106"/>
        <v>7.8655247655573968</v>
      </c>
      <c r="CG125">
        <f t="shared" si="106"/>
        <v>10.274904701998599</v>
      </c>
      <c r="CH125">
        <f t="shared" si="106"/>
        <v>0.63350795556634354</v>
      </c>
      <c r="CI125">
        <f t="shared" si="106"/>
        <v>3.5515529001632267</v>
      </c>
      <c r="CJ125">
        <f t="shared" si="106"/>
        <v>59.798062861805363</v>
      </c>
      <c r="CK125">
        <f t="shared" si="106"/>
        <v>7.4162114208273735</v>
      </c>
      <c r="CL125">
        <f t="shared" si="106"/>
        <v>0.87933190777446313</v>
      </c>
      <c r="CM125">
        <f t="shared" si="106"/>
        <v>1.124981965073786</v>
      </c>
      <c r="CN125">
        <f t="shared" si="106"/>
        <v>8.2237078783208517E-2</v>
      </c>
      <c r="CO125">
        <f t="shared" si="106"/>
        <v>6.1224238078372881</v>
      </c>
      <c r="CP125">
        <f t="shared" si="106"/>
        <v>24.668112565358154</v>
      </c>
      <c r="CQ125">
        <f t="shared" si="106"/>
        <v>45.506815349288551</v>
      </c>
      <c r="CR125">
        <f t="shared" si="106"/>
        <v>29.166863911872969</v>
      </c>
      <c r="CS125">
        <f t="shared" si="106"/>
        <v>42.069228188371397</v>
      </c>
    </row>
    <row r="126" spans="1:98" x14ac:dyDescent="0.25">
      <c r="A126" t="s">
        <v>69</v>
      </c>
      <c r="B126">
        <f t="shared" si="107"/>
        <v>305.21318782287881</v>
      </c>
      <c r="C126">
        <f t="shared" si="107"/>
        <v>6.2346048920680355</v>
      </c>
      <c r="D126">
        <f t="shared" si="107"/>
        <v>430.34178937686761</v>
      </c>
      <c r="E126">
        <f t="shared" si="107"/>
        <v>953.61556224899573</v>
      </c>
      <c r="F126">
        <f t="shared" si="107"/>
        <v>2.588619704993433</v>
      </c>
      <c r="G126">
        <f t="shared" si="107"/>
        <v>130.57285018729098</v>
      </c>
      <c r="H126">
        <f t="shared" si="107"/>
        <v>87.825432843423485</v>
      </c>
      <c r="I126">
        <f t="shared" si="107"/>
        <v>250.2166224208984</v>
      </c>
      <c r="J126">
        <f t="shared" si="107"/>
        <v>1.9672500401033484</v>
      </c>
      <c r="K126">
        <f t="shared" si="107"/>
        <v>28.432439169227592</v>
      </c>
      <c r="L126">
        <f t="shared" si="107"/>
        <v>94.103061697279074</v>
      </c>
      <c r="M126">
        <f t="shared" si="107"/>
        <v>122.90606675843678</v>
      </c>
      <c r="N126">
        <f t="shared" si="107"/>
        <v>4.2815075277442209E-2</v>
      </c>
      <c r="O126">
        <f t="shared" si="107"/>
        <v>12.279741710554141</v>
      </c>
      <c r="P126">
        <f t="shared" si="107"/>
        <v>306.47616554038592</v>
      </c>
      <c r="Q126">
        <f t="shared" si="107"/>
        <v>2248.3174802183462</v>
      </c>
      <c r="R126">
        <f t="shared" si="105"/>
        <v>0.34114843010155599</v>
      </c>
      <c r="S126">
        <f t="shared" si="105"/>
        <v>121.62862218438848</v>
      </c>
      <c r="T126">
        <f t="shared" si="105"/>
        <v>1761.6149983808698</v>
      </c>
      <c r="U126">
        <f t="shared" si="105"/>
        <v>1.3011030227205453</v>
      </c>
      <c r="V126">
        <f t="shared" si="105"/>
        <v>1.9770179405861347E-2</v>
      </c>
      <c r="W126">
        <f t="shared" si="105"/>
        <v>110.23689974917643</v>
      </c>
      <c r="X126">
        <f t="shared" si="105"/>
        <v>2.536132467622652</v>
      </c>
      <c r="Y126">
        <f t="shared" si="105"/>
        <v>0.38810812978056347</v>
      </c>
      <c r="Z126">
        <f t="shared" si="105"/>
        <v>4.9934674165298292</v>
      </c>
      <c r="AA126">
        <f t="shared" si="105"/>
        <v>11.626023198138515</v>
      </c>
      <c r="AB126">
        <f t="shared" si="105"/>
        <v>3.4852093095245311</v>
      </c>
      <c r="AC126">
        <f t="shared" si="105"/>
        <v>97.648356165286117</v>
      </c>
      <c r="AD126">
        <f t="shared" si="105"/>
        <v>5.532070475812457</v>
      </c>
      <c r="AE126">
        <f t="shared" si="105"/>
        <v>17.380690239240224</v>
      </c>
      <c r="AF126">
        <f t="shared" si="105"/>
        <v>5.4862957420264036E-2</v>
      </c>
      <c r="AG126">
        <f t="shared" si="105"/>
        <v>47.545059763803053</v>
      </c>
      <c r="AH126">
        <f t="shared" si="105"/>
        <v>13.722413773819532</v>
      </c>
      <c r="AI126">
        <f t="shared" si="105"/>
        <v>50.354089805230913</v>
      </c>
      <c r="AJ126">
        <f t="shared" si="105"/>
        <v>22.252073108770283</v>
      </c>
      <c r="AK126">
        <f t="shared" si="105"/>
        <v>0.45507446090687903</v>
      </c>
      <c r="AL126">
        <f t="shared" si="105"/>
        <v>0.1691714904333467</v>
      </c>
      <c r="AM126">
        <f t="shared" si="105"/>
        <v>4.7302909693967008</v>
      </c>
      <c r="AN126">
        <f t="shared" si="105"/>
        <v>19.613923995121013</v>
      </c>
      <c r="AO126">
        <f t="shared" si="105"/>
        <v>0.6716434841084159</v>
      </c>
      <c r="AP126">
        <f t="shared" si="105"/>
        <v>59.707330292588459</v>
      </c>
      <c r="AQ126">
        <f t="shared" si="105"/>
        <v>2.77525556169063</v>
      </c>
      <c r="AR126">
        <f t="shared" si="105"/>
        <v>0.42233604690877741</v>
      </c>
      <c r="AS126">
        <f t="shared" si="105"/>
        <v>8.8242068108592164</v>
      </c>
      <c r="AT126">
        <f t="shared" si="105"/>
        <v>54.85296951459447</v>
      </c>
      <c r="AU126">
        <f t="shared" si="105"/>
        <v>24.529867178429686</v>
      </c>
      <c r="AV126">
        <f t="shared" si="105"/>
        <v>10.52868790774836</v>
      </c>
      <c r="AW126">
        <f t="shared" si="105"/>
        <v>8.9582369613859782</v>
      </c>
      <c r="AX126">
        <f t="shared" si="105"/>
        <v>5.2531140125906051</v>
      </c>
      <c r="AY126">
        <f t="shared" si="105"/>
        <v>9.6495258239991909E-3</v>
      </c>
      <c r="AZ126">
        <f t="shared" si="105"/>
        <v>44.852677103071642</v>
      </c>
      <c r="BA126">
        <f t="shared" si="105"/>
        <v>1.3586024025928201</v>
      </c>
      <c r="BB126">
        <f t="shared" si="105"/>
        <v>106.08893024469671</v>
      </c>
      <c r="BC126">
        <f t="shared" si="105"/>
        <v>10.710695805673614</v>
      </c>
      <c r="BD126">
        <f t="shared" si="105"/>
        <v>38.069355594163099</v>
      </c>
      <c r="BE126">
        <f t="shared" si="105"/>
        <v>39.826840975286146</v>
      </c>
      <c r="BF126">
        <f t="shared" si="105"/>
        <v>1.5210974129197279</v>
      </c>
      <c r="BG126">
        <f t="shared" si="105"/>
        <v>4.5587630358759981</v>
      </c>
      <c r="BH126">
        <f t="shared" si="105"/>
        <v>67.348598365543936</v>
      </c>
      <c r="BI126">
        <f t="shared" si="105"/>
        <v>16.455741910340056</v>
      </c>
      <c r="BJ126">
        <f t="shared" si="105"/>
        <v>8.994747166675357E-2</v>
      </c>
      <c r="BK126">
        <f t="shared" si="105"/>
        <v>7.2331126329914106</v>
      </c>
      <c r="BL126">
        <f t="shared" si="105"/>
        <v>1.1965284525999291</v>
      </c>
      <c r="BM126">
        <f t="shared" si="105"/>
        <v>6.0884285822192536</v>
      </c>
      <c r="BN126">
        <f t="shared" si="105"/>
        <v>55.083918875435096</v>
      </c>
      <c r="BO126">
        <f t="shared" si="106"/>
        <v>47.676448917397217</v>
      </c>
      <c r="BP126">
        <f t="shared" si="106"/>
        <v>81.399871254918821</v>
      </c>
      <c r="BQ126">
        <f t="shared" si="106"/>
        <v>69.980462585142732</v>
      </c>
      <c r="BR126">
        <f t="shared" si="106"/>
        <v>90.233392864050799</v>
      </c>
      <c r="BS126">
        <f t="shared" si="106"/>
        <v>128.15777483234967</v>
      </c>
      <c r="BT126">
        <f t="shared" si="106"/>
        <v>121.88095173206209</v>
      </c>
      <c r="BU126">
        <f t="shared" si="106"/>
        <v>291.5096967663905</v>
      </c>
      <c r="BV126">
        <f t="shared" si="106"/>
        <v>18.329988733860063</v>
      </c>
      <c r="BW126">
        <f t="shared" si="106"/>
        <v>2.8502832468296706</v>
      </c>
      <c r="BX126">
        <f t="shared" si="106"/>
        <v>0.52604249436914052</v>
      </c>
      <c r="BY126">
        <f t="shared" si="106"/>
        <v>3.2758426230552069</v>
      </c>
      <c r="BZ126">
        <f t="shared" si="106"/>
        <v>0.83710420605730984</v>
      </c>
      <c r="CA126">
        <f t="shared" si="106"/>
        <v>67.065388726650568</v>
      </c>
      <c r="CB126">
        <f t="shared" si="106"/>
        <v>8.8018116934968749</v>
      </c>
      <c r="CC126">
        <f t="shared" si="106"/>
        <v>5.142982152847516E-2</v>
      </c>
      <c r="CD126">
        <f t="shared" si="106"/>
        <v>12.718768870046876</v>
      </c>
      <c r="CE126">
        <f t="shared" si="106"/>
        <v>32.361271964973866</v>
      </c>
      <c r="CF126">
        <f t="shared" si="106"/>
        <v>23.159523603070404</v>
      </c>
      <c r="CG126">
        <f t="shared" si="106"/>
        <v>7.5944492929520724</v>
      </c>
      <c r="CH126">
        <f t="shared" si="106"/>
        <v>15.069629978754177</v>
      </c>
      <c r="CI126">
        <f t="shared" si="106"/>
        <v>3.129029816582825</v>
      </c>
      <c r="CJ126">
        <f t="shared" si="106"/>
        <v>16.580250955046299</v>
      </c>
      <c r="CK126">
        <f t="shared" si="106"/>
        <v>18.447190959173277</v>
      </c>
      <c r="CL126">
        <f t="shared" si="106"/>
        <v>0.50990577626899625</v>
      </c>
      <c r="CM126">
        <f t="shared" si="106"/>
        <v>1.6903426713686087</v>
      </c>
      <c r="CN126">
        <f t="shared" si="106"/>
        <v>17.49716548827541</v>
      </c>
      <c r="CO126">
        <f t="shared" si="106"/>
        <v>37.885817849611016</v>
      </c>
      <c r="CP126">
        <f t="shared" si="106"/>
        <v>19.928392284197361</v>
      </c>
      <c r="CQ126">
        <f t="shared" si="106"/>
        <v>92.125449958740106</v>
      </c>
      <c r="CR126">
        <f t="shared" si="106"/>
        <v>131.41765233338981</v>
      </c>
      <c r="CS126">
        <f t="shared" si="106"/>
        <v>109.87028211588672</v>
      </c>
    </row>
    <row r="127" spans="1:98" x14ac:dyDescent="0.25">
      <c r="A127" t="s">
        <v>70</v>
      </c>
      <c r="B127">
        <f t="shared" si="107"/>
        <v>653.61533996042374</v>
      </c>
      <c r="C127">
        <f t="shared" si="105"/>
        <v>16.021960410139705</v>
      </c>
      <c r="D127">
        <f t="shared" si="105"/>
        <v>327.6357224148814</v>
      </c>
      <c r="E127">
        <f t="shared" si="105"/>
        <v>724.84647677410703</v>
      </c>
      <c r="F127">
        <f t="shared" si="105"/>
        <v>62.969488395491695</v>
      </c>
      <c r="G127">
        <f t="shared" si="105"/>
        <v>92.903661727008782</v>
      </c>
      <c r="H127">
        <f t="shared" si="105"/>
        <v>63.525790804938474</v>
      </c>
      <c r="I127">
        <f t="shared" si="105"/>
        <v>127.35497593591924</v>
      </c>
      <c r="J127">
        <f t="shared" si="105"/>
        <v>38.803507472704908</v>
      </c>
      <c r="K127">
        <f t="shared" si="105"/>
        <v>155.87976308082938</v>
      </c>
      <c r="L127">
        <f t="shared" si="105"/>
        <v>6.1202665598475603</v>
      </c>
      <c r="M127">
        <f t="shared" si="105"/>
        <v>0.34935236098453809</v>
      </c>
      <c r="N127">
        <f t="shared" si="105"/>
        <v>6.7571704480400346E-3</v>
      </c>
      <c r="O127">
        <f t="shared" si="105"/>
        <v>50.798761940718009</v>
      </c>
      <c r="P127">
        <f t="shared" si="105"/>
        <v>578.67001646805465</v>
      </c>
      <c r="Q127">
        <f t="shared" si="105"/>
        <v>4.1183026184080314</v>
      </c>
      <c r="R127">
        <f t="shared" si="105"/>
        <v>0.27528817896397262</v>
      </c>
      <c r="S127">
        <f t="shared" si="105"/>
        <v>60.906319623349965</v>
      </c>
      <c r="T127">
        <f t="shared" si="105"/>
        <v>0.97799182108539739</v>
      </c>
      <c r="U127">
        <f t="shared" si="105"/>
        <v>44.640518265990231</v>
      </c>
      <c r="V127">
        <f t="shared" si="105"/>
        <v>4.5867182639063211E-2</v>
      </c>
      <c r="W127">
        <f t="shared" si="105"/>
        <v>208.36700750119977</v>
      </c>
      <c r="X127">
        <f t="shared" si="105"/>
        <v>24.31028869005133</v>
      </c>
      <c r="Y127">
        <f t="shared" si="105"/>
        <v>33.260221895803127</v>
      </c>
      <c r="Z127">
        <f t="shared" si="105"/>
        <v>29.784389204057756</v>
      </c>
      <c r="AA127">
        <f t="shared" si="105"/>
        <v>75.925081378649992</v>
      </c>
      <c r="AB127">
        <f t="shared" si="105"/>
        <v>1.7846266191246682</v>
      </c>
      <c r="AC127">
        <f t="shared" si="105"/>
        <v>143.92696094398784</v>
      </c>
      <c r="AD127">
        <f t="shared" si="105"/>
        <v>83.292310462736495</v>
      </c>
      <c r="AE127">
        <f t="shared" si="105"/>
        <v>112.47846819065821</v>
      </c>
      <c r="AF127">
        <f t="shared" si="105"/>
        <v>1.7962170426012545</v>
      </c>
      <c r="AG127">
        <f t="shared" si="105"/>
        <v>53.895653571337462</v>
      </c>
      <c r="AH127">
        <f t="shared" si="105"/>
        <v>276.28199662051065</v>
      </c>
      <c r="AI127">
        <f t="shared" si="105"/>
        <v>6.211853035950754</v>
      </c>
      <c r="AJ127">
        <f t="shared" si="105"/>
        <v>67.418693900658809</v>
      </c>
      <c r="AK127">
        <f t="shared" si="105"/>
        <v>16.379439068274895</v>
      </c>
      <c r="AL127">
        <f t="shared" si="105"/>
        <v>0.2034405095184407</v>
      </c>
      <c r="AM127">
        <f t="shared" si="105"/>
        <v>53.79129215115713</v>
      </c>
      <c r="AN127">
        <f t="shared" si="105"/>
        <v>123.2436190870137</v>
      </c>
      <c r="AO127">
        <f t="shared" si="105"/>
        <v>69.556632495831522</v>
      </c>
      <c r="AP127">
        <f t="shared" si="105"/>
        <v>10.296578866351203</v>
      </c>
      <c r="AQ127">
        <f t="shared" si="105"/>
        <v>4.4603590329575598</v>
      </c>
      <c r="AR127">
        <f t="shared" si="105"/>
        <v>131.84654937854535</v>
      </c>
      <c r="AS127">
        <f t="shared" si="105"/>
        <v>33.238610063589277</v>
      </c>
      <c r="AT127">
        <f t="shared" si="105"/>
        <v>33.293724768907978</v>
      </c>
      <c r="AU127">
        <f t="shared" si="105"/>
        <v>2.8487799995923817</v>
      </c>
      <c r="AV127">
        <f t="shared" si="105"/>
        <v>18.125599937630678</v>
      </c>
      <c r="AW127">
        <f t="shared" si="105"/>
        <v>5.5074582243905681</v>
      </c>
      <c r="AX127">
        <f t="shared" si="105"/>
        <v>7.5499224439373105</v>
      </c>
      <c r="AY127">
        <f t="shared" si="105"/>
        <v>21.652894517811717</v>
      </c>
      <c r="AZ127">
        <f t="shared" si="105"/>
        <v>23.583625020002454</v>
      </c>
      <c r="BA127">
        <f t="shared" si="105"/>
        <v>1.3989985711732906</v>
      </c>
      <c r="BB127">
        <f t="shared" si="105"/>
        <v>74.859693739038107</v>
      </c>
      <c r="BC127">
        <f t="shared" si="105"/>
        <v>60.261575254349083</v>
      </c>
      <c r="BD127">
        <f t="shared" si="105"/>
        <v>122.547268770047</v>
      </c>
      <c r="BE127">
        <f t="shared" si="105"/>
        <v>9.9103794796232645</v>
      </c>
      <c r="BF127">
        <f t="shared" si="105"/>
        <v>0.68123839363859329</v>
      </c>
      <c r="BG127">
        <f t="shared" si="105"/>
        <v>37.800024229012138</v>
      </c>
      <c r="BH127">
        <f t="shared" si="105"/>
        <v>82.541513539105509</v>
      </c>
      <c r="BI127">
        <f t="shared" si="105"/>
        <v>2.6274165287141784</v>
      </c>
      <c r="BJ127">
        <f t="shared" si="105"/>
        <v>65.133971318666426</v>
      </c>
      <c r="BK127">
        <f t="shared" si="105"/>
        <v>4.4947950494806364</v>
      </c>
      <c r="BL127">
        <f t="shared" si="105"/>
        <v>1.8572360507080736</v>
      </c>
      <c r="BM127">
        <f t="shared" si="105"/>
        <v>8.6251196405094877E-2</v>
      </c>
      <c r="BN127">
        <f t="shared" si="105"/>
        <v>24.055537475194452</v>
      </c>
      <c r="BO127">
        <f t="shared" si="106"/>
        <v>61.051101197486553</v>
      </c>
      <c r="BP127">
        <f t="shared" si="106"/>
        <v>100.00980564036475</v>
      </c>
      <c r="BQ127">
        <f t="shared" si="106"/>
        <v>31.765168829242935</v>
      </c>
      <c r="BR127">
        <f t="shared" si="106"/>
        <v>131.28560954620539</v>
      </c>
      <c r="BS127">
        <f t="shared" si="106"/>
        <v>137.58847125683786</v>
      </c>
      <c r="BT127">
        <f t="shared" si="106"/>
        <v>140.49953224358998</v>
      </c>
      <c r="BU127">
        <f t="shared" si="106"/>
        <v>262.83609840428642</v>
      </c>
      <c r="BV127">
        <f t="shared" si="106"/>
        <v>13.148681056843186</v>
      </c>
      <c r="BW127">
        <f t="shared" si="106"/>
        <v>2.6661580401522609</v>
      </c>
      <c r="BX127">
        <f t="shared" si="106"/>
        <v>10.468272074165629</v>
      </c>
      <c r="BY127">
        <f t="shared" si="106"/>
        <v>2.3788472241413047E-2</v>
      </c>
      <c r="BZ127">
        <f t="shared" si="106"/>
        <v>0.52215909883729472</v>
      </c>
      <c r="CA127">
        <f t="shared" si="106"/>
        <v>6.8170387016024865</v>
      </c>
      <c r="CB127">
        <f t="shared" si="106"/>
        <v>14.969849689920965</v>
      </c>
      <c r="CC127">
        <f t="shared" si="106"/>
        <v>15.393401913963629</v>
      </c>
      <c r="CD127">
        <f t="shared" si="106"/>
        <v>9.6409642041958694</v>
      </c>
      <c r="CE127">
        <f t="shared" si="106"/>
        <v>4.9978083681221763</v>
      </c>
      <c r="CF127">
        <f t="shared" si="106"/>
        <v>0.26979040475879096</v>
      </c>
      <c r="CG127">
        <f t="shared" si="106"/>
        <v>7.4555679401201891</v>
      </c>
      <c r="CH127">
        <f t="shared" si="106"/>
        <v>2.0388073109976239</v>
      </c>
      <c r="CI127">
        <f t="shared" si="106"/>
        <v>1.638390579213548</v>
      </c>
      <c r="CJ127">
        <f t="shared" si="106"/>
        <v>52.585523590664252</v>
      </c>
      <c r="CK127">
        <f t="shared" si="106"/>
        <v>0.11161501892395626</v>
      </c>
      <c r="CL127">
        <f t="shared" si="106"/>
        <v>0.98538769347564381</v>
      </c>
      <c r="CM127">
        <f t="shared" si="106"/>
        <v>1.303634713872692</v>
      </c>
      <c r="CN127">
        <f t="shared" si="106"/>
        <v>5.8783549341176009</v>
      </c>
      <c r="CO127">
        <f t="shared" si="106"/>
        <v>14.782281267020114</v>
      </c>
      <c r="CP127">
        <f t="shared" si="106"/>
        <v>31.767432987486334</v>
      </c>
      <c r="CQ127">
        <f t="shared" si="106"/>
        <v>34.201373763419255</v>
      </c>
      <c r="CR127">
        <f t="shared" si="106"/>
        <v>79.96586496613223</v>
      </c>
      <c r="CS127">
        <f t="shared" si="106"/>
        <v>59.578569433063194</v>
      </c>
    </row>
    <row r="128" spans="1:98" x14ac:dyDescent="0.25">
      <c r="A128" t="s">
        <v>71</v>
      </c>
      <c r="B128">
        <f t="shared" si="107"/>
        <v>227.74376057506046</v>
      </c>
      <c r="C128">
        <f t="shared" si="105"/>
        <v>65.374914869647824</v>
      </c>
      <c r="D128">
        <f t="shared" si="105"/>
        <v>334.41773198775468</v>
      </c>
      <c r="E128">
        <f t="shared" si="105"/>
        <v>820.21595865534459</v>
      </c>
      <c r="F128">
        <f t="shared" si="105"/>
        <v>3.1341093806906167E-2</v>
      </c>
      <c r="G128">
        <f t="shared" si="105"/>
        <v>117.69553603917902</v>
      </c>
      <c r="H128">
        <f t="shared" si="105"/>
        <v>73.135719839150894</v>
      </c>
      <c r="I128">
        <f t="shared" si="105"/>
        <v>60.548287002032858</v>
      </c>
      <c r="J128">
        <f t="shared" si="105"/>
        <v>7.9868247055845281</v>
      </c>
      <c r="K128">
        <f t="shared" si="105"/>
        <v>24.531885173928654</v>
      </c>
      <c r="L128">
        <f t="shared" si="105"/>
        <v>16.823670784322243</v>
      </c>
      <c r="M128">
        <f t="shared" si="105"/>
        <v>27.590763581911546</v>
      </c>
      <c r="N128">
        <f t="shared" si="105"/>
        <v>0.23312284861431981</v>
      </c>
      <c r="O128">
        <f t="shared" si="105"/>
        <v>20.08317711127712</v>
      </c>
      <c r="P128">
        <f t="shared" si="105"/>
        <v>99.188190906757882</v>
      </c>
      <c r="Q128">
        <f t="shared" si="105"/>
        <v>1.7711324439210689E-2</v>
      </c>
      <c r="R128">
        <f t="shared" si="105"/>
        <v>1.1073334169067919</v>
      </c>
      <c r="S128">
        <f t="shared" si="105"/>
        <v>13.411636475025601</v>
      </c>
      <c r="T128">
        <f t="shared" si="105"/>
        <v>6.9540832812109672</v>
      </c>
      <c r="U128">
        <f t="shared" si="105"/>
        <v>28.91244269503089</v>
      </c>
      <c r="V128">
        <f t="shared" si="105"/>
        <v>0.61290654325691418</v>
      </c>
      <c r="W128">
        <f t="shared" si="105"/>
        <v>3.6565600106510407</v>
      </c>
      <c r="X128">
        <f t="shared" si="105"/>
        <v>3.7794879499538689</v>
      </c>
      <c r="Y128">
        <f t="shared" si="105"/>
        <v>50.657360553714419</v>
      </c>
      <c r="Z128">
        <f t="shared" si="105"/>
        <v>23.97127700957655</v>
      </c>
      <c r="AA128">
        <f t="shared" si="105"/>
        <v>175.00485458191534</v>
      </c>
      <c r="AB128">
        <f t="shared" si="105"/>
        <v>239.39441660979577</v>
      </c>
      <c r="AC128">
        <f t="shared" si="105"/>
        <v>106.88469762769105</v>
      </c>
      <c r="AD128">
        <f t="shared" si="105"/>
        <v>13.599221638800094</v>
      </c>
      <c r="AE128">
        <f t="shared" si="105"/>
        <v>90.144733853098955</v>
      </c>
      <c r="AF128">
        <f t="shared" ref="AF128:BN128" si="108">AF122^2</f>
        <v>96.769850847765568</v>
      </c>
      <c r="AG128">
        <f t="shared" si="108"/>
        <v>4.9350881527239805</v>
      </c>
      <c r="AH128">
        <f t="shared" si="108"/>
        <v>372.07846634628044</v>
      </c>
      <c r="AI128">
        <f t="shared" si="108"/>
        <v>14.099283096859462</v>
      </c>
      <c r="AJ128">
        <f t="shared" si="108"/>
        <v>202.92905158708126</v>
      </c>
      <c r="AK128">
        <f t="shared" si="108"/>
        <v>30.052251637643565</v>
      </c>
      <c r="AL128">
        <f t="shared" si="108"/>
        <v>0.38531054977984941</v>
      </c>
      <c r="AM128">
        <f t="shared" si="108"/>
        <v>119.70974868449676</v>
      </c>
      <c r="AN128">
        <f t="shared" si="108"/>
        <v>96.529230248038147</v>
      </c>
      <c r="AO128">
        <f t="shared" si="108"/>
        <v>205.13684211480111</v>
      </c>
      <c r="AP128">
        <f t="shared" si="108"/>
        <v>173.37313257395084</v>
      </c>
      <c r="AQ128">
        <f t="shared" si="108"/>
        <v>95.826415963988339</v>
      </c>
      <c r="AR128">
        <f t="shared" si="108"/>
        <v>91.701356621371218</v>
      </c>
      <c r="AS128">
        <f t="shared" si="108"/>
        <v>155.55850151988216</v>
      </c>
      <c r="AT128">
        <f t="shared" si="108"/>
        <v>205.74647289205345</v>
      </c>
      <c r="AU128">
        <f t="shared" si="108"/>
        <v>230.5877588667397</v>
      </c>
      <c r="AV128">
        <f t="shared" si="108"/>
        <v>134.75564102851652</v>
      </c>
      <c r="AW128">
        <f t="shared" si="108"/>
        <v>272.28170633307894</v>
      </c>
      <c r="AX128">
        <f t="shared" si="108"/>
        <v>8.3457321166276692</v>
      </c>
      <c r="AY128">
        <f t="shared" si="108"/>
        <v>39.940466608996843</v>
      </c>
      <c r="AZ128">
        <f t="shared" si="108"/>
        <v>33.323030368379349</v>
      </c>
      <c r="BA128">
        <f t="shared" si="108"/>
        <v>4.2670589811057624</v>
      </c>
      <c r="BB128">
        <f t="shared" si="108"/>
        <v>51.070032754753207</v>
      </c>
      <c r="BC128">
        <f t="shared" si="108"/>
        <v>47.479259393311402</v>
      </c>
      <c r="BD128">
        <f t="shared" si="108"/>
        <v>90.839144957612604</v>
      </c>
      <c r="BE128">
        <f t="shared" si="108"/>
        <v>21.661023328326202</v>
      </c>
      <c r="BF128">
        <f t="shared" si="108"/>
        <v>1.6020911657587575</v>
      </c>
      <c r="BG128">
        <f t="shared" si="108"/>
        <v>21.555528140831012</v>
      </c>
      <c r="BH128">
        <f t="shared" si="108"/>
        <v>76.118381851799782</v>
      </c>
      <c r="BI128">
        <f t="shared" si="108"/>
        <v>13.759405840496617</v>
      </c>
      <c r="BJ128">
        <f t="shared" si="108"/>
        <v>14.471422099407373</v>
      </c>
      <c r="BK128">
        <f t="shared" si="108"/>
        <v>0.36673106056889931</v>
      </c>
      <c r="BL128">
        <f t="shared" si="108"/>
        <v>0.66858233190695082</v>
      </c>
      <c r="BM128">
        <f t="shared" si="108"/>
        <v>11.476774719063659</v>
      </c>
      <c r="BN128">
        <f t="shared" si="108"/>
        <v>37.11617399887416</v>
      </c>
      <c r="BO128">
        <f t="shared" si="106"/>
        <v>72.405296760552062</v>
      </c>
      <c r="BP128">
        <f t="shared" si="106"/>
        <v>74.370127029723236</v>
      </c>
      <c r="BQ128">
        <f t="shared" si="106"/>
        <v>2.2995336804073983</v>
      </c>
      <c r="BR128">
        <f t="shared" si="106"/>
        <v>140.51431150122053</v>
      </c>
      <c r="BS128">
        <f t="shared" si="106"/>
        <v>147.66165378383658</v>
      </c>
      <c r="BT128">
        <f t="shared" si="106"/>
        <v>111.56528536031539</v>
      </c>
      <c r="BU128">
        <f t="shared" si="106"/>
        <v>135.18410157868948</v>
      </c>
      <c r="BV128">
        <f t="shared" si="106"/>
        <v>4.2477214946400261</v>
      </c>
      <c r="BW128">
        <f t="shared" si="106"/>
        <v>0.58263696560355993</v>
      </c>
      <c r="BX128">
        <f t="shared" si="106"/>
        <v>9.0445757180324016</v>
      </c>
      <c r="BY128">
        <f t="shared" si="106"/>
        <v>0.90568149892899918</v>
      </c>
      <c r="BZ128">
        <f t="shared" si="106"/>
        <v>2.5473629937205966</v>
      </c>
      <c r="CA128">
        <f t="shared" si="106"/>
        <v>0.87657527881087893</v>
      </c>
      <c r="CB128">
        <f t="shared" si="106"/>
        <v>20.037939765660564</v>
      </c>
      <c r="CC128">
        <f t="shared" si="106"/>
        <v>21.991155610887134</v>
      </c>
      <c r="CD128">
        <f t="shared" si="106"/>
        <v>12.766626989938922</v>
      </c>
      <c r="CE128">
        <f t="shared" si="106"/>
        <v>7.6754929390240451E-2</v>
      </c>
      <c r="CF128">
        <f t="shared" si="106"/>
        <v>0.38012684920071765</v>
      </c>
      <c r="CG128">
        <f t="shared" si="106"/>
        <v>2.2994057872098903</v>
      </c>
      <c r="CH128">
        <f t="shared" si="106"/>
        <v>6.6244361962799827</v>
      </c>
      <c r="CI128">
        <f t="shared" si="106"/>
        <v>6.2708378397287948E-2</v>
      </c>
      <c r="CJ128">
        <f t="shared" si="106"/>
        <v>47.003511526374425</v>
      </c>
      <c r="CK128">
        <f t="shared" si="106"/>
        <v>5.6641247801431547</v>
      </c>
      <c r="CL128">
        <f t="shared" si="106"/>
        <v>4.5998966275900548</v>
      </c>
      <c r="CM128">
        <f t="shared" si="106"/>
        <v>4.8415035087452267</v>
      </c>
      <c r="CN128">
        <f t="shared" si="106"/>
        <v>0.27080566883760587</v>
      </c>
      <c r="CO128">
        <f t="shared" si="106"/>
        <v>1.8425434202221744</v>
      </c>
      <c r="CP128">
        <f t="shared" si="106"/>
        <v>38.312143082763356</v>
      </c>
      <c r="CQ128">
        <f t="shared" si="106"/>
        <v>55.270362389151735</v>
      </c>
      <c r="CR128">
        <f t="shared" si="106"/>
        <v>48.452395561400259</v>
      </c>
      <c r="CS128">
        <f t="shared" si="106"/>
        <v>51.356709343203391</v>
      </c>
    </row>
    <row r="129" spans="1:97" x14ac:dyDescent="0.25">
      <c r="A129" s="41" t="s">
        <v>73</v>
      </c>
    </row>
    <row r="130" spans="1:97" x14ac:dyDescent="0.25">
      <c r="A130" t="s">
        <v>67</v>
      </c>
      <c r="B130">
        <f>AVERAGE(B21:CS21)</f>
        <v>31.952528020833341</v>
      </c>
    </row>
    <row r="131" spans="1:97" x14ac:dyDescent="0.25">
      <c r="A131" t="s">
        <v>68</v>
      </c>
      <c r="B131">
        <f>AVERAGE(B24:CS24)</f>
        <v>36.450394479166668</v>
      </c>
    </row>
    <row r="132" spans="1:97" x14ac:dyDescent="0.25">
      <c r="A132" t="s">
        <v>69</v>
      </c>
      <c r="B132">
        <f>AVERAGE(B27:CS27)</f>
        <v>33.872039270833334</v>
      </c>
    </row>
    <row r="133" spans="1:97" x14ac:dyDescent="0.25">
      <c r="A133" t="s">
        <v>70</v>
      </c>
      <c r="B133">
        <f>AVERAGE(B30:CS30)</f>
        <v>38.207285104166672</v>
      </c>
    </row>
    <row r="134" spans="1:97" x14ac:dyDescent="0.25">
      <c r="A134" t="s">
        <v>71</v>
      </c>
      <c r="B134">
        <f>AVERAGE(B33:CS33)</f>
        <v>35.763479895833335</v>
      </c>
    </row>
    <row r="135" spans="1:97" x14ac:dyDescent="0.25">
      <c r="A135" s="36" t="s">
        <v>74</v>
      </c>
    </row>
    <row r="136" spans="1:97" x14ac:dyDescent="0.25">
      <c r="A136" t="s">
        <v>67</v>
      </c>
      <c r="B136">
        <f t="shared" ref="B136:AG136" si="109">B21-$B$130</f>
        <v>-10.751468020833343</v>
      </c>
      <c r="C136">
        <f t="shared" si="109"/>
        <v>0.97176197916665785</v>
      </c>
      <c r="D136">
        <f t="shared" si="109"/>
        <v>26.573571979166658</v>
      </c>
      <c r="E136">
        <f t="shared" si="109"/>
        <v>37.408091979166656</v>
      </c>
      <c r="F136">
        <f t="shared" si="109"/>
        <v>-12.12344802083334</v>
      </c>
      <c r="G136">
        <f t="shared" si="109"/>
        <v>-9.5995580208333422</v>
      </c>
      <c r="H136">
        <f t="shared" si="109"/>
        <v>-4.4701080208333401</v>
      </c>
      <c r="I136">
        <f t="shared" si="109"/>
        <v>22.502651979166657</v>
      </c>
      <c r="J136">
        <f t="shared" si="109"/>
        <v>-8.2802180208333418</v>
      </c>
      <c r="K136">
        <f t="shared" si="109"/>
        <v>-9.5419880208333403</v>
      </c>
      <c r="L136">
        <f t="shared" si="109"/>
        <v>1.2137919791666576</v>
      </c>
      <c r="M136">
        <f t="shared" si="109"/>
        <v>11.430501979166657</v>
      </c>
      <c r="N136">
        <f t="shared" si="109"/>
        <v>-6.1661280208333409</v>
      </c>
      <c r="O136">
        <f t="shared" si="109"/>
        <v>-5.2644280208333427</v>
      </c>
      <c r="P136">
        <f t="shared" si="109"/>
        <v>33.869301979166664</v>
      </c>
      <c r="Q136">
        <f t="shared" si="109"/>
        <v>-2.8010080208333399</v>
      </c>
      <c r="R136">
        <f t="shared" si="109"/>
        <v>-8.3496280208333395</v>
      </c>
      <c r="S136">
        <f t="shared" si="109"/>
        <v>11.217271979166661</v>
      </c>
      <c r="T136">
        <f t="shared" si="109"/>
        <v>7.3889719791666622</v>
      </c>
      <c r="U136">
        <f t="shared" si="109"/>
        <v>-5.238708020833343</v>
      </c>
      <c r="V136">
        <f t="shared" si="109"/>
        <v>-7.956518020833343</v>
      </c>
      <c r="W136">
        <f t="shared" si="109"/>
        <v>23.186671979166661</v>
      </c>
      <c r="X136">
        <f t="shared" si="109"/>
        <v>-7.2947880208333409</v>
      </c>
      <c r="Y136">
        <f t="shared" si="109"/>
        <v>-6.4606380208333398</v>
      </c>
      <c r="Z136">
        <f t="shared" si="109"/>
        <v>-7.7024580208333404</v>
      </c>
      <c r="AA136">
        <f t="shared" si="109"/>
        <v>-4.4189880208333427</v>
      </c>
      <c r="AB136">
        <f t="shared" si="109"/>
        <v>-3.0163480208333411</v>
      </c>
      <c r="AC136">
        <f t="shared" si="109"/>
        <v>0.29620197916666058</v>
      </c>
      <c r="AD136">
        <f t="shared" si="109"/>
        <v>-8.9042380208333398</v>
      </c>
      <c r="AE136">
        <f t="shared" si="109"/>
        <v>-0.64251802083334297</v>
      </c>
      <c r="AF136">
        <f t="shared" si="109"/>
        <v>-3.863708020833343</v>
      </c>
      <c r="AG136">
        <f t="shared" si="109"/>
        <v>-0.37331802083334154</v>
      </c>
      <c r="AH136">
        <f t="shared" ref="AH136:BM136" si="110">AH21-$B$130</f>
        <v>-7.7073980208333417</v>
      </c>
      <c r="AI136">
        <f t="shared" si="110"/>
        <v>1.7785819791666597</v>
      </c>
      <c r="AJ136">
        <f t="shared" si="110"/>
        <v>-8.6968680208333424</v>
      </c>
      <c r="AK136">
        <f t="shared" si="110"/>
        <v>-1.5846480208333418</v>
      </c>
      <c r="AL136">
        <f t="shared" si="110"/>
        <v>-7.6500480208333421</v>
      </c>
      <c r="AM136">
        <f t="shared" si="110"/>
        <v>-3.7141080208333399</v>
      </c>
      <c r="AN136">
        <f t="shared" si="110"/>
        <v>-0.22367802083333999</v>
      </c>
      <c r="AO136">
        <f t="shared" si="110"/>
        <v>-2.8150780208333401</v>
      </c>
      <c r="AP136">
        <f t="shared" si="110"/>
        <v>-12.769738020833341</v>
      </c>
      <c r="AQ136">
        <f t="shared" si="110"/>
        <v>-7.3982180208333403</v>
      </c>
      <c r="AR136">
        <f t="shared" si="110"/>
        <v>-4.6128080208333415</v>
      </c>
      <c r="AS136">
        <f t="shared" si="110"/>
        <v>-4.4174880208333427</v>
      </c>
      <c r="AT136">
        <f t="shared" si="110"/>
        <v>-13.775218020833343</v>
      </c>
      <c r="AU136">
        <f t="shared" si="110"/>
        <v>-12.61621802083334</v>
      </c>
      <c r="AV136">
        <f t="shared" si="110"/>
        <v>-9.9483280208333404</v>
      </c>
      <c r="AW136">
        <f t="shared" si="110"/>
        <v>-7.9598080208333428</v>
      </c>
      <c r="AX136">
        <f t="shared" si="110"/>
        <v>2.281831979166661</v>
      </c>
      <c r="AY136">
        <f t="shared" si="110"/>
        <v>4.1815619791666592</v>
      </c>
      <c r="AZ136">
        <f t="shared" si="110"/>
        <v>8.5862919791666599</v>
      </c>
      <c r="BA136">
        <f t="shared" si="110"/>
        <v>1.514201979166657</v>
      </c>
      <c r="BB136">
        <f t="shared" si="110"/>
        <v>13.64521197916666</v>
      </c>
      <c r="BC136">
        <f t="shared" si="110"/>
        <v>6.9605919791666579</v>
      </c>
      <c r="BD136">
        <f t="shared" si="110"/>
        <v>8.2771119791666621</v>
      </c>
      <c r="BE136">
        <f t="shared" si="110"/>
        <v>8.4429519791666578</v>
      </c>
      <c r="BF136">
        <f t="shared" si="110"/>
        <v>-2.1788080208333405</v>
      </c>
      <c r="BG136">
        <f t="shared" si="110"/>
        <v>3.8123619791666599</v>
      </c>
      <c r="BH136">
        <f t="shared" si="110"/>
        <v>9.6603819791666581</v>
      </c>
      <c r="BI136">
        <f t="shared" si="110"/>
        <v>7.0318819791666556</v>
      </c>
      <c r="BJ136">
        <f t="shared" si="110"/>
        <v>2.4107819791666572</v>
      </c>
      <c r="BK136">
        <f t="shared" si="110"/>
        <v>0.53009197916665585</v>
      </c>
      <c r="BL136">
        <f t="shared" si="110"/>
        <v>3.6883019791666598</v>
      </c>
      <c r="BM136">
        <f t="shared" si="110"/>
        <v>2.6209919791666607</v>
      </c>
      <c r="BN136">
        <f t="shared" ref="BN136:CS136" si="111">BN21-$B$130</f>
        <v>-5.9545880208333415</v>
      </c>
      <c r="BO136">
        <f t="shared" si="111"/>
        <v>-6.3433180208333404</v>
      </c>
      <c r="BP136">
        <f t="shared" si="111"/>
        <v>-5.6057880208333408</v>
      </c>
      <c r="BQ136">
        <f t="shared" si="111"/>
        <v>-1.947188020833341</v>
      </c>
      <c r="BR136">
        <f t="shared" si="111"/>
        <v>-12.70416802083334</v>
      </c>
      <c r="BS136">
        <f t="shared" si="111"/>
        <v>-11.019128020833342</v>
      </c>
      <c r="BT136">
        <f t="shared" si="111"/>
        <v>-7.4886580208333413</v>
      </c>
      <c r="BU136">
        <f t="shared" si="111"/>
        <v>-9.3920580208333426</v>
      </c>
      <c r="BV136">
        <f t="shared" si="111"/>
        <v>6.4085519791666599</v>
      </c>
      <c r="BW136">
        <f t="shared" si="111"/>
        <v>3.6486219791666556</v>
      </c>
      <c r="BX136">
        <f t="shared" si="111"/>
        <v>0.95900197916665775</v>
      </c>
      <c r="BY136">
        <f t="shared" si="111"/>
        <v>-1.1937080208333413</v>
      </c>
      <c r="BZ136">
        <f t="shared" si="111"/>
        <v>0.93997197916665698</v>
      </c>
      <c r="CA136">
        <f t="shared" si="111"/>
        <v>7.1500319791666556</v>
      </c>
      <c r="CB136">
        <f t="shared" si="111"/>
        <v>0.81974197916665759</v>
      </c>
      <c r="CC136">
        <f t="shared" si="111"/>
        <v>0.17100197916666104</v>
      </c>
      <c r="CD136">
        <f t="shared" si="111"/>
        <v>3.8679219791666597</v>
      </c>
      <c r="CE136">
        <f t="shared" si="111"/>
        <v>7.8764819791666554</v>
      </c>
      <c r="CF136">
        <f t="shared" si="111"/>
        <v>6.1822919791666564</v>
      </c>
      <c r="CG136">
        <f t="shared" si="111"/>
        <v>4.5032019791666613</v>
      </c>
      <c r="CH136">
        <f t="shared" si="111"/>
        <v>3.7617019791666593</v>
      </c>
      <c r="CI136">
        <f t="shared" si="111"/>
        <v>4.9539619791666567</v>
      </c>
      <c r="CJ136">
        <f t="shared" si="111"/>
        <v>7.2590419791666605</v>
      </c>
      <c r="CK136">
        <f t="shared" si="111"/>
        <v>-0.2358880208333396</v>
      </c>
      <c r="CL136">
        <f t="shared" si="111"/>
        <v>0.83462197916665559</v>
      </c>
      <c r="CM136">
        <f t="shared" si="111"/>
        <v>1.406751979166657</v>
      </c>
      <c r="CN136">
        <f t="shared" si="111"/>
        <v>-9.0708020833339731E-2</v>
      </c>
      <c r="CO136">
        <f t="shared" si="111"/>
        <v>0.15229197916665527</v>
      </c>
      <c r="CP136">
        <f t="shared" si="111"/>
        <v>-1.1885080208333427</v>
      </c>
      <c r="CQ136">
        <f t="shared" si="111"/>
        <v>-5.5914080208333417</v>
      </c>
      <c r="CR136">
        <f t="shared" si="111"/>
        <v>-3.7663480208333411</v>
      </c>
      <c r="CS136">
        <f t="shared" si="111"/>
        <v>-8.5669880208333424</v>
      </c>
    </row>
    <row r="137" spans="1:97" x14ac:dyDescent="0.25">
      <c r="A137" t="s">
        <v>68</v>
      </c>
      <c r="B137">
        <f t="shared" ref="B137:AG137" si="112">B24-$B$131</f>
        <v>-12.208854479166668</v>
      </c>
      <c r="C137">
        <f t="shared" si="112"/>
        <v>-1.8937344791666675</v>
      </c>
      <c r="D137">
        <f t="shared" si="112"/>
        <v>17.85296552083333</v>
      </c>
      <c r="E137">
        <f t="shared" si="112"/>
        <v>27.737515520833334</v>
      </c>
      <c r="F137">
        <f t="shared" si="112"/>
        <v>-14.209434479166667</v>
      </c>
      <c r="G137">
        <f t="shared" si="112"/>
        <v>-11.990224479166667</v>
      </c>
      <c r="H137">
        <f t="shared" si="112"/>
        <v>-7.6461044791666666</v>
      </c>
      <c r="I137">
        <f t="shared" si="112"/>
        <v>13.821645520833329</v>
      </c>
      <c r="J137">
        <f t="shared" si="112"/>
        <v>-10.062634479166668</v>
      </c>
      <c r="K137">
        <f t="shared" si="112"/>
        <v>-12.503554479166667</v>
      </c>
      <c r="L137">
        <f t="shared" si="112"/>
        <v>-3.4375944791666697</v>
      </c>
      <c r="M137">
        <f t="shared" si="112"/>
        <v>5.0047055208333333</v>
      </c>
      <c r="N137">
        <f t="shared" si="112"/>
        <v>-9.8081844791666697</v>
      </c>
      <c r="O137">
        <f t="shared" si="112"/>
        <v>-9.4769644791666678</v>
      </c>
      <c r="P137">
        <f t="shared" si="112"/>
        <v>16.636005520833329</v>
      </c>
      <c r="Q137">
        <f t="shared" si="112"/>
        <v>-3.3178844791666648</v>
      </c>
      <c r="R137">
        <f t="shared" si="112"/>
        <v>-11.960624479166668</v>
      </c>
      <c r="S137">
        <f t="shared" si="112"/>
        <v>3.0479455208333306</v>
      </c>
      <c r="T137">
        <f t="shared" si="112"/>
        <v>2.6392555208333306</v>
      </c>
      <c r="U137">
        <f t="shared" si="112"/>
        <v>-4.0039544791666657</v>
      </c>
      <c r="V137">
        <f t="shared" si="112"/>
        <v>-12.150734479166669</v>
      </c>
      <c r="W137">
        <f t="shared" si="112"/>
        <v>9.4889155208333307</v>
      </c>
      <c r="X137">
        <f t="shared" si="112"/>
        <v>-8.24952447916667</v>
      </c>
      <c r="Y137">
        <f t="shared" si="112"/>
        <v>-5.3382744791666674</v>
      </c>
      <c r="Z137">
        <f t="shared" si="112"/>
        <v>10.229905520833334</v>
      </c>
      <c r="AA137">
        <f t="shared" si="112"/>
        <v>3.3865055208333317</v>
      </c>
      <c r="AB137">
        <f t="shared" si="112"/>
        <v>2.3122355208333332</v>
      </c>
      <c r="AC137">
        <f t="shared" si="112"/>
        <v>25.116325520833328</v>
      </c>
      <c r="AD137">
        <f t="shared" si="112"/>
        <v>6.1309855208333346</v>
      </c>
      <c r="AE137">
        <f t="shared" si="112"/>
        <v>7.0497755208333288</v>
      </c>
      <c r="AF137">
        <f t="shared" si="112"/>
        <v>3.0669655208333282</v>
      </c>
      <c r="AG137">
        <f t="shared" si="112"/>
        <v>22.36646552083333</v>
      </c>
      <c r="AH137">
        <f t="shared" ref="AH137:BM137" si="113">AH24-$B$131</f>
        <v>-5.4224344791666681</v>
      </c>
      <c r="AI137">
        <f t="shared" si="113"/>
        <v>10.436805520833332</v>
      </c>
      <c r="AJ137">
        <f t="shared" si="113"/>
        <v>-2.901094479166666</v>
      </c>
      <c r="AK137">
        <f t="shared" si="113"/>
        <v>12.462085520833334</v>
      </c>
      <c r="AL137">
        <f t="shared" si="113"/>
        <v>-3.2819444791666683</v>
      </c>
      <c r="AM137">
        <f t="shared" si="113"/>
        <v>-1.4466444791666717</v>
      </c>
      <c r="AN137">
        <f t="shared" si="113"/>
        <v>3.9319555208333341</v>
      </c>
      <c r="AO137">
        <f t="shared" si="113"/>
        <v>0.52258552083333143</v>
      </c>
      <c r="AP137">
        <f t="shared" si="113"/>
        <v>-15.170594479166667</v>
      </c>
      <c r="AQ137">
        <f t="shared" si="113"/>
        <v>-8.0067544791666698</v>
      </c>
      <c r="AR137">
        <f t="shared" si="113"/>
        <v>-1.3047844791666705</v>
      </c>
      <c r="AS137">
        <f t="shared" si="113"/>
        <v>-1.7345844791666707</v>
      </c>
      <c r="AT137">
        <f t="shared" si="113"/>
        <v>-16.222434479166669</v>
      </c>
      <c r="AU137">
        <f t="shared" si="113"/>
        <v>-14.295744479166668</v>
      </c>
      <c r="AV137">
        <f t="shared" si="113"/>
        <v>-9.0322244791666684</v>
      </c>
      <c r="AW137">
        <f t="shared" si="113"/>
        <v>-7.9035144791666667</v>
      </c>
      <c r="AX137">
        <f t="shared" si="113"/>
        <v>6.1865655208333337</v>
      </c>
      <c r="AY137">
        <f t="shared" si="113"/>
        <v>12.034435520833334</v>
      </c>
      <c r="AZ137">
        <f t="shared" si="113"/>
        <v>7.5520155208333293</v>
      </c>
      <c r="BA137">
        <f t="shared" si="113"/>
        <v>1.1237455208333316</v>
      </c>
      <c r="BB137">
        <f t="shared" si="113"/>
        <v>13.796535520833331</v>
      </c>
      <c r="BC137">
        <f t="shared" si="113"/>
        <v>9.618505520833331</v>
      </c>
      <c r="BD137">
        <f t="shared" si="113"/>
        <v>9.7363255208333328</v>
      </c>
      <c r="BE137">
        <f t="shared" si="113"/>
        <v>6.85717552083333</v>
      </c>
      <c r="BF137">
        <f t="shared" si="113"/>
        <v>-1.8709144791666716</v>
      </c>
      <c r="BG137">
        <f t="shared" si="113"/>
        <v>6.1679955208333297</v>
      </c>
      <c r="BH137">
        <f t="shared" si="113"/>
        <v>11.066615520833331</v>
      </c>
      <c r="BI137">
        <f t="shared" si="113"/>
        <v>5.6285855208333331</v>
      </c>
      <c r="BJ137">
        <f t="shared" si="113"/>
        <v>3.3764155208333335</v>
      </c>
      <c r="BK137">
        <f t="shared" si="113"/>
        <v>-4.6554479166665885E-2</v>
      </c>
      <c r="BL137">
        <f t="shared" si="113"/>
        <v>2.0792955208333339</v>
      </c>
      <c r="BM137">
        <f t="shared" si="113"/>
        <v>6.3247255208333328</v>
      </c>
      <c r="BN137">
        <f t="shared" ref="BN137:CS137" si="114">BN24-$B$131</f>
        <v>-8.62968447916667</v>
      </c>
      <c r="BO137">
        <f t="shared" si="114"/>
        <v>-9.9579944791666684</v>
      </c>
      <c r="BP137">
        <f t="shared" si="114"/>
        <v>-9.1303844791666684</v>
      </c>
      <c r="BQ137">
        <f t="shared" si="114"/>
        <v>-1.0352144791666689</v>
      </c>
      <c r="BR137">
        <f t="shared" si="114"/>
        <v>-16.645324479166668</v>
      </c>
      <c r="BS137">
        <f t="shared" si="114"/>
        <v>-15.050084479166667</v>
      </c>
      <c r="BT137">
        <f t="shared" si="114"/>
        <v>-11.281194479166668</v>
      </c>
      <c r="BU137">
        <f t="shared" si="114"/>
        <v>-12.502744479166669</v>
      </c>
      <c r="BV137">
        <f t="shared" si="114"/>
        <v>2.6292255208333302</v>
      </c>
      <c r="BW137">
        <f t="shared" si="114"/>
        <v>-0.15352447916666989</v>
      </c>
      <c r="BX137">
        <f t="shared" si="114"/>
        <v>-2.54813447916667</v>
      </c>
      <c r="BY137">
        <f t="shared" si="114"/>
        <v>-2.0053444791666664</v>
      </c>
      <c r="BZ137">
        <f t="shared" si="114"/>
        <v>-2.8303844791666677</v>
      </c>
      <c r="CA137">
        <f t="shared" si="114"/>
        <v>4.9474755208333292</v>
      </c>
      <c r="CB137">
        <f t="shared" si="114"/>
        <v>-2.9096544791666688</v>
      </c>
      <c r="CC137">
        <f t="shared" si="114"/>
        <v>6.8337955208333341</v>
      </c>
      <c r="CD137">
        <f t="shared" si="114"/>
        <v>1.1077055208333348</v>
      </c>
      <c r="CE137">
        <f t="shared" si="114"/>
        <v>5.5939255208333307</v>
      </c>
      <c r="CF137">
        <f t="shared" si="114"/>
        <v>5.5151255208333296</v>
      </c>
      <c r="CG137">
        <f t="shared" si="114"/>
        <v>3.2038655208333324</v>
      </c>
      <c r="CH137">
        <f t="shared" si="114"/>
        <v>2.2288055208333333</v>
      </c>
      <c r="CI137">
        <f t="shared" si="114"/>
        <v>2.8046855208333312</v>
      </c>
      <c r="CJ137">
        <f t="shared" si="114"/>
        <v>8.3761055208333346</v>
      </c>
      <c r="CK137">
        <f t="shared" si="114"/>
        <v>1.8752355208333285</v>
      </c>
      <c r="CL137">
        <f t="shared" si="114"/>
        <v>9.5095520833332614E-2</v>
      </c>
      <c r="CM137">
        <f t="shared" si="114"/>
        <v>-0.62249447916666867</v>
      </c>
      <c r="CN137">
        <f t="shared" si="114"/>
        <v>-0.27730447916666634</v>
      </c>
      <c r="CO137">
        <f t="shared" si="114"/>
        <v>1.6478555208333319</v>
      </c>
      <c r="CP137">
        <f t="shared" si="114"/>
        <v>-5.4097544791666685</v>
      </c>
      <c r="CQ137">
        <f t="shared" si="114"/>
        <v>-7.2818544791666682</v>
      </c>
      <c r="CR137">
        <f t="shared" si="114"/>
        <v>-6.6355444791666685</v>
      </c>
      <c r="CS137">
        <f t="shared" si="114"/>
        <v>-9.844264479166668</v>
      </c>
    </row>
    <row r="138" spans="1:97" x14ac:dyDescent="0.25">
      <c r="A138" t="s">
        <v>69</v>
      </c>
      <c r="B138">
        <f t="shared" ref="B138:AG138" si="115">B27-$B$132</f>
        <v>-11.940649270833333</v>
      </c>
      <c r="C138">
        <f t="shared" si="115"/>
        <v>-0.24515927083333366</v>
      </c>
      <c r="D138">
        <f t="shared" si="115"/>
        <v>25.90161072916667</v>
      </c>
      <c r="E138">
        <f t="shared" si="115"/>
        <v>36.69880072916667</v>
      </c>
      <c r="F138">
        <f t="shared" si="115"/>
        <v>-13.443589270833332</v>
      </c>
      <c r="G138">
        <f t="shared" si="115"/>
        <v>-10.472509270833335</v>
      </c>
      <c r="H138">
        <f t="shared" si="115"/>
        <v>-5.7118792708333324</v>
      </c>
      <c r="I138">
        <f t="shared" si="115"/>
        <v>21.930850729166664</v>
      </c>
      <c r="J138">
        <f t="shared" si="115"/>
        <v>-9.4970592708333328</v>
      </c>
      <c r="K138">
        <f t="shared" si="115"/>
        <v>-10.841909270833334</v>
      </c>
      <c r="L138">
        <f t="shared" si="115"/>
        <v>0.31315072916666509</v>
      </c>
      <c r="M138">
        <f t="shared" si="115"/>
        <v>10.521050729166667</v>
      </c>
      <c r="N138">
        <f t="shared" si="115"/>
        <v>-7.3860992708333342</v>
      </c>
      <c r="O138">
        <f t="shared" si="115"/>
        <v>-6.4663492708333337</v>
      </c>
      <c r="P138">
        <f t="shared" si="115"/>
        <v>34.108210729166665</v>
      </c>
      <c r="Q138">
        <f t="shared" si="115"/>
        <v>-4.038439270833333</v>
      </c>
      <c r="R138">
        <f t="shared" si="115"/>
        <v>-9.4283692708333326</v>
      </c>
      <c r="S138">
        <f t="shared" si="115"/>
        <v>10.829390729166668</v>
      </c>
      <c r="T138">
        <f t="shared" si="115"/>
        <v>6.3383707291666695</v>
      </c>
      <c r="U138">
        <f t="shared" si="115"/>
        <v>-6.7878992708333321</v>
      </c>
      <c r="V138">
        <f t="shared" si="115"/>
        <v>-9.4181192708333334</v>
      </c>
      <c r="W138">
        <f t="shared" si="115"/>
        <v>23.78787072916667</v>
      </c>
      <c r="X138">
        <f t="shared" si="115"/>
        <v>-8.6487392708333353</v>
      </c>
      <c r="Y138">
        <f t="shared" si="115"/>
        <v>-8.0066192708333332</v>
      </c>
      <c r="Z138">
        <f t="shared" si="115"/>
        <v>-5.921039270833333</v>
      </c>
      <c r="AA138">
        <f t="shared" si="115"/>
        <v>-2.9441192708333332</v>
      </c>
      <c r="AB138">
        <f t="shared" si="115"/>
        <v>-1.6540092708333347</v>
      </c>
      <c r="AC138">
        <f t="shared" si="115"/>
        <v>3.1232307291666643</v>
      </c>
      <c r="AD138">
        <f t="shared" si="115"/>
        <v>-6.2250492708333347</v>
      </c>
      <c r="AE138">
        <f t="shared" si="115"/>
        <v>1.0483507291666641</v>
      </c>
      <c r="AF138">
        <f t="shared" si="115"/>
        <v>-3.0523092708333337</v>
      </c>
      <c r="AG138">
        <f t="shared" si="115"/>
        <v>1.647210729166666</v>
      </c>
      <c r="AH138">
        <f t="shared" ref="AH138:BM138" si="116">AH27-$B$132</f>
        <v>-7.5302592708333336</v>
      </c>
      <c r="AI138">
        <f t="shared" si="116"/>
        <v>3.75662072916667</v>
      </c>
      <c r="AJ138">
        <f t="shared" si="116"/>
        <v>-8.0544092708333324</v>
      </c>
      <c r="AK138">
        <f t="shared" si="116"/>
        <v>-1.1110792708333364</v>
      </c>
      <c r="AL138">
        <f t="shared" si="116"/>
        <v>-7.3888892708333351</v>
      </c>
      <c r="AM138">
        <f t="shared" si="116"/>
        <v>-3.5210592708333337</v>
      </c>
      <c r="AN138">
        <f t="shared" si="116"/>
        <v>1.0240729166667961E-2</v>
      </c>
      <c r="AO138">
        <f t="shared" si="116"/>
        <v>-2.8207792708333344</v>
      </c>
      <c r="AP138">
        <f t="shared" si="116"/>
        <v>-13.905989270833334</v>
      </c>
      <c r="AQ138">
        <f t="shared" si="116"/>
        <v>-7.8407992708333332</v>
      </c>
      <c r="AR138">
        <f t="shared" si="116"/>
        <v>-5.0968292708333323</v>
      </c>
      <c r="AS138">
        <f t="shared" si="116"/>
        <v>-4.4977292708333323</v>
      </c>
      <c r="AT138">
        <f t="shared" si="116"/>
        <v>-15.003079270833332</v>
      </c>
      <c r="AU138">
        <f t="shared" si="116"/>
        <v>-13.778969270833333</v>
      </c>
      <c r="AV138">
        <f t="shared" si="116"/>
        <v>-11.004739270833333</v>
      </c>
      <c r="AW138">
        <f t="shared" si="116"/>
        <v>-8.5797692708333351</v>
      </c>
      <c r="AX138">
        <f t="shared" si="116"/>
        <v>1.1075207291666658</v>
      </c>
      <c r="AY138">
        <f t="shared" si="116"/>
        <v>4.011340729166669</v>
      </c>
      <c r="AZ138">
        <f t="shared" si="116"/>
        <v>10.421750729166668</v>
      </c>
      <c r="BA138">
        <f t="shared" si="116"/>
        <v>2.2655907291666679</v>
      </c>
      <c r="BB138">
        <f t="shared" si="116"/>
        <v>13.936640729166669</v>
      </c>
      <c r="BC138">
        <f t="shared" si="116"/>
        <v>6.9972507291666659</v>
      </c>
      <c r="BD138">
        <f t="shared" si="116"/>
        <v>8.4515507291666694</v>
      </c>
      <c r="BE138">
        <f t="shared" si="116"/>
        <v>10.035380729166668</v>
      </c>
      <c r="BF138">
        <f t="shared" si="116"/>
        <v>-3.6239192708333334</v>
      </c>
      <c r="BG138">
        <f t="shared" si="116"/>
        <v>3.0380707291666695</v>
      </c>
      <c r="BH138">
        <f t="shared" si="116"/>
        <v>10.456540729166669</v>
      </c>
      <c r="BI138">
        <f t="shared" si="116"/>
        <v>8.0567907291666643</v>
      </c>
      <c r="BJ138">
        <f t="shared" si="116"/>
        <v>1.8959007291666694</v>
      </c>
      <c r="BK138">
        <f t="shared" si="116"/>
        <v>-0.63344927083333147</v>
      </c>
      <c r="BL138">
        <f t="shared" si="116"/>
        <v>3.9548207291666699</v>
      </c>
      <c r="BM138">
        <f t="shared" si="116"/>
        <v>2.3148607291666679</v>
      </c>
      <c r="BN138">
        <f t="shared" ref="BN138:CS138" si="117">BN27-$B$132</f>
        <v>-7.3199792708333327</v>
      </c>
      <c r="BO138">
        <f t="shared" si="117"/>
        <v>-7.4758292708333336</v>
      </c>
      <c r="BP138">
        <f t="shared" si="117"/>
        <v>-6.7530892708333319</v>
      </c>
      <c r="BQ138">
        <f t="shared" si="117"/>
        <v>-2.6944292708333322</v>
      </c>
      <c r="BR138">
        <f t="shared" si="117"/>
        <v>-14.343959270833334</v>
      </c>
      <c r="BS138">
        <f t="shared" si="117"/>
        <v>-12.556619270833334</v>
      </c>
      <c r="BT138">
        <f t="shared" si="117"/>
        <v>-8.6958792708333341</v>
      </c>
      <c r="BU138">
        <f t="shared" si="117"/>
        <v>-10.742939270833332</v>
      </c>
      <c r="BV138">
        <f t="shared" si="117"/>
        <v>5.8393707291666672</v>
      </c>
      <c r="BW138">
        <f t="shared" si="117"/>
        <v>2.7455407291666631</v>
      </c>
      <c r="BX138">
        <f t="shared" si="117"/>
        <v>-3.2609270833333426E-2</v>
      </c>
      <c r="BY138">
        <f t="shared" si="117"/>
        <v>-2.0045992708333351</v>
      </c>
      <c r="BZ138">
        <f t="shared" si="117"/>
        <v>-0.22222927083333133</v>
      </c>
      <c r="CA138">
        <f t="shared" si="117"/>
        <v>13.179460729166664</v>
      </c>
      <c r="CB138">
        <f t="shared" si="117"/>
        <v>0.35029072916666593</v>
      </c>
      <c r="CC138">
        <f t="shared" si="117"/>
        <v>-0.18972927083333246</v>
      </c>
      <c r="CD138">
        <f t="shared" si="117"/>
        <v>8.8552607291666661</v>
      </c>
      <c r="CE138">
        <f t="shared" si="117"/>
        <v>10.95576072916667</v>
      </c>
      <c r="CF138">
        <f t="shared" si="117"/>
        <v>10.101360729166664</v>
      </c>
      <c r="CG138">
        <f t="shared" si="117"/>
        <v>5.3325707291666689</v>
      </c>
      <c r="CH138">
        <f t="shared" si="117"/>
        <v>7.893190729166669</v>
      </c>
      <c r="CI138">
        <f t="shared" si="117"/>
        <v>5.2673907291666637</v>
      </c>
      <c r="CJ138">
        <f t="shared" si="117"/>
        <v>8.2033507291666652</v>
      </c>
      <c r="CK138">
        <f t="shared" si="117"/>
        <v>0.5662207291666661</v>
      </c>
      <c r="CL138">
        <f t="shared" si="117"/>
        <v>2.8971007291666666</v>
      </c>
      <c r="CM138">
        <f t="shared" si="117"/>
        <v>1.7163807291666657</v>
      </c>
      <c r="CN138">
        <f t="shared" si="117"/>
        <v>-0.34773927083333689</v>
      </c>
      <c r="CO138">
        <f t="shared" si="117"/>
        <v>0.63411072916666456</v>
      </c>
      <c r="CP138">
        <f t="shared" si="117"/>
        <v>-1.7386692708333342</v>
      </c>
      <c r="CQ138">
        <f t="shared" si="117"/>
        <v>-6.2244992708333342</v>
      </c>
      <c r="CR138">
        <f t="shared" si="117"/>
        <v>-4.6040292708333332</v>
      </c>
      <c r="CS138">
        <f t="shared" si="117"/>
        <v>-9.0278392708333328</v>
      </c>
    </row>
    <row r="139" spans="1:97" x14ac:dyDescent="0.25">
      <c r="A139" t="s">
        <v>70</v>
      </c>
      <c r="B139">
        <f t="shared" ref="B139:AG139" si="118">B30-$B$133</f>
        <v>-12.268255104166673</v>
      </c>
      <c r="C139">
        <f t="shared" si="118"/>
        <v>-3.0777851041666722</v>
      </c>
      <c r="D139">
        <f t="shared" si="118"/>
        <v>18.922394895833328</v>
      </c>
      <c r="E139">
        <f t="shared" si="118"/>
        <v>28.405884895833324</v>
      </c>
      <c r="F139">
        <f t="shared" si="118"/>
        <v>-14.328945104166671</v>
      </c>
      <c r="G139">
        <f t="shared" si="118"/>
        <v>-12.645705104166673</v>
      </c>
      <c r="H139">
        <f t="shared" si="118"/>
        <v>-9.0921351041666725</v>
      </c>
      <c r="I139">
        <f t="shared" si="118"/>
        <v>16.703294895833331</v>
      </c>
      <c r="J139">
        <f t="shared" si="118"/>
        <v>-10.876075104166674</v>
      </c>
      <c r="K139">
        <f t="shared" si="118"/>
        <v>-13.564615104166673</v>
      </c>
      <c r="L139">
        <f t="shared" si="118"/>
        <v>-4.4482651041666728</v>
      </c>
      <c r="M139">
        <f t="shared" si="118"/>
        <v>8.1355748958333294</v>
      </c>
      <c r="N139">
        <f t="shared" si="118"/>
        <v>-11.432225104166672</v>
      </c>
      <c r="O139">
        <f t="shared" si="118"/>
        <v>-10.516355104166671</v>
      </c>
      <c r="P139">
        <f t="shared" si="118"/>
        <v>24.076864895833324</v>
      </c>
      <c r="Q139">
        <f t="shared" si="118"/>
        <v>-3.1983751041666721</v>
      </c>
      <c r="R139">
        <f t="shared" si="118"/>
        <v>-13.704215104166671</v>
      </c>
      <c r="S139">
        <f t="shared" si="118"/>
        <v>3.2698548958333262</v>
      </c>
      <c r="T139">
        <f t="shared" si="118"/>
        <v>3.9241248958333301</v>
      </c>
      <c r="U139">
        <f t="shared" si="118"/>
        <v>-1.9596151041666729</v>
      </c>
      <c r="V139">
        <f t="shared" si="118"/>
        <v>-13.679805104166672</v>
      </c>
      <c r="W139">
        <f t="shared" si="118"/>
        <v>15.363134895833326</v>
      </c>
      <c r="X139">
        <f t="shared" si="118"/>
        <v>-7.3054151041666735</v>
      </c>
      <c r="Y139">
        <f t="shared" si="118"/>
        <v>-1.8587551041666757</v>
      </c>
      <c r="Z139">
        <f t="shared" si="118"/>
        <v>11.713184895833329</v>
      </c>
      <c r="AA139">
        <f t="shared" si="118"/>
        <v>9.3003548958333297</v>
      </c>
      <c r="AB139">
        <f t="shared" si="118"/>
        <v>10.348504895833329</v>
      </c>
      <c r="AC139">
        <f t="shared" si="118"/>
        <v>26.231674895833322</v>
      </c>
      <c r="AD139">
        <f t="shared" si="118"/>
        <v>5.1082548958333263</v>
      </c>
      <c r="AE139">
        <f t="shared" si="118"/>
        <v>7.4082548958333305</v>
      </c>
      <c r="AF139">
        <f t="shared" si="118"/>
        <v>4.9154448958333248</v>
      </c>
      <c r="AG139">
        <f t="shared" si="118"/>
        <v>23.609114895833329</v>
      </c>
      <c r="AH139">
        <f t="shared" ref="AH139:BM139" si="119">AH30-$B$133</f>
        <v>-4.9373251041666748</v>
      </c>
      <c r="AI139">
        <f t="shared" si="119"/>
        <v>9.1920448958333267</v>
      </c>
      <c r="AJ139">
        <f t="shared" si="119"/>
        <v>-1.8224451041666754</v>
      </c>
      <c r="AK139">
        <f t="shared" si="119"/>
        <v>13.581304895833327</v>
      </c>
      <c r="AL139">
        <f t="shared" si="119"/>
        <v>-2.2264051041666733</v>
      </c>
      <c r="AM139">
        <f t="shared" si="119"/>
        <v>0.27354489583332509</v>
      </c>
      <c r="AN139">
        <f t="shared" si="119"/>
        <v>6.7128648958333272</v>
      </c>
      <c r="AO139">
        <f t="shared" si="119"/>
        <v>3.3871748958333256</v>
      </c>
      <c r="AP139">
        <f t="shared" si="119"/>
        <v>-15.528285104166674</v>
      </c>
      <c r="AQ139">
        <f t="shared" si="119"/>
        <v>-7.6006651041666728</v>
      </c>
      <c r="AR139">
        <f t="shared" si="119"/>
        <v>1.4004948958333259</v>
      </c>
      <c r="AS139">
        <f t="shared" si="119"/>
        <v>1.8515748958333305</v>
      </c>
      <c r="AT139">
        <f t="shared" si="119"/>
        <v>-16.725875104166672</v>
      </c>
      <c r="AU139">
        <f t="shared" si="119"/>
        <v>-14.849285104166672</v>
      </c>
      <c r="AV139">
        <f t="shared" si="119"/>
        <v>-7.8377751041666741</v>
      </c>
      <c r="AW139">
        <f t="shared" si="119"/>
        <v>-6.638695104166672</v>
      </c>
      <c r="AX139">
        <f t="shared" si="119"/>
        <v>2.8182548958333271</v>
      </c>
      <c r="AY139">
        <f t="shared" si="119"/>
        <v>6.5233048958333271</v>
      </c>
      <c r="AZ139">
        <f t="shared" si="119"/>
        <v>10.466994895833331</v>
      </c>
      <c r="BA139">
        <f t="shared" si="119"/>
        <v>2.3786648958333245</v>
      </c>
      <c r="BB139">
        <f t="shared" si="119"/>
        <v>12.339704895833329</v>
      </c>
      <c r="BC139">
        <f t="shared" si="119"/>
        <v>7.3794348958333273</v>
      </c>
      <c r="BD139">
        <f t="shared" si="119"/>
        <v>11.089554895833331</v>
      </c>
      <c r="BE139">
        <f t="shared" si="119"/>
        <v>7.5623748958333294</v>
      </c>
      <c r="BF139">
        <f t="shared" si="119"/>
        <v>-0.99531510416667146</v>
      </c>
      <c r="BG139">
        <f t="shared" si="119"/>
        <v>5.157034895833327</v>
      </c>
      <c r="BH139">
        <f t="shared" si="119"/>
        <v>11.82558489583333</v>
      </c>
      <c r="BI139">
        <f t="shared" si="119"/>
        <v>6.1969248958333267</v>
      </c>
      <c r="BJ139">
        <f t="shared" si="119"/>
        <v>6.3855148958333245</v>
      </c>
      <c r="BK139">
        <f t="shared" si="119"/>
        <v>-0.15915510416667189</v>
      </c>
      <c r="BL139">
        <f t="shared" si="119"/>
        <v>1.2959848958333282</v>
      </c>
      <c r="BM139">
        <f t="shared" si="119"/>
        <v>3.5317548958333305</v>
      </c>
      <c r="BN139">
        <f t="shared" ref="BN139:CS139" si="120">BN30-$B$133</f>
        <v>-9.1380151041666728</v>
      </c>
      <c r="BO139">
        <f t="shared" si="120"/>
        <v>-10.912305104166673</v>
      </c>
      <c r="BP139">
        <f t="shared" si="120"/>
        <v>-10.325695104166673</v>
      </c>
      <c r="BQ139">
        <f t="shared" si="120"/>
        <v>-2.6470251041666728</v>
      </c>
      <c r="BR139">
        <f t="shared" si="120"/>
        <v>-17.963425104166671</v>
      </c>
      <c r="BS139">
        <f t="shared" si="120"/>
        <v>-16.274695104166671</v>
      </c>
      <c r="BT139">
        <f t="shared" si="120"/>
        <v>-12.873565104166673</v>
      </c>
      <c r="BU139">
        <f t="shared" si="120"/>
        <v>-14.024685104166672</v>
      </c>
      <c r="BV139">
        <f t="shared" si="120"/>
        <v>0.85191489583332469</v>
      </c>
      <c r="BW139">
        <f t="shared" si="120"/>
        <v>-1.6451251041666737</v>
      </c>
      <c r="BX139">
        <f t="shared" si="120"/>
        <v>-4.2536351041666691</v>
      </c>
      <c r="BY139">
        <f t="shared" si="120"/>
        <v>-3.0688351041666735</v>
      </c>
      <c r="BZ139">
        <f t="shared" si="120"/>
        <v>-4.3651451041666718</v>
      </c>
      <c r="CA139">
        <f t="shared" si="120"/>
        <v>3.26581489583333</v>
      </c>
      <c r="CB139">
        <f t="shared" si="120"/>
        <v>-4.8872551041666696</v>
      </c>
      <c r="CC139">
        <f t="shared" si="120"/>
        <v>1.6950248958333276</v>
      </c>
      <c r="CD139">
        <f t="shared" si="120"/>
        <v>-1.2326551041666747</v>
      </c>
      <c r="CE139">
        <f t="shared" si="120"/>
        <v>2.0600448958333288</v>
      </c>
      <c r="CF139">
        <f t="shared" si="120"/>
        <v>1.4730948958333272</v>
      </c>
      <c r="CG139">
        <f t="shared" si="120"/>
        <v>0.97201489583332545</v>
      </c>
      <c r="CH139">
        <f t="shared" si="120"/>
        <v>-1.751885104166675</v>
      </c>
      <c r="CI139">
        <f t="shared" si="120"/>
        <v>0.44323489583332787</v>
      </c>
      <c r="CJ139">
        <f t="shared" si="120"/>
        <v>9.0959848958333254</v>
      </c>
      <c r="CK139">
        <f t="shared" si="120"/>
        <v>4.1206348958333265</v>
      </c>
      <c r="CL139">
        <f t="shared" si="120"/>
        <v>-1.7167351041666734</v>
      </c>
      <c r="CM139">
        <f t="shared" si="120"/>
        <v>-1.0958451041666706</v>
      </c>
      <c r="CN139">
        <f t="shared" si="120"/>
        <v>-0.43380510416667306</v>
      </c>
      <c r="CO139">
        <f t="shared" si="120"/>
        <v>2.0307548958333257</v>
      </c>
      <c r="CP139">
        <f t="shared" si="120"/>
        <v>-5.7353451041666759</v>
      </c>
      <c r="CQ139">
        <f t="shared" si="120"/>
        <v>-8.1410651041666711</v>
      </c>
      <c r="CR139">
        <f t="shared" si="120"/>
        <v>-8.110515104166673</v>
      </c>
      <c r="CS139">
        <f t="shared" si="120"/>
        <v>-10.919505104166671</v>
      </c>
    </row>
    <row r="140" spans="1:97" x14ac:dyDescent="0.25">
      <c r="A140" t="s">
        <v>71</v>
      </c>
      <c r="B140">
        <f t="shared" ref="B140:AG140" si="121">B33-$B$134</f>
        <v>-11.452929895833336</v>
      </c>
      <c r="C140">
        <f t="shared" si="121"/>
        <v>-2.1551498958333326</v>
      </c>
      <c r="D140">
        <f t="shared" si="121"/>
        <v>14.565420104166662</v>
      </c>
      <c r="E140">
        <f t="shared" si="121"/>
        <v>23.016550104166662</v>
      </c>
      <c r="F140">
        <f t="shared" si="121"/>
        <v>-13.549079895833334</v>
      </c>
      <c r="G140">
        <f t="shared" si="121"/>
        <v>-11.785859895833333</v>
      </c>
      <c r="H140">
        <f t="shared" si="121"/>
        <v>-7.6592698958333365</v>
      </c>
      <c r="I140">
        <f t="shared" si="121"/>
        <v>12.002450104166662</v>
      </c>
      <c r="J140">
        <f t="shared" si="121"/>
        <v>-9.9649898958333338</v>
      </c>
      <c r="K140">
        <f t="shared" si="121"/>
        <v>-12.354109895833336</v>
      </c>
      <c r="L140">
        <f t="shared" si="121"/>
        <v>-3.6322098958333342</v>
      </c>
      <c r="M140">
        <f t="shared" si="121"/>
        <v>2.7960001041666658</v>
      </c>
      <c r="N140">
        <f t="shared" si="121"/>
        <v>-9.5534498958333351</v>
      </c>
      <c r="O140">
        <f t="shared" si="121"/>
        <v>-9.3349698958333356</v>
      </c>
      <c r="P140">
        <f t="shared" si="121"/>
        <v>11.913430104166665</v>
      </c>
      <c r="Q140">
        <f t="shared" si="121"/>
        <v>-4.3237898958333361</v>
      </c>
      <c r="R140">
        <f t="shared" si="121"/>
        <v>-11.788029895833336</v>
      </c>
      <c r="S140">
        <f t="shared" si="121"/>
        <v>1.571600104166663</v>
      </c>
      <c r="T140">
        <f t="shared" si="121"/>
        <v>-0.72456989583333353</v>
      </c>
      <c r="U140">
        <f t="shared" si="121"/>
        <v>-4.4429698958333361</v>
      </c>
      <c r="V140">
        <f t="shared" si="121"/>
        <v>-12.233049895833336</v>
      </c>
      <c r="W140">
        <f t="shared" si="121"/>
        <v>5.2842301041666673</v>
      </c>
      <c r="X140">
        <f t="shared" si="121"/>
        <v>-9.2201398958333343</v>
      </c>
      <c r="Y140">
        <f t="shared" si="121"/>
        <v>-6.4917798958333357</v>
      </c>
      <c r="Z140">
        <f t="shared" si="121"/>
        <v>16.922720104166665</v>
      </c>
      <c r="AA140">
        <f t="shared" si="121"/>
        <v>7.228720104166662</v>
      </c>
      <c r="AB140">
        <f t="shared" si="121"/>
        <v>5.8918301041666652</v>
      </c>
      <c r="AC140">
        <f t="shared" si="121"/>
        <v>27.017030104166665</v>
      </c>
      <c r="AD140">
        <f t="shared" si="121"/>
        <v>12.990810104166663</v>
      </c>
      <c r="AE140">
        <f t="shared" si="121"/>
        <v>10.963190104166664</v>
      </c>
      <c r="AF140">
        <f t="shared" si="121"/>
        <v>6.8413601041666681</v>
      </c>
      <c r="AG140">
        <f t="shared" si="121"/>
        <v>20.933060104166664</v>
      </c>
      <c r="AH140">
        <f t="shared" ref="AH140:BM140" si="122">AH33-$B$134</f>
        <v>-3.4973998958333326</v>
      </c>
      <c r="AI140">
        <f t="shared" si="122"/>
        <v>13.776800104166668</v>
      </c>
      <c r="AJ140">
        <f t="shared" si="122"/>
        <v>1.5466201041666636</v>
      </c>
      <c r="AK140">
        <f t="shared" si="122"/>
        <v>12.334090104166663</v>
      </c>
      <c r="AL140">
        <f t="shared" si="122"/>
        <v>4.7710104166668543E-2</v>
      </c>
      <c r="AM140">
        <f t="shared" si="122"/>
        <v>-1.5828798958333365</v>
      </c>
      <c r="AN140">
        <f t="shared" si="122"/>
        <v>2.7496901041666675</v>
      </c>
      <c r="AO140">
        <f t="shared" si="122"/>
        <v>3.8740104166663514E-2</v>
      </c>
      <c r="AP140">
        <f t="shared" si="122"/>
        <v>-14.454479895833334</v>
      </c>
      <c r="AQ140">
        <f t="shared" si="122"/>
        <v>-8.3197798958333351</v>
      </c>
      <c r="AR140">
        <f t="shared" si="122"/>
        <v>-2.2084098958333342</v>
      </c>
      <c r="AS140">
        <f t="shared" si="122"/>
        <v>-2.2833398958333362</v>
      </c>
      <c r="AT140">
        <f t="shared" si="122"/>
        <v>-16.006959895833337</v>
      </c>
      <c r="AU140">
        <f t="shared" si="122"/>
        <v>-14.670759895833335</v>
      </c>
      <c r="AV140">
        <f t="shared" si="122"/>
        <v>-10.313839895833336</v>
      </c>
      <c r="AW140">
        <f t="shared" si="122"/>
        <v>-8.2457898958333331</v>
      </c>
      <c r="AX140">
        <f t="shared" si="122"/>
        <v>5.4032401041666631</v>
      </c>
      <c r="AY140">
        <f t="shared" si="122"/>
        <v>10.633690104166668</v>
      </c>
      <c r="AZ140">
        <f t="shared" si="122"/>
        <v>7.6057101041666684</v>
      </c>
      <c r="BA140">
        <f t="shared" si="122"/>
        <v>1.5739901041666684</v>
      </c>
      <c r="BB140">
        <f t="shared" si="122"/>
        <v>13.277690104166666</v>
      </c>
      <c r="BC140">
        <f t="shared" si="122"/>
        <v>8.7236101041666672</v>
      </c>
      <c r="BD140">
        <f t="shared" si="122"/>
        <v>10.199730104166662</v>
      </c>
      <c r="BE140">
        <f t="shared" si="122"/>
        <v>6.4872301041666631</v>
      </c>
      <c r="BF140">
        <f t="shared" si="122"/>
        <v>-0.64261989583333445</v>
      </c>
      <c r="BG140">
        <f t="shared" si="122"/>
        <v>6.0954601041666621</v>
      </c>
      <c r="BH140">
        <f t="shared" si="122"/>
        <v>11.514890104166668</v>
      </c>
      <c r="BI140">
        <f t="shared" si="122"/>
        <v>5.8181501041666621</v>
      </c>
      <c r="BJ140">
        <f t="shared" si="122"/>
        <v>4.5628901041666623</v>
      </c>
      <c r="BK140">
        <f t="shared" si="122"/>
        <v>0.77014010416666423</v>
      </c>
      <c r="BL140">
        <f t="shared" si="122"/>
        <v>2.6024601041666671</v>
      </c>
      <c r="BM140">
        <f t="shared" si="122"/>
        <v>5.3365901041666675</v>
      </c>
      <c r="BN140">
        <f t="shared" ref="BN140:CS140" si="123">BN33-$B$134</f>
        <v>-7.8818698958333364</v>
      </c>
      <c r="BO140">
        <f t="shared" si="123"/>
        <v>-9.1641098958333345</v>
      </c>
      <c r="BP140">
        <f t="shared" si="123"/>
        <v>-8.5280098958333355</v>
      </c>
      <c r="BQ140">
        <f t="shared" si="123"/>
        <v>-1.2268398958333364</v>
      </c>
      <c r="BR140">
        <f t="shared" si="123"/>
        <v>-15.915499895833335</v>
      </c>
      <c r="BS140">
        <f t="shared" si="123"/>
        <v>-14.252689895833335</v>
      </c>
      <c r="BT140">
        <f t="shared" si="123"/>
        <v>-10.535729895833335</v>
      </c>
      <c r="BU140">
        <f t="shared" si="123"/>
        <v>-12.326919895833335</v>
      </c>
      <c r="BV140">
        <f t="shared" si="123"/>
        <v>1.7306101041666651</v>
      </c>
      <c r="BW140">
        <f t="shared" si="123"/>
        <v>-7.0849895833333676E-2</v>
      </c>
      <c r="BX140">
        <f t="shared" si="123"/>
        <v>-1.5817798958333356</v>
      </c>
      <c r="BY140">
        <f t="shared" si="123"/>
        <v>-1.7309398958333375</v>
      </c>
      <c r="BZ140">
        <f t="shared" si="123"/>
        <v>-2.7947798958333365</v>
      </c>
      <c r="CA140">
        <f t="shared" si="123"/>
        <v>4.0349301041666621</v>
      </c>
      <c r="CB140">
        <f t="shared" si="123"/>
        <v>-3.0507398958333383</v>
      </c>
      <c r="CC140">
        <f t="shared" si="123"/>
        <v>4.9048601041666657</v>
      </c>
      <c r="CD140">
        <f t="shared" si="123"/>
        <v>-0.17555989583333798</v>
      </c>
      <c r="CE140">
        <f t="shared" si="123"/>
        <v>3.6526701041666669</v>
      </c>
      <c r="CF140">
        <f t="shared" si="123"/>
        <v>4.0140301041666646</v>
      </c>
      <c r="CG140">
        <f t="shared" si="123"/>
        <v>2.2017101041666649</v>
      </c>
      <c r="CH140">
        <f t="shared" si="123"/>
        <v>-0.4540098958333374</v>
      </c>
      <c r="CI140">
        <f t="shared" si="123"/>
        <v>1.8574601041666625</v>
      </c>
      <c r="CJ140">
        <f t="shared" si="123"/>
        <v>8.1860101041666624</v>
      </c>
      <c r="CK140">
        <f t="shared" si="123"/>
        <v>2.2188201041666673</v>
      </c>
      <c r="CL140">
        <f t="shared" si="123"/>
        <v>-0.42499989583333786</v>
      </c>
      <c r="CM140">
        <f t="shared" si="123"/>
        <v>-1.0752698958333369</v>
      </c>
      <c r="CN140">
        <f t="shared" si="123"/>
        <v>-0.39754989583333611</v>
      </c>
      <c r="CO140">
        <f t="shared" si="123"/>
        <v>1.2178201041666625</v>
      </c>
      <c r="CP140">
        <f t="shared" si="123"/>
        <v>-5.9458198958333348</v>
      </c>
      <c r="CQ140">
        <f t="shared" si="123"/>
        <v>-7.2834698958333348</v>
      </c>
      <c r="CR140">
        <f t="shared" si="123"/>
        <v>-7.5087698958333355</v>
      </c>
      <c r="CS140">
        <f t="shared" si="123"/>
        <v>-9.8376298958333344</v>
      </c>
    </row>
    <row r="141" spans="1:97" x14ac:dyDescent="0.25">
      <c r="A141" s="26" t="s">
        <v>75</v>
      </c>
    </row>
    <row r="142" spans="1:97" x14ac:dyDescent="0.25">
      <c r="A142" t="s">
        <v>67</v>
      </c>
      <c r="B142">
        <f>B136^2</f>
        <v>115.59406460300204</v>
      </c>
      <c r="C142">
        <f t="shared" ref="C142:BN146" si="124">C136^2</f>
        <v>0.94432134415390001</v>
      </c>
      <c r="D142">
        <f t="shared" si="124"/>
        <v>706.15472773195143</v>
      </c>
      <c r="E142">
        <f t="shared" si="124"/>
        <v>1399.3653455217927</v>
      </c>
      <c r="F142">
        <f t="shared" si="124"/>
        <v>146.97799191384783</v>
      </c>
      <c r="G142">
        <f t="shared" si="124"/>
        <v>92.151514195345754</v>
      </c>
      <c r="H142">
        <f t="shared" si="124"/>
        <v>19.981865717918563</v>
      </c>
      <c r="I142">
        <f t="shared" si="124"/>
        <v>506.36934609549309</v>
      </c>
      <c r="J142">
        <f t="shared" si="124"/>
        <v>68.562010472533217</v>
      </c>
      <c r="K142">
        <f t="shared" si="124"/>
        <v>91.049535389726969</v>
      </c>
      <c r="L142">
        <f t="shared" si="124"/>
        <v>1.4732909686893116</v>
      </c>
      <c r="M142">
        <f t="shared" si="124"/>
        <v>130.65637549573285</v>
      </c>
      <c r="N142">
        <f t="shared" si="124"/>
        <v>38.021134769306094</v>
      </c>
      <c r="O142">
        <f t="shared" si="124"/>
        <v>27.714202386535266</v>
      </c>
      <c r="P142">
        <f t="shared" si="124"/>
        <v>1147.1296165559829</v>
      </c>
      <c r="Q142">
        <f t="shared" si="124"/>
        <v>7.8456459327727037</v>
      </c>
      <c r="R142">
        <f t="shared" si="124"/>
        <v>69.716288086285275</v>
      </c>
      <c r="S142">
        <f t="shared" si="124"/>
        <v>125.82719065459753</v>
      </c>
      <c r="T142">
        <f t="shared" si="124"/>
        <v>54.5969069089101</v>
      </c>
      <c r="U142">
        <f t="shared" si="124"/>
        <v>27.444061727543602</v>
      </c>
      <c r="V142">
        <f t="shared" si="124"/>
        <v>63.306179015845736</v>
      </c>
      <c r="W142">
        <f t="shared" si="124"/>
        <v>537.62175746947241</v>
      </c>
      <c r="X142">
        <f t="shared" si="124"/>
        <v>53.213932268893608</v>
      </c>
      <c r="Y142">
        <f t="shared" si="124"/>
        <v>41.739843636237332</v>
      </c>
      <c r="Z142">
        <f t="shared" si="124"/>
        <v>59.327859562699857</v>
      </c>
      <c r="AA142">
        <f t="shared" si="124"/>
        <v>19.527455128268585</v>
      </c>
      <c r="AB142">
        <f t="shared" si="124"/>
        <v>9.0983553827852131</v>
      </c>
      <c r="AC142">
        <f t="shared" si="124"/>
        <v>8.7735612462246829E-2</v>
      </c>
      <c r="AD142">
        <f t="shared" si="124"/>
        <v>79.285454731654028</v>
      </c>
      <c r="AE142">
        <f t="shared" si="124"/>
        <v>0.41282940709559618</v>
      </c>
      <c r="AF142">
        <f t="shared" si="124"/>
        <v>14.928239670251909</v>
      </c>
      <c r="AG142">
        <f t="shared" si="124"/>
        <v>0.13936634467892323</v>
      </c>
      <c r="AH142">
        <f t="shared" si="124"/>
        <v>59.403984251545715</v>
      </c>
      <c r="AI142">
        <f t="shared" si="124"/>
        <v>3.1633538566163923</v>
      </c>
      <c r="AJ142">
        <f t="shared" si="124"/>
        <v>75.635513371793664</v>
      </c>
      <c r="AK142">
        <f t="shared" si="124"/>
        <v>2.5111093499310271</v>
      </c>
      <c r="AL142">
        <f t="shared" si="124"/>
        <v>58.523234721056134</v>
      </c>
      <c r="AM142">
        <f t="shared" si="124"/>
        <v>13.79459839041855</v>
      </c>
      <c r="AN142">
        <f t="shared" si="124"/>
        <v>5.0031857003920079E-2</v>
      </c>
      <c r="AO142">
        <f t="shared" si="124"/>
        <v>7.924664263378955</v>
      </c>
      <c r="AP142">
        <f t="shared" si="124"/>
        <v>163.06620912071659</v>
      </c>
      <c r="AQ142">
        <f t="shared" si="124"/>
        <v>54.733629883783188</v>
      </c>
      <c r="AR142">
        <f t="shared" si="124"/>
        <v>21.277997837064408</v>
      </c>
      <c r="AS142">
        <f t="shared" si="124"/>
        <v>19.514200414206083</v>
      </c>
      <c r="AT142">
        <f t="shared" si="124"/>
        <v>189.75663152149167</v>
      </c>
      <c r="AU142">
        <f t="shared" si="124"/>
        <v>159.16895714919994</v>
      </c>
      <c r="AV142">
        <f t="shared" si="124"/>
        <v>98.969230410097808</v>
      </c>
      <c r="AW142">
        <f t="shared" si="124"/>
        <v>63.358543728522818</v>
      </c>
      <c r="AX142">
        <f t="shared" si="124"/>
        <v>5.2067571811476414</v>
      </c>
      <c r="AY142">
        <f t="shared" si="124"/>
        <v>17.485460585612188</v>
      </c>
      <c r="AZ142">
        <f t="shared" si="124"/>
        <v>73.724409951501713</v>
      </c>
      <c r="BA142">
        <f t="shared" si="124"/>
        <v>2.2928076337122212</v>
      </c>
      <c r="BB142">
        <f t="shared" si="124"/>
        <v>186.19180995639334</v>
      </c>
      <c r="BC142">
        <f t="shared" si="124"/>
        <v>48.449840700439211</v>
      </c>
      <c r="BD142">
        <f t="shared" si="124"/>
        <v>68.510582715664256</v>
      </c>
      <c r="BE142">
        <f t="shared" si="124"/>
        <v>71.283438122514184</v>
      </c>
      <c r="BF142">
        <f t="shared" si="124"/>
        <v>4.7472043916476983</v>
      </c>
      <c r="BG142">
        <f t="shared" si="124"/>
        <v>14.534103860195533</v>
      </c>
      <c r="BH142">
        <f t="shared" si="124"/>
        <v>93.322979983407919</v>
      </c>
      <c r="BI142">
        <f t="shared" si="124"/>
        <v>49.447364168928765</v>
      </c>
      <c r="BJ142">
        <f t="shared" si="124"/>
        <v>5.8118697510747044</v>
      </c>
      <c r="BK142">
        <f t="shared" si="124"/>
        <v>0.2809975063768223</v>
      </c>
      <c r="BL142">
        <f t="shared" si="124"/>
        <v>13.6035714895247</v>
      </c>
      <c r="BM142">
        <f t="shared" si="124"/>
        <v>6.8695989548559693</v>
      </c>
      <c r="BN142">
        <f t="shared" si="124"/>
        <v>35.45711849785193</v>
      </c>
      <c r="BO142">
        <f t="shared" ref="BO142:CS146" si="125">BO136^2</f>
        <v>40.237683513429005</v>
      </c>
      <c r="BP142">
        <f t="shared" si="125"/>
        <v>31.424859334518583</v>
      </c>
      <c r="BQ142">
        <f t="shared" si="125"/>
        <v>3.7915411884768635</v>
      </c>
      <c r="BR142">
        <f t="shared" si="125"/>
        <v>161.39588510156449</v>
      </c>
      <c r="BS142">
        <f t="shared" si="125"/>
        <v>121.42118233951453</v>
      </c>
      <c r="BT142">
        <f t="shared" si="125"/>
        <v>56.079998952991538</v>
      </c>
      <c r="BU142">
        <f t="shared" si="125"/>
        <v>88.210753866699932</v>
      </c>
      <c r="BV142">
        <f t="shared" si="125"/>
        <v>41.069538469680914</v>
      </c>
      <c r="BW142">
        <f t="shared" si="125"/>
        <v>13.312442346858003</v>
      </c>
      <c r="BX142">
        <f t="shared" si="125"/>
        <v>0.91968479604556663</v>
      </c>
      <c r="BY142">
        <f t="shared" si="125"/>
        <v>1.4249388390018527</v>
      </c>
      <c r="BZ142">
        <f t="shared" si="125"/>
        <v>0.88354732161848226</v>
      </c>
      <c r="CA142">
        <f t="shared" si="125"/>
        <v>51.122957303105842</v>
      </c>
      <c r="CB142">
        <f t="shared" si="125"/>
        <v>0.67197691240806889</v>
      </c>
      <c r="CC142">
        <f t="shared" si="125"/>
        <v>2.9241676878915178E-2</v>
      </c>
      <c r="CD142">
        <f t="shared" si="125"/>
        <v>14.96082043692053</v>
      </c>
      <c r="CE142">
        <f t="shared" si="125"/>
        <v>62.03896836813707</v>
      </c>
      <c r="CF142">
        <f t="shared" si="125"/>
        <v>38.220734115668371</v>
      </c>
      <c r="CG142">
        <f t="shared" si="125"/>
        <v>20.278828065170536</v>
      </c>
      <c r="CH142">
        <f t="shared" si="125"/>
        <v>14.150401780066362</v>
      </c>
      <c r="CI142">
        <f t="shared" si="125"/>
        <v>24.541739291028819</v>
      </c>
      <c r="CJ142">
        <f t="shared" si="125"/>
        <v>52.69369045530383</v>
      </c>
      <c r="CK142">
        <f t="shared" si="125"/>
        <v>5.5643158372670053E-2</v>
      </c>
      <c r="CL142">
        <f t="shared" si="125"/>
        <v>0.69659384810806524</v>
      </c>
      <c r="CM142">
        <f t="shared" si="125"/>
        <v>1.9789511308893064</v>
      </c>
      <c r="CN142">
        <f t="shared" si="125"/>
        <v>8.2279450435015951E-3</v>
      </c>
      <c r="CO142">
        <f t="shared" si="125"/>
        <v>2.3192846918496962E-2</v>
      </c>
      <c r="CP142">
        <f t="shared" si="125"/>
        <v>1.4125513155851894</v>
      </c>
      <c r="CQ142">
        <f t="shared" si="125"/>
        <v>31.263843655439427</v>
      </c>
      <c r="CR142">
        <f t="shared" si="125"/>
        <v>14.185377414035225</v>
      </c>
      <c r="CS142">
        <f t="shared" si="125"/>
        <v>73.393283749101997</v>
      </c>
    </row>
    <row r="143" spans="1:97" x14ac:dyDescent="0.25">
      <c r="A143" t="s">
        <v>68</v>
      </c>
      <c r="B143">
        <f t="shared" ref="B143:Q146" si="126">B137^2</f>
        <v>149.056127693468</v>
      </c>
      <c r="C143">
        <f t="shared" si="126"/>
        <v>3.5862302775846495</v>
      </c>
      <c r="D143">
        <f t="shared" si="126"/>
        <v>318.72837788806368</v>
      </c>
      <c r="E143">
        <f t="shared" si="126"/>
        <v>769.36976726847013</v>
      </c>
      <c r="F143">
        <f t="shared" si="126"/>
        <v>201.9080282177305</v>
      </c>
      <c r="G143">
        <f t="shared" si="126"/>
        <v>143.76548306080755</v>
      </c>
      <c r="H143">
        <f t="shared" si="126"/>
        <v>58.462913706332564</v>
      </c>
      <c r="I143">
        <f t="shared" si="126"/>
        <v>191.03788490357201</v>
      </c>
      <c r="J143">
        <f t="shared" si="126"/>
        <v>101.25661266131384</v>
      </c>
      <c r="K143">
        <f t="shared" si="126"/>
        <v>156.3388746134888</v>
      </c>
      <c r="L143">
        <f t="shared" si="126"/>
        <v>11.817055803197167</v>
      </c>
      <c r="M143">
        <f t="shared" si="126"/>
        <v>25.047077350259645</v>
      </c>
      <c r="N143">
        <f t="shared" si="126"/>
        <v>96.200482777365949</v>
      </c>
      <c r="O143">
        <f t="shared" si="126"/>
        <v>89.812855739386748</v>
      </c>
      <c r="P143">
        <f t="shared" si="126"/>
        <v>276.75667968919703</v>
      </c>
      <c r="Q143">
        <f t="shared" si="126"/>
        <v>11.00835741709505</v>
      </c>
      <c r="R143">
        <f t="shared" si="124"/>
        <v>143.05653793164095</v>
      </c>
      <c r="S143">
        <f t="shared" si="124"/>
        <v>9.2899718979679626</v>
      </c>
      <c r="T143">
        <f t="shared" si="124"/>
        <v>6.9656697042492155</v>
      </c>
      <c r="U143">
        <f t="shared" si="124"/>
        <v>16.031651471238806</v>
      </c>
      <c r="V143">
        <f t="shared" si="124"/>
        <v>147.6403483832097</v>
      </c>
      <c r="W143">
        <f t="shared" si="124"/>
        <v>90.039517761511675</v>
      </c>
      <c r="X143">
        <f t="shared" si="124"/>
        <v>68.054654132370118</v>
      </c>
      <c r="Y143">
        <f t="shared" si="124"/>
        <v>28.497174414922153</v>
      </c>
      <c r="Z143">
        <f t="shared" si="124"/>
        <v>104.65096696517634</v>
      </c>
      <c r="AA143">
        <f t="shared" si="124"/>
        <v>11.468419642634634</v>
      </c>
      <c r="AB143">
        <f t="shared" si="124"/>
        <v>5.3464331038033954</v>
      </c>
      <c r="AC143">
        <f t="shared" si="124"/>
        <v>630.82980766846356</v>
      </c>
      <c r="AD143">
        <f t="shared" si="124"/>
        <v>37.588983456667997</v>
      </c>
      <c r="AE143">
        <f t="shared" si="124"/>
        <v>49.699334894140833</v>
      </c>
      <c r="AF143">
        <f t="shared" si="124"/>
        <v>9.406277505980448</v>
      </c>
      <c r="AG143">
        <f t="shared" si="124"/>
        <v>500.25877989462617</v>
      </c>
      <c r="AH143">
        <f t="shared" si="124"/>
        <v>29.402795680855494</v>
      </c>
      <c r="AI143">
        <f t="shared" si="124"/>
        <v>108.92690947969712</v>
      </c>
      <c r="AJ143">
        <f t="shared" si="124"/>
        <v>8.416349177051309</v>
      </c>
      <c r="AK143">
        <f t="shared" si="124"/>
        <v>155.30357552856384</v>
      </c>
      <c r="AL143">
        <f t="shared" si="124"/>
        <v>10.771159564332574</v>
      </c>
      <c r="AM143">
        <f t="shared" si="124"/>
        <v>2.0927802491034111</v>
      </c>
      <c r="AN143">
        <f t="shared" si="124"/>
        <v>15.460274217811735</v>
      </c>
      <c r="AO143">
        <f t="shared" si="124"/>
        <v>0.27309562658464426</v>
      </c>
      <c r="AP143">
        <f t="shared" si="124"/>
        <v>230.14693685132215</v>
      </c>
      <c r="AQ143">
        <f t="shared" si="124"/>
        <v>64.108117289655524</v>
      </c>
      <c r="AR143">
        <f t="shared" si="124"/>
        <v>1.7024625370742397</v>
      </c>
      <c r="AS143">
        <f t="shared" si="124"/>
        <v>3.00878331536591</v>
      </c>
      <c r="AT143">
        <f t="shared" si="124"/>
        <v>263.16738043085553</v>
      </c>
      <c r="AU143">
        <f t="shared" si="124"/>
        <v>204.36831021362428</v>
      </c>
      <c r="AV143">
        <f t="shared" si="124"/>
        <v>81.581079042057596</v>
      </c>
      <c r="AW143">
        <f t="shared" si="124"/>
        <v>62.465541122397148</v>
      </c>
      <c r="AX143">
        <f t="shared" si="124"/>
        <v>38.27359294356382</v>
      </c>
      <c r="AY143">
        <f t="shared" si="124"/>
        <v>144.82763830509509</v>
      </c>
      <c r="AZ143">
        <f t="shared" si="124"/>
        <v>57.032938426907499</v>
      </c>
      <c r="BA143">
        <f t="shared" si="124"/>
        <v>1.2628039955929757</v>
      </c>
      <c r="BB143">
        <f t="shared" si="124"/>
        <v>190.34439237761583</v>
      </c>
      <c r="BC143">
        <f t="shared" si="124"/>
        <v>92.515648454301271</v>
      </c>
      <c r="BD143">
        <f t="shared" si="124"/>
        <v>94.796034647630464</v>
      </c>
      <c r="BE143">
        <f t="shared" si="124"/>
        <v>47.020856123515848</v>
      </c>
      <c r="BF143">
        <f t="shared" si="124"/>
        <v>3.5003209883554982</v>
      </c>
      <c r="BG143">
        <f t="shared" si="124"/>
        <v>38.044168745020016</v>
      </c>
      <c r="BH143">
        <f t="shared" si="124"/>
        <v>122.46997908594918</v>
      </c>
      <c r="BI143">
        <f t="shared" si="124"/>
        <v>31.680974965334645</v>
      </c>
      <c r="BJ143">
        <f t="shared" si="124"/>
        <v>11.400181769324231</v>
      </c>
      <c r="BK143">
        <f t="shared" si="124"/>
        <v>2.1673195304795279E-3</v>
      </c>
      <c r="BL143">
        <f t="shared" si="124"/>
        <v>4.3234698629575652</v>
      </c>
      <c r="BM143">
        <f t="shared" si="124"/>
        <v>40.002152913880472</v>
      </c>
      <c r="BN143">
        <f t="shared" si="124"/>
        <v>74.471454209970119</v>
      </c>
      <c r="BO143">
        <f t="shared" si="125"/>
        <v>99.161654047113842</v>
      </c>
      <c r="BP143">
        <f t="shared" si="125"/>
        <v>83.363920737407597</v>
      </c>
      <c r="BQ143">
        <f t="shared" si="125"/>
        <v>1.0716690178763175</v>
      </c>
      <c r="BR143">
        <f t="shared" si="125"/>
        <v>277.06682701674509</v>
      </c>
      <c r="BS143">
        <f t="shared" si="125"/>
        <v>226.50504283005341</v>
      </c>
      <c r="BT143">
        <f t="shared" si="125"/>
        <v>127.26534887678052</v>
      </c>
      <c r="BU143">
        <f t="shared" si="125"/>
        <v>156.31861951133263</v>
      </c>
      <c r="BV143">
        <f t="shared" si="125"/>
        <v>6.9128268394012959</v>
      </c>
      <c r="BW143">
        <f t="shared" si="125"/>
        <v>2.3569765703397257E-2</v>
      </c>
      <c r="BX143">
        <f t="shared" si="125"/>
        <v>6.492989323917997</v>
      </c>
      <c r="BY143">
        <f t="shared" si="125"/>
        <v>4.0214064801242282</v>
      </c>
      <c r="BZ143">
        <f t="shared" si="125"/>
        <v>8.0110762999075682</v>
      </c>
      <c r="CA143">
        <f t="shared" si="125"/>
        <v>24.477514029245022</v>
      </c>
      <c r="CB143">
        <f t="shared" si="125"/>
        <v>8.4660891881346583</v>
      </c>
      <c r="CC143">
        <f t="shared" si="125"/>
        <v>46.700761220561738</v>
      </c>
      <c r="CD143">
        <f t="shared" si="125"/>
        <v>1.2270115208846497</v>
      </c>
      <c r="CE143">
        <f t="shared" si="125"/>
        <v>31.292002732630451</v>
      </c>
      <c r="CF143">
        <f t="shared" si="125"/>
        <v>30.416609510547104</v>
      </c>
      <c r="CG143">
        <f t="shared" si="125"/>
        <v>10.264754275584641</v>
      </c>
      <c r="CH143">
        <f t="shared" si="125"/>
        <v>4.9675740496971459</v>
      </c>
      <c r="CI143">
        <f t="shared" si="125"/>
        <v>7.8662608707721349</v>
      </c>
      <c r="CJ143">
        <f t="shared" si="125"/>
        <v>70.159143696134663</v>
      </c>
      <c r="CK143">
        <f t="shared" si="125"/>
        <v>3.5165082585950445</v>
      </c>
      <c r="CL143">
        <f t="shared" si="125"/>
        <v>9.0431580825627977E-3</v>
      </c>
      <c r="CM143">
        <f t="shared" si="125"/>
        <v>0.38749937659298211</v>
      </c>
      <c r="CN143">
        <f t="shared" si="125"/>
        <v>7.6897774165896091E-2</v>
      </c>
      <c r="CO143">
        <f t="shared" si="125"/>
        <v>2.7154278175408915</v>
      </c>
      <c r="CP143">
        <f t="shared" si="125"/>
        <v>29.265443524863834</v>
      </c>
      <c r="CQ143">
        <f t="shared" si="125"/>
        <v>53.025404655759665</v>
      </c>
      <c r="CR143">
        <f t="shared" si="125"/>
        <v>44.030450534999254</v>
      </c>
      <c r="CS143">
        <f t="shared" si="125"/>
        <v>96.909543135782584</v>
      </c>
    </row>
    <row r="144" spans="1:97" x14ac:dyDescent="0.25">
      <c r="A144" t="s">
        <v>69</v>
      </c>
      <c r="B144">
        <f t="shared" si="126"/>
        <v>142.5791050090526</v>
      </c>
      <c r="C144">
        <f t="shared" si="126"/>
        <v>6.0103068075531847E-2</v>
      </c>
      <c r="D144">
        <f t="shared" si="126"/>
        <v>670.89343836528201</v>
      </c>
      <c r="E144">
        <f t="shared" si="126"/>
        <v>1346.8019749590842</v>
      </c>
      <c r="F144">
        <f t="shared" si="126"/>
        <v>180.73009248286507</v>
      </c>
      <c r="G144">
        <f t="shared" si="126"/>
        <v>109.67345042769014</v>
      </c>
      <c r="H144">
        <f t="shared" si="126"/>
        <v>32.625564804575518</v>
      </c>
      <c r="I144">
        <f t="shared" si="126"/>
        <v>480.96221370499001</v>
      </c>
      <c r="J144">
        <f t="shared" si="126"/>
        <v>90.194134793721361</v>
      </c>
      <c r="K144">
        <f t="shared" si="126"/>
        <v>117.54699663698179</v>
      </c>
      <c r="L144">
        <f t="shared" si="126"/>
        <v>9.8063379177614027E-2</v>
      </c>
      <c r="M144">
        <f t="shared" si="126"/>
        <v>110.69250844569846</v>
      </c>
      <c r="N144">
        <f t="shared" si="126"/>
        <v>54.554462438604709</v>
      </c>
      <c r="O144">
        <f t="shared" si="126"/>
        <v>41.813672892406785</v>
      </c>
      <c r="P144">
        <f t="shared" si="126"/>
        <v>1163.3700391452401</v>
      </c>
      <c r="Q144">
        <f t="shared" si="126"/>
        <v>16.308991744208861</v>
      </c>
      <c r="R144">
        <f t="shared" si="124"/>
        <v>88.894147107194271</v>
      </c>
      <c r="S144">
        <f t="shared" si="124"/>
        <v>117.27570356496099</v>
      </c>
      <c r="T144">
        <f t="shared" si="124"/>
        <v>40.174943500356818</v>
      </c>
      <c r="U144">
        <f t="shared" si="124"/>
        <v>46.07557651097968</v>
      </c>
      <c r="V144">
        <f t="shared" si="124"/>
        <v>88.700970599642204</v>
      </c>
      <c r="W144">
        <f t="shared" si="124"/>
        <v>565.86279382754446</v>
      </c>
      <c r="X144">
        <f t="shared" si="124"/>
        <v>74.800690974854732</v>
      </c>
      <c r="Y144">
        <f t="shared" si="124"/>
        <v>64.105952148079695</v>
      </c>
      <c r="Z144">
        <f t="shared" si="124"/>
        <v>35.05870604675053</v>
      </c>
      <c r="AA144">
        <f t="shared" si="124"/>
        <v>8.6678382808921981</v>
      </c>
      <c r="AB144">
        <f t="shared" si="124"/>
        <v>2.7357466680026197</v>
      </c>
      <c r="AC144">
        <f t="shared" si="124"/>
        <v>9.7545701876109341</v>
      </c>
      <c r="AD144">
        <f t="shared" si="124"/>
        <v>38.751238424302635</v>
      </c>
      <c r="AE144">
        <f t="shared" si="124"/>
        <v>1.0990392513442762</v>
      </c>
      <c r="AF144">
        <f t="shared" si="124"/>
        <v>9.3165918848151179</v>
      </c>
      <c r="AG144">
        <f t="shared" si="124"/>
        <v>2.7133031862817796</v>
      </c>
      <c r="AH144">
        <f t="shared" si="124"/>
        <v>56.704804685971368</v>
      </c>
      <c r="AI144">
        <f t="shared" si="124"/>
        <v>14.112199302804724</v>
      </c>
      <c r="AJ144">
        <f t="shared" si="124"/>
        <v>64.873508702085928</v>
      </c>
      <c r="AK144">
        <f t="shared" si="124"/>
        <v>1.2344971460755383</v>
      </c>
      <c r="AL144">
        <f t="shared" si="124"/>
        <v>54.595684656635974</v>
      </c>
      <c r="AM144">
        <f t="shared" si="124"/>
        <v>12.397858388721367</v>
      </c>
      <c r="AN144">
        <f t="shared" si="124"/>
        <v>1.0487253386504387E-4</v>
      </c>
      <c r="AO144">
        <f t="shared" si="124"/>
        <v>7.9567956947630378</v>
      </c>
      <c r="AP144">
        <f t="shared" si="124"/>
        <v>193.3765376005318</v>
      </c>
      <c r="AQ144">
        <f t="shared" si="124"/>
        <v>61.478133205500527</v>
      </c>
      <c r="AR144">
        <f t="shared" si="124"/>
        <v>25.977668616023436</v>
      </c>
      <c r="AS144">
        <f t="shared" si="124"/>
        <v>20.22956859371094</v>
      </c>
      <c r="AT144">
        <f t="shared" si="124"/>
        <v>225.09238760690883</v>
      </c>
      <c r="AU144">
        <f t="shared" si="124"/>
        <v>189.85999416656927</v>
      </c>
      <c r="AV144">
        <f t="shared" si="124"/>
        <v>121.10428641902136</v>
      </c>
      <c r="AW144">
        <f t="shared" si="124"/>
        <v>73.612440740735977</v>
      </c>
      <c r="AX144">
        <f t="shared" si="124"/>
        <v>1.226602165533863</v>
      </c>
      <c r="AY144">
        <f t="shared" si="124"/>
        <v>16.090854445471383</v>
      </c>
      <c r="AZ144">
        <f t="shared" si="124"/>
        <v>108.61288826088597</v>
      </c>
      <c r="BA144">
        <f t="shared" si="124"/>
        <v>5.1329013520859537</v>
      </c>
      <c r="BB144">
        <f t="shared" si="124"/>
        <v>194.22995481386727</v>
      </c>
      <c r="BC144">
        <f t="shared" si="124"/>
        <v>48.961517766823441</v>
      </c>
      <c r="BD144">
        <f t="shared" si="124"/>
        <v>71.428709727677656</v>
      </c>
      <c r="BE144">
        <f t="shared" si="124"/>
        <v>100.70886637932973</v>
      </c>
      <c r="BF144">
        <f t="shared" si="124"/>
        <v>13.132790881517199</v>
      </c>
      <c r="BG144">
        <f t="shared" si="124"/>
        <v>9.2298737554193</v>
      </c>
      <c r="BH144">
        <f t="shared" si="124"/>
        <v>109.33924402072141</v>
      </c>
      <c r="BI144">
        <f t="shared" si="124"/>
        <v>64.911876853585909</v>
      </c>
      <c r="BJ144">
        <f t="shared" si="124"/>
        <v>3.5944395748547087</v>
      </c>
      <c r="BK144">
        <f t="shared" si="124"/>
        <v>0.40125797871927932</v>
      </c>
      <c r="BL144">
        <f t="shared" si="124"/>
        <v>15.640606999846391</v>
      </c>
      <c r="BM144">
        <f t="shared" si="124"/>
        <v>5.3585801954380372</v>
      </c>
      <c r="BN144">
        <f t="shared" si="124"/>
        <v>53.582096525429691</v>
      </c>
      <c r="BO144">
        <f t="shared" si="125"/>
        <v>55.888023286648455</v>
      </c>
      <c r="BP144">
        <f t="shared" si="125"/>
        <v>45.604214699844263</v>
      </c>
      <c r="BQ144">
        <f t="shared" si="125"/>
        <v>7.2599490955234423</v>
      </c>
      <c r="BR144">
        <f t="shared" si="125"/>
        <v>205.74916756332556</v>
      </c>
      <c r="BS144">
        <f t="shared" si="125"/>
        <v>157.66868751266304</v>
      </c>
      <c r="BT144">
        <f t="shared" si="125"/>
        <v>75.618316292908872</v>
      </c>
      <c r="BU144">
        <f t="shared" si="125"/>
        <v>115.41074417681301</v>
      </c>
      <c r="BV144">
        <f t="shared" si="125"/>
        <v>34.098250512648455</v>
      </c>
      <c r="BW144">
        <f t="shared" si="125"/>
        <v>7.5379938955130124</v>
      </c>
      <c r="BX144">
        <f t="shared" si="125"/>
        <v>1.06336454428169E-3</v>
      </c>
      <c r="BY144">
        <f t="shared" si="125"/>
        <v>4.0184182366255392</v>
      </c>
      <c r="BZ144">
        <f t="shared" si="125"/>
        <v>4.9385848815114125E-2</v>
      </c>
      <c r="CA144">
        <f t="shared" si="125"/>
        <v>173.6981851116463</v>
      </c>
      <c r="CB144">
        <f t="shared" si="125"/>
        <v>0.1227035949401145</v>
      </c>
      <c r="CC144">
        <f t="shared" si="125"/>
        <v>3.5997196210948018E-2</v>
      </c>
      <c r="CD144">
        <f t="shared" si="125"/>
        <v>78.415642581521354</v>
      </c>
      <c r="CE144">
        <f t="shared" si="125"/>
        <v>120.0286931547506</v>
      </c>
      <c r="CF144">
        <f t="shared" si="125"/>
        <v>102.03748858075049</v>
      </c>
      <c r="CG144">
        <f t="shared" si="125"/>
        <v>28.436310581565138</v>
      </c>
      <c r="CH144">
        <f t="shared" si="125"/>
        <v>62.302459887002648</v>
      </c>
      <c r="CI144">
        <f t="shared" si="125"/>
        <v>27.745405093710918</v>
      </c>
      <c r="CJ144">
        <f t="shared" si="125"/>
        <v>67.294963185719254</v>
      </c>
      <c r="CK144">
        <f t="shared" si="125"/>
        <v>0.32060591413803102</v>
      </c>
      <c r="CL144">
        <f t="shared" si="125"/>
        <v>8.3931926349380319</v>
      </c>
      <c r="CM144">
        <f t="shared" si="125"/>
        <v>2.9459628074546953</v>
      </c>
      <c r="CN144">
        <f t="shared" si="125"/>
        <v>0.12092260047970083</v>
      </c>
      <c r="CO144">
        <f t="shared" si="125"/>
        <v>0.40209641684427899</v>
      </c>
      <c r="CP144">
        <f t="shared" si="125"/>
        <v>3.0229708333401182</v>
      </c>
      <c r="CQ144">
        <f t="shared" si="125"/>
        <v>38.744391172604708</v>
      </c>
      <c r="CR144">
        <f t="shared" si="125"/>
        <v>21.197085526690113</v>
      </c>
      <c r="CS144">
        <f t="shared" si="125"/>
        <v>81.501881900000527</v>
      </c>
    </row>
    <row r="145" spans="1:97" x14ac:dyDescent="0.25">
      <c r="A145" t="s">
        <v>70</v>
      </c>
      <c r="B145">
        <f t="shared" si="126"/>
        <v>150.51008330091165</v>
      </c>
      <c r="C145">
        <f t="shared" si="124"/>
        <v>9.4727611474302531</v>
      </c>
      <c r="D145">
        <f t="shared" si="124"/>
        <v>358.05702859385917</v>
      </c>
      <c r="E145">
        <f t="shared" si="124"/>
        <v>806.89429671533173</v>
      </c>
      <c r="F145">
        <f t="shared" si="124"/>
        <v>205.31866779822201</v>
      </c>
      <c r="G145">
        <f t="shared" si="124"/>
        <v>159.91385758154703</v>
      </c>
      <c r="H145">
        <f t="shared" si="124"/>
        <v>82.666920752419912</v>
      </c>
      <c r="I145">
        <f t="shared" si="124"/>
        <v>279.00006037717179</v>
      </c>
      <c r="J145">
        <f t="shared" si="124"/>
        <v>118.28900967147412</v>
      </c>
      <c r="K145">
        <f t="shared" si="124"/>
        <v>183.99878292418666</v>
      </c>
      <c r="L145">
        <f t="shared" si="124"/>
        <v>19.78706243694694</v>
      </c>
      <c r="M145">
        <f t="shared" si="124"/>
        <v>66.187578885713492</v>
      </c>
      <c r="N145">
        <f t="shared" si="124"/>
        <v>130.6957708323387</v>
      </c>
      <c r="O145">
        <f t="shared" si="124"/>
        <v>110.59372467693238</v>
      </c>
      <c r="P145">
        <f t="shared" si="124"/>
        <v>579.69542321221104</v>
      </c>
      <c r="Q145">
        <f t="shared" si="124"/>
        <v>10.229603306953171</v>
      </c>
      <c r="R145">
        <f t="shared" si="124"/>
        <v>187.80551162126994</v>
      </c>
      <c r="S145">
        <f t="shared" si="124"/>
        <v>10.691951039805172</v>
      </c>
      <c r="T145">
        <f t="shared" si="124"/>
        <v>15.398756198098944</v>
      </c>
      <c r="U145">
        <f t="shared" si="124"/>
        <v>3.8400913564781605</v>
      </c>
      <c r="V145">
        <f t="shared" si="124"/>
        <v>187.13706768798451</v>
      </c>
      <c r="W145">
        <f t="shared" si="124"/>
        <v>236.02591382757166</v>
      </c>
      <c r="X145">
        <f t="shared" si="124"/>
        <v>53.369089844186568</v>
      </c>
      <c r="Y145">
        <f t="shared" si="124"/>
        <v>3.4549705372656692</v>
      </c>
      <c r="Z145">
        <f t="shared" si="124"/>
        <v>137.19870040397805</v>
      </c>
      <c r="AA145">
        <f t="shared" si="124"/>
        <v>86.496601188450981</v>
      </c>
      <c r="AB145">
        <f t="shared" si="124"/>
        <v>107.09155357908639</v>
      </c>
      <c r="AC145">
        <f t="shared" si="124"/>
        <v>688.10076784069213</v>
      </c>
      <c r="AD145">
        <f t="shared" si="124"/>
        <v>26.094268080805147</v>
      </c>
      <c r="AE145">
        <f t="shared" si="124"/>
        <v>54.882240601638507</v>
      </c>
      <c r="AF145">
        <f t="shared" si="124"/>
        <v>24.161598523973886</v>
      </c>
      <c r="AG145">
        <f t="shared" si="124"/>
        <v>557.39030616465914</v>
      </c>
      <c r="AH145">
        <f t="shared" si="124"/>
        <v>24.377179184234468</v>
      </c>
      <c r="AI145">
        <f t="shared" si="124"/>
        <v>84.49368936701552</v>
      </c>
      <c r="AJ145">
        <f t="shared" si="124"/>
        <v>3.3213061577010841</v>
      </c>
      <c r="AK145">
        <f t="shared" si="124"/>
        <v>184.4518426735863</v>
      </c>
      <c r="AL145">
        <f t="shared" si="124"/>
        <v>4.9568796878594155</v>
      </c>
      <c r="AM145">
        <f t="shared" si="124"/>
        <v>7.4826810036464672E-2</v>
      </c>
      <c r="AN145">
        <f t="shared" si="124"/>
        <v>45.06255510971139</v>
      </c>
      <c r="AO145">
        <f t="shared" si="124"/>
        <v>11.4729537749635</v>
      </c>
      <c r="AP145">
        <f t="shared" si="124"/>
        <v>241.12763827628461</v>
      </c>
      <c r="AQ145">
        <f t="shared" si="124"/>
        <v>57.77011002569698</v>
      </c>
      <c r="AR145">
        <f t="shared" si="124"/>
        <v>1.9613859532551983</v>
      </c>
      <c r="AS145">
        <f t="shared" si="124"/>
        <v>3.4283295948802084</v>
      </c>
      <c r="AT145">
        <f t="shared" si="124"/>
        <v>279.75489800018249</v>
      </c>
      <c r="AU145">
        <f t="shared" si="124"/>
        <v>220.50126810482621</v>
      </c>
      <c r="AV145">
        <f t="shared" si="124"/>
        <v>61.430718583494922</v>
      </c>
      <c r="AW145">
        <f t="shared" si="124"/>
        <v>44.072272686086542</v>
      </c>
      <c r="AX145">
        <f t="shared" si="124"/>
        <v>7.9425606578885173</v>
      </c>
      <c r="AY145">
        <f t="shared" si="124"/>
        <v>42.553506764003053</v>
      </c>
      <c r="AZ145">
        <f t="shared" si="124"/>
        <v>109.557982149401</v>
      </c>
      <c r="BA145">
        <f t="shared" si="124"/>
        <v>5.6580466866697607</v>
      </c>
      <c r="BB145">
        <f t="shared" si="124"/>
        <v>152.26831691625301</v>
      </c>
      <c r="BC145">
        <f t="shared" si="124"/>
        <v>54.456059381842628</v>
      </c>
      <c r="BD145">
        <f t="shared" si="124"/>
        <v>122.978227787701</v>
      </c>
      <c r="BE145">
        <f t="shared" si="124"/>
        <v>57.189514065130162</v>
      </c>
      <c r="BF145">
        <f t="shared" si="124"/>
        <v>0.99065215658231209</v>
      </c>
      <c r="BG145">
        <f t="shared" si="124"/>
        <v>26.595008916842655</v>
      </c>
      <c r="BH145">
        <f t="shared" si="124"/>
        <v>139.8444581285614</v>
      </c>
      <c r="BI145">
        <f t="shared" si="124"/>
        <v>38.401878164598884</v>
      </c>
      <c r="BJ145">
        <f t="shared" si="124"/>
        <v>40.774800484909271</v>
      </c>
      <c r="BK145">
        <f t="shared" si="124"/>
        <v>2.5330347182304182E-2</v>
      </c>
      <c r="BL145">
        <f t="shared" si="124"/>
        <v>1.6795768502281225</v>
      </c>
      <c r="BM145">
        <f t="shared" si="124"/>
        <v>12.473292644242699</v>
      </c>
      <c r="BN145">
        <f t="shared" si="124"/>
        <v>83.503320043978249</v>
      </c>
      <c r="BO145">
        <f t="shared" si="125"/>
        <v>119.07840268642204</v>
      </c>
      <c r="BP145">
        <f t="shared" si="125"/>
        <v>106.6199793842116</v>
      </c>
      <c r="BQ145">
        <f t="shared" si="125"/>
        <v>7.0067419020885851</v>
      </c>
      <c r="BR145">
        <f t="shared" si="125"/>
        <v>322.68464147300534</v>
      </c>
      <c r="BS145">
        <f t="shared" si="125"/>
        <v>264.86570073358661</v>
      </c>
      <c r="BT145">
        <f t="shared" si="125"/>
        <v>165.72867849121786</v>
      </c>
      <c r="BU145">
        <f t="shared" si="125"/>
        <v>196.69179227103453</v>
      </c>
      <c r="BV145">
        <f t="shared" si="125"/>
        <v>0.72575898974270447</v>
      </c>
      <c r="BW145">
        <f t="shared" si="125"/>
        <v>2.7064366083594091</v>
      </c>
      <c r="BX145">
        <f t="shared" si="125"/>
        <v>18.093411599398991</v>
      </c>
      <c r="BY145">
        <f t="shared" si="125"/>
        <v>9.4177488965656782</v>
      </c>
      <c r="BZ145">
        <f t="shared" si="125"/>
        <v>19.054491780430265</v>
      </c>
      <c r="CA145">
        <f t="shared" si="125"/>
        <v>10.665546933846864</v>
      </c>
      <c r="CB145">
        <f t="shared" si="125"/>
        <v>23.885262453203165</v>
      </c>
      <c r="CC145">
        <f t="shared" si="125"/>
        <v>2.8731093974947832</v>
      </c>
      <c r="CD145">
        <f t="shared" si="125"/>
        <v>1.5194386058281555</v>
      </c>
      <c r="CE145">
        <f t="shared" si="125"/>
        <v>4.2437849728489505</v>
      </c>
      <c r="CF145">
        <f t="shared" si="125"/>
        <v>2.1700085721302012</v>
      </c>
      <c r="CG145">
        <f t="shared" si="125"/>
        <v>0.94481295772187057</v>
      </c>
      <c r="CH145">
        <f t="shared" si="125"/>
        <v>3.0691014182010816</v>
      </c>
      <c r="CI145">
        <f t="shared" si="125"/>
        <v>0.196457172884381</v>
      </c>
      <c r="CJ145">
        <f t="shared" si="125"/>
        <v>82.736941225227994</v>
      </c>
      <c r="CK145">
        <f t="shared" si="125"/>
        <v>16.97963194475933</v>
      </c>
      <c r="CL145">
        <f t="shared" si="125"/>
        <v>2.947179417878159</v>
      </c>
      <c r="CM145">
        <f t="shared" si="125"/>
        <v>1.2008764923260611</v>
      </c>
      <c r="CN145">
        <f t="shared" si="125"/>
        <v>0.18818686840105806</v>
      </c>
      <c r="CO145">
        <f t="shared" si="125"/>
        <v>4.1239654469510212</v>
      </c>
      <c r="CP145">
        <f t="shared" si="125"/>
        <v>32.894183463888659</v>
      </c>
      <c r="CQ145">
        <f t="shared" si="125"/>
        <v>66.276941030280284</v>
      </c>
      <c r="CR145">
        <f t="shared" si="125"/>
        <v>65.780455254915736</v>
      </c>
      <c r="CS145">
        <f t="shared" si="125"/>
        <v>119.23559171992197</v>
      </c>
    </row>
    <row r="146" spans="1:97" x14ac:dyDescent="0.25">
      <c r="A146" t="s">
        <v>71</v>
      </c>
      <c r="B146">
        <f t="shared" si="126"/>
        <v>131.16960319887298</v>
      </c>
      <c r="C146">
        <f t="shared" si="124"/>
        <v>4.6446710735104242</v>
      </c>
      <c r="D146">
        <f t="shared" si="124"/>
        <v>212.1514628108624</v>
      </c>
      <c r="E146">
        <f t="shared" si="124"/>
        <v>529.76157869761437</v>
      </c>
      <c r="F146">
        <f t="shared" si="124"/>
        <v>183.57756602367502</v>
      </c>
      <c r="G146">
        <f t="shared" si="124"/>
        <v>138.90649348421252</v>
      </c>
      <c r="H146">
        <f t="shared" si="124"/>
        <v>58.664415337218813</v>
      </c>
      <c r="I146">
        <f t="shared" si="124"/>
        <v>144.05880850301034</v>
      </c>
      <c r="J146">
        <f t="shared" si="124"/>
        <v>99.301023624060434</v>
      </c>
      <c r="K146">
        <f t="shared" si="124"/>
        <v>152.62403131832716</v>
      </c>
      <c r="L146">
        <f t="shared" si="124"/>
        <v>13.1929487273896</v>
      </c>
      <c r="M146">
        <f t="shared" si="124"/>
        <v>7.8176165825000057</v>
      </c>
      <c r="N146">
        <f t="shared" si="124"/>
        <v>91.268404912197965</v>
      </c>
      <c r="O146">
        <f t="shared" si="124"/>
        <v>87.141662956114629</v>
      </c>
      <c r="P146">
        <f t="shared" si="124"/>
        <v>141.92981684686455</v>
      </c>
      <c r="Q146">
        <f t="shared" si="124"/>
        <v>18.695159063310452</v>
      </c>
      <c r="R146">
        <f t="shared" si="124"/>
        <v>138.95764882506049</v>
      </c>
      <c r="S146">
        <f t="shared" si="124"/>
        <v>2.469926887416666</v>
      </c>
      <c r="T146">
        <f t="shared" si="124"/>
        <v>0.52500153394792781</v>
      </c>
      <c r="U146">
        <f t="shared" si="124"/>
        <v>19.739981495281285</v>
      </c>
      <c r="V146">
        <f t="shared" si="124"/>
        <v>149.64750975394799</v>
      </c>
      <c r="W146">
        <f t="shared" si="124"/>
        <v>27.923087793781267</v>
      </c>
      <c r="X146">
        <f t="shared" si="124"/>
        <v>85.010979698737529</v>
      </c>
      <c r="Y146">
        <f t="shared" si="124"/>
        <v>42.143206215945874</v>
      </c>
      <c r="Z146">
        <f t="shared" si="124"/>
        <v>286.37845572396662</v>
      </c>
      <c r="AA146">
        <f t="shared" si="124"/>
        <v>52.254394344383279</v>
      </c>
      <c r="AB146">
        <f t="shared" si="124"/>
        <v>34.713661976364577</v>
      </c>
      <c r="AC146">
        <f t="shared" si="124"/>
        <v>729.91991564944783</v>
      </c>
      <c r="AD146">
        <f t="shared" si="124"/>
        <v>168.76114716251865</v>
      </c>
      <c r="AE146">
        <f t="shared" si="124"/>
        <v>120.19153726009786</v>
      </c>
      <c r="AF146">
        <f t="shared" ref="AF146:BN146" si="127">AF140^2</f>
        <v>46.804208074883363</v>
      </c>
      <c r="AG146">
        <f t="shared" si="127"/>
        <v>438.19300532465405</v>
      </c>
      <c r="AH146">
        <f t="shared" si="127"/>
        <v>12.231806031375005</v>
      </c>
      <c r="AI146">
        <f t="shared" si="127"/>
        <v>189.80022111016672</v>
      </c>
      <c r="AJ146">
        <f t="shared" si="127"/>
        <v>2.3920337466125012</v>
      </c>
      <c r="AK146">
        <f t="shared" si="127"/>
        <v>152.12977869770199</v>
      </c>
      <c r="AL146">
        <f t="shared" si="127"/>
        <v>2.2762540395943631E-3</v>
      </c>
      <c r="AM146">
        <f t="shared" si="127"/>
        <v>2.5055087646333543</v>
      </c>
      <c r="AN146">
        <f t="shared" si="127"/>
        <v>7.5607956689520988</v>
      </c>
      <c r="AO146">
        <f t="shared" si="127"/>
        <v>1.5007956708439397E-3</v>
      </c>
      <c r="AP146">
        <f t="shared" si="127"/>
        <v>208.93198905905001</v>
      </c>
      <c r="AQ146">
        <f t="shared" si="127"/>
        <v>69.218737515112537</v>
      </c>
      <c r="AR146">
        <f t="shared" si="127"/>
        <v>4.8770742680145984</v>
      </c>
      <c r="AS146">
        <f t="shared" si="127"/>
        <v>5.2136410799041908</v>
      </c>
      <c r="AT146">
        <f t="shared" si="127"/>
        <v>256.22276510681678</v>
      </c>
      <c r="AU146">
        <f t="shared" si="127"/>
        <v>215.23119592119173</v>
      </c>
      <c r="AV146">
        <f t="shared" si="127"/>
        <v>106.37529339688341</v>
      </c>
      <c r="AW146">
        <f t="shared" si="127"/>
        <v>67.993051006227091</v>
      </c>
      <c r="AX146">
        <f t="shared" si="127"/>
        <v>29.195003623274971</v>
      </c>
      <c r="AY146">
        <f t="shared" si="127"/>
        <v>113.07536523145212</v>
      </c>
      <c r="AZ146">
        <f t="shared" si="127"/>
        <v>57.846826188622956</v>
      </c>
      <c r="BA146">
        <f t="shared" si="127"/>
        <v>2.4774448480145996</v>
      </c>
      <c r="BB146">
        <f t="shared" si="127"/>
        <v>176.29705450228542</v>
      </c>
      <c r="BC146">
        <f t="shared" si="127"/>
        <v>76.101373249518772</v>
      </c>
      <c r="BD146">
        <f t="shared" si="127"/>
        <v>104.03449419784366</v>
      </c>
      <c r="BE146">
        <f t="shared" si="127"/>
        <v>42.084154424406215</v>
      </c>
      <c r="BF146">
        <f t="shared" si="127"/>
        <v>0.41296033052084563</v>
      </c>
      <c r="BG146">
        <f t="shared" si="127"/>
        <v>37.154633881487456</v>
      </c>
      <c r="BH146">
        <f t="shared" si="127"/>
        <v>132.59269411103546</v>
      </c>
      <c r="BI146">
        <f t="shared" si="127"/>
        <v>33.850870634614544</v>
      </c>
      <c r="BJ146">
        <f t="shared" si="127"/>
        <v>20.819966102702054</v>
      </c>
      <c r="BK146">
        <f t="shared" si="127"/>
        <v>0.59311578004584042</v>
      </c>
      <c r="BL146">
        <f t="shared" si="127"/>
        <v>6.7727985937791795</v>
      </c>
      <c r="BM146">
        <f t="shared" si="127"/>
        <v>28.479193939889601</v>
      </c>
      <c r="BN146">
        <f t="shared" si="127"/>
        <v>62.123873054843813</v>
      </c>
      <c r="BO146">
        <f t="shared" si="125"/>
        <v>83.980910182910449</v>
      </c>
      <c r="BP146">
        <f t="shared" si="125"/>
        <v>72.726952783431301</v>
      </c>
      <c r="BQ146">
        <f t="shared" si="125"/>
        <v>1.5051361300083517</v>
      </c>
      <c r="BR146">
        <f t="shared" si="125"/>
        <v>253.3031369342709</v>
      </c>
      <c r="BS146">
        <f t="shared" si="125"/>
        <v>203.13916926678962</v>
      </c>
      <c r="BT146">
        <f t="shared" si="125"/>
        <v>111.00160443795629</v>
      </c>
      <c r="BU146">
        <f t="shared" si="125"/>
        <v>151.9529541182917</v>
      </c>
      <c r="BV146">
        <f t="shared" si="125"/>
        <v>2.9950113326437551</v>
      </c>
      <c r="BW146">
        <f t="shared" si="125"/>
        <v>5.0197077395942322E-3</v>
      </c>
      <c r="BX146">
        <f t="shared" si="125"/>
        <v>2.502027638862518</v>
      </c>
      <c r="BY146">
        <f t="shared" si="125"/>
        <v>2.9961529229875254</v>
      </c>
      <c r="BZ146">
        <f t="shared" si="125"/>
        <v>7.8107946661541954</v>
      </c>
      <c r="CA146">
        <f t="shared" si="125"/>
        <v>16.280660945510391</v>
      </c>
      <c r="CB146">
        <f t="shared" si="125"/>
        <v>9.3070139120292072</v>
      </c>
      <c r="CC146">
        <f t="shared" si="125"/>
        <v>24.057652641445834</v>
      </c>
      <c r="CD146">
        <f t="shared" si="125"/>
        <v>3.0821277025012479E-2</v>
      </c>
      <c r="CE146">
        <f t="shared" si="125"/>
        <v>13.341998889872929</v>
      </c>
      <c r="CF146">
        <f t="shared" si="125"/>
        <v>16.112437677156244</v>
      </c>
      <c r="CG146">
        <f t="shared" si="125"/>
        <v>4.8475273827895862</v>
      </c>
      <c r="CH146">
        <f t="shared" si="125"/>
        <v>0.20612498551459787</v>
      </c>
      <c r="CI146">
        <f t="shared" si="125"/>
        <v>3.4501580385708288</v>
      </c>
      <c r="CJ146">
        <f t="shared" si="125"/>
        <v>67.010761425518695</v>
      </c>
      <c r="CK146">
        <f t="shared" si="125"/>
        <v>4.9231626546541802</v>
      </c>
      <c r="CL146">
        <f t="shared" si="125"/>
        <v>0.18062491145834803</v>
      </c>
      <c r="CM146">
        <f t="shared" si="125"/>
        <v>1.1562053488854351</v>
      </c>
      <c r="CN146">
        <f t="shared" si="125"/>
        <v>0.15804591967709639</v>
      </c>
      <c r="CO146">
        <f t="shared" si="125"/>
        <v>1.4830858061125007</v>
      </c>
      <c r="CP146">
        <f t="shared" si="125"/>
        <v>35.352774233687526</v>
      </c>
      <c r="CQ146">
        <f t="shared" si="125"/>
        <v>53.048933723510451</v>
      </c>
      <c r="CR146">
        <f t="shared" si="125"/>
        <v>56.38162534857296</v>
      </c>
      <c r="CS146">
        <f t="shared" si="125"/>
        <v>96.778961967393784</v>
      </c>
    </row>
    <row r="148" spans="1:97" x14ac:dyDescent="0.25">
      <c r="A148" t="s">
        <v>76</v>
      </c>
    </row>
    <row r="149" spans="1:97" x14ac:dyDescent="0.25">
      <c r="A149" t="s">
        <v>67</v>
      </c>
      <c r="B149">
        <f>1-(SUM(B124:CS124)/SUM(B142:CS142))</f>
        <v>0.4344226636934071</v>
      </c>
    </row>
    <row r="150" spans="1:97" x14ac:dyDescent="0.25">
      <c r="A150" t="s">
        <v>68</v>
      </c>
      <c r="B150">
        <f>1-(SUM(B125:CS125)/SUM(B143:CS143))</f>
        <v>7.1739697642707601E-2</v>
      </c>
    </row>
    <row r="151" spans="1:97" x14ac:dyDescent="0.25">
      <c r="A151" t="s">
        <v>69</v>
      </c>
      <c r="B151">
        <f>1-(SUM(B126:CS126)/SUM(B144:CS144))</f>
        <v>-1.1448649483035478E-2</v>
      </c>
    </row>
    <row r="152" spans="1:97" x14ac:dyDescent="0.25">
      <c r="A152" t="s">
        <v>70</v>
      </c>
      <c r="B152">
        <f>1-(SUM(B127:CS127)/SUM(B145:CS145))</f>
        <v>0.32464257871605884</v>
      </c>
    </row>
    <row r="153" spans="1:97" x14ac:dyDescent="0.25">
      <c r="A153" t="s">
        <v>71</v>
      </c>
      <c r="B153">
        <f>1-(SUM(B128:CS128)/SUM(B146:CS146))</f>
        <v>0.15567256393036077</v>
      </c>
    </row>
    <row r="155" spans="1:97" x14ac:dyDescent="0.25">
      <c r="A155" s="3" t="s">
        <v>77</v>
      </c>
      <c r="B155" s="3">
        <f>AVERAGE(B149:B153)</f>
        <v>0.19500577089989976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J28" sqref="J28"/>
    </sheetView>
  </sheetViews>
  <sheetFormatPr defaultColWidth="8.85546875" defaultRowHeight="15" x14ac:dyDescent="0.25"/>
  <sheetData>
    <row r="1" spans="1:3" x14ac:dyDescent="0.25">
      <c r="A1">
        <v>2.88</v>
      </c>
      <c r="B1">
        <v>3.32</v>
      </c>
    </row>
    <row r="2" spans="1:3" x14ac:dyDescent="0.25">
      <c r="A2">
        <v>2.97</v>
      </c>
      <c r="B2">
        <v>4.3099999999999996</v>
      </c>
    </row>
    <row r="3" spans="1:3" x14ac:dyDescent="0.25">
      <c r="A3">
        <v>2.81</v>
      </c>
      <c r="B3">
        <v>3.41</v>
      </c>
    </row>
    <row r="4" spans="1:3" x14ac:dyDescent="0.25">
      <c r="A4">
        <v>2.2000000000000002</v>
      </c>
      <c r="B4">
        <v>3.25</v>
      </c>
    </row>
    <row r="5" spans="1:3" x14ac:dyDescent="0.25">
      <c r="A5">
        <v>2.36</v>
      </c>
      <c r="B5">
        <v>3.25</v>
      </c>
    </row>
    <row r="6" spans="1:3" x14ac:dyDescent="0.25">
      <c r="A6">
        <v>2.61</v>
      </c>
      <c r="B6">
        <v>3.13</v>
      </c>
    </row>
    <row r="7" spans="1:3" x14ac:dyDescent="0.25">
      <c r="A7">
        <f>AVERAGE(A1:A6)</f>
        <v>2.6383333333333332</v>
      </c>
      <c r="B7">
        <f>AVERAGE(B1:B6)</f>
        <v>3.4449999999999998</v>
      </c>
      <c r="C7">
        <f>B7/A7-1</f>
        <v>0.30574857864813643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1"/>
  <sheetViews>
    <sheetView workbookViewId="0">
      <selection activeCell="Q3" sqref="Q3"/>
    </sheetView>
  </sheetViews>
  <sheetFormatPr defaultColWidth="8.85546875" defaultRowHeight="15" x14ac:dyDescent="0.25"/>
  <cols>
    <col min="1" max="1" width="21" bestFit="1" customWidth="1"/>
    <col min="2" max="2" width="9.7109375" bestFit="1" customWidth="1"/>
    <col min="14" max="14" width="9.85546875" style="3" bestFit="1" customWidth="1"/>
    <col min="15" max="15" width="6.7109375" bestFit="1" customWidth="1"/>
    <col min="16" max="16" width="7.140625" bestFit="1" customWidth="1"/>
    <col min="17" max="17" width="9.85546875" style="3" bestFit="1" customWidth="1"/>
  </cols>
  <sheetData>
    <row r="1" spans="1:17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s="3" t="s">
        <v>10</v>
      </c>
      <c r="O1" t="s">
        <v>24</v>
      </c>
      <c r="Q1" s="3">
        <v>2017</v>
      </c>
    </row>
    <row r="2" spans="1:17" x14ac:dyDescent="0.25">
      <c r="A2" t="s">
        <v>2</v>
      </c>
      <c r="B2" s="2">
        <v>25328.3</v>
      </c>
      <c r="C2" s="2">
        <v>21848.400000000001</v>
      </c>
      <c r="D2" s="2">
        <v>15326.5</v>
      </c>
      <c r="E2" s="2">
        <v>17832.400000000001</v>
      </c>
      <c r="F2" s="2">
        <v>17160</v>
      </c>
      <c r="G2" s="2">
        <v>25275.1</v>
      </c>
      <c r="H2" s="2">
        <v>30485.4</v>
      </c>
      <c r="I2" s="2">
        <v>30935.7</v>
      </c>
      <c r="J2" s="2">
        <v>24840.799999999999</v>
      </c>
      <c r="K2" s="2">
        <v>19955.099999999999</v>
      </c>
      <c r="L2" s="2">
        <v>18363.5</v>
      </c>
      <c r="M2" s="2">
        <v>27930.400000000001</v>
      </c>
      <c r="N2" s="4">
        <v>275281.7</v>
      </c>
    </row>
    <row r="3" spans="1:17" x14ac:dyDescent="0.25">
      <c r="A3" t="s">
        <v>3</v>
      </c>
      <c r="B3" s="2">
        <v>25876</v>
      </c>
      <c r="C3" s="2">
        <v>22914.1</v>
      </c>
      <c r="D3" s="2">
        <v>22788.2</v>
      </c>
      <c r="E3" s="2">
        <v>21022.7</v>
      </c>
      <c r="F3" s="2">
        <v>23790.7</v>
      </c>
      <c r="G3" s="2">
        <v>22579.5</v>
      </c>
      <c r="H3" s="2">
        <v>23324.2</v>
      </c>
      <c r="I3" s="2">
        <v>24804.7</v>
      </c>
      <c r="J3" s="2">
        <v>22793.1</v>
      </c>
      <c r="K3" s="2">
        <v>21577.200000000001</v>
      </c>
      <c r="L3" s="2">
        <v>23065.1</v>
      </c>
      <c r="M3" s="2">
        <v>25010.799999999999</v>
      </c>
      <c r="N3" s="4">
        <v>279546.40000000002</v>
      </c>
      <c r="Q3" s="4">
        <v>287575.8</v>
      </c>
    </row>
    <row r="4" spans="1:17" x14ac:dyDescent="0.25">
      <c r="A4" t="s">
        <v>4</v>
      </c>
      <c r="B4" s="2">
        <v>15950.9</v>
      </c>
      <c r="C4" s="2">
        <v>15468.1</v>
      </c>
      <c r="D4" s="2">
        <v>17034.7</v>
      </c>
      <c r="E4" s="2">
        <v>13572.8</v>
      </c>
      <c r="F4" s="2">
        <v>14852.5</v>
      </c>
      <c r="G4" s="2">
        <v>20267.099999999999</v>
      </c>
      <c r="H4" s="2">
        <v>25498.9</v>
      </c>
      <c r="I4" s="2">
        <v>25671.8</v>
      </c>
      <c r="J4" s="2">
        <v>19573.3</v>
      </c>
      <c r="K4" s="2">
        <v>16025.4</v>
      </c>
      <c r="L4" s="2">
        <v>15674.8</v>
      </c>
      <c r="M4" s="2">
        <v>15432.1</v>
      </c>
      <c r="N4" s="4">
        <v>215022.4</v>
      </c>
    </row>
    <row r="5" spans="1:17" x14ac:dyDescent="0.25">
      <c r="A5" t="s">
        <v>5</v>
      </c>
      <c r="B5" s="2">
        <v>1456.2</v>
      </c>
      <c r="C5" s="2">
        <v>1422</v>
      </c>
      <c r="D5" s="2">
        <v>1278.5999999999999</v>
      </c>
      <c r="E5" s="2">
        <v>1071.5999999999999</v>
      </c>
      <c r="F5" s="2">
        <v>1269.7</v>
      </c>
      <c r="G5" s="2">
        <v>1178</v>
      </c>
      <c r="H5" s="2">
        <v>1146</v>
      </c>
      <c r="I5" s="2">
        <v>1240.5</v>
      </c>
      <c r="J5">
        <v>867.4</v>
      </c>
      <c r="K5">
        <v>942.7</v>
      </c>
      <c r="L5">
        <v>740.5</v>
      </c>
      <c r="M5" s="2">
        <v>1073.5999999999999</v>
      </c>
      <c r="N5" s="4">
        <v>13686.8</v>
      </c>
    </row>
    <row r="6" spans="1:17" x14ac:dyDescent="0.25">
      <c r="A6" t="s">
        <v>6</v>
      </c>
      <c r="B6" s="2">
        <v>2095.6</v>
      </c>
      <c r="C6" s="2">
        <v>1925.5</v>
      </c>
      <c r="D6" s="2">
        <v>1781.6</v>
      </c>
      <c r="E6" s="2">
        <v>1588</v>
      </c>
      <c r="F6" s="2">
        <v>1230.5999999999999</v>
      </c>
      <c r="G6" s="2">
        <v>1029.0999999999999</v>
      </c>
      <c r="H6">
        <v>691.7</v>
      </c>
      <c r="I6">
        <v>603.5</v>
      </c>
      <c r="J6" s="2">
        <v>1017.7</v>
      </c>
      <c r="K6" s="2">
        <v>1647.4</v>
      </c>
      <c r="L6" s="2">
        <v>1851.4</v>
      </c>
      <c r="M6" s="2">
        <v>2254.1</v>
      </c>
      <c r="N6" s="4">
        <v>17716</v>
      </c>
    </row>
    <row r="7" spans="1:17" x14ac:dyDescent="0.25">
      <c r="A7" t="s">
        <v>7</v>
      </c>
      <c r="B7">
        <v>344.8</v>
      </c>
      <c r="C7">
        <v>297</v>
      </c>
      <c r="D7">
        <v>337.5</v>
      </c>
      <c r="E7">
        <v>344.3</v>
      </c>
      <c r="F7">
        <v>366.7</v>
      </c>
      <c r="G7">
        <v>366</v>
      </c>
      <c r="H7">
        <v>349.9</v>
      </c>
      <c r="I7">
        <v>361</v>
      </c>
      <c r="J7">
        <v>321.60000000000002</v>
      </c>
      <c r="K7">
        <v>336.1</v>
      </c>
      <c r="L7">
        <v>353</v>
      </c>
      <c r="M7">
        <v>361.6</v>
      </c>
      <c r="N7" s="4">
        <v>4139.8</v>
      </c>
    </row>
    <row r="8" spans="1:17" x14ac:dyDescent="0.25">
      <c r="A8" t="s">
        <v>8</v>
      </c>
      <c r="B8">
        <v>226.6</v>
      </c>
      <c r="C8">
        <v>228.6</v>
      </c>
      <c r="D8">
        <v>161.9</v>
      </c>
      <c r="E8">
        <v>125.6</v>
      </c>
      <c r="F8">
        <v>168.9</v>
      </c>
      <c r="G8">
        <v>198</v>
      </c>
      <c r="H8">
        <v>244.4</v>
      </c>
      <c r="I8">
        <v>246.4</v>
      </c>
      <c r="J8">
        <v>152.1</v>
      </c>
      <c r="K8">
        <v>143.69999999999999</v>
      </c>
      <c r="L8">
        <v>115.5</v>
      </c>
      <c r="M8">
        <v>151.80000000000001</v>
      </c>
      <c r="N8" s="4">
        <v>2163.6</v>
      </c>
    </row>
    <row r="9" spans="1:17" x14ac:dyDescent="0.25">
      <c r="A9" t="s">
        <v>23</v>
      </c>
      <c r="B9">
        <v>45.6</v>
      </c>
      <c r="C9">
        <v>50.4</v>
      </c>
      <c r="D9">
        <v>85.2</v>
      </c>
      <c r="E9">
        <v>98.5</v>
      </c>
      <c r="F9">
        <v>89.7</v>
      </c>
      <c r="G9">
        <v>114.9</v>
      </c>
      <c r="H9">
        <v>114.9</v>
      </c>
      <c r="I9">
        <v>114.2</v>
      </c>
      <c r="J9">
        <v>85.8</v>
      </c>
      <c r="K9">
        <v>82.2</v>
      </c>
      <c r="L9">
        <v>79.7</v>
      </c>
      <c r="M9">
        <v>58.2</v>
      </c>
      <c r="N9" s="4">
        <v>1019.4</v>
      </c>
    </row>
    <row r="10" spans="1:17" x14ac:dyDescent="0.25">
      <c r="A10" t="s">
        <v>9</v>
      </c>
      <c r="B10">
        <v>182.9</v>
      </c>
      <c r="C10">
        <v>166.7</v>
      </c>
      <c r="D10">
        <v>167.4</v>
      </c>
      <c r="E10">
        <v>109.5</v>
      </c>
      <c r="F10">
        <v>96.2</v>
      </c>
      <c r="G10">
        <v>149</v>
      </c>
      <c r="H10">
        <v>181.6</v>
      </c>
      <c r="I10">
        <v>188.1</v>
      </c>
      <c r="J10">
        <v>173</v>
      </c>
      <c r="K10">
        <v>91.2</v>
      </c>
      <c r="L10">
        <v>91.1</v>
      </c>
      <c r="M10">
        <v>163.6</v>
      </c>
      <c r="N10" s="4">
        <v>1760.3</v>
      </c>
      <c r="O10">
        <v>5900.1</v>
      </c>
      <c r="P10" t="s">
        <v>31</v>
      </c>
    </row>
    <row r="11" spans="1:17" x14ac:dyDescent="0.25">
      <c r="A11" t="s">
        <v>10</v>
      </c>
      <c r="B11" s="2">
        <v>71691.399999999994</v>
      </c>
      <c r="C11" s="2">
        <v>64493.4</v>
      </c>
      <c r="D11" s="2">
        <v>59144.2</v>
      </c>
      <c r="E11" s="2">
        <v>55942.400000000001</v>
      </c>
      <c r="F11" s="2">
        <v>59195.8</v>
      </c>
      <c r="G11" s="2">
        <v>71332.7</v>
      </c>
      <c r="H11" s="2">
        <v>82221.399999999994</v>
      </c>
      <c r="I11" s="2">
        <v>84353.5</v>
      </c>
      <c r="J11" s="2">
        <v>70005.5</v>
      </c>
      <c r="K11" s="2">
        <v>60982.9</v>
      </c>
      <c r="L11" s="2">
        <v>60528.1</v>
      </c>
      <c r="M11" s="2">
        <v>72652.899999999994</v>
      </c>
      <c r="N11" s="4">
        <v>812544.1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3"/>
  <sheetViews>
    <sheetView workbookViewId="0">
      <selection activeCell="J5" sqref="J5"/>
    </sheetView>
  </sheetViews>
  <sheetFormatPr defaultColWidth="8.85546875" defaultRowHeight="15" x14ac:dyDescent="0.25"/>
  <cols>
    <col min="2" max="3" width="9.7109375" bestFit="1" customWidth="1"/>
    <col min="5" max="5" width="13.140625" bestFit="1" customWidth="1"/>
    <col min="6" max="6" width="11.7109375" bestFit="1" customWidth="1"/>
  </cols>
  <sheetData>
    <row r="1" spans="1:12" x14ac:dyDescent="0.25">
      <c r="A1" s="47"/>
      <c r="B1">
        <v>2016</v>
      </c>
      <c r="C1">
        <v>2017</v>
      </c>
    </row>
    <row r="3" spans="1:12" s="1" customFormat="1" x14ac:dyDescent="0.25">
      <c r="A3" s="1" t="s">
        <v>2</v>
      </c>
      <c r="B3" s="50">
        <v>66622.2</v>
      </c>
      <c r="C3" s="50">
        <v>65144</v>
      </c>
      <c r="D3" s="51">
        <f>(C3-B3)/B3</f>
        <v>-2.2187799262107784E-2</v>
      </c>
      <c r="E3" s="50">
        <v>256613.8</v>
      </c>
      <c r="F3" s="1">
        <f>E3*1000/(8760*C3)</f>
        <v>0.44967783349791429</v>
      </c>
      <c r="H3" s="1" t="s">
        <v>2</v>
      </c>
      <c r="I3" s="1">
        <v>-2.2187799262107784E-2</v>
      </c>
      <c r="J3" s="50">
        <f t="shared" ref="J3:J9" si="0">C3-B3</f>
        <v>-1478.1999999999971</v>
      </c>
      <c r="L3" s="52">
        <f>(J3-K3)/J3</f>
        <v>1</v>
      </c>
    </row>
    <row r="4" spans="1:12" x14ac:dyDescent="0.25">
      <c r="A4" t="s">
        <v>4</v>
      </c>
      <c r="B4" s="2">
        <v>65110.3</v>
      </c>
      <c r="C4" s="2">
        <v>67726.399999999994</v>
      </c>
      <c r="D4" s="8">
        <f t="shared" ref="D4:D11" si="1">(C4-B4)/B4</f>
        <v>4.0179510768649368E-2</v>
      </c>
      <c r="E4" s="2">
        <v>216758.6</v>
      </c>
      <c r="F4">
        <f>E4*1000/(8760*C4)</f>
        <v>0.36535431412405389</v>
      </c>
      <c r="H4" t="s">
        <v>4</v>
      </c>
      <c r="I4">
        <v>4.0179510768649368E-2</v>
      </c>
      <c r="J4" s="2">
        <f>C4-B4</f>
        <v>2616.0999999999913</v>
      </c>
      <c r="K4">
        <v>2592.5331713999999</v>
      </c>
      <c r="L4" s="9">
        <f>(J4-K4)/J4</f>
        <v>9.0083821719320542E-3</v>
      </c>
    </row>
    <row r="5" spans="1:12" x14ac:dyDescent="0.25">
      <c r="A5" t="s">
        <v>5</v>
      </c>
      <c r="B5" s="2">
        <v>8850.4</v>
      </c>
      <c r="C5" s="2">
        <v>8856.2000000000007</v>
      </c>
      <c r="D5" s="8">
        <f t="shared" si="1"/>
        <v>6.553376118594743E-4</v>
      </c>
      <c r="E5" s="2">
        <v>14868.4</v>
      </c>
      <c r="F5">
        <f>E5*1000/(8760*C5)</f>
        <v>0.19165171699747741</v>
      </c>
      <c r="H5" t="s">
        <v>5</v>
      </c>
      <c r="I5">
        <v>6.5533761185947398E-4</v>
      </c>
      <c r="J5" s="2">
        <f t="shared" si="0"/>
        <v>5.8000000000010914</v>
      </c>
      <c r="L5" s="9">
        <f t="shared" ref="L5:L11" si="2">(J5-K5)/J5</f>
        <v>1</v>
      </c>
    </row>
    <row r="6" spans="1:12" x14ac:dyDescent="0.25">
      <c r="A6" t="s">
        <v>3</v>
      </c>
      <c r="B6" s="2">
        <v>33043.4</v>
      </c>
      <c r="C6" s="2">
        <v>33163.5</v>
      </c>
      <c r="D6" s="8">
        <f t="shared" si="1"/>
        <v>3.6346138714538618E-3</v>
      </c>
      <c r="E6" s="2">
        <v>287575.8</v>
      </c>
      <c r="F6">
        <f>E6*1000/(C6*8760)</f>
        <v>0.98989213054209835</v>
      </c>
      <c r="H6" t="s">
        <v>3</v>
      </c>
      <c r="I6">
        <v>3.6346138714538601E-3</v>
      </c>
      <c r="J6" s="2">
        <f t="shared" si="0"/>
        <v>120.09999999999854</v>
      </c>
      <c r="L6" s="9">
        <f t="shared" si="2"/>
        <v>1</v>
      </c>
    </row>
    <row r="7" spans="1:12" x14ac:dyDescent="0.25">
      <c r="A7" t="s">
        <v>8</v>
      </c>
      <c r="B7" s="2">
        <v>6772</v>
      </c>
      <c r="C7" s="2">
        <v>6672.2</v>
      </c>
      <c r="D7" s="8">
        <f t="shared" si="1"/>
        <v>-1.473715298287067E-2</v>
      </c>
      <c r="E7" s="2">
        <v>2301.6999999999998</v>
      </c>
      <c r="F7">
        <f>E7*1000/(C7*8760)</f>
        <v>3.9379985844625674E-2</v>
      </c>
      <c r="H7" t="s">
        <v>8</v>
      </c>
      <c r="I7">
        <v>-1.473715298287067E-2</v>
      </c>
      <c r="J7" s="2">
        <f t="shared" si="0"/>
        <v>-99.800000000000182</v>
      </c>
      <c r="L7" s="9">
        <f t="shared" si="2"/>
        <v>1</v>
      </c>
    </row>
    <row r="8" spans="1:12" s="1" customFormat="1" x14ac:dyDescent="0.25">
      <c r="A8" s="1" t="s">
        <v>82</v>
      </c>
      <c r="B8" s="1">
        <v>262.3</v>
      </c>
      <c r="C8" s="1">
        <v>373.2</v>
      </c>
      <c r="D8" s="51">
        <f t="shared" si="1"/>
        <v>0.42279832253145244</v>
      </c>
      <c r="E8" s="50">
        <v>1468.7</v>
      </c>
      <c r="F8" s="1">
        <f>E8*1000/(C8*8760)</f>
        <v>0.44924924263557925</v>
      </c>
      <c r="H8" s="1" t="s">
        <v>82</v>
      </c>
      <c r="I8" s="1">
        <v>0.42279832253145244</v>
      </c>
      <c r="J8" s="50">
        <f>C8-B8</f>
        <v>110.89999999999998</v>
      </c>
      <c r="K8" s="1">
        <v>152.07068833</v>
      </c>
      <c r="L8" s="52">
        <f t="shared" si="2"/>
        <v>-0.37124155392245289</v>
      </c>
    </row>
    <row r="9" spans="1:12" x14ac:dyDescent="0.25">
      <c r="A9" t="s">
        <v>83</v>
      </c>
      <c r="B9" s="42">
        <v>4.0000000000000001E-3</v>
      </c>
      <c r="C9" s="42">
        <v>4.0000000000000001E-3</v>
      </c>
      <c r="D9" s="8">
        <f t="shared" si="1"/>
        <v>0</v>
      </c>
      <c r="H9" t="s">
        <v>83</v>
      </c>
      <c r="I9">
        <v>0</v>
      </c>
      <c r="J9" s="2">
        <f t="shared" si="0"/>
        <v>0</v>
      </c>
      <c r="L9" s="9"/>
    </row>
    <row r="10" spans="1:12" s="1" customFormat="1" x14ac:dyDescent="0.25">
      <c r="A10" s="1" t="s">
        <v>6</v>
      </c>
      <c r="B10" s="50">
        <v>1019.1</v>
      </c>
      <c r="C10" s="50">
        <v>1136.7</v>
      </c>
      <c r="D10" s="51">
        <f t="shared" si="1"/>
        <v>0.11539593759199296</v>
      </c>
      <c r="E10" s="50">
        <v>20714.099999999999</v>
      </c>
      <c r="F10" s="1">
        <f>E10*1000/(C10*8760)</f>
        <v>2.0802527383401364</v>
      </c>
      <c r="H10" s="1" t="s">
        <v>6</v>
      </c>
      <c r="I10" s="1">
        <v>0.11539593759199296</v>
      </c>
      <c r="J10" s="50">
        <f>C10-B10</f>
        <v>117.60000000000002</v>
      </c>
      <c r="K10" s="1">
        <v>130.81474467999999</v>
      </c>
      <c r="L10" s="52">
        <f t="shared" si="2"/>
        <v>-0.11237027789115617</v>
      </c>
    </row>
    <row r="11" spans="1:12" x14ac:dyDescent="0.25">
      <c r="A11" t="s">
        <v>10</v>
      </c>
      <c r="B11" s="2">
        <v>182449.1</v>
      </c>
      <c r="C11" s="2">
        <v>183881.60000000001</v>
      </c>
      <c r="D11" s="8">
        <f t="shared" si="1"/>
        <v>7.8515048854721665E-3</v>
      </c>
      <c r="H11" t="s">
        <v>10</v>
      </c>
      <c r="I11">
        <v>7.8515048854721665E-3</v>
      </c>
      <c r="J11" s="2">
        <f>C11-B11</f>
        <v>1432.5</v>
      </c>
      <c r="L11" s="9">
        <f t="shared" si="2"/>
        <v>1</v>
      </c>
    </row>
    <row r="13" spans="1:12" x14ac:dyDescent="0.25">
      <c r="A13" s="47">
        <v>42736</v>
      </c>
      <c r="B13" s="47">
        <v>42886</v>
      </c>
      <c r="C13" s="47">
        <v>42887</v>
      </c>
      <c r="D13" s="47">
        <v>43100</v>
      </c>
    </row>
    <row r="14" spans="1:12" x14ac:dyDescent="0.25">
      <c r="A14" t="s">
        <v>80</v>
      </c>
      <c r="B14" t="s">
        <v>81</v>
      </c>
      <c r="C14" t="s">
        <v>80</v>
      </c>
      <c r="D14" t="s">
        <v>81</v>
      </c>
      <c r="E14" t="s">
        <v>80</v>
      </c>
      <c r="F14" t="s">
        <v>81</v>
      </c>
      <c r="G14" t="s">
        <v>80</v>
      </c>
      <c r="H14" t="s">
        <v>81</v>
      </c>
    </row>
    <row r="15" spans="1:12" x14ac:dyDescent="0.25">
      <c r="A15" t="s">
        <v>2</v>
      </c>
      <c r="B15" s="2">
        <v>66622.2</v>
      </c>
      <c r="C15" s="42">
        <v>0.36499999999999999</v>
      </c>
      <c r="D15" s="2">
        <v>66941.3</v>
      </c>
      <c r="E15" s="42">
        <v>0.36499999999999999</v>
      </c>
      <c r="F15" s="2">
        <v>65688</v>
      </c>
      <c r="G15" s="42">
        <v>0.35899999999999999</v>
      </c>
      <c r="H15" s="2">
        <v>65144</v>
      </c>
      <c r="I15" s="42">
        <v>0.35399999999999998</v>
      </c>
    </row>
    <row r="16" spans="1:12" x14ac:dyDescent="0.25">
      <c r="A16" t="s">
        <v>4</v>
      </c>
      <c r="B16" s="2">
        <v>65110.3</v>
      </c>
      <c r="C16" s="42">
        <v>0.35699999999999998</v>
      </c>
      <c r="D16" s="2">
        <v>65787.100000000006</v>
      </c>
      <c r="E16" s="42">
        <v>0.35899999999999999</v>
      </c>
      <c r="F16" s="2">
        <v>66397.600000000006</v>
      </c>
      <c r="G16" s="42">
        <v>0.36299999999999999</v>
      </c>
      <c r="H16" s="2">
        <v>67726.399999999994</v>
      </c>
      <c r="I16" s="42">
        <v>0.36799999999999999</v>
      </c>
    </row>
    <row r="17" spans="1:10" x14ac:dyDescent="0.25">
      <c r="A17" t="s">
        <v>5</v>
      </c>
      <c r="B17" s="2">
        <v>8850.4</v>
      </c>
      <c r="C17" s="42">
        <v>4.9000000000000002E-2</v>
      </c>
      <c r="D17" s="2">
        <v>8850.4</v>
      </c>
      <c r="E17" s="42">
        <v>4.8000000000000001E-2</v>
      </c>
      <c r="F17" s="2">
        <v>8870.2000000000007</v>
      </c>
      <c r="G17" s="42">
        <v>4.8000000000000001E-2</v>
      </c>
      <c r="H17" s="2">
        <v>8856.2000000000007</v>
      </c>
      <c r="I17" s="42">
        <v>4.8000000000000001E-2</v>
      </c>
    </row>
    <row r="18" spans="1:10" x14ac:dyDescent="0.25">
      <c r="A18" t="s">
        <v>3</v>
      </c>
      <c r="B18" s="2">
        <v>33043.4</v>
      </c>
      <c r="C18" s="42">
        <v>0.18099999999999999</v>
      </c>
      <c r="D18" s="2">
        <v>33103.699999999997</v>
      </c>
      <c r="E18" s="42">
        <v>0.18</v>
      </c>
      <c r="F18" s="2">
        <v>33163.5</v>
      </c>
      <c r="G18" s="42">
        <v>0.18099999999999999</v>
      </c>
      <c r="H18" s="2">
        <v>33163.5</v>
      </c>
      <c r="I18" s="42">
        <v>0.18</v>
      </c>
    </row>
    <row r="19" spans="1:10" x14ac:dyDescent="0.25">
      <c r="A19" t="s">
        <v>8</v>
      </c>
      <c r="B19" s="2">
        <v>6733.6</v>
      </c>
      <c r="C19" s="42">
        <v>3.6999999999999998E-2</v>
      </c>
      <c r="D19" s="2">
        <v>6687</v>
      </c>
      <c r="E19" s="42">
        <v>3.5999999999999997E-2</v>
      </c>
      <c r="F19" s="2">
        <v>6684.4</v>
      </c>
      <c r="G19" s="42">
        <v>3.6999999999999998E-2</v>
      </c>
      <c r="H19" s="2">
        <v>6672.2</v>
      </c>
      <c r="I19" s="42">
        <v>3.5999999999999997E-2</v>
      </c>
    </row>
    <row r="20" spans="1:10" x14ac:dyDescent="0.25">
      <c r="A20" t="s">
        <v>82</v>
      </c>
      <c r="B20">
        <v>262.3</v>
      </c>
      <c r="C20" s="42">
        <v>1E-3</v>
      </c>
      <c r="D20">
        <v>268</v>
      </c>
      <c r="E20" s="42">
        <v>1E-3</v>
      </c>
      <c r="F20">
        <v>366.8</v>
      </c>
      <c r="G20" s="42">
        <v>2E-3</v>
      </c>
      <c r="H20">
        <v>373.2</v>
      </c>
      <c r="I20" s="42">
        <v>2E-3</v>
      </c>
    </row>
    <row r="21" spans="1:10" x14ac:dyDescent="0.25">
      <c r="A21" t="s">
        <v>83</v>
      </c>
      <c r="B21" t="s">
        <v>84</v>
      </c>
      <c r="C21">
        <v>769.4</v>
      </c>
      <c r="D21" s="42">
        <v>4.0000000000000001E-3</v>
      </c>
      <c r="E21">
        <v>769.4</v>
      </c>
      <c r="F21" s="42">
        <v>4.0000000000000001E-3</v>
      </c>
      <c r="G21">
        <v>814.4</v>
      </c>
      <c r="H21" s="42">
        <v>4.0000000000000001E-3</v>
      </c>
      <c r="I21">
        <v>809.4</v>
      </c>
      <c r="J21" s="42">
        <v>4.0000000000000001E-3</v>
      </c>
    </row>
    <row r="22" spans="1:10" x14ac:dyDescent="0.25">
      <c r="A22" t="s">
        <v>6</v>
      </c>
      <c r="B22" s="2">
        <v>1019.1</v>
      </c>
      <c r="C22" s="42">
        <v>6.0000000000000001E-3</v>
      </c>
      <c r="D22" s="2">
        <v>1079.0999999999999</v>
      </c>
      <c r="E22" s="42">
        <v>6.0000000000000001E-3</v>
      </c>
      <c r="F22" s="2">
        <v>1114.3</v>
      </c>
      <c r="G22" s="42">
        <v>6.0000000000000001E-3</v>
      </c>
      <c r="H22" s="2">
        <v>1136.7</v>
      </c>
      <c r="I22" s="42">
        <v>6.0000000000000001E-3</v>
      </c>
    </row>
    <row r="23" spans="1:10" x14ac:dyDescent="0.25">
      <c r="A23" t="s">
        <v>10</v>
      </c>
      <c r="B23" s="2">
        <v>182410.7</v>
      </c>
      <c r="C23" s="42">
        <v>1</v>
      </c>
      <c r="D23" s="2">
        <v>183486</v>
      </c>
      <c r="E23" s="42">
        <v>1</v>
      </c>
      <c r="F23" s="2">
        <v>183099.2</v>
      </c>
      <c r="G23" s="42">
        <v>1</v>
      </c>
      <c r="H23" s="2">
        <v>183881.60000000001</v>
      </c>
      <c r="I23" s="42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T96"/>
  <sheetViews>
    <sheetView workbookViewId="0">
      <selection activeCell="C2" sqref="C2:CT2"/>
    </sheetView>
  </sheetViews>
  <sheetFormatPr defaultColWidth="8.85546875" defaultRowHeight="15" x14ac:dyDescent="0.25"/>
  <sheetData>
    <row r="1" spans="1:98" x14ac:dyDescent="0.25">
      <c r="A1">
        <v>17798.491907989901</v>
      </c>
      <c r="B1">
        <v>10255.7472843001</v>
      </c>
      <c r="C1">
        <v>17798.491907989901</v>
      </c>
      <c r="D1">
        <v>17584.066738212801</v>
      </c>
      <c r="E1">
        <v>17985.173514638402</v>
      </c>
      <c r="F1">
        <v>18210.220687758901</v>
      </c>
      <c r="G1">
        <v>17365.502444182199</v>
      </c>
      <c r="H1">
        <v>18452.950826031501</v>
      </c>
      <c r="I1">
        <v>16994.994936919698</v>
      </c>
      <c r="J1">
        <v>16898.274722210099</v>
      </c>
      <c r="K1">
        <v>16599.122530374101</v>
      </c>
      <c r="L1">
        <v>16571.6064178739</v>
      </c>
      <c r="M1">
        <v>16114.892021223901</v>
      </c>
      <c r="N1">
        <v>15592.7770768748</v>
      </c>
      <c r="O1">
        <v>14324.042920182301</v>
      </c>
      <c r="P1">
        <v>14605.8410252759</v>
      </c>
      <c r="Q1">
        <v>14345.714546613501</v>
      </c>
      <c r="R1">
        <v>13486.8413457077</v>
      </c>
      <c r="S1">
        <v>12928.7033989548</v>
      </c>
      <c r="T1">
        <v>12390.5114486126</v>
      </c>
      <c r="U1">
        <v>12124.4704995579</v>
      </c>
      <c r="V1">
        <v>11600.652784803</v>
      </c>
      <c r="W1">
        <v>10923.5046900543</v>
      </c>
      <c r="X1">
        <v>10771.8766179343</v>
      </c>
      <c r="Y1">
        <v>10152.6998664286</v>
      </c>
      <c r="Z1">
        <v>9648.4368878960995</v>
      </c>
      <c r="AA1">
        <v>15130.071335541999</v>
      </c>
      <c r="AB1">
        <v>17141.266112050798</v>
      </c>
      <c r="AC1">
        <v>18497.199180687599</v>
      </c>
      <c r="AD1">
        <v>15629.729694522901</v>
      </c>
      <c r="AE1">
        <v>13345.642130193701</v>
      </c>
      <c r="AF1">
        <v>15403.417011446199</v>
      </c>
      <c r="AG1">
        <v>14422.1542514874</v>
      </c>
      <c r="AH1">
        <v>15889.8400884447</v>
      </c>
      <c r="AI1">
        <v>13397.234242172701</v>
      </c>
      <c r="AJ1">
        <v>13707.094125322899</v>
      </c>
      <c r="AK1">
        <v>13163.9507026052</v>
      </c>
      <c r="AL1">
        <v>13933.1636467313</v>
      </c>
      <c r="AM1">
        <v>11591.8888509391</v>
      </c>
      <c r="AN1">
        <v>12099.6833185332</v>
      </c>
      <c r="AO1">
        <v>12078.5877439838</v>
      </c>
      <c r="AP1">
        <v>11446.006217881501</v>
      </c>
      <c r="AQ1">
        <v>10092.0865806111</v>
      </c>
      <c r="AR1">
        <v>10501.51816854</v>
      </c>
      <c r="AS1">
        <v>10389.8518752605</v>
      </c>
      <c r="AT1">
        <v>10082.7786723841</v>
      </c>
      <c r="AU1">
        <v>8590.2008108242899</v>
      </c>
      <c r="AV1">
        <v>8834.9061228826595</v>
      </c>
      <c r="AW1">
        <v>8599.49160614223</v>
      </c>
      <c r="AX1">
        <v>8408.0052661872905</v>
      </c>
      <c r="AY1">
        <v>21341.101878105699</v>
      </c>
      <c r="AZ1">
        <v>21254.061853187301</v>
      </c>
      <c r="BA1">
        <v>20089.089851331799</v>
      </c>
      <c r="BB1">
        <v>20737.980645056501</v>
      </c>
      <c r="BC1">
        <v>20801.373194381202</v>
      </c>
      <c r="BD1">
        <v>19299.1295210684</v>
      </c>
      <c r="BE1">
        <v>19134.512384482699</v>
      </c>
      <c r="BF1">
        <v>20176.6365422778</v>
      </c>
      <c r="BG1">
        <v>19356.8925536848</v>
      </c>
      <c r="BH1">
        <v>18290.144316776601</v>
      </c>
      <c r="BI1">
        <v>18152.9329248219</v>
      </c>
      <c r="BJ1">
        <v>18540.093623967601</v>
      </c>
      <c r="BK1">
        <v>16658.1180670301</v>
      </c>
      <c r="BL1">
        <v>16321.135662481</v>
      </c>
      <c r="BM1">
        <v>16556.247902667099</v>
      </c>
      <c r="BN1">
        <v>16284.2406238857</v>
      </c>
      <c r="BO1">
        <v>13873.134637593899</v>
      </c>
      <c r="BP1">
        <v>13625.783634896799</v>
      </c>
      <c r="BQ1">
        <v>13461.6190697847</v>
      </c>
      <c r="BR1">
        <v>13449.012449628</v>
      </c>
      <c r="BS1">
        <v>10791.129598875699</v>
      </c>
      <c r="BT1">
        <v>11144.5128788739</v>
      </c>
      <c r="BU1">
        <v>10906.026151735099</v>
      </c>
      <c r="BV1">
        <v>10446.1861689944</v>
      </c>
      <c r="BW1">
        <v>18613.854751794901</v>
      </c>
      <c r="BX1">
        <v>18064.380508707902</v>
      </c>
      <c r="BY1">
        <v>18459.087824608901</v>
      </c>
      <c r="BZ1">
        <v>17278.627518900801</v>
      </c>
      <c r="CA1">
        <v>16592.215383877701</v>
      </c>
      <c r="CB1">
        <v>15855.8900263672</v>
      </c>
      <c r="CC1">
        <v>16553.3796422331</v>
      </c>
      <c r="CD1">
        <v>15893.822651456299</v>
      </c>
      <c r="CE1">
        <v>14299.516579008599</v>
      </c>
      <c r="CF1">
        <v>14577.846202132399</v>
      </c>
      <c r="CG1">
        <v>14872.851194122501</v>
      </c>
      <c r="CH1">
        <v>14327.9228817647</v>
      </c>
      <c r="CI1">
        <v>12944.409884467999</v>
      </c>
      <c r="CJ1">
        <v>13059.4284319613</v>
      </c>
      <c r="CK1">
        <v>12654.6902081399</v>
      </c>
      <c r="CL1">
        <v>12213.9273229766</v>
      </c>
      <c r="CM1">
        <v>11219.108206954401</v>
      </c>
      <c r="CN1">
        <v>10991.6822906325</v>
      </c>
      <c r="CO1">
        <v>11451.919773856</v>
      </c>
      <c r="CP1">
        <v>11045.269545655699</v>
      </c>
      <c r="CQ1">
        <v>9510.1515408382202</v>
      </c>
      <c r="CR1">
        <v>9513.2752748687199</v>
      </c>
      <c r="CS1">
        <v>9328.8012402845106</v>
      </c>
      <c r="CT1">
        <v>8944.9976351022997</v>
      </c>
    </row>
    <row r="2" spans="1:98" x14ac:dyDescent="0.25">
      <c r="A2">
        <v>17584.066738212801</v>
      </c>
      <c r="B2">
        <v>10456.159787525199</v>
      </c>
      <c r="C2">
        <v>10255.7472843001</v>
      </c>
      <c r="D2">
        <v>10456.159787525199</v>
      </c>
      <c r="E2">
        <v>10407.776951465599</v>
      </c>
      <c r="F2">
        <v>10561.792813321699</v>
      </c>
      <c r="G2">
        <v>10160.950129509099</v>
      </c>
      <c r="H2">
        <v>10029.121038090499</v>
      </c>
      <c r="I2">
        <v>9947.3504294113809</v>
      </c>
      <c r="J2">
        <v>10122.429031490999</v>
      </c>
      <c r="K2">
        <v>9633.7353205376003</v>
      </c>
      <c r="L2">
        <v>9352.0185703903007</v>
      </c>
      <c r="M2">
        <v>9470.1427633073199</v>
      </c>
      <c r="N2">
        <v>9225.0742351665704</v>
      </c>
      <c r="O2">
        <v>8468.4405678898092</v>
      </c>
      <c r="P2">
        <v>8515.7099507900293</v>
      </c>
      <c r="Q2">
        <v>8531.9925457538702</v>
      </c>
      <c r="R2">
        <v>8287.3330453207</v>
      </c>
      <c r="S2">
        <v>7511.03498115211</v>
      </c>
      <c r="T2">
        <v>7379.5647345425396</v>
      </c>
      <c r="U2">
        <v>7301.3930012850496</v>
      </c>
      <c r="V2">
        <v>7284.9656937875197</v>
      </c>
      <c r="W2">
        <v>6415.4125150486198</v>
      </c>
      <c r="X2">
        <v>6392.8595193395204</v>
      </c>
      <c r="Y2">
        <v>6395.2101632806098</v>
      </c>
      <c r="Z2">
        <v>6198.36005323679</v>
      </c>
      <c r="AA2">
        <v>9501.6464303053399</v>
      </c>
      <c r="AB2">
        <v>10156.025164102201</v>
      </c>
      <c r="AC2">
        <v>10643.8036256943</v>
      </c>
      <c r="AD2">
        <v>9187.6914266158001</v>
      </c>
      <c r="AE2">
        <v>8573.2184952126408</v>
      </c>
      <c r="AF2">
        <v>9026.6014182977706</v>
      </c>
      <c r="AG2">
        <v>8863.9502324429104</v>
      </c>
      <c r="AH2">
        <v>9090.4518938523397</v>
      </c>
      <c r="AI2">
        <v>8162.1456769528804</v>
      </c>
      <c r="AJ2">
        <v>8234.7590088215893</v>
      </c>
      <c r="AK2">
        <v>7960.9412247526898</v>
      </c>
      <c r="AL2">
        <v>8112.9369274111305</v>
      </c>
      <c r="AM2">
        <v>7443.68965574508</v>
      </c>
      <c r="AN2">
        <v>7468.4233943713898</v>
      </c>
      <c r="AO2">
        <v>7390.8513321415003</v>
      </c>
      <c r="AP2">
        <v>7192.5174456621498</v>
      </c>
      <c r="AQ2">
        <v>6524.1958978482298</v>
      </c>
      <c r="AR2">
        <v>6598.2652806127098</v>
      </c>
      <c r="AS2">
        <v>6520.5444818600899</v>
      </c>
      <c r="AT2">
        <v>6499.9378044900404</v>
      </c>
      <c r="AU2">
        <v>5688.6840978195696</v>
      </c>
      <c r="AV2">
        <v>5628.0370668104097</v>
      </c>
      <c r="AW2">
        <v>5461.2324708975302</v>
      </c>
      <c r="AX2">
        <v>5543.6647471841497</v>
      </c>
      <c r="AY2">
        <v>12203.294464419099</v>
      </c>
      <c r="AZ2">
        <v>11743.0688165675</v>
      </c>
      <c r="BA2">
        <v>11379.2017737445</v>
      </c>
      <c r="BB2">
        <v>11502.729227947</v>
      </c>
      <c r="BC2">
        <v>11358.968549884199</v>
      </c>
      <c r="BD2">
        <v>10517.1054359097</v>
      </c>
      <c r="BE2">
        <v>10496.147913595199</v>
      </c>
      <c r="BF2">
        <v>10764.2068561995</v>
      </c>
      <c r="BG2">
        <v>10474.5436432558</v>
      </c>
      <c r="BH2">
        <v>10294.2758879788</v>
      </c>
      <c r="BI2">
        <v>10355.809758240899</v>
      </c>
      <c r="BJ2">
        <v>10165.1939197295</v>
      </c>
      <c r="BK2">
        <v>9159.0806896760005</v>
      </c>
      <c r="BL2">
        <v>9268.6275028548498</v>
      </c>
      <c r="BM2">
        <v>9429.1887328626799</v>
      </c>
      <c r="BN2">
        <v>9265.5458346204105</v>
      </c>
      <c r="BO2">
        <v>8180.9492380127904</v>
      </c>
      <c r="BP2">
        <v>7632.4994363443202</v>
      </c>
      <c r="BQ2">
        <v>7769.4596422222103</v>
      </c>
      <c r="BR2">
        <v>7869.7722933349096</v>
      </c>
      <c r="BS2">
        <v>6442.0639037147203</v>
      </c>
      <c r="BT2">
        <v>6354.4859126982401</v>
      </c>
      <c r="BU2">
        <v>6329.7204805036099</v>
      </c>
      <c r="BV2">
        <v>6272.2338181099603</v>
      </c>
      <c r="BW2">
        <v>10560.1749714448</v>
      </c>
      <c r="BX2">
        <v>10354.7285083921</v>
      </c>
      <c r="BY2">
        <v>10581.228132103301</v>
      </c>
      <c r="BZ2">
        <v>9953.9864318360196</v>
      </c>
      <c r="CA2">
        <v>9832.2450837459292</v>
      </c>
      <c r="CB2">
        <v>9576.7191990875908</v>
      </c>
      <c r="CC2">
        <v>9663.8255909909094</v>
      </c>
      <c r="CD2">
        <v>9325.0349317651198</v>
      </c>
      <c r="CE2">
        <v>8808.4096311880803</v>
      </c>
      <c r="CF2">
        <v>8791.4429432638499</v>
      </c>
      <c r="CG2">
        <v>8791.4760582797899</v>
      </c>
      <c r="CH2">
        <v>8575.9342538590699</v>
      </c>
      <c r="CI2">
        <v>7781.3853098675399</v>
      </c>
      <c r="CJ2">
        <v>7998.7576984037396</v>
      </c>
      <c r="CK2">
        <v>7681.6807135175204</v>
      </c>
      <c r="CL2">
        <v>7507.2786164884401</v>
      </c>
      <c r="CM2">
        <v>6915.4447635840497</v>
      </c>
      <c r="CN2">
        <v>6746.3317886348404</v>
      </c>
      <c r="CO2">
        <v>7069.3947672029499</v>
      </c>
      <c r="CP2">
        <v>6882.9861661181103</v>
      </c>
      <c r="CQ2">
        <v>5850.77980125264</v>
      </c>
      <c r="CR2">
        <v>6016.8886993999504</v>
      </c>
      <c r="CS2">
        <v>5882.81915298484</v>
      </c>
      <c r="CT2">
        <v>5716.3157435111898</v>
      </c>
    </row>
    <row r="3" spans="1:98" x14ac:dyDescent="0.25">
      <c r="A3">
        <v>17985.173514638402</v>
      </c>
      <c r="B3">
        <v>10407.776951465599</v>
      </c>
    </row>
    <row r="4" spans="1:98" x14ac:dyDescent="0.25">
      <c r="A4">
        <v>18210.220687758901</v>
      </c>
      <c r="B4">
        <v>10561.792813321699</v>
      </c>
    </row>
    <row r="5" spans="1:98" x14ac:dyDescent="0.25">
      <c r="A5">
        <v>17365.502444182199</v>
      </c>
      <c r="B5">
        <v>10160.950129509099</v>
      </c>
    </row>
    <row r="6" spans="1:98" x14ac:dyDescent="0.25">
      <c r="A6">
        <v>18452.950826031501</v>
      </c>
      <c r="B6">
        <v>10029.121038090499</v>
      </c>
    </row>
    <row r="7" spans="1:98" x14ac:dyDescent="0.25">
      <c r="A7">
        <v>16994.994936919698</v>
      </c>
      <c r="B7">
        <v>9947.3504294113809</v>
      </c>
    </row>
    <row r="8" spans="1:98" x14ac:dyDescent="0.25">
      <c r="A8">
        <v>16898.274722210099</v>
      </c>
      <c r="B8">
        <v>10122.429031490999</v>
      </c>
    </row>
    <row r="9" spans="1:98" x14ac:dyDescent="0.25">
      <c r="A9">
        <v>16599.122530374101</v>
      </c>
      <c r="B9">
        <v>9633.7353205376003</v>
      </c>
    </row>
    <row r="10" spans="1:98" x14ac:dyDescent="0.25">
      <c r="A10">
        <v>16571.6064178739</v>
      </c>
      <c r="B10">
        <v>9352.0185703903007</v>
      </c>
    </row>
    <row r="11" spans="1:98" x14ac:dyDescent="0.25">
      <c r="A11">
        <v>16114.892021223901</v>
      </c>
      <c r="B11">
        <v>9470.1427633073199</v>
      </c>
    </row>
    <row r="12" spans="1:98" x14ac:dyDescent="0.25">
      <c r="A12">
        <v>15592.7770768748</v>
      </c>
      <c r="B12">
        <v>9225.0742351665704</v>
      </c>
    </row>
    <row r="13" spans="1:98" x14ac:dyDescent="0.25">
      <c r="A13">
        <v>14324.042920182301</v>
      </c>
      <c r="B13">
        <v>8468.4405678898092</v>
      </c>
    </row>
    <row r="14" spans="1:98" x14ac:dyDescent="0.25">
      <c r="A14">
        <v>14605.8410252759</v>
      </c>
      <c r="B14">
        <v>8515.7099507900293</v>
      </c>
    </row>
    <row r="15" spans="1:98" x14ac:dyDescent="0.25">
      <c r="A15">
        <v>14345.714546613501</v>
      </c>
      <c r="B15">
        <v>8531.9925457538702</v>
      </c>
    </row>
    <row r="16" spans="1:98" x14ac:dyDescent="0.25">
      <c r="A16">
        <v>13486.8413457077</v>
      </c>
      <c r="B16">
        <v>8287.3330453207</v>
      </c>
    </row>
    <row r="17" spans="1:2" x14ac:dyDescent="0.25">
      <c r="A17">
        <v>12928.7033989548</v>
      </c>
      <c r="B17">
        <v>7511.03498115211</v>
      </c>
    </row>
    <row r="18" spans="1:2" x14ac:dyDescent="0.25">
      <c r="A18">
        <v>12390.5114486126</v>
      </c>
      <c r="B18">
        <v>7379.5647345425396</v>
      </c>
    </row>
    <row r="19" spans="1:2" x14ac:dyDescent="0.25">
      <c r="A19">
        <v>12124.4704995579</v>
      </c>
      <c r="B19">
        <v>7301.3930012850496</v>
      </c>
    </row>
    <row r="20" spans="1:2" x14ac:dyDescent="0.25">
      <c r="A20">
        <v>11600.652784803</v>
      </c>
      <c r="B20">
        <v>7284.9656937875197</v>
      </c>
    </row>
    <row r="21" spans="1:2" x14ac:dyDescent="0.25">
      <c r="A21">
        <v>10923.5046900543</v>
      </c>
      <c r="B21">
        <v>6415.4125150486198</v>
      </c>
    </row>
    <row r="22" spans="1:2" x14ac:dyDescent="0.25">
      <c r="A22">
        <v>10771.8766179343</v>
      </c>
      <c r="B22">
        <v>6392.8595193395204</v>
      </c>
    </row>
    <row r="23" spans="1:2" x14ac:dyDescent="0.25">
      <c r="A23">
        <v>10152.6998664286</v>
      </c>
      <c r="B23">
        <v>6395.2101632806098</v>
      </c>
    </row>
    <row r="24" spans="1:2" x14ac:dyDescent="0.25">
      <c r="A24">
        <v>9648.4368878960995</v>
      </c>
      <c r="B24">
        <v>6198.36005323679</v>
      </c>
    </row>
    <row r="25" spans="1:2" x14ac:dyDescent="0.25">
      <c r="A25">
        <v>15130.071335541999</v>
      </c>
      <c r="B25">
        <v>9501.6464303053399</v>
      </c>
    </row>
    <row r="26" spans="1:2" x14ac:dyDescent="0.25">
      <c r="A26">
        <v>17141.266112050798</v>
      </c>
      <c r="B26">
        <v>10156.025164102201</v>
      </c>
    </row>
    <row r="27" spans="1:2" x14ac:dyDescent="0.25">
      <c r="A27">
        <v>18497.199180687599</v>
      </c>
      <c r="B27">
        <v>10643.8036256943</v>
      </c>
    </row>
    <row r="28" spans="1:2" x14ac:dyDescent="0.25">
      <c r="A28">
        <v>15629.729694522901</v>
      </c>
      <c r="B28">
        <v>9187.6914266158001</v>
      </c>
    </row>
    <row r="29" spans="1:2" x14ac:dyDescent="0.25">
      <c r="A29">
        <v>13345.642130193701</v>
      </c>
      <c r="B29">
        <v>8573.2184952126408</v>
      </c>
    </row>
    <row r="30" spans="1:2" x14ac:dyDescent="0.25">
      <c r="A30">
        <v>15403.417011446199</v>
      </c>
      <c r="B30">
        <v>9026.6014182977706</v>
      </c>
    </row>
    <row r="31" spans="1:2" x14ac:dyDescent="0.25">
      <c r="A31">
        <v>14422.1542514874</v>
      </c>
      <c r="B31">
        <v>8863.9502324429104</v>
      </c>
    </row>
    <row r="32" spans="1:2" x14ac:dyDescent="0.25">
      <c r="A32">
        <v>15889.8400884447</v>
      </c>
      <c r="B32">
        <v>9090.4518938523397</v>
      </c>
    </row>
    <row r="33" spans="1:2" x14ac:dyDescent="0.25">
      <c r="A33">
        <v>13397.234242172701</v>
      </c>
      <c r="B33">
        <v>8162.1456769528804</v>
      </c>
    </row>
    <row r="34" spans="1:2" x14ac:dyDescent="0.25">
      <c r="A34">
        <v>13707.094125322899</v>
      </c>
      <c r="B34">
        <v>8234.7590088215893</v>
      </c>
    </row>
    <row r="35" spans="1:2" x14ac:dyDescent="0.25">
      <c r="A35">
        <v>13163.9507026052</v>
      </c>
      <c r="B35">
        <v>7960.9412247526898</v>
      </c>
    </row>
    <row r="36" spans="1:2" x14ac:dyDescent="0.25">
      <c r="A36">
        <v>13933.1636467313</v>
      </c>
      <c r="B36">
        <v>8112.9369274111305</v>
      </c>
    </row>
    <row r="37" spans="1:2" x14ac:dyDescent="0.25">
      <c r="A37">
        <v>11591.8888509391</v>
      </c>
      <c r="B37">
        <v>7443.68965574508</v>
      </c>
    </row>
    <row r="38" spans="1:2" x14ac:dyDescent="0.25">
      <c r="A38">
        <v>12099.6833185332</v>
      </c>
      <c r="B38">
        <v>7468.4233943713898</v>
      </c>
    </row>
    <row r="39" spans="1:2" x14ac:dyDescent="0.25">
      <c r="A39">
        <v>12078.5877439838</v>
      </c>
      <c r="B39">
        <v>7390.8513321415003</v>
      </c>
    </row>
    <row r="40" spans="1:2" x14ac:dyDescent="0.25">
      <c r="A40">
        <v>11446.006217881501</v>
      </c>
      <c r="B40">
        <v>7192.5174456621498</v>
      </c>
    </row>
    <row r="41" spans="1:2" x14ac:dyDescent="0.25">
      <c r="A41">
        <v>10092.0865806111</v>
      </c>
      <c r="B41">
        <v>6524.1958978482298</v>
      </c>
    </row>
    <row r="42" spans="1:2" x14ac:dyDescent="0.25">
      <c r="A42">
        <v>10501.51816854</v>
      </c>
      <c r="B42">
        <v>6598.2652806127098</v>
      </c>
    </row>
    <row r="43" spans="1:2" x14ac:dyDescent="0.25">
      <c r="A43">
        <v>10389.8518752605</v>
      </c>
      <c r="B43">
        <v>6520.5444818600899</v>
      </c>
    </row>
    <row r="44" spans="1:2" x14ac:dyDescent="0.25">
      <c r="A44">
        <v>10082.7786723841</v>
      </c>
      <c r="B44">
        <v>6499.9378044900404</v>
      </c>
    </row>
    <row r="45" spans="1:2" x14ac:dyDescent="0.25">
      <c r="A45">
        <v>8590.2008108242899</v>
      </c>
      <c r="B45">
        <v>5688.6840978195696</v>
      </c>
    </row>
    <row r="46" spans="1:2" x14ac:dyDescent="0.25">
      <c r="A46">
        <v>8834.9061228826595</v>
      </c>
      <c r="B46">
        <v>5628.0370668104097</v>
      </c>
    </row>
    <row r="47" spans="1:2" x14ac:dyDescent="0.25">
      <c r="A47">
        <v>8599.49160614223</v>
      </c>
      <c r="B47">
        <v>5461.2324708975302</v>
      </c>
    </row>
    <row r="48" spans="1:2" x14ac:dyDescent="0.25">
      <c r="A48">
        <v>8408.0052661872905</v>
      </c>
      <c r="B48">
        <v>5543.6647471841497</v>
      </c>
    </row>
    <row r="49" spans="1:2" x14ac:dyDescent="0.25">
      <c r="A49">
        <v>21341.101878105699</v>
      </c>
      <c r="B49">
        <v>12203.294464419099</v>
      </c>
    </row>
    <row r="50" spans="1:2" x14ac:dyDescent="0.25">
      <c r="A50">
        <v>21254.061853187301</v>
      </c>
      <c r="B50">
        <v>11743.0688165675</v>
      </c>
    </row>
    <row r="51" spans="1:2" x14ac:dyDescent="0.25">
      <c r="A51">
        <v>20089.089851331799</v>
      </c>
      <c r="B51">
        <v>11379.2017737445</v>
      </c>
    </row>
    <row r="52" spans="1:2" x14ac:dyDescent="0.25">
      <c r="A52">
        <v>20737.980645056501</v>
      </c>
      <c r="B52">
        <v>11502.729227947</v>
      </c>
    </row>
    <row r="53" spans="1:2" x14ac:dyDescent="0.25">
      <c r="A53">
        <v>20801.373194381202</v>
      </c>
      <c r="B53">
        <v>11358.968549884199</v>
      </c>
    </row>
    <row r="54" spans="1:2" x14ac:dyDescent="0.25">
      <c r="A54">
        <v>19299.1295210684</v>
      </c>
      <c r="B54">
        <v>10517.1054359097</v>
      </c>
    </row>
    <row r="55" spans="1:2" x14ac:dyDescent="0.25">
      <c r="A55">
        <v>19134.512384482699</v>
      </c>
      <c r="B55">
        <v>10496.147913595199</v>
      </c>
    </row>
    <row r="56" spans="1:2" x14ac:dyDescent="0.25">
      <c r="A56">
        <v>20176.6365422778</v>
      </c>
      <c r="B56">
        <v>10764.2068561995</v>
      </c>
    </row>
    <row r="57" spans="1:2" x14ac:dyDescent="0.25">
      <c r="A57">
        <v>19356.8925536848</v>
      </c>
      <c r="B57">
        <v>10474.5436432558</v>
      </c>
    </row>
    <row r="58" spans="1:2" x14ac:dyDescent="0.25">
      <c r="A58">
        <v>18290.144316776601</v>
      </c>
      <c r="B58">
        <v>10294.2758879788</v>
      </c>
    </row>
    <row r="59" spans="1:2" x14ac:dyDescent="0.25">
      <c r="A59">
        <v>18152.9329248219</v>
      </c>
      <c r="B59">
        <v>10355.809758240899</v>
      </c>
    </row>
    <row r="60" spans="1:2" x14ac:dyDescent="0.25">
      <c r="A60">
        <v>18540.093623967601</v>
      </c>
      <c r="B60">
        <v>10165.1939197295</v>
      </c>
    </row>
    <row r="61" spans="1:2" x14ac:dyDescent="0.25">
      <c r="A61">
        <v>16658.1180670301</v>
      </c>
      <c r="B61">
        <v>9159.0806896760005</v>
      </c>
    </row>
    <row r="62" spans="1:2" x14ac:dyDescent="0.25">
      <c r="A62">
        <v>16321.135662481</v>
      </c>
      <c r="B62">
        <v>9268.6275028548498</v>
      </c>
    </row>
    <row r="63" spans="1:2" x14ac:dyDescent="0.25">
      <c r="A63">
        <v>16556.247902667099</v>
      </c>
      <c r="B63">
        <v>9429.1887328626799</v>
      </c>
    </row>
    <row r="64" spans="1:2" x14ac:dyDescent="0.25">
      <c r="A64">
        <v>16284.2406238857</v>
      </c>
      <c r="B64">
        <v>9265.5458346204105</v>
      </c>
    </row>
    <row r="65" spans="1:2" x14ac:dyDescent="0.25">
      <c r="A65">
        <v>13873.134637593899</v>
      </c>
      <c r="B65">
        <v>8180.9492380127904</v>
      </c>
    </row>
    <row r="66" spans="1:2" x14ac:dyDescent="0.25">
      <c r="A66">
        <v>13625.783634896799</v>
      </c>
      <c r="B66">
        <v>7632.4994363443202</v>
      </c>
    </row>
    <row r="67" spans="1:2" x14ac:dyDescent="0.25">
      <c r="A67">
        <v>13461.6190697847</v>
      </c>
      <c r="B67">
        <v>7769.4596422222103</v>
      </c>
    </row>
    <row r="68" spans="1:2" x14ac:dyDescent="0.25">
      <c r="A68">
        <v>13449.012449628</v>
      </c>
      <c r="B68">
        <v>7869.7722933349096</v>
      </c>
    </row>
    <row r="69" spans="1:2" x14ac:dyDescent="0.25">
      <c r="A69">
        <v>10791.129598875699</v>
      </c>
      <c r="B69">
        <v>6442.0639037147203</v>
      </c>
    </row>
    <row r="70" spans="1:2" x14ac:dyDescent="0.25">
      <c r="A70">
        <v>11144.5128788739</v>
      </c>
      <c r="B70">
        <v>6354.4859126982401</v>
      </c>
    </row>
    <row r="71" spans="1:2" x14ac:dyDescent="0.25">
      <c r="A71">
        <v>10906.026151735099</v>
      </c>
      <c r="B71">
        <v>6329.7204805036099</v>
      </c>
    </row>
    <row r="72" spans="1:2" x14ac:dyDescent="0.25">
      <c r="A72">
        <v>10446.1861689944</v>
      </c>
      <c r="B72">
        <v>6272.2338181099603</v>
      </c>
    </row>
    <row r="73" spans="1:2" x14ac:dyDescent="0.25">
      <c r="A73">
        <v>18613.854751794901</v>
      </c>
      <c r="B73">
        <v>10560.1749714448</v>
      </c>
    </row>
    <row r="74" spans="1:2" x14ac:dyDescent="0.25">
      <c r="A74">
        <v>18064.380508707902</v>
      </c>
      <c r="B74">
        <v>10354.7285083921</v>
      </c>
    </row>
    <row r="75" spans="1:2" x14ac:dyDescent="0.25">
      <c r="A75">
        <v>18459.087824608901</v>
      </c>
      <c r="B75">
        <v>10581.228132103301</v>
      </c>
    </row>
    <row r="76" spans="1:2" x14ac:dyDescent="0.25">
      <c r="A76">
        <v>17278.627518900801</v>
      </c>
      <c r="B76">
        <v>9953.9864318360196</v>
      </c>
    </row>
    <row r="77" spans="1:2" x14ac:dyDescent="0.25">
      <c r="A77">
        <v>16592.215383877701</v>
      </c>
      <c r="B77">
        <v>9832.2450837459292</v>
      </c>
    </row>
    <row r="78" spans="1:2" x14ac:dyDescent="0.25">
      <c r="A78">
        <v>15855.8900263672</v>
      </c>
      <c r="B78">
        <v>9576.7191990875908</v>
      </c>
    </row>
    <row r="79" spans="1:2" x14ac:dyDescent="0.25">
      <c r="A79">
        <v>16553.3796422331</v>
      </c>
      <c r="B79">
        <v>9663.8255909909094</v>
      </c>
    </row>
    <row r="80" spans="1:2" x14ac:dyDescent="0.25">
      <c r="A80">
        <v>15893.822651456299</v>
      </c>
      <c r="B80">
        <v>9325.0349317651198</v>
      </c>
    </row>
    <row r="81" spans="1:2" x14ac:dyDescent="0.25">
      <c r="A81">
        <v>14299.516579008599</v>
      </c>
      <c r="B81">
        <v>8808.4096311880803</v>
      </c>
    </row>
    <row r="82" spans="1:2" x14ac:dyDescent="0.25">
      <c r="A82">
        <v>14577.846202132399</v>
      </c>
      <c r="B82">
        <v>8791.4429432638499</v>
      </c>
    </row>
    <row r="83" spans="1:2" x14ac:dyDescent="0.25">
      <c r="A83">
        <v>14872.851194122501</v>
      </c>
      <c r="B83">
        <v>8791.4760582797899</v>
      </c>
    </row>
    <row r="84" spans="1:2" x14ac:dyDescent="0.25">
      <c r="A84">
        <v>14327.9228817647</v>
      </c>
      <c r="B84">
        <v>8575.9342538590699</v>
      </c>
    </row>
    <row r="85" spans="1:2" x14ac:dyDescent="0.25">
      <c r="A85">
        <v>12944.409884467999</v>
      </c>
      <c r="B85">
        <v>7781.3853098675399</v>
      </c>
    </row>
    <row r="86" spans="1:2" x14ac:dyDescent="0.25">
      <c r="A86">
        <v>13059.4284319613</v>
      </c>
      <c r="B86">
        <v>7998.7576984037396</v>
      </c>
    </row>
    <row r="87" spans="1:2" x14ac:dyDescent="0.25">
      <c r="A87">
        <v>12654.6902081399</v>
      </c>
      <c r="B87">
        <v>7681.6807135175204</v>
      </c>
    </row>
    <row r="88" spans="1:2" x14ac:dyDescent="0.25">
      <c r="A88">
        <v>12213.9273229766</v>
      </c>
      <c r="B88">
        <v>7507.2786164884401</v>
      </c>
    </row>
    <row r="89" spans="1:2" x14ac:dyDescent="0.25">
      <c r="A89">
        <v>11219.108206954401</v>
      </c>
      <c r="B89">
        <v>6915.4447635840497</v>
      </c>
    </row>
    <row r="90" spans="1:2" x14ac:dyDescent="0.25">
      <c r="A90">
        <v>10991.6822906325</v>
      </c>
      <c r="B90">
        <v>6746.3317886348404</v>
      </c>
    </row>
    <row r="91" spans="1:2" x14ac:dyDescent="0.25">
      <c r="A91">
        <v>11451.919773856</v>
      </c>
      <c r="B91">
        <v>7069.3947672029499</v>
      </c>
    </row>
    <row r="92" spans="1:2" x14ac:dyDescent="0.25">
      <c r="A92">
        <v>11045.269545655699</v>
      </c>
      <c r="B92">
        <v>6882.9861661181103</v>
      </c>
    </row>
    <row r="93" spans="1:2" x14ac:dyDescent="0.25">
      <c r="A93">
        <v>9510.1515408382202</v>
      </c>
      <c r="B93">
        <v>5850.77980125264</v>
      </c>
    </row>
    <row r="94" spans="1:2" x14ac:dyDescent="0.25">
      <c r="A94">
        <v>9513.2752748687199</v>
      </c>
      <c r="B94">
        <v>6016.8886993999504</v>
      </c>
    </row>
    <row r="95" spans="1:2" x14ac:dyDescent="0.25">
      <c r="A95">
        <v>9328.8012402845106</v>
      </c>
      <c r="B95">
        <v>5882.81915298484</v>
      </c>
    </row>
    <row r="96" spans="1:2" x14ac:dyDescent="0.25">
      <c r="A96">
        <v>8944.9976351022997</v>
      </c>
      <c r="B96">
        <v>5716.3157435111898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workbookViewId="0">
      <selection activeCell="H40" sqref="H40"/>
    </sheetView>
  </sheetViews>
  <sheetFormatPr defaultColWidth="8.85546875" defaultRowHeight="15" x14ac:dyDescent="0.25"/>
  <cols>
    <col min="1" max="1" width="11.42578125" bestFit="1" customWidth="1"/>
    <col min="2" max="2" width="14.42578125" style="5" bestFit="1" customWidth="1"/>
    <col min="3" max="3" width="12.42578125" bestFit="1" customWidth="1"/>
    <col min="4" max="4" width="11.5703125" bestFit="1" customWidth="1"/>
    <col min="5" max="5" width="2.85546875" customWidth="1"/>
    <col min="6" max="6" width="14.85546875" bestFit="1" customWidth="1"/>
    <col min="7" max="7" width="14.140625" customWidth="1"/>
    <col min="8" max="8" width="14" customWidth="1"/>
    <col min="9" max="9" width="3" customWidth="1"/>
    <col min="10" max="12" width="14" customWidth="1"/>
    <col min="13" max="13" width="9.42578125" bestFit="1" customWidth="1"/>
    <col min="17" max="17" width="9.5703125" bestFit="1" customWidth="1"/>
  </cols>
  <sheetData>
    <row r="1" spans="1:17" ht="15.75" thickBot="1" x14ac:dyDescent="0.3">
      <c r="B1" s="96" t="s">
        <v>128</v>
      </c>
      <c r="C1" s="97"/>
      <c r="D1" s="98"/>
      <c r="F1" s="96" t="s">
        <v>138</v>
      </c>
      <c r="G1" s="97"/>
      <c r="H1" s="97"/>
      <c r="I1" s="53"/>
      <c r="J1" s="96" t="s">
        <v>142</v>
      </c>
      <c r="K1" s="97"/>
      <c r="L1" s="97"/>
    </row>
    <row r="2" spans="1:17" x14ac:dyDescent="0.25">
      <c r="B2" s="23" t="s">
        <v>25</v>
      </c>
      <c r="C2" s="24" t="s">
        <v>26</v>
      </c>
      <c r="D2" s="25" t="s">
        <v>79</v>
      </c>
      <c r="F2" s="23" t="s">
        <v>25</v>
      </c>
      <c r="G2" s="24" t="s">
        <v>26</v>
      </c>
      <c r="H2" s="24" t="s">
        <v>79</v>
      </c>
      <c r="I2" s="54"/>
      <c r="J2" s="23" t="s">
        <v>25</v>
      </c>
      <c r="K2" s="24" t="s">
        <v>26</v>
      </c>
      <c r="L2" s="24" t="s">
        <v>79</v>
      </c>
    </row>
    <row r="3" spans="1:17" x14ac:dyDescent="0.25">
      <c r="B3" s="16" t="s">
        <v>24</v>
      </c>
      <c r="C3" s="17" t="s">
        <v>24</v>
      </c>
      <c r="D3" s="18"/>
      <c r="F3" s="16" t="s">
        <v>24</v>
      </c>
      <c r="G3" s="17" t="s">
        <v>24</v>
      </c>
      <c r="H3" s="17"/>
      <c r="I3" s="54"/>
      <c r="J3" s="16" t="s">
        <v>24</v>
      </c>
      <c r="K3" s="17" t="s">
        <v>24</v>
      </c>
      <c r="L3" s="17"/>
    </row>
    <row r="4" spans="1:17" x14ac:dyDescent="0.25">
      <c r="A4" s="26" t="s">
        <v>2</v>
      </c>
      <c r="B4" s="27">
        <v>47634.271000000001</v>
      </c>
      <c r="C4" s="28">
        <v>208979.52899999998</v>
      </c>
      <c r="D4" s="29">
        <v>256613.8</v>
      </c>
      <c r="F4" s="30"/>
      <c r="G4" s="31"/>
      <c r="H4" s="31">
        <v>239612.1</v>
      </c>
      <c r="I4" s="7"/>
      <c r="J4" s="30">
        <f>J17</f>
        <v>38808.06208091</v>
      </c>
      <c r="K4" s="30">
        <f>K17</f>
        <v>203352.36755746001</v>
      </c>
      <c r="L4" s="31">
        <f>J4+K4</f>
        <v>242160.42963837</v>
      </c>
      <c r="M4" s="9">
        <f>(L4-H4)/H4</f>
        <v>1.0635229349310793E-2</v>
      </c>
    </row>
    <row r="5" spans="1:17" x14ac:dyDescent="0.25">
      <c r="A5" t="s">
        <v>3</v>
      </c>
      <c r="B5" s="55">
        <v>83199.831999999995</v>
      </c>
      <c r="C5" s="19">
        <v>204375.96799999999</v>
      </c>
      <c r="D5" s="21">
        <v>287575.8</v>
      </c>
      <c r="F5" s="14"/>
      <c r="G5" s="12"/>
      <c r="H5" s="12">
        <v>286155.40000000002</v>
      </c>
      <c r="I5" s="7"/>
      <c r="J5" s="14">
        <f>J18</f>
        <v>85186.272423720002</v>
      </c>
      <c r="K5" s="12">
        <f>K18+'cap expansion'!E3/1000</f>
        <v>202488.56981204802</v>
      </c>
      <c r="L5" s="12">
        <f t="shared" ref="L5:L8" si="0">J5+K5</f>
        <v>287674.84223576804</v>
      </c>
      <c r="M5" s="9">
        <f t="shared" ref="M5:M12" si="1">(L5-H5)/H5</f>
        <v>5.309849947853564E-3</v>
      </c>
    </row>
    <row r="6" spans="1:17" ht="14.1" customHeight="1" x14ac:dyDescent="0.25">
      <c r="A6" s="26" t="s">
        <v>4</v>
      </c>
      <c r="B6" s="27">
        <v>72503.448000000004</v>
      </c>
      <c r="C6" s="28">
        <v>144255.152</v>
      </c>
      <c r="D6" s="29">
        <v>216758.6</v>
      </c>
      <c r="F6" s="30"/>
      <c r="G6" s="31"/>
      <c r="H6" s="31">
        <v>256701.9</v>
      </c>
      <c r="I6" s="7"/>
      <c r="J6" s="30">
        <f>J19+'cap expansion'!D3</f>
        <v>96888.9513212866</v>
      </c>
      <c r="K6" s="31">
        <f>K19+'cap expansion'!E3</f>
        <v>160145.33629611065</v>
      </c>
      <c r="L6" s="31">
        <f>J6+K6</f>
        <v>257034.28761739726</v>
      </c>
      <c r="M6" s="9">
        <f t="shared" si="1"/>
        <v>1.2948389450848149E-3</v>
      </c>
    </row>
    <row r="7" spans="1:17" x14ac:dyDescent="0.25">
      <c r="A7" t="s">
        <v>5</v>
      </c>
      <c r="B7" s="55">
        <v>2518.0219999999999</v>
      </c>
      <c r="C7" s="19">
        <v>12350.378000000001</v>
      </c>
      <c r="D7" s="21">
        <v>14868.4</v>
      </c>
      <c r="F7" s="14"/>
      <c r="G7" s="12"/>
      <c r="H7" s="12">
        <v>19415.5</v>
      </c>
      <c r="I7" s="7"/>
      <c r="J7" s="14">
        <f>J20</f>
        <v>4108.1179175300003</v>
      </c>
      <c r="K7" s="12">
        <f>K20</f>
        <v>15332.75982467</v>
      </c>
      <c r="L7" s="12">
        <f t="shared" si="0"/>
        <v>19440.877742199998</v>
      </c>
      <c r="M7" s="9">
        <f t="shared" si="1"/>
        <v>1.3070867193736172E-3</v>
      </c>
    </row>
    <row r="8" spans="1:17" x14ac:dyDescent="0.25">
      <c r="A8" s="11" t="s">
        <v>29</v>
      </c>
      <c r="B8" s="55">
        <v>3590.5650000000001</v>
      </c>
      <c r="C8" s="20">
        <v>17123.535</v>
      </c>
      <c r="D8" s="22">
        <v>20714.099999999999</v>
      </c>
      <c r="F8" s="15"/>
      <c r="G8" s="13"/>
      <c r="H8" s="12">
        <v>21628</v>
      </c>
      <c r="I8" s="7"/>
      <c r="J8" s="15">
        <f>J21+'cap expansion'!D4</f>
        <v>3562.8978544583802</v>
      </c>
      <c r="K8" s="13">
        <f>K21+'cap expansion'!E4</f>
        <v>18011.216811474478</v>
      </c>
      <c r="L8" s="12">
        <f t="shared" si="0"/>
        <v>21574.114665932859</v>
      </c>
      <c r="M8" s="9">
        <f t="shared" si="1"/>
        <v>-2.4914617193980593E-3</v>
      </c>
    </row>
    <row r="9" spans="1:17" x14ac:dyDescent="0.25">
      <c r="A9" s="26" t="s">
        <v>139</v>
      </c>
      <c r="B9" s="27">
        <v>1602.4839999999917</v>
      </c>
      <c r="C9" s="28">
        <v>737.81600000010144</v>
      </c>
      <c r="D9" s="29">
        <v>2340.300000000093</v>
      </c>
      <c r="F9" s="30"/>
      <c r="G9" s="31"/>
      <c r="H9" s="31">
        <v>3580.9</v>
      </c>
      <c r="I9" s="7"/>
      <c r="J9" s="30">
        <f>J22+J25</f>
        <v>727.87582371999997</v>
      </c>
      <c r="K9" s="31">
        <f>K22+K25</f>
        <v>1610.05927395</v>
      </c>
      <c r="L9" s="31">
        <f>J9+K9</f>
        <v>2337.9350976699998</v>
      </c>
      <c r="M9" s="9">
        <f t="shared" si="1"/>
        <v>-0.3471096378927086</v>
      </c>
    </row>
    <row r="10" spans="1:17" x14ac:dyDescent="0.25">
      <c r="A10" s="11" t="s">
        <v>27</v>
      </c>
      <c r="B10" s="55">
        <v>69.616</v>
      </c>
      <c r="C10" s="20">
        <v>1399.0840000000001</v>
      </c>
      <c r="D10" s="22">
        <v>1468.7</v>
      </c>
      <c r="F10" s="15"/>
      <c r="G10" s="13"/>
      <c r="H10" s="12">
        <v>2110.6</v>
      </c>
      <c r="I10" s="7"/>
      <c r="J10" s="15">
        <f>J23+'cap expansion'!D5</f>
        <v>128.24206527999999</v>
      </c>
      <c r="K10" s="13">
        <f>K23+'cap expansion'!E5</f>
        <v>2008.1970810831001</v>
      </c>
      <c r="L10" s="12">
        <f>J10+K10</f>
        <v>2136.4391463631</v>
      </c>
      <c r="M10" s="9">
        <f t="shared" si="1"/>
        <v>1.2242559633800863E-2</v>
      </c>
    </row>
    <row r="11" spans="1:17" ht="14.1" customHeight="1" x14ac:dyDescent="0.25">
      <c r="A11" s="26" t="s">
        <v>32</v>
      </c>
      <c r="B11" s="32">
        <v>1915.7670000000001</v>
      </c>
      <c r="C11" s="28">
        <v>5974.2330000000002</v>
      </c>
      <c r="D11" s="33">
        <v>7890</v>
      </c>
      <c r="F11" s="34"/>
      <c r="G11" s="35"/>
      <c r="H11" s="35">
        <f>1572.5+4507.6+2309.7</f>
        <v>8389.7999999999993</v>
      </c>
      <c r="I11" s="7"/>
      <c r="J11" s="34">
        <f>J24</f>
        <v>2434.5619033600001</v>
      </c>
      <c r="K11" s="35">
        <f>K24</f>
        <v>6083.1805673299996</v>
      </c>
      <c r="L11" s="35">
        <f>J11+K11</f>
        <v>8517.7424706900001</v>
      </c>
      <c r="M11" s="9">
        <f t="shared" si="1"/>
        <v>1.5249764081384641E-2</v>
      </c>
    </row>
    <row r="12" spans="1:17" ht="15.75" thickBot="1" x14ac:dyDescent="0.3">
      <c r="A12" s="36" t="s">
        <v>10</v>
      </c>
      <c r="B12" s="37">
        <v>213034.005</v>
      </c>
      <c r="C12" s="38">
        <v>595195.69499999995</v>
      </c>
      <c r="D12" s="39">
        <v>808229.7</v>
      </c>
      <c r="F12" s="40"/>
      <c r="G12" s="40"/>
      <c r="H12" s="40">
        <v>837648.3</v>
      </c>
      <c r="I12" s="7"/>
      <c r="J12" s="40">
        <f>SUM(J4:J11)</f>
        <v>231844.98139026502</v>
      </c>
      <c r="K12" s="40">
        <f>SUM(K4:K11)</f>
        <v>609031.6872241263</v>
      </c>
      <c r="L12" s="40">
        <f>SUM(L4:L11)</f>
        <v>840876.66861439124</v>
      </c>
      <c r="M12" s="9">
        <f t="shared" si="1"/>
        <v>3.8540860339490819E-3</v>
      </c>
    </row>
    <row r="13" spans="1:17" x14ac:dyDescent="0.25">
      <c r="C13" s="6"/>
      <c r="F13" s="6"/>
      <c r="G13" s="56"/>
      <c r="H13" s="6">
        <f>H8-'cap expansion'!C14</f>
        <v>19658.840079576683</v>
      </c>
      <c r="I13" s="48"/>
      <c r="J13" s="48"/>
      <c r="K13" s="48"/>
      <c r="L13" s="7">
        <f>J21+K21</f>
        <v>18582.138615489999</v>
      </c>
    </row>
    <row r="14" spans="1:17" x14ac:dyDescent="0.25">
      <c r="F14" s="6"/>
      <c r="G14" s="80"/>
      <c r="H14" s="89">
        <f>H10-'cap expansion'!C15</f>
        <v>1715.3258778677525</v>
      </c>
      <c r="L14" s="89">
        <f>J23+K23</f>
        <v>1787.4997408900001</v>
      </c>
    </row>
    <row r="15" spans="1:17" x14ac:dyDescent="0.25">
      <c r="G15" s="6"/>
    </row>
    <row r="16" spans="1:17" x14ac:dyDescent="0.25">
      <c r="B16" s="6">
        <v>46777.43636</v>
      </c>
      <c r="C16" s="6">
        <v>214945.93400000001</v>
      </c>
      <c r="F16" s="49">
        <v>42743.234009710002</v>
      </c>
      <c r="G16">
        <v>183194.76761126</v>
      </c>
      <c r="Q16" s="6">
        <f>H13-L13</f>
        <v>1076.7014640866837</v>
      </c>
    </row>
    <row r="17" spans="2:11" x14ac:dyDescent="0.25">
      <c r="B17">
        <v>82924.010850000006</v>
      </c>
      <c r="C17">
        <v>196222.83679999999</v>
      </c>
      <c r="D17" s="6"/>
      <c r="F17" s="6">
        <v>82924.011023469997</v>
      </c>
      <c r="G17" s="6">
        <v>196622.38892763</v>
      </c>
      <c r="J17" s="6">
        <v>38808.06208091</v>
      </c>
      <c r="K17" s="6">
        <v>203352.36755746001</v>
      </c>
    </row>
    <row r="18" spans="2:11" x14ac:dyDescent="0.25">
      <c r="B18">
        <v>77579.025529999999</v>
      </c>
      <c r="C18">
        <v>124566.3799</v>
      </c>
      <c r="F18">
        <v>69712.234316009999</v>
      </c>
      <c r="G18">
        <v>141987.54994456001</v>
      </c>
      <c r="J18">
        <v>85186.272423720002</v>
      </c>
      <c r="K18">
        <v>202455.24737694999</v>
      </c>
    </row>
    <row r="19" spans="2:11" x14ac:dyDescent="0.25">
      <c r="B19">
        <v>2374.5191770000001</v>
      </c>
      <c r="C19">
        <v>11312.274950000001</v>
      </c>
      <c r="F19">
        <v>2374.51919391</v>
      </c>
      <c r="G19">
        <v>11312.275035410001</v>
      </c>
      <c r="J19">
        <v>57310.209083239999</v>
      </c>
      <c r="K19">
        <v>126822.90119807</v>
      </c>
    </row>
    <row r="20" spans="2:11" x14ac:dyDescent="0.25">
      <c r="B20">
        <v>3476.2459690000001</v>
      </c>
      <c r="C20">
        <v>14239.75469</v>
      </c>
      <c r="F20">
        <v>3476.2459953699999</v>
      </c>
      <c r="G20">
        <v>14239.75474536</v>
      </c>
      <c r="J20">
        <v>4108.1179175300003</v>
      </c>
      <c r="K20">
        <v>15332.75982467</v>
      </c>
    </row>
    <row r="21" spans="2:11" x14ac:dyDescent="0.25">
      <c r="B21">
        <v>288.12443789999998</v>
      </c>
      <c r="C21">
        <v>1540.288012</v>
      </c>
      <c r="F21">
        <v>280.26367914000002</v>
      </c>
      <c r="G21">
        <v>1213.8589148999999</v>
      </c>
      <c r="J21">
        <v>3562.89779688</v>
      </c>
      <c r="K21">
        <v>15019.24081861</v>
      </c>
    </row>
    <row r="22" spans="2:11" x14ac:dyDescent="0.25">
      <c r="B22">
        <v>74.804984360000006</v>
      </c>
      <c r="C22">
        <v>944.37879580000003</v>
      </c>
      <c r="F22">
        <v>74.804998569999995</v>
      </c>
      <c r="G22">
        <v>944.37886580999998</v>
      </c>
      <c r="J22">
        <v>30.591565460000002</v>
      </c>
      <c r="K22">
        <v>302.68461668999998</v>
      </c>
    </row>
    <row r="23" spans="2:11" x14ac:dyDescent="0.25">
      <c r="B23">
        <v>3060.1523459999999</v>
      </c>
      <c r="C23">
        <v>5031.7409209999996</v>
      </c>
      <c r="F23">
        <v>975.64291519000005</v>
      </c>
      <c r="G23">
        <v>2809.888383</v>
      </c>
      <c r="J23">
        <v>128.21179885999999</v>
      </c>
      <c r="K23">
        <v>1659.2879420300001</v>
      </c>
    </row>
    <row r="24" spans="2:11" x14ac:dyDescent="0.25">
      <c r="B24">
        <v>699.19460979999997</v>
      </c>
      <c r="C24">
        <v>1310.956498</v>
      </c>
      <c r="F24">
        <v>699.19470479999995</v>
      </c>
      <c r="G24">
        <v>1310.95652264</v>
      </c>
      <c r="J24">
        <v>2434.5619033600001</v>
      </c>
      <c r="K24">
        <v>6083.1805673299996</v>
      </c>
    </row>
    <row r="25" spans="2:11" x14ac:dyDescent="0.25">
      <c r="B25">
        <v>217253.51430000001</v>
      </c>
      <c r="C25">
        <v>570114.54449999996</v>
      </c>
      <c r="F25">
        <v>203260.15083617001</v>
      </c>
      <c r="G25">
        <v>553635.81895057997</v>
      </c>
      <c r="J25">
        <v>697.28425826</v>
      </c>
      <c r="K25">
        <v>1307.37465726</v>
      </c>
    </row>
    <row r="26" spans="2:11" x14ac:dyDescent="0.25">
      <c r="J26">
        <v>192266.20882820999</v>
      </c>
      <c r="K26">
        <v>572335.04455907003</v>
      </c>
    </row>
  </sheetData>
  <mergeCells count="3">
    <mergeCell ref="F1:H1"/>
    <mergeCell ref="B1:D1"/>
    <mergeCell ref="J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B0A1-FA8F-4D01-AFFF-504B7DE41279}">
  <dimension ref="A1:CR13"/>
  <sheetViews>
    <sheetView workbookViewId="0">
      <selection activeCell="E29" sqref="E29"/>
    </sheetView>
  </sheetViews>
  <sheetFormatPr defaultRowHeight="15" x14ac:dyDescent="0.25"/>
  <sheetData>
    <row r="1" spans="1:96" x14ac:dyDescent="0.25">
      <c r="A1" t="s">
        <v>140</v>
      </c>
    </row>
    <row r="2" spans="1:96" x14ac:dyDescent="0.25">
      <c r="A2">
        <f>1/0.05*'Total LMP'!B4/load!B3</f>
        <v>5.6169971961756646E-2</v>
      </c>
      <c r="B2">
        <f>1/0.05*'Total LMP'!C4/load!C3</f>
        <v>4.4261547474820404E-2</v>
      </c>
      <c r="C2">
        <f>1/0.05*'Total LMP'!D4/load!D3</f>
        <v>5.6332712528248237E-2</v>
      </c>
      <c r="D2">
        <f>1/0.05*'Total LMP'!E4/load!E3</f>
        <v>5.5133799808254232E-2</v>
      </c>
      <c r="E2">
        <f>1/0.05*'Total LMP'!F4/load!F3</f>
        <v>4.1603986758251964E-2</v>
      </c>
      <c r="F2">
        <f>1/0.05*'Total LMP'!G4/load!G3</f>
        <v>5.1125569819968714E-2</v>
      </c>
      <c r="G2">
        <f>1/0.05*'Total LMP'!H4/load!H3</f>
        <v>5.7254626085547954E-2</v>
      </c>
      <c r="H2">
        <f>1/0.05*'Total LMP'!I4/load!I3</f>
        <v>5.7369079895497034E-2</v>
      </c>
      <c r="I2">
        <f>1/0.05*'Total LMP'!J4/load!J3</f>
        <v>3.9216752245090337E-2</v>
      </c>
      <c r="J2">
        <f>1/0.05*'Total LMP'!K4/load!K3</f>
        <v>4.5216590657956128E-2</v>
      </c>
      <c r="K2">
        <f>1/0.05*'Total LMP'!L4/load!L3</f>
        <v>6.0240598603997469E-2</v>
      </c>
      <c r="L2">
        <f>1/0.05*'Total LMP'!M4/load!M3</f>
        <v>5.1285789735810383E-2</v>
      </c>
      <c r="M2">
        <f>1/0.05*'Total LMP'!N4/load!N3</f>
        <v>4.636579595199506E-2</v>
      </c>
      <c r="N2">
        <f>1/0.05*'Total LMP'!O4/load!O3</f>
        <v>5.4187315061521475E-2</v>
      </c>
      <c r="O2">
        <f>1/0.05*'Total LMP'!P4/load!P3</f>
        <v>5.681280889159418E-2</v>
      </c>
      <c r="P2">
        <f>1/0.05*'Total LMP'!Q4/load!Q3</f>
        <v>5.0707079032603852E-2</v>
      </c>
      <c r="Q2">
        <f>1/0.05*'Total LMP'!R4/load!R3</f>
        <v>4.4609693631002888E-2</v>
      </c>
      <c r="R2">
        <f>1/0.05*'Total LMP'!S4/load!S3</f>
        <v>5.6801159349020212E-2</v>
      </c>
      <c r="S2">
        <f>1/0.05*'Total LMP'!T4/load!T3</f>
        <v>5.6566917185453265E-2</v>
      </c>
      <c r="T2">
        <f>1/0.05*'Total LMP'!U4/load!U3</f>
        <v>4.6920754242015833E-2</v>
      </c>
      <c r="U2">
        <f>1/0.05*'Total LMP'!V4/load!V3</f>
        <v>4.7941480906537409E-2</v>
      </c>
      <c r="V2">
        <f>1/0.05*'Total LMP'!W4/load!W3</f>
        <v>6.1844485397534524E-2</v>
      </c>
      <c r="W2">
        <f>1/0.05*'Total LMP'!X4/load!X3</f>
        <v>4.9089006039995969E-2</v>
      </c>
      <c r="X2">
        <f>1/0.05*'Total LMP'!Y4/load!Y3</f>
        <v>4.8866566642839664E-2</v>
      </c>
      <c r="Y2">
        <f>1/0.05*'Total LMP'!Z4/load!Z3</f>
        <v>4.2430346142655333E-2</v>
      </c>
      <c r="Z2">
        <f>1/0.05*'Total LMP'!AA4/load!AA3</f>
        <v>4.0358797119568642E-2</v>
      </c>
      <c r="AA2">
        <f>1/0.05*'Total LMP'!AB4/load!AB3</f>
        <v>3.6344496550668778E-2</v>
      </c>
      <c r="AB2">
        <f>1/0.05*'Total LMP'!AC4/load!AC3</f>
        <v>4.6423430465399824E-2</v>
      </c>
      <c r="AC2">
        <f>1/0.05*'Total LMP'!AD4/load!AD3</f>
        <v>4.5028622528770983E-2</v>
      </c>
      <c r="AD2">
        <f>1/0.05*'Total LMP'!AE4/load!AE3</f>
        <v>3.8983778615931913E-2</v>
      </c>
      <c r="AE2">
        <f>1/0.05*'Total LMP'!AF4/load!AF3</f>
        <v>4.5008245045318841E-2</v>
      </c>
      <c r="AF2">
        <f>1/0.05*'Total LMP'!AG4/load!AG3</f>
        <v>4.5714620268425703E-2</v>
      </c>
      <c r="AG2">
        <f>1/0.05*'Total LMP'!AH4/load!AH3</f>
        <v>4.4563783315637928E-2</v>
      </c>
      <c r="AH2">
        <f>1/0.05*'Total LMP'!AI4/load!AI3</f>
        <v>4.0993354876811758E-2</v>
      </c>
      <c r="AI2">
        <f>1/0.05*'Total LMP'!AJ4/load!AJ3</f>
        <v>4.8647994798762112E-2</v>
      </c>
      <c r="AJ2">
        <f>1/0.05*'Total LMP'!AK4/load!AK3</f>
        <v>4.6472601915404123E-2</v>
      </c>
      <c r="AK2">
        <f>1/0.05*'Total LMP'!AL4/load!AL3</f>
        <v>4.320655544131468E-2</v>
      </c>
      <c r="AL2">
        <f>1/0.05*'Total LMP'!AM4/load!AM3</f>
        <v>5.0102829519427336E-2</v>
      </c>
      <c r="AM2">
        <f>1/0.05*'Total LMP'!AN4/load!AN3</f>
        <v>5.0711920310254038E-2</v>
      </c>
      <c r="AN2">
        <f>1/0.05*'Total LMP'!AO4/load!AO3</f>
        <v>6.0660453736367713E-2</v>
      </c>
      <c r="AO2">
        <f>1/0.05*'Total LMP'!AP4/load!AP3</f>
        <v>5.4798663784300192E-2</v>
      </c>
      <c r="AP2">
        <f>1/0.05*'Total LMP'!AQ4/load!AQ3</f>
        <v>5.6094794995806954E-2</v>
      </c>
      <c r="AQ2">
        <f>1/0.05*'Total LMP'!AR4/load!AR3</f>
        <v>5.4750083626394851E-2</v>
      </c>
      <c r="AR2">
        <f>1/0.05*'Total LMP'!AS4/load!AS3</f>
        <v>6.220135475825684E-2</v>
      </c>
      <c r="AS2">
        <f>1/0.05*'Total LMP'!AT4/load!AT3</f>
        <v>5.4776957336714796E-2</v>
      </c>
      <c r="AT2">
        <f>1/0.05*'Total LMP'!AU4/load!AU3</f>
        <v>6.0483885868359656E-2</v>
      </c>
      <c r="AU2">
        <f>1/0.05*'Total LMP'!AV4/load!AV3</f>
        <v>5.8942797745095227E-2</v>
      </c>
      <c r="AV2">
        <f>1/0.05*'Total LMP'!AW4/load!AW3</f>
        <v>5.4623200155315653E-2</v>
      </c>
      <c r="AW2">
        <f>1/0.05*'Total LMP'!AX4/load!AX3</f>
        <v>5.0905843294486976E-2</v>
      </c>
      <c r="AX2">
        <f>1/0.05*'Total LMP'!AY4/load!AY3</f>
        <v>5.1822362981351164E-2</v>
      </c>
      <c r="AY2">
        <f>1/0.05*'Total LMP'!AZ4/load!AZ3</f>
        <v>5.2160523391129213E-2</v>
      </c>
      <c r="AZ2">
        <f>1/0.05*'Total LMP'!BA4/load!BA3</f>
        <v>5.5053101883150803E-2</v>
      </c>
      <c r="BA2">
        <f>1/0.05*'Total LMP'!BB4/load!BB3</f>
        <v>4.8449167173412071E-2</v>
      </c>
      <c r="BB2">
        <f>1/0.05*'Total LMP'!BC4/load!BC3</f>
        <v>5.0626873863460112E-2</v>
      </c>
      <c r="BC2">
        <f>1/0.05*'Total LMP'!BD4/load!BD3</f>
        <v>5.3398944397577301E-2</v>
      </c>
      <c r="BD2">
        <f>1/0.05*'Total LMP'!BE4/load!BE3</f>
        <v>5.3099774553502468E-2</v>
      </c>
      <c r="BE2">
        <f>1/0.05*'Total LMP'!BF4/load!BF3</f>
        <v>5.011879351375053E-2</v>
      </c>
      <c r="BF2">
        <f>1/0.05*'Total LMP'!BG4/load!BG3</f>
        <v>5.0978132319781135E-2</v>
      </c>
      <c r="BG2">
        <f>1/0.05*'Total LMP'!BH4/load!BH3</f>
        <v>4.9825215863052816E-2</v>
      </c>
      <c r="BH2">
        <f>1/0.05*'Total LMP'!BI4/load!BI3</f>
        <v>5.2664886107959309E-2</v>
      </c>
      <c r="BI2">
        <f>1/0.05*'Total LMP'!BJ4/load!BJ3</f>
        <v>5.3577787885546409E-2</v>
      </c>
      <c r="BJ2">
        <f>1/0.05*'Total LMP'!BK4/load!BK3</f>
        <v>5.5779743513319935E-2</v>
      </c>
      <c r="BK2">
        <f>1/0.05*'Total LMP'!BL4/load!BL3</f>
        <v>5.2809006604271728E-2</v>
      </c>
      <c r="BL2">
        <f>1/0.05*'Total LMP'!BM4/load!BM3</f>
        <v>5.5431502430289464E-2</v>
      </c>
      <c r="BM2">
        <f>1/0.05*'Total LMP'!BN4/load!BN3</f>
        <v>5.7951826726683801E-2</v>
      </c>
      <c r="BN2">
        <f>1/0.05*'Total LMP'!BO4/load!BO3</f>
        <v>5.9488898672963642E-2</v>
      </c>
      <c r="BO2">
        <f>1/0.05*'Total LMP'!BP4/load!BP3</f>
        <v>5.4909980079225228E-2</v>
      </c>
      <c r="BP2">
        <f>1/0.05*'Total LMP'!BQ4/load!BQ3</f>
        <v>5.3034134647734987E-2</v>
      </c>
      <c r="BQ2">
        <f>1/0.05*'Total LMP'!BR4/load!BR3</f>
        <v>6.1834455941724598E-2</v>
      </c>
      <c r="BR2">
        <f>1/0.05*'Total LMP'!BS4/load!BS3</f>
        <v>6.1733722634070225E-2</v>
      </c>
      <c r="BS2">
        <f>1/0.05*'Total LMP'!BT4/load!BT3</f>
        <v>5.2650979019666817E-2</v>
      </c>
      <c r="BT2">
        <f>1/0.05*'Total LMP'!BU4/load!BU3</f>
        <v>6.2168288145408625E-2</v>
      </c>
      <c r="BU2">
        <f>1/0.05*'Total LMP'!BV4/load!BV3</f>
        <v>6.2249606274439095E-2</v>
      </c>
      <c r="BV2">
        <f>1/0.05*'Total LMP'!BW4/load!BW3</f>
        <v>6.3957982264220045E-2</v>
      </c>
      <c r="BW2">
        <f>1/0.05*'Total LMP'!BX4/load!BX3</f>
        <v>6.1035479168004017E-2</v>
      </c>
      <c r="BX2">
        <f>1/0.05*'Total LMP'!BY4/load!BY3</f>
        <v>6.094422723748457E-2</v>
      </c>
      <c r="BY2">
        <f>1/0.05*'Total LMP'!BZ4/load!BZ3</f>
        <v>6.5190701092695882E-2</v>
      </c>
      <c r="BZ2">
        <f>1/0.05*'Total LMP'!CA4/load!CA3</f>
        <v>6.2136315235241789E-2</v>
      </c>
      <c r="CA2">
        <f>1/0.05*'Total LMP'!CB4/load!CB3</f>
        <v>6.0829219249291452E-2</v>
      </c>
      <c r="CB2">
        <f>1/0.05*'Total LMP'!CC4/load!CC3</f>
        <v>5.8906069570510408E-2</v>
      </c>
      <c r="CC2">
        <f>1/0.05*'Total LMP'!CD4/load!CD3</f>
        <v>6.4031073902121705E-2</v>
      </c>
      <c r="CD2">
        <f>1/0.05*'Total LMP'!CE4/load!CE3</f>
        <v>6.1499059214947492E-2</v>
      </c>
      <c r="CE2">
        <f>1/0.05*'Total LMP'!CF4/load!CF3</f>
        <v>6.0509598620234216E-2</v>
      </c>
      <c r="CF2">
        <f>1/0.05*'Total LMP'!CG4/load!CG3</f>
        <v>6.2331977085629341E-2</v>
      </c>
      <c r="CG2">
        <f>1/0.05*'Total LMP'!CH4/load!CH3</f>
        <v>6.3586340749085743E-2</v>
      </c>
      <c r="CH2">
        <f>1/0.05*'Total LMP'!CI4/load!CI3</f>
        <v>6.3686245643103656E-2</v>
      </c>
      <c r="CI2">
        <f>1/0.05*'Total LMP'!CJ4/load!CJ3</f>
        <v>6.3151440876669032E-2</v>
      </c>
      <c r="CJ2">
        <f>1/0.05*'Total LMP'!CK4/load!CK3</f>
        <v>6.170382660332123E-2</v>
      </c>
      <c r="CK2">
        <f>1/0.05*'Total LMP'!CL4/load!CL3</f>
        <v>6.8433749928358836E-2</v>
      </c>
      <c r="CL2">
        <f>1/0.05*'Total LMP'!CM4/load!CM3</f>
        <v>6.7110552006197505E-2</v>
      </c>
      <c r="CM2">
        <f>1/0.05*'Total LMP'!CN4/load!CN3</f>
        <v>6.2755635694952974E-2</v>
      </c>
      <c r="CN2">
        <f>1/0.05*'Total LMP'!CO4/load!CO3</f>
        <v>6.3651432122955501E-2</v>
      </c>
      <c r="CO2">
        <f>1/0.05*'Total LMP'!CP4/load!CP3</f>
        <v>7.3082090964815605E-2</v>
      </c>
      <c r="CP2">
        <f>1/0.05*'Total LMP'!CQ4/load!CQ3</f>
        <v>6.5428284413199242E-2</v>
      </c>
      <c r="CQ2">
        <f>1/0.05*'Total LMP'!CR4/load!CR3</f>
        <v>7.1231394729503336E-2</v>
      </c>
      <c r="CR2">
        <f>1/0.05*'Total LMP'!CS4/load!CS3</f>
        <v>7.2994908450226575E-2</v>
      </c>
    </row>
    <row r="3" spans="1:96" x14ac:dyDescent="0.25">
      <c r="A3">
        <f>1/0.05*'Total LMP'!B5/load!B4</f>
        <v>9.5986514994196082E-2</v>
      </c>
      <c r="B3">
        <f>1/0.05*'Total LMP'!C5/load!C4</f>
        <v>7.1329520160610102E-2</v>
      </c>
      <c r="C3">
        <f>1/0.05*'Total LMP'!D5/load!D4</f>
        <v>9.682753078613382E-2</v>
      </c>
      <c r="D3">
        <f>1/0.05*'Total LMP'!E5/load!E4</f>
        <v>9.5970439972692403E-2</v>
      </c>
      <c r="E3">
        <f>1/0.05*'Total LMP'!F5/load!F4</f>
        <v>6.7793579127096049E-2</v>
      </c>
      <c r="F3">
        <f>1/0.05*'Total LMP'!G5/load!G4</f>
        <v>8.4990403726063923E-2</v>
      </c>
      <c r="G3">
        <f>1/0.05*'Total LMP'!H5/load!H4</f>
        <v>9.5519415122075624E-2</v>
      </c>
      <c r="H3">
        <f>1/0.05*'Total LMP'!I5/load!I4</f>
        <v>9.6808130284162366E-2</v>
      </c>
      <c r="I3">
        <f>1/0.05*'Total LMP'!J5/load!J4</f>
        <v>6.442301408037393E-2</v>
      </c>
      <c r="J3">
        <f>1/0.05*'Total LMP'!K5/load!K4</f>
        <v>7.5881683389336388E-2</v>
      </c>
      <c r="K3">
        <f>1/0.05*'Total LMP'!L5/load!L4</f>
        <v>9.877721497813638E-2</v>
      </c>
      <c r="L3">
        <f>1/0.05*'Total LMP'!M5/load!M4</f>
        <v>8.6968657525937354E-2</v>
      </c>
      <c r="M3">
        <f>1/0.05*'Total LMP'!N5/load!N4</f>
        <v>7.8253602111807985E-2</v>
      </c>
      <c r="N3">
        <f>1/0.05*'Total LMP'!O5/load!O4</f>
        <v>8.887575138610683E-2</v>
      </c>
      <c r="O3">
        <f>1/0.05*'Total LMP'!P5/load!P4</f>
        <v>9.7558938652210089E-2</v>
      </c>
      <c r="P3">
        <f>1/0.05*'Total LMP'!Q5/load!Q4</f>
        <v>8.4348148637231765E-2</v>
      </c>
      <c r="Q3">
        <f>1/0.05*'Total LMP'!R5/load!R4</f>
        <v>7.6086887741500867E-2</v>
      </c>
      <c r="R3">
        <f>1/0.05*'Total LMP'!S5/load!S4</f>
        <v>9.5848516059205718E-2</v>
      </c>
      <c r="S3">
        <f>1/0.05*'Total LMP'!T5/load!T4</f>
        <v>9.6814021460047792E-2</v>
      </c>
      <c r="T3">
        <f>1/0.05*'Total LMP'!U5/load!U4</f>
        <v>7.6421198469738341E-2</v>
      </c>
      <c r="U3">
        <f>1/0.05*'Total LMP'!V5/load!V4</f>
        <v>8.2947089886793154E-2</v>
      </c>
      <c r="V3">
        <f>1/0.05*'Total LMP'!W5/load!W4</f>
        <v>0.10803250502356636</v>
      </c>
      <c r="W3">
        <f>1/0.05*'Total LMP'!X5/load!X4</f>
        <v>7.482825778289974E-2</v>
      </c>
      <c r="X3">
        <f>1/0.05*'Total LMP'!Y5/load!Y4</f>
        <v>6.6958331892107648E-2</v>
      </c>
      <c r="Y3">
        <f>1/0.05*'Total LMP'!Z5/load!Z4</f>
        <v>0.15474839879263028</v>
      </c>
      <c r="Z3">
        <f>1/0.05*'Total LMP'!AA5/load!AA4</f>
        <v>0.14600351847209256</v>
      </c>
      <c r="AA3">
        <f>1/0.05*'Total LMP'!AB5/load!AB4</f>
        <v>0.14507630720053949</v>
      </c>
      <c r="AB3">
        <f>1/0.05*'Total LMP'!AC5/load!AC4</f>
        <v>0.14695560081812004</v>
      </c>
      <c r="AC3">
        <f>1/0.05*'Total LMP'!AD5/load!AD4</f>
        <v>0.14969773272223361</v>
      </c>
      <c r="AD3">
        <f>1/0.05*'Total LMP'!AE5/load!AE4</f>
        <v>0.14304426177310589</v>
      </c>
      <c r="AE3">
        <f>1/0.05*'Total LMP'!AF5/load!AF4</f>
        <v>0.14899716477971398</v>
      </c>
      <c r="AF3">
        <f>1/0.05*'Total LMP'!AG5/load!AG4</f>
        <v>0.10162023636495159</v>
      </c>
      <c r="AG3">
        <f>1/0.05*'Total LMP'!AH5/load!AH4</f>
        <v>0.14717820416733549</v>
      </c>
      <c r="AH3">
        <f>1/0.05*'Total LMP'!AI5/load!AI4</f>
        <v>0.13859220954871254</v>
      </c>
      <c r="AI3">
        <f>1/0.05*'Total LMP'!AJ5/load!AJ4</f>
        <v>0.15138293932342403</v>
      </c>
      <c r="AJ3">
        <f>1/0.05*'Total LMP'!AK5/load!AK4</f>
        <v>0.14397947418897025</v>
      </c>
      <c r="AK3">
        <f>1/0.05*'Total LMP'!AL5/load!AL4</f>
        <v>0.11043530906040447</v>
      </c>
      <c r="AL3">
        <f>1/0.05*'Total LMP'!AM5/load!AM4</f>
        <v>0.13993332527974703</v>
      </c>
      <c r="AM3">
        <f>1/0.05*'Total LMP'!AN5/load!AN4</f>
        <v>0.14466805745959357</v>
      </c>
      <c r="AN3">
        <f>1/0.05*'Total LMP'!AO5/load!AO4</f>
        <v>0.15431290404519943</v>
      </c>
      <c r="AO3">
        <f>1/0.05*'Total LMP'!AP5/load!AP4</f>
        <v>0.1201311479493941</v>
      </c>
      <c r="AP3">
        <f>1/0.05*'Total LMP'!AQ5/load!AQ4</f>
        <v>0.12372298798403461</v>
      </c>
      <c r="AQ3">
        <f>1/0.05*'Total LMP'!AR5/load!AR4</f>
        <v>0.13616914970067751</v>
      </c>
      <c r="AR3">
        <f>1/0.05*'Total LMP'!AS5/load!AS4</f>
        <v>0.14333974653067669</v>
      </c>
      <c r="AS3">
        <f>1/0.05*'Total LMP'!AT5/load!AT4</f>
        <v>0.12492286987165191</v>
      </c>
      <c r="AT3">
        <f>1/0.05*'Total LMP'!AU5/load!AU4</f>
        <v>0.13649524183651224</v>
      </c>
      <c r="AU3">
        <f>1/0.05*'Total LMP'!AV5/load!AV4</f>
        <v>0.1322303477048267</v>
      </c>
      <c r="AV3">
        <f>1/0.05*'Total LMP'!AW5/load!AW4</f>
        <v>0.13161759847917334</v>
      </c>
      <c r="AW3">
        <f>1/0.05*'Total LMP'!AX5/load!AX4</f>
        <v>8.7043609536986991E-2</v>
      </c>
      <c r="AX3">
        <f>1/0.05*'Total LMP'!AY5/load!AY4</f>
        <v>9.400721250400669E-2</v>
      </c>
      <c r="AY3">
        <f>1/0.05*'Total LMP'!AZ5/load!AZ4</f>
        <v>9.4564336527119874E-2</v>
      </c>
      <c r="AZ3">
        <f>1/0.05*'Total LMP'!BA5/load!BA4</f>
        <v>0.10480147901634433</v>
      </c>
      <c r="BA3">
        <f>1/0.05*'Total LMP'!BB5/load!BB4</f>
        <v>9.6748807238935086E-2</v>
      </c>
      <c r="BB3">
        <f>1/0.05*'Total LMP'!BC5/load!BC4</f>
        <v>9.0641256906327364E-2</v>
      </c>
      <c r="BC3">
        <f>1/0.05*'Total LMP'!BD5/load!BD4</f>
        <v>9.5969697919670208E-2</v>
      </c>
      <c r="BD3">
        <f>1/0.05*'Total LMP'!BE5/load!BE4</f>
        <v>9.8140973330860345E-2</v>
      </c>
      <c r="BE3">
        <f>1/0.05*'Total LMP'!BF5/load!BF4</f>
        <v>9.8920780114311102E-2</v>
      </c>
      <c r="BF3">
        <f>1/0.05*'Total LMP'!BG5/load!BG4</f>
        <v>9.257088411859582E-2</v>
      </c>
      <c r="BG3">
        <f>1/0.05*'Total LMP'!BH5/load!BH4</f>
        <v>9.4556673743940486E-2</v>
      </c>
      <c r="BH3">
        <f>1/0.05*'Total LMP'!BI5/load!BI4</f>
        <v>9.7873233070843307E-2</v>
      </c>
      <c r="BI3">
        <f>1/0.05*'Total LMP'!BJ5/load!BJ4</f>
        <v>9.474643005458204E-2</v>
      </c>
      <c r="BJ3">
        <f>1/0.05*'Total LMP'!BK5/load!BK4</f>
        <v>9.5194177577002118E-2</v>
      </c>
      <c r="BK3">
        <f>1/0.05*'Total LMP'!BL5/load!BL4</f>
        <v>9.3007589364613494E-2</v>
      </c>
      <c r="BL3">
        <f>1/0.05*'Total LMP'!BM5/load!BM4</f>
        <v>9.7216850437950045E-2</v>
      </c>
      <c r="BM3">
        <f>1/0.05*'Total LMP'!BN5/load!BN4</f>
        <v>9.8193935922488984E-2</v>
      </c>
      <c r="BN3">
        <f>1/0.05*'Total LMP'!BO5/load!BO4</f>
        <v>0.10923640830433917</v>
      </c>
      <c r="BO3">
        <f>1/0.05*'Total LMP'!BP5/load!BP4</f>
        <v>0.10712975886659078</v>
      </c>
      <c r="BP3">
        <f>1/0.05*'Total LMP'!BQ5/load!BQ4</f>
        <v>0.10141014314560907</v>
      </c>
      <c r="BQ3">
        <f>1/0.05*'Total LMP'!BR5/load!BR4</f>
        <v>0.11266050767961268</v>
      </c>
      <c r="BR3">
        <f>1/0.05*'Total LMP'!BS5/load!BS4</f>
        <v>0.11381330513082144</v>
      </c>
      <c r="BS3">
        <f>1/0.05*'Total LMP'!BT5/load!BT4</f>
        <v>0.11243904775040316</v>
      </c>
      <c r="BT3">
        <f>1/0.05*'Total LMP'!BU5/load!BU4</f>
        <v>0.11487105267341037</v>
      </c>
      <c r="BU3">
        <f>1/0.05*'Total LMP'!BV5/load!BV4</f>
        <v>0.10615145319747382</v>
      </c>
      <c r="BV3">
        <f>1/0.05*'Total LMP'!BW5/load!BW4</f>
        <v>0.10664167668956574</v>
      </c>
      <c r="BW3">
        <f>1/0.05*'Total LMP'!BX5/load!BX4</f>
        <v>0.11405978857927501</v>
      </c>
      <c r="BX3">
        <f>1/0.05*'Total LMP'!BY5/load!BY4</f>
        <v>0.10870477759327905</v>
      </c>
      <c r="BY3">
        <f>1/0.05*'Total LMP'!BZ5/load!BZ4</f>
        <v>0.11002245764663839</v>
      </c>
      <c r="BZ3">
        <f>1/0.05*'Total LMP'!CA5/load!CA4</f>
        <v>0.10704967173156196</v>
      </c>
      <c r="CA3">
        <f>1/0.05*'Total LMP'!CB5/load!CB4</f>
        <v>0.10634112620320753</v>
      </c>
      <c r="CB3">
        <f>1/0.05*'Total LMP'!CC5/load!CC4</f>
        <v>0.10083004863640083</v>
      </c>
      <c r="CC3">
        <f>1/0.05*'Total LMP'!CD5/load!CD4</f>
        <v>0.11045914575256788</v>
      </c>
      <c r="CD3">
        <f>1/0.05*'Total LMP'!CE5/load!CE4</f>
        <v>0.10453761138946778</v>
      </c>
      <c r="CE3">
        <f>1/0.05*'Total LMP'!CF5/load!CF4</f>
        <v>0.10322166184371208</v>
      </c>
      <c r="CF3">
        <f>1/0.05*'Total LMP'!CG5/load!CG4</f>
        <v>0.10388645784490995</v>
      </c>
      <c r="CG3">
        <f>1/0.05*'Total LMP'!CH5/load!CH4</f>
        <v>0.10776469089023019</v>
      </c>
      <c r="CH3">
        <f>1/0.05*'Total LMP'!CI5/load!CI4</f>
        <v>0.10738823000050722</v>
      </c>
      <c r="CI3">
        <f>1/0.05*'Total LMP'!CJ5/load!CJ4</f>
        <v>0.10383411057347852</v>
      </c>
      <c r="CJ3">
        <f>1/0.05*'Total LMP'!CK5/load!CK4</f>
        <v>0.10965843817215595</v>
      </c>
      <c r="CK3">
        <f>1/0.05*'Total LMP'!CL5/load!CL4</f>
        <v>0.11360796374549048</v>
      </c>
      <c r="CL3">
        <f>1/0.05*'Total LMP'!CM5/load!CM4</f>
        <v>0.11218308303875918</v>
      </c>
      <c r="CM3">
        <f>1/0.05*'Total LMP'!CN5/load!CN4</f>
        <v>0.11029172202076036</v>
      </c>
      <c r="CN3">
        <f>1/0.05*'Total LMP'!CO5/load!CO4</f>
        <v>0.10813451393561628</v>
      </c>
      <c r="CO3">
        <f>1/0.05*'Total LMP'!CP5/load!CP4</f>
        <v>0.12406711035249582</v>
      </c>
      <c r="CP3">
        <f>1/0.05*'Total LMP'!CQ5/load!CQ4</f>
        <v>0.12353010891604761</v>
      </c>
      <c r="CQ3">
        <f>1/0.05*'Total LMP'!CR5/load!CR4</f>
        <v>0.12047330100586584</v>
      </c>
      <c r="CR3">
        <f>1/0.05*'Total LMP'!CS5/load!CS4</f>
        <v>0.11790832731295151</v>
      </c>
    </row>
    <row r="4" spans="1:96" x14ac:dyDescent="0.25">
      <c r="A4">
        <f>1/0.05*'Total LMP'!B6/load!B5</f>
        <v>6.1600166621880656E-2</v>
      </c>
      <c r="B4">
        <f>1/0.05*'Total LMP'!C6/load!C5</f>
        <v>6.9721254848245873E-2</v>
      </c>
      <c r="C4">
        <f>1/0.05*'Total LMP'!D6/load!D5</f>
        <v>6.012388041808911E-2</v>
      </c>
      <c r="D4">
        <f>1/0.05*'Total LMP'!E6/load!E5</f>
        <v>6.0333060313901586E-2</v>
      </c>
      <c r="E4">
        <f>1/0.05*'Total LMP'!F6/load!F5</f>
        <v>4.5515627843760634E-2</v>
      </c>
      <c r="F4">
        <f>1/0.05*'Total LMP'!G6/load!G5</f>
        <v>5.3721289618441782E-2</v>
      </c>
      <c r="G4">
        <f>1/0.05*'Total LMP'!H6/load!H5</f>
        <v>6.27899254683085E-2</v>
      </c>
      <c r="H4">
        <f>1/0.05*'Total LMP'!I6/load!I5</f>
        <v>6.2712961225921585E-2</v>
      </c>
      <c r="I4">
        <f>1/0.05*'Total LMP'!J6/load!J5</f>
        <v>4.36097537285259E-2</v>
      </c>
      <c r="J4">
        <f>1/0.05*'Total LMP'!K6/load!K5</f>
        <v>4.9141925611079759E-2</v>
      </c>
      <c r="K4">
        <f>1/0.05*'Total LMP'!L6/load!L5</f>
        <v>7.8907384860028906E-2</v>
      </c>
      <c r="L4">
        <f>1/0.05*'Total LMP'!M6/load!M5</f>
        <v>5.5797630221389519E-2</v>
      </c>
      <c r="M4">
        <f>1/0.05*'Total LMP'!N6/load!N5</f>
        <v>4.9084350637511001E-2</v>
      </c>
      <c r="N4">
        <f>1/0.05*'Total LMP'!O6/load!O5</f>
        <v>5.8302957907989818E-2</v>
      </c>
      <c r="O4">
        <f>1/0.05*'Total LMP'!P6/load!P5</f>
        <v>8.3279235344654576E-2</v>
      </c>
      <c r="P4">
        <f>1/0.05*'Total LMP'!Q6/load!Q5</f>
        <v>0.13362670180521166</v>
      </c>
      <c r="Q4">
        <f>1/0.05*'Total LMP'!R6/load!R5</f>
        <v>4.7676943139446669E-2</v>
      </c>
      <c r="R4">
        <f>1/0.05*'Total LMP'!S6/load!S5</f>
        <v>6.1106416669711304E-2</v>
      </c>
      <c r="S4">
        <f>1/0.05*'Total LMP'!T6/load!T5</f>
        <v>0.1346316110071232</v>
      </c>
      <c r="T4">
        <f>1/0.05*'Total LMP'!U6/load!U5</f>
        <v>5.095486508916177E-2</v>
      </c>
      <c r="U4">
        <f>1/0.05*'Total LMP'!V6/load!V5</f>
        <v>5.041324516503698E-2</v>
      </c>
      <c r="V4">
        <f>1/0.05*'Total LMP'!W6/load!W5</f>
        <v>8.2939220144444839E-2</v>
      </c>
      <c r="W4">
        <f>1/0.05*'Total LMP'!X6/load!X5</f>
        <v>5.2959364465983788E-2</v>
      </c>
      <c r="X4">
        <f>1/0.05*'Total LMP'!Y6/load!Y5</f>
        <v>5.2867654037129182E-2</v>
      </c>
      <c r="Y4">
        <f>1/0.05*'Total LMP'!Z6/load!Z5</f>
        <v>4.4943077054331801E-2</v>
      </c>
      <c r="Z4">
        <f>1/0.05*'Total LMP'!AA6/load!AA5</f>
        <v>3.57840442477615E-2</v>
      </c>
      <c r="AA4">
        <f>1/0.05*'Total LMP'!AB6/load!AB5</f>
        <v>3.6702636577740463E-2</v>
      </c>
      <c r="AB4">
        <f>1/0.05*'Total LMP'!AC6/load!AC5</f>
        <v>4.4650587962218762E-2</v>
      </c>
      <c r="AC4">
        <f>1/0.05*'Total LMP'!AD6/load!AD5</f>
        <v>4.7051093276195659E-2</v>
      </c>
      <c r="AD4">
        <f>1/0.05*'Total LMP'!AE6/load!AE5</f>
        <v>4.0280302997432682E-2</v>
      </c>
      <c r="AE4">
        <f>1/0.05*'Total LMP'!AF6/load!AF5</f>
        <v>4.8066819832031107E-2</v>
      </c>
      <c r="AF4">
        <f>1/0.05*'Total LMP'!AG6/load!AG5</f>
        <v>4.4829202888374553E-2</v>
      </c>
      <c r="AG4">
        <f>1/0.05*'Total LMP'!AH6/load!AH5</f>
        <v>4.6798185981975118E-2</v>
      </c>
      <c r="AH4">
        <f>1/0.05*'Total LMP'!AI6/load!AI5</f>
        <v>4.4646331822737022E-2</v>
      </c>
      <c r="AI4">
        <f>1/0.05*'Total LMP'!AJ6/load!AJ5</f>
        <v>5.384096632461572E-2</v>
      </c>
      <c r="AJ4">
        <f>1/0.05*'Total LMP'!AK6/load!AK5</f>
        <v>5.2189218161345599E-2</v>
      </c>
      <c r="AK4">
        <f>1/0.05*'Total LMP'!AL6/load!AL5</f>
        <v>4.6189547057911222E-2</v>
      </c>
      <c r="AL4">
        <f>1/0.05*'Total LMP'!AM6/load!AM5</f>
        <v>5.5696155406907553E-2</v>
      </c>
      <c r="AM4">
        <f>1/0.05*'Total LMP'!AN6/load!AN5</f>
        <v>5.6315970614855208E-2</v>
      </c>
      <c r="AN4">
        <f>1/0.05*'Total LMP'!AO6/load!AO5</f>
        <v>6.4696653457693876E-2</v>
      </c>
      <c r="AO4">
        <f>1/0.05*'Total LMP'!AP6/load!AP5</f>
        <v>5.7186820741189651E-2</v>
      </c>
      <c r="AP4">
        <f>1/0.05*'Total LMP'!AQ6/load!AQ5</f>
        <v>5.9587855038120072E-2</v>
      </c>
      <c r="AQ4">
        <f>1/0.05*'Total LMP'!AR6/load!AR5</f>
        <v>5.6499332622793594E-2</v>
      </c>
      <c r="AR4">
        <f>1/0.05*'Total LMP'!AS6/load!AS5</f>
        <v>6.5602216349387274E-2</v>
      </c>
      <c r="AS4">
        <f>1/0.05*'Total LMP'!AT6/load!AT5</f>
        <v>5.636942804918664E-2</v>
      </c>
      <c r="AT4">
        <f>1/0.05*'Total LMP'!AU6/load!AU5</f>
        <v>6.1145885680790664E-2</v>
      </c>
      <c r="AU4">
        <f>1/0.05*'Total LMP'!AV6/load!AV5</f>
        <v>6.1172200034569552E-2</v>
      </c>
      <c r="AV4">
        <f>1/0.05*'Total LMP'!AW6/load!AW5</f>
        <v>6.3912434424474654E-2</v>
      </c>
      <c r="AW4">
        <f>1/0.05*'Total LMP'!AX6/load!AX5</f>
        <v>4.680271589117159E-2</v>
      </c>
      <c r="AX4">
        <f>1/0.05*'Total LMP'!AY6/load!AY5</f>
        <v>4.6718120759451684E-2</v>
      </c>
      <c r="AY4">
        <f>1/0.05*'Total LMP'!AZ6/load!AZ5</f>
        <v>4.5808577142266188E-2</v>
      </c>
      <c r="AZ4">
        <f>1/0.05*'Total LMP'!BA6/load!BA5</f>
        <v>4.8027804328629291E-2</v>
      </c>
      <c r="BA4">
        <f>1/0.05*'Total LMP'!BB6/load!BB5</f>
        <v>4.2107725250690377E-2</v>
      </c>
      <c r="BB4">
        <f>1/0.05*'Total LMP'!BC6/load!BC5</f>
        <v>4.3770268823681249E-2</v>
      </c>
      <c r="BC4">
        <f>1/0.05*'Total LMP'!BD6/load!BD5</f>
        <v>4.5642234848607313E-2</v>
      </c>
      <c r="BD4">
        <f>1/0.05*'Total LMP'!BE6/load!BE5</f>
        <v>4.6277453658272585E-2</v>
      </c>
      <c r="BE4">
        <f>1/0.05*'Total LMP'!BF6/load!BF5</f>
        <v>4.5805208046513918E-2</v>
      </c>
      <c r="BF4">
        <f>1/0.05*'Total LMP'!BG6/load!BG5</f>
        <v>4.4784109265530947E-2</v>
      </c>
      <c r="BG4">
        <f>1/0.05*'Total LMP'!BH6/load!BH5</f>
        <v>4.3132677939989615E-2</v>
      </c>
      <c r="BH4">
        <f>1/0.05*'Total LMP'!BI6/load!BI5</f>
        <v>4.5220684892848188E-2</v>
      </c>
      <c r="BI4">
        <f>1/0.05*'Total LMP'!BJ6/load!BJ5</f>
        <v>4.7278379916807833E-2</v>
      </c>
      <c r="BJ4">
        <f>1/0.05*'Total LMP'!BK6/load!BK5</f>
        <v>5.0242411521399126E-2</v>
      </c>
      <c r="BK4">
        <f>1/0.05*'Total LMP'!BL6/load!BL5</f>
        <v>4.630243507770497E-2</v>
      </c>
      <c r="BL4">
        <f>1/0.05*'Total LMP'!BM6/load!BM5</f>
        <v>5.08781049236222E-2</v>
      </c>
      <c r="BM4">
        <f>1/0.05*'Total LMP'!BN6/load!BN5</f>
        <v>5.3738678032580089E-2</v>
      </c>
      <c r="BN4">
        <f>1/0.05*'Total LMP'!BO6/load!BO5</f>
        <v>5.5381495198729057E-2</v>
      </c>
      <c r="BO4">
        <f>1/0.05*'Total LMP'!BP6/load!BP5</f>
        <v>5.6475861881100382E-2</v>
      </c>
      <c r="BP4">
        <f>1/0.05*'Total LMP'!BQ6/load!BQ5</f>
        <v>5.9243139402244731E-2</v>
      </c>
      <c r="BQ4">
        <f>1/0.05*'Total LMP'!BR6/load!BR5</f>
        <v>5.8727258458885399E-2</v>
      </c>
      <c r="BR4">
        <f>1/0.05*'Total LMP'!BS6/load!BS5</f>
        <v>6.054834847892708E-2</v>
      </c>
      <c r="BS4">
        <f>1/0.05*'Total LMP'!BT6/load!BT5</f>
        <v>5.9918836453034328E-2</v>
      </c>
      <c r="BT4">
        <f>1/0.05*'Total LMP'!BU6/load!BU5</f>
        <v>7.2891170694413226E-2</v>
      </c>
      <c r="BU4">
        <f>1/0.05*'Total LMP'!BV6/load!BV5</f>
        <v>6.373987961689051E-2</v>
      </c>
      <c r="BV4">
        <f>1/0.05*'Total LMP'!BW6/load!BW5</f>
        <v>6.4663898412187948E-2</v>
      </c>
      <c r="BW4">
        <f>1/0.05*'Total LMP'!BX6/load!BX5</f>
        <v>6.446293240542518E-2</v>
      </c>
      <c r="BX4">
        <f>1/0.05*'Total LMP'!BY6/load!BY5</f>
        <v>6.2195035864384553E-2</v>
      </c>
      <c r="BY4">
        <f>1/0.05*'Total LMP'!BZ6/load!BZ5</f>
        <v>6.9419979624741127E-2</v>
      </c>
      <c r="BZ4">
        <f>1/0.05*'Total LMP'!CA6/load!CA5</f>
        <v>6.5503399465788009E-2</v>
      </c>
      <c r="CA4">
        <f>1/0.05*'Total LMP'!CB6/load!CB5</f>
        <v>6.4720792683536255E-2</v>
      </c>
      <c r="CB4">
        <f>1/0.05*'Total LMP'!CC6/load!CC5</f>
        <v>5.82724652266167E-2</v>
      </c>
      <c r="CC4">
        <f>1/0.05*'Total LMP'!CD6/load!CD5</f>
        <v>7.054292129119917E-2</v>
      </c>
      <c r="CD4">
        <f>1/0.05*'Total LMP'!CE6/load!CE5</f>
        <v>6.6710192647352493E-2</v>
      </c>
      <c r="CE4">
        <f>1/0.05*'Total LMP'!CF6/load!CF5</f>
        <v>6.5392249219363541E-2</v>
      </c>
      <c r="CF4">
        <f>1/0.05*'Total LMP'!CG6/load!CG5</f>
        <v>6.5314123427396092E-2</v>
      </c>
      <c r="CG4">
        <f>1/0.05*'Total LMP'!CH6/load!CH5</f>
        <v>7.060451061780891E-2</v>
      </c>
      <c r="CH4">
        <f>1/0.05*'Total LMP'!CI6/load!CI5</f>
        <v>6.9234168435170412E-2</v>
      </c>
      <c r="CI4">
        <f>1/0.05*'Total LMP'!CJ6/load!CJ5</f>
        <v>6.93436724911424E-2</v>
      </c>
      <c r="CJ4">
        <f>1/0.05*'Total LMP'!CK6/load!CK5</f>
        <v>7.2613634437496771E-2</v>
      </c>
      <c r="CK4">
        <f>1/0.05*'Total LMP'!CL6/load!CL5</f>
        <v>7.534370688063502E-2</v>
      </c>
      <c r="CL4">
        <f>1/0.05*'Total LMP'!CM6/load!CM5</f>
        <v>7.3004345963924133E-2</v>
      </c>
      <c r="CM4">
        <f>1/0.05*'Total LMP'!CN6/load!CN5</f>
        <v>7.6944445407749695E-2</v>
      </c>
      <c r="CN4">
        <f>1/0.05*'Total LMP'!CO6/load!CO5</f>
        <v>7.6536020290594198E-2</v>
      </c>
      <c r="CO4">
        <f>1/0.05*'Total LMP'!CP6/load!CP5</f>
        <v>7.9911937127592841E-2</v>
      </c>
      <c r="CP4">
        <f>1/0.05*'Total LMP'!CQ6/load!CQ5</f>
        <v>8.5977556899252225E-2</v>
      </c>
      <c r="CQ4">
        <f>1/0.05*'Total LMP'!CR6/load!CR5</f>
        <v>9.1330491046062307E-2</v>
      </c>
      <c r="CR4">
        <f>1/0.05*'Total LMP'!CS6/load!CS5</f>
        <v>7.9644308635707081E-2</v>
      </c>
    </row>
    <row r="5" spans="1:96" x14ac:dyDescent="0.25">
      <c r="A5">
        <f>1/0.05*'Total LMP'!B7/load!B6</f>
        <v>4.1434112414900609E-2</v>
      </c>
      <c r="B5">
        <f>1/0.05*'Total LMP'!C7/load!C6</f>
        <v>4.1231024198174121E-2</v>
      </c>
      <c r="C5">
        <f>1/0.05*'Total LMP'!D7/load!D6</f>
        <v>3.4152090773707268E-2</v>
      </c>
      <c r="D5">
        <f>1/0.05*'Total LMP'!E7/load!E6</f>
        <v>3.4204284415534698E-2</v>
      </c>
      <c r="E5">
        <f>1/0.05*'Total LMP'!F7/load!F6</f>
        <v>3.970137914168357E-2</v>
      </c>
      <c r="F5">
        <f>1/0.05*'Total LMP'!G7/load!G6</f>
        <v>3.2529077422964681E-2</v>
      </c>
      <c r="G5">
        <f>1/0.05*'Total LMP'!H7/load!H6</f>
        <v>3.5605842923428416E-2</v>
      </c>
      <c r="H5">
        <f>1/0.05*'Total LMP'!I7/load!I6</f>
        <v>3.7398890529415259E-2</v>
      </c>
      <c r="I5">
        <f>1/0.05*'Total LMP'!J7/load!J6</f>
        <v>3.6278036412043559E-2</v>
      </c>
      <c r="J5">
        <f>1/0.05*'Total LMP'!K7/load!K6</f>
        <v>3.5683405617188822E-2</v>
      </c>
      <c r="K5">
        <f>1/0.05*'Total LMP'!L7/load!L6</f>
        <v>3.7698233833242466E-2</v>
      </c>
      <c r="L5">
        <f>1/0.05*'Total LMP'!M7/load!M6</f>
        <v>4.2284993642024926E-2</v>
      </c>
      <c r="M5">
        <f>1/0.05*'Total LMP'!N7/load!N6</f>
        <v>2.9066969464944352E-2</v>
      </c>
      <c r="N5">
        <f>1/0.05*'Total LMP'!O7/load!O6</f>
        <v>3.7109897484532667E-2</v>
      </c>
      <c r="O5">
        <f>1/0.05*'Total LMP'!P7/load!P6</f>
        <v>3.4481799197787689E-2</v>
      </c>
      <c r="P5">
        <f>1/0.05*'Total LMP'!Q7/load!Q6</f>
        <v>3.6524889088393055E-2</v>
      </c>
      <c r="Q5">
        <f>1/0.05*'Total LMP'!R7/load!R6</f>
        <v>2.7521651891725313E-2</v>
      </c>
      <c r="R5">
        <f>1/0.05*'Total LMP'!S7/load!S6</f>
        <v>3.3804483418765109E-2</v>
      </c>
      <c r="S5">
        <f>1/0.05*'Total LMP'!T7/load!T6</f>
        <v>3.8313375070026322E-2</v>
      </c>
      <c r="T5">
        <f>1/0.05*'Total LMP'!U7/load!U6</f>
        <v>3.3258272817582493E-2</v>
      </c>
      <c r="U5">
        <f>1/0.05*'Total LMP'!V7/load!V6</f>
        <v>2.6928848546193332E-2</v>
      </c>
      <c r="V5">
        <f>1/0.05*'Total LMP'!W7/load!W6</f>
        <v>3.4738334846081874E-2</v>
      </c>
      <c r="W5">
        <f>1/0.05*'Total LMP'!X7/load!X6</f>
        <v>4.0098229723042667E-2</v>
      </c>
      <c r="X5">
        <f>1/0.05*'Total LMP'!Y7/load!Y6</f>
        <v>4.6712248724171117E-2</v>
      </c>
      <c r="Y5">
        <f>1/0.05*'Total LMP'!Z7/load!Z6</f>
        <v>3.8022360783876122E-2</v>
      </c>
      <c r="Z5">
        <f>1/0.05*'Total LMP'!AA7/load!AA6</f>
        <v>4.6680967973503844E-2</v>
      </c>
      <c r="AA5">
        <f>1/0.05*'Total LMP'!AB7/load!AB6</f>
        <v>3.9769937312549311E-2</v>
      </c>
      <c r="AB5">
        <f>1/0.05*'Total LMP'!AC7/load!AC6</f>
        <v>4.7080408341096336E-2</v>
      </c>
      <c r="AC5">
        <f>1/0.05*'Total LMP'!AD7/load!AD6</f>
        <v>4.7698569840264049E-2</v>
      </c>
      <c r="AD5">
        <f>1/0.05*'Total LMP'!AE7/load!AE6</f>
        <v>4.6529956798224713E-2</v>
      </c>
      <c r="AE5">
        <f>1/0.05*'Total LMP'!AF7/load!AF6</f>
        <v>4.2399781577428679E-2</v>
      </c>
      <c r="AF5">
        <f>1/0.05*'Total LMP'!AG7/load!AG6</f>
        <v>4.8613723771844884E-2</v>
      </c>
      <c r="AG5">
        <f>1/0.05*'Total LMP'!AH7/load!AH6</f>
        <v>4.679723478597226E-2</v>
      </c>
      <c r="AH5">
        <f>1/0.05*'Total LMP'!AI7/load!AI6</f>
        <v>4.3893547361739151E-2</v>
      </c>
      <c r="AI5">
        <f>1/0.05*'Total LMP'!AJ7/load!AJ6</f>
        <v>4.4684880490263056E-2</v>
      </c>
      <c r="AJ5">
        <f>1/0.05*'Total LMP'!AK7/load!AK6</f>
        <v>4.6165667531651994E-2</v>
      </c>
      <c r="AK5">
        <f>1/0.05*'Total LMP'!AL7/load!AL6</f>
        <v>3.6882731136306662E-2</v>
      </c>
      <c r="AL5">
        <f>1/0.05*'Total LMP'!AM7/load!AM6</f>
        <v>3.5839382686872472E-2</v>
      </c>
      <c r="AM5">
        <f>1/0.05*'Total LMP'!AN7/load!AN6</f>
        <v>3.7230422805711295E-2</v>
      </c>
      <c r="AN5">
        <f>1/0.05*'Total LMP'!AO7/load!AO6</f>
        <v>3.9787722372330039E-2</v>
      </c>
      <c r="AO5">
        <f>1/0.05*'Total LMP'!AP7/load!AP6</f>
        <v>3.2138075491433125E-2</v>
      </c>
      <c r="AP5">
        <f>1/0.05*'Total LMP'!AQ7/load!AQ6</f>
        <v>3.6449608491303048E-2</v>
      </c>
      <c r="AQ5">
        <f>1/0.05*'Total LMP'!AR7/load!AR6</f>
        <v>3.3116677682447027E-2</v>
      </c>
      <c r="AR5">
        <f>1/0.05*'Total LMP'!AS7/load!AS6</f>
        <v>4.0651490684374271E-2</v>
      </c>
      <c r="AS5">
        <f>1/0.05*'Total LMP'!AT7/load!AT6</f>
        <v>3.6008461859115042E-2</v>
      </c>
      <c r="AT5">
        <f>1/0.05*'Total LMP'!AU7/load!AU6</f>
        <v>3.6826562477602486E-2</v>
      </c>
      <c r="AU5">
        <f>1/0.05*'Total LMP'!AV7/load!AV6</f>
        <v>3.6535557147556436E-2</v>
      </c>
      <c r="AV5">
        <f>1/0.05*'Total LMP'!AW7/load!AW6</f>
        <v>4.4959648343583451E-2</v>
      </c>
      <c r="AW5">
        <f>1/0.05*'Total LMP'!AX7/load!AX6</f>
        <v>3.3371191165250176E-2</v>
      </c>
      <c r="AX5">
        <f>1/0.05*'Total LMP'!AY7/load!AY6</f>
        <v>3.3709378079199583E-2</v>
      </c>
      <c r="AY5">
        <f>1/0.05*'Total LMP'!AZ7/load!AZ6</f>
        <v>3.3674256946369462E-2</v>
      </c>
      <c r="AZ5">
        <f>1/0.05*'Total LMP'!BA7/load!BA6</f>
        <v>3.2388237123280157E-2</v>
      </c>
      <c r="BA5">
        <f>1/0.05*'Total LMP'!BB7/load!BB6</f>
        <v>3.1134852381529146E-2</v>
      </c>
      <c r="BB5">
        <f>1/0.05*'Total LMP'!BC7/load!BC6</f>
        <v>3.0945993726826219E-2</v>
      </c>
      <c r="BC5">
        <f>1/0.05*'Total LMP'!BD7/load!BD6</f>
        <v>3.2715300579844397E-2</v>
      </c>
      <c r="BD5">
        <f>1/0.05*'Total LMP'!BE7/load!BE6</f>
        <v>3.3921843321385522E-2</v>
      </c>
      <c r="BE5">
        <f>1/0.05*'Total LMP'!BF7/load!BF6</f>
        <v>3.197698447557748E-2</v>
      </c>
      <c r="BF5">
        <f>1/0.05*'Total LMP'!BG7/load!BG6</f>
        <v>3.2270471304113535E-2</v>
      </c>
      <c r="BG5">
        <f>1/0.05*'Total LMP'!BH7/load!BH6</f>
        <v>3.2425768902892581E-2</v>
      </c>
      <c r="BH5">
        <f>1/0.05*'Total LMP'!BI7/load!BI6</f>
        <v>3.3829409383926722E-2</v>
      </c>
      <c r="BI5">
        <f>1/0.05*'Total LMP'!BJ7/load!BJ6</f>
        <v>3.0339188608594775E-2</v>
      </c>
      <c r="BJ5">
        <f>1/0.05*'Total LMP'!BK7/load!BK6</f>
        <v>3.2808888205367398E-2</v>
      </c>
      <c r="BK5">
        <f>1/0.05*'Total LMP'!BL7/load!BL6</f>
        <v>3.2355586213010039E-2</v>
      </c>
      <c r="BL5">
        <f>1/0.05*'Total LMP'!BM7/load!BM6</f>
        <v>3.5542474237151858E-2</v>
      </c>
      <c r="BM5">
        <f>1/0.05*'Total LMP'!BN7/load!BN6</f>
        <v>3.3483247317472625E-2</v>
      </c>
      <c r="BN5">
        <f>1/0.05*'Total LMP'!BO7/load!BO6</f>
        <v>3.8752551698308227E-2</v>
      </c>
      <c r="BO5">
        <f>1/0.05*'Total LMP'!BP7/load!BP6</f>
        <v>3.9405280188753972E-2</v>
      </c>
      <c r="BP5">
        <f>1/0.05*'Total LMP'!BQ7/load!BQ6</f>
        <v>3.9618874874893094E-2</v>
      </c>
      <c r="BQ5">
        <f>1/0.05*'Total LMP'!BR7/load!BR6</f>
        <v>3.9621539630333137E-2</v>
      </c>
      <c r="BR5">
        <f>1/0.05*'Total LMP'!BS7/load!BS6</f>
        <v>4.0246895790884113E-2</v>
      </c>
      <c r="BS5">
        <f>1/0.05*'Total LMP'!BT7/load!BT6</f>
        <v>4.0687093114056584E-2</v>
      </c>
      <c r="BT5">
        <f>1/0.05*'Total LMP'!BU7/load!BU6</f>
        <v>4.647398912000137E-2</v>
      </c>
      <c r="BU5">
        <f>1/0.05*'Total LMP'!BV7/load!BV6</f>
        <v>3.8666546547516001E-2</v>
      </c>
      <c r="BV5">
        <f>1/0.05*'Total LMP'!BW7/load!BW6</f>
        <v>3.9605578163272342E-2</v>
      </c>
      <c r="BW5">
        <f>1/0.05*'Total LMP'!BX7/load!BX6</f>
        <v>4.100612459557583E-2</v>
      </c>
      <c r="BX5">
        <f>1/0.05*'Total LMP'!BY7/load!BY6</f>
        <v>3.7171276935122184E-2</v>
      </c>
      <c r="BY5">
        <f>1/0.05*'Total LMP'!BZ7/load!BZ6</f>
        <v>4.0161669321025703E-2</v>
      </c>
      <c r="BZ5">
        <f>1/0.05*'Total LMP'!CA7/load!CA6</f>
        <v>3.6883856554108981E-2</v>
      </c>
      <c r="CA5">
        <f>1/0.05*'Total LMP'!CB7/load!CB6</f>
        <v>3.8342245243627254E-2</v>
      </c>
      <c r="CB5">
        <f>1/0.05*'Total LMP'!CC7/load!CC6</f>
        <v>3.6539309111396155E-2</v>
      </c>
      <c r="CC5">
        <f>1/0.05*'Total LMP'!CD7/load!CD6</f>
        <v>3.8026878887637623E-2</v>
      </c>
      <c r="CD5">
        <f>1/0.05*'Total LMP'!CE7/load!CE6</f>
        <v>3.9430940500006166E-2</v>
      </c>
      <c r="CE5">
        <f>1/0.05*'Total LMP'!CF7/load!CF6</f>
        <v>3.8047489139525707E-2</v>
      </c>
      <c r="CF5">
        <f>1/0.05*'Total LMP'!CG7/load!CG6</f>
        <v>3.8590144556666879E-2</v>
      </c>
      <c r="CG5">
        <f>1/0.05*'Total LMP'!CH7/load!CH6</f>
        <v>3.7699606929670879E-2</v>
      </c>
      <c r="CH5">
        <f>1/0.05*'Total LMP'!CI7/load!CI6</f>
        <v>3.9298400959768269E-2</v>
      </c>
      <c r="CI5">
        <f>1/0.05*'Total LMP'!CJ7/load!CJ6</f>
        <v>4.2423347222645506E-2</v>
      </c>
      <c r="CJ5">
        <f>1/0.05*'Total LMP'!CK7/load!CK6</f>
        <v>4.6697762186312976E-2</v>
      </c>
      <c r="CK5">
        <f>1/0.05*'Total LMP'!CL7/load!CL6</f>
        <v>4.0954597970743321E-2</v>
      </c>
      <c r="CL5">
        <f>1/0.05*'Total LMP'!CM7/load!CM6</f>
        <v>4.2833673410030762E-2</v>
      </c>
      <c r="CM5">
        <f>1/0.05*'Total LMP'!CN7/load!CN6</f>
        <v>4.7830189172539381E-2</v>
      </c>
      <c r="CN5">
        <f>1/0.05*'Total LMP'!CO7/load!CO6</f>
        <v>4.9472598673233122E-2</v>
      </c>
      <c r="CO5">
        <f>1/0.05*'Total LMP'!CP7/load!CP6</f>
        <v>4.5682031915232103E-2</v>
      </c>
      <c r="CP5">
        <f>1/0.05*'Total LMP'!CQ7/load!CQ6</f>
        <v>4.7339137222701493E-2</v>
      </c>
      <c r="CQ5">
        <f>1/0.05*'Total LMP'!CR7/load!CR6</f>
        <v>5.2742351116731062E-2</v>
      </c>
      <c r="CR5">
        <f>1/0.05*'Total LMP'!CS7/load!CS6</f>
        <v>4.7092104084253926E-2</v>
      </c>
    </row>
    <row r="6" spans="1:96" x14ac:dyDescent="0.25">
      <c r="A6">
        <f>1/0.05*'Total LMP'!B8/load!B7</f>
        <v>1.4690892299768174E-2</v>
      </c>
      <c r="B6">
        <f>1/0.05*'Total LMP'!C8/load!C7</f>
        <v>1.0861269750400571E-2</v>
      </c>
      <c r="C6">
        <f>1/0.05*'Total LMP'!D8/load!D7</f>
        <v>1.2235148368885337E-2</v>
      </c>
      <c r="D6">
        <f>1/0.05*'Total LMP'!E8/load!E7</f>
        <v>1.1313951043440048E-2</v>
      </c>
      <c r="E6">
        <f>1/0.05*'Total LMP'!F8/load!F7</f>
        <v>1.0392419604525839E-2</v>
      </c>
      <c r="F6">
        <f>1/0.05*'Total LMP'!G8/load!G7</f>
        <v>1.3602146917293891E-2</v>
      </c>
      <c r="G6">
        <f>1/0.05*'Total LMP'!H8/load!H7</f>
        <v>1.5106918961203608E-2</v>
      </c>
      <c r="H6">
        <f>1/0.05*'Total LMP'!I8/load!I7</f>
        <v>1.4869067090338767E-2</v>
      </c>
      <c r="I6">
        <f>1/0.05*'Total LMP'!J8/load!J7</f>
        <v>1.0073317102011427E-2</v>
      </c>
      <c r="J6">
        <f>1/0.05*'Total LMP'!K8/load!K7</f>
        <v>1.1993077751897998E-2</v>
      </c>
      <c r="K6">
        <f>1/0.05*'Total LMP'!L8/load!L7</f>
        <v>1.5336706881088413E-2</v>
      </c>
      <c r="L6">
        <f>1/0.05*'Total LMP'!M8/load!M7</f>
        <v>1.3625582647571178E-2</v>
      </c>
      <c r="M6">
        <f>1/0.05*'Total LMP'!N8/load!N7</f>
        <v>1.2178021858972921E-2</v>
      </c>
      <c r="N6">
        <f>1/0.05*'Total LMP'!O8/load!O7</f>
        <v>1.371249083844539E-2</v>
      </c>
      <c r="O6">
        <f>1/0.05*'Total LMP'!P8/load!P7</f>
        <v>1.5378492277678431E-2</v>
      </c>
      <c r="P6">
        <f>1/0.05*'Total LMP'!Q8/load!Q7</f>
        <v>1.3371276917338948E-2</v>
      </c>
      <c r="Q6">
        <f>1/0.05*'Total LMP'!R8/load!R7</f>
        <v>1.180840260786179E-2</v>
      </c>
      <c r="R6">
        <f>1/0.05*'Total LMP'!S8/load!S7</f>
        <v>1.4828238534350145E-2</v>
      </c>
      <c r="S6">
        <f>1/0.05*'Total LMP'!T8/load!T7</f>
        <v>1.4918418703085566E-2</v>
      </c>
      <c r="T6">
        <f>1/0.05*'Total LMP'!U8/load!U7</f>
        <v>1.2360604032192028E-2</v>
      </c>
      <c r="U6">
        <f>1/0.05*'Total LMP'!V8/load!V7</f>
        <v>1.2600361664035773E-2</v>
      </c>
      <c r="V6">
        <f>1/0.05*'Total LMP'!W8/load!W7</f>
        <v>1.6314045723861279E-2</v>
      </c>
      <c r="W6">
        <f>1/0.05*'Total LMP'!X8/load!X7</f>
        <v>1.1676170389122647E-2</v>
      </c>
      <c r="X6">
        <f>1/0.05*'Total LMP'!Y8/load!Y7</f>
        <v>1.0639127684427877E-2</v>
      </c>
      <c r="Y6">
        <f>1/0.05*'Total LMP'!Z8/load!Z7</f>
        <v>2.0151317984974444E-2</v>
      </c>
      <c r="Z6">
        <f>1/0.05*'Total LMP'!AA8/load!AA7</f>
        <v>2.0453704418808408E-2</v>
      </c>
      <c r="AA6">
        <f>1/0.05*'Total LMP'!AB8/load!AB7</f>
        <v>2.0452467464940893E-2</v>
      </c>
      <c r="AB6">
        <f>1/0.05*'Total LMP'!AC8/load!AC7</f>
        <v>1.9990199949838999E-2</v>
      </c>
      <c r="AC6">
        <f>1/0.05*'Total LMP'!AD8/load!AD7</f>
        <v>1.892201143934619E-2</v>
      </c>
      <c r="AD6">
        <f>1/0.05*'Total LMP'!AE8/load!AE7</f>
        <v>1.9975683571387595E-2</v>
      </c>
      <c r="AE6">
        <f>1/0.05*'Total LMP'!AF8/load!AF7</f>
        <v>2.1931469651504061E-2</v>
      </c>
      <c r="AF6">
        <f>1/0.05*'Total LMP'!AG8/load!AG7</f>
        <v>2.0312024251772177E-2</v>
      </c>
      <c r="AG6">
        <f>1/0.05*'Total LMP'!AH8/load!AH7</f>
        <v>2.0528302902007165E-2</v>
      </c>
      <c r="AH6">
        <f>1/0.05*'Total LMP'!AI8/load!AI7</f>
        <v>1.9738003654969454E-2</v>
      </c>
      <c r="AI6">
        <f>1/0.05*'Total LMP'!AJ8/load!AJ7</f>
        <v>2.240807366217664E-2</v>
      </c>
      <c r="AJ6">
        <f>1/0.05*'Total LMP'!AK8/load!AK7</f>
        <v>2.0996396507787219E-2</v>
      </c>
      <c r="AK6">
        <f>1/0.05*'Total LMP'!AL8/load!AL7</f>
        <v>1.6358156193827619E-2</v>
      </c>
      <c r="AL6">
        <f>1/0.05*'Total LMP'!AM8/load!AM7</f>
        <v>2.2023014237497647E-2</v>
      </c>
      <c r="AM6">
        <f>1/0.05*'Total LMP'!AN8/load!AN7</f>
        <v>2.2648682590017701E-2</v>
      </c>
      <c r="AN6">
        <f>1/0.05*'Total LMP'!AO8/load!AO7</f>
        <v>2.4356303202604887E-2</v>
      </c>
      <c r="AO6">
        <f>1/0.05*'Total LMP'!AP8/load!AP7</f>
        <v>1.8183554866558236E-2</v>
      </c>
      <c r="AP6">
        <f>1/0.05*'Total LMP'!AQ8/load!AQ7</f>
        <v>1.9467487390199382E-2</v>
      </c>
      <c r="AQ6">
        <f>1/0.05*'Total LMP'!AR8/load!AR7</f>
        <v>2.11614635144118E-2</v>
      </c>
      <c r="AR6">
        <f>1/0.05*'Total LMP'!AS8/load!AS7</f>
        <v>2.2623100058082345E-2</v>
      </c>
      <c r="AS6">
        <f>1/0.05*'Total LMP'!AT8/load!AT7</f>
        <v>1.8991427118474107E-2</v>
      </c>
      <c r="AT6">
        <f>1/0.05*'Total LMP'!AU8/load!AU7</f>
        <v>2.1441034411903676E-2</v>
      </c>
      <c r="AU6">
        <f>1/0.05*'Total LMP'!AV8/load!AV7</f>
        <v>2.0677121455051167E-2</v>
      </c>
      <c r="AV6">
        <f>1/0.05*'Total LMP'!AW8/load!AW7</f>
        <v>2.3742242764776419E-2</v>
      </c>
      <c r="AW6">
        <f>1/0.05*'Total LMP'!AX8/load!AX7</f>
        <v>1.3160945333490225E-2</v>
      </c>
      <c r="AX6">
        <f>1/0.05*'Total LMP'!AY8/load!AY7</f>
        <v>1.3240549104311099E-2</v>
      </c>
      <c r="AY6">
        <f>1/0.05*'Total LMP'!AZ8/load!AZ7</f>
        <v>1.3428407194589449E-2</v>
      </c>
      <c r="AZ6">
        <f>1/0.05*'Total LMP'!BA8/load!BA7</f>
        <v>1.4903819630469141E-2</v>
      </c>
      <c r="BA6">
        <f>1/0.05*'Total LMP'!BB8/load!BB7</f>
        <v>1.4510455209603519E-2</v>
      </c>
      <c r="BB6">
        <f>1/0.05*'Total LMP'!BC8/load!BC7</f>
        <v>1.3591434475741408E-2</v>
      </c>
      <c r="BC6">
        <f>1/0.05*'Total LMP'!BD8/load!BD7</f>
        <v>1.3948229865799983E-2</v>
      </c>
      <c r="BD6">
        <f>1/0.05*'Total LMP'!BE8/load!BE7</f>
        <v>1.4117013637768284E-2</v>
      </c>
      <c r="BE6">
        <f>1/0.05*'Total LMP'!BF8/load!BF7</f>
        <v>1.4505398099329398E-2</v>
      </c>
      <c r="BF6">
        <f>1/0.05*'Total LMP'!BG8/load!BG7</f>
        <v>1.4022514208473318E-2</v>
      </c>
      <c r="BG6">
        <f>1/0.05*'Total LMP'!BH8/load!BH7</f>
        <v>1.3692380960485634E-2</v>
      </c>
      <c r="BH6">
        <f>1/0.05*'Total LMP'!BI8/load!BI7</f>
        <v>1.3941607880476043E-2</v>
      </c>
      <c r="BI6">
        <f>1/0.05*'Total LMP'!BJ8/load!BJ7</f>
        <v>1.3870862670903868E-2</v>
      </c>
      <c r="BJ6">
        <f>1/0.05*'Total LMP'!BK8/load!BK7</f>
        <v>1.4430831839903902E-2</v>
      </c>
      <c r="BK6">
        <f>1/0.05*'Total LMP'!BL8/load!BL7</f>
        <v>1.3997259173115196E-2</v>
      </c>
      <c r="BL6">
        <f>1/0.05*'Total LMP'!BM8/load!BM7</f>
        <v>1.44110889470602E-2</v>
      </c>
      <c r="BM6">
        <f>1/0.05*'Total LMP'!BN8/load!BN7</f>
        <v>1.4614225891222592E-2</v>
      </c>
      <c r="BN6">
        <f>1/0.05*'Total LMP'!BO8/load!BO7</f>
        <v>1.6830232237351896E-2</v>
      </c>
      <c r="BO6">
        <f>1/0.05*'Total LMP'!BP8/load!BP7</f>
        <v>1.6204344998839684E-2</v>
      </c>
      <c r="BP6">
        <f>1/0.05*'Total LMP'!BQ8/load!BQ7</f>
        <v>1.5252462453310883E-2</v>
      </c>
      <c r="BQ6">
        <f>1/0.05*'Total LMP'!BR8/load!BR7</f>
        <v>1.6740642323295352E-2</v>
      </c>
      <c r="BR6">
        <f>1/0.05*'Total LMP'!BS8/load!BS7</f>
        <v>1.7461463046914549E-2</v>
      </c>
      <c r="BS6">
        <f>1/0.05*'Total LMP'!BT8/load!BT7</f>
        <v>1.7070940222006968E-2</v>
      </c>
      <c r="BT6">
        <f>1/0.05*'Total LMP'!BU8/load!BU7</f>
        <v>1.7655214237719891E-2</v>
      </c>
      <c r="BU6">
        <f>1/0.05*'Total LMP'!BV8/load!BV7</f>
        <v>1.670515769826101E-2</v>
      </c>
      <c r="BV6">
        <f>1/0.05*'Total LMP'!BW8/load!BW7</f>
        <v>1.6466116516602861E-2</v>
      </c>
      <c r="BW6">
        <f>1/0.05*'Total LMP'!BX8/load!BX7</f>
        <v>1.7903123027198969E-2</v>
      </c>
      <c r="BX6">
        <f>1/0.05*'Total LMP'!BY8/load!BY7</f>
        <v>1.72917850399457E-2</v>
      </c>
      <c r="BY6">
        <f>1/0.05*'Total LMP'!BZ8/load!BZ7</f>
        <v>1.6884570378197454E-2</v>
      </c>
      <c r="BZ6">
        <f>1/0.05*'Total LMP'!CA8/load!CA7</f>
        <v>1.669631009040946E-2</v>
      </c>
      <c r="CA6">
        <f>1/0.05*'Total LMP'!CB8/load!CB7</f>
        <v>1.6938535938242662E-2</v>
      </c>
      <c r="CB6">
        <f>1/0.05*'Total LMP'!CC8/load!CC7</f>
        <v>1.5820824178371218E-2</v>
      </c>
      <c r="CC6">
        <f>1/0.05*'Total LMP'!CD8/load!CD7</f>
        <v>1.7115253979063414E-2</v>
      </c>
      <c r="CD6">
        <f>1/0.05*'Total LMP'!CE8/load!CE7</f>
        <v>1.6341678605559833E-2</v>
      </c>
      <c r="CE6">
        <f>1/0.05*'Total LMP'!CF8/load!CF7</f>
        <v>1.6355605556025953E-2</v>
      </c>
      <c r="CF6">
        <f>1/0.05*'Total LMP'!CG8/load!CG7</f>
        <v>1.6621077015704765E-2</v>
      </c>
      <c r="CG6">
        <f>1/0.05*'Total LMP'!CH8/load!CH7</f>
        <v>1.6578852198039756E-2</v>
      </c>
      <c r="CH6">
        <f>1/0.05*'Total LMP'!CI8/load!CI7</f>
        <v>1.7016540613544764E-2</v>
      </c>
      <c r="CI6">
        <f>1/0.05*'Total LMP'!CJ8/load!CJ7</f>
        <v>1.6451570570789102E-2</v>
      </c>
      <c r="CJ6">
        <f>1/0.05*'Total LMP'!CK8/load!CK7</f>
        <v>1.730051110805577E-2</v>
      </c>
      <c r="CK6">
        <f>1/0.05*'Total LMP'!CL8/load!CL7</f>
        <v>1.7423815757151056E-2</v>
      </c>
      <c r="CL6">
        <f>1/0.05*'Total LMP'!CM8/load!CM7</f>
        <v>1.7371631851011423E-2</v>
      </c>
      <c r="CM6">
        <f>1/0.05*'Total LMP'!CN8/load!CN7</f>
        <v>1.751067394859214E-2</v>
      </c>
      <c r="CN6">
        <f>1/0.05*'Total LMP'!CO8/load!CO7</f>
        <v>1.7287044297215247E-2</v>
      </c>
      <c r="CO6">
        <f>1/0.05*'Total LMP'!CP8/load!CP7</f>
        <v>1.9024658567411982E-2</v>
      </c>
      <c r="CP6">
        <f>1/0.05*'Total LMP'!CQ8/load!CQ7</f>
        <v>1.915759417570197E-2</v>
      </c>
      <c r="CQ6">
        <f>1/0.05*'Total LMP'!CR8/load!CR7</f>
        <v>1.9306342562689118E-2</v>
      </c>
      <c r="CR6">
        <f>1/0.05*'Total LMP'!CS8/load!CS7</f>
        <v>1.8504892683987466E-2</v>
      </c>
    </row>
    <row r="8" spans="1:96" x14ac:dyDescent="0.25">
      <c r="A8" t="s">
        <v>141</v>
      </c>
    </row>
    <row r="9" spans="1:96" x14ac:dyDescent="0.25">
      <c r="A9" s="87">
        <f>1/A2*'Total LMP'!B4/load!B3</f>
        <v>4.9999999999999996E-2</v>
      </c>
      <c r="B9" s="87">
        <f>1/B2*'Total LMP'!C4/load!C3</f>
        <v>4.9999999999999996E-2</v>
      </c>
      <c r="C9" s="87">
        <f>1/C2*'Total LMP'!D4/load!D3</f>
        <v>0.05</v>
      </c>
      <c r="D9" s="87">
        <f>1/D2*'Total LMP'!E4/load!E3</f>
        <v>4.9999999999999996E-2</v>
      </c>
      <c r="E9" s="87">
        <f>1/E2*'Total LMP'!F4/load!F3</f>
        <v>4.9999999999999996E-2</v>
      </c>
      <c r="F9" s="87">
        <f>1/F2*'Total LMP'!G4/load!G3</f>
        <v>4.9999999999999996E-2</v>
      </c>
      <c r="G9" s="87">
        <f>1/G2*'Total LMP'!H4/load!H3</f>
        <v>0.05</v>
      </c>
      <c r="H9" s="87">
        <f>1/H2*'Total LMP'!I4/load!I3</f>
        <v>4.9999999999999996E-2</v>
      </c>
      <c r="I9" s="87">
        <f>1/I2*'Total LMP'!J4/load!J3</f>
        <v>4.9999999999999989E-2</v>
      </c>
      <c r="J9" s="87">
        <f>1/J2*'Total LMP'!K4/load!K3</f>
        <v>5.000000000000001E-2</v>
      </c>
      <c r="K9" s="87">
        <f>1/K2*'Total LMP'!L4/load!L3</f>
        <v>0.05</v>
      </c>
      <c r="L9" s="87">
        <f>1/L2*'Total LMP'!M4/load!M3</f>
        <v>5.000000000000001E-2</v>
      </c>
      <c r="M9" s="87">
        <f>1/M2*'Total LMP'!N4/load!N3</f>
        <v>0.05</v>
      </c>
      <c r="N9" s="87">
        <f>1/N2*'Total LMP'!O4/load!O3</f>
        <v>0.05</v>
      </c>
      <c r="O9" s="87">
        <f>1/O2*'Total LMP'!P4/load!P3</f>
        <v>0.05</v>
      </c>
      <c r="P9" s="87">
        <f>1/P2*'Total LMP'!Q4/load!Q3</f>
        <v>4.9999999999999996E-2</v>
      </c>
      <c r="Q9" s="87">
        <f>1/Q2*'Total LMP'!R4/load!R3</f>
        <v>4.9999999999999996E-2</v>
      </c>
      <c r="R9" s="87">
        <f>1/R2*'Total LMP'!S4/load!S3</f>
        <v>0.05</v>
      </c>
      <c r="S9" s="87">
        <f>1/S2*'Total LMP'!T4/load!T3</f>
        <v>0.05</v>
      </c>
      <c r="T9" s="87">
        <f>1/T2*'Total LMP'!U4/load!U3</f>
        <v>4.9999999999999989E-2</v>
      </c>
      <c r="U9" s="87">
        <f>1/U2*'Total LMP'!V4/load!V3</f>
        <v>4.9999999999999996E-2</v>
      </c>
      <c r="V9" s="87">
        <f>1/V2*'Total LMP'!W4/load!W3</f>
        <v>0.05</v>
      </c>
      <c r="W9" s="87">
        <f>1/W2*'Total LMP'!X4/load!X3</f>
        <v>0.05</v>
      </c>
      <c r="X9" s="87">
        <f>1/X2*'Total LMP'!Y4/load!Y3</f>
        <v>0.05</v>
      </c>
      <c r="Y9" s="87">
        <f>1/Y2*'Total LMP'!Z4/load!Z3</f>
        <v>4.9999999999999996E-2</v>
      </c>
      <c r="Z9" s="87">
        <f>1/Z2*'Total LMP'!AA4/load!AA3</f>
        <v>5.000000000000001E-2</v>
      </c>
      <c r="AA9" s="87">
        <f>1/AA2*'Total LMP'!AB4/load!AB3</f>
        <v>0.05</v>
      </c>
      <c r="AB9" s="87">
        <f>1/AB2*'Total LMP'!AC4/load!AC3</f>
        <v>5.000000000000001E-2</v>
      </c>
      <c r="AC9" s="87">
        <f>1/AC2*'Total LMP'!AD4/load!AD3</f>
        <v>4.9999999999999996E-2</v>
      </c>
      <c r="AD9" s="87">
        <f>1/AD2*'Total LMP'!AE4/load!AE3</f>
        <v>0.05</v>
      </c>
      <c r="AE9" s="87">
        <f>1/AE2*'Total LMP'!AF4/load!AF3</f>
        <v>0.05</v>
      </c>
      <c r="AF9" s="87">
        <f>1/AF2*'Total LMP'!AG4/load!AG3</f>
        <v>0.05</v>
      </c>
      <c r="AG9" s="87">
        <f>1/AG2*'Total LMP'!AH4/load!AH3</f>
        <v>4.9999999999999996E-2</v>
      </c>
      <c r="AH9" s="87">
        <f>1/AH2*'Total LMP'!AI4/load!AI3</f>
        <v>4.9999999999999996E-2</v>
      </c>
      <c r="AI9" s="87">
        <f>1/AI2*'Total LMP'!AJ4/load!AJ3</f>
        <v>0.05</v>
      </c>
      <c r="AJ9" s="87">
        <f>1/AJ2*'Total LMP'!AK4/load!AK3</f>
        <v>4.9999999999999989E-2</v>
      </c>
      <c r="AK9" s="87">
        <f>1/AK2*'Total LMP'!AL4/load!AL3</f>
        <v>4.9999999999999996E-2</v>
      </c>
      <c r="AL9" s="87">
        <f>1/AL2*'Total LMP'!AM4/load!AM3</f>
        <v>0.05</v>
      </c>
      <c r="AM9" s="87">
        <f>1/AM2*'Total LMP'!AN4/load!AN3</f>
        <v>4.9999999999999996E-2</v>
      </c>
      <c r="AN9" s="87">
        <f>1/AN2*'Total LMP'!AO4/load!AO3</f>
        <v>0.05</v>
      </c>
      <c r="AO9" s="87">
        <f>1/AO2*'Total LMP'!AP4/load!AP3</f>
        <v>0.05</v>
      </c>
      <c r="AP9" s="87">
        <f>1/AP2*'Total LMP'!AQ4/load!AQ3</f>
        <v>4.9999999999999996E-2</v>
      </c>
      <c r="AQ9" s="87">
        <f>1/AQ2*'Total LMP'!AR4/load!AR3</f>
        <v>4.9999999999999996E-2</v>
      </c>
      <c r="AR9" s="87">
        <f>1/AR2*'Total LMP'!AS4/load!AS3</f>
        <v>0.05</v>
      </c>
      <c r="AS9" s="87">
        <f>1/AS2*'Total LMP'!AT4/load!AT3</f>
        <v>5.000000000000001E-2</v>
      </c>
      <c r="AT9" s="87">
        <f>1/AT2*'Total LMP'!AU4/load!AU3</f>
        <v>0.05</v>
      </c>
      <c r="AU9" s="87">
        <f>1/AU2*'Total LMP'!AV4/load!AV3</f>
        <v>5.000000000000001E-2</v>
      </c>
      <c r="AV9" s="87">
        <f>1/AV2*'Total LMP'!AW4/load!AW3</f>
        <v>4.9999999999999996E-2</v>
      </c>
      <c r="AW9" s="87">
        <f>1/AW2*'Total LMP'!AX4/load!AX3</f>
        <v>0.05</v>
      </c>
      <c r="AX9" s="87">
        <f>1/AX2*'Total LMP'!AY4/load!AY3</f>
        <v>0.05</v>
      </c>
      <c r="AY9" s="87">
        <f>1/AY2*'Total LMP'!AZ4/load!AZ3</f>
        <v>4.9999999999999996E-2</v>
      </c>
      <c r="AZ9" s="87">
        <f>1/AZ2*'Total LMP'!BA4/load!BA3</f>
        <v>0.05</v>
      </c>
      <c r="BA9" s="87">
        <f>1/BA2*'Total LMP'!BB4/load!BB3</f>
        <v>0.05</v>
      </c>
      <c r="BB9" s="87">
        <f>1/BB2*'Total LMP'!BC4/load!BC3</f>
        <v>4.9999999999999996E-2</v>
      </c>
      <c r="BC9" s="87">
        <f>1/BC2*'Total LMP'!BD4/load!BD3</f>
        <v>4.9999999999999989E-2</v>
      </c>
      <c r="BD9" s="87">
        <f>1/BD2*'Total LMP'!BE4/load!BE3</f>
        <v>4.9999999999999989E-2</v>
      </c>
      <c r="BE9" s="87">
        <f>1/BE2*'Total LMP'!BF4/load!BF3</f>
        <v>0.05</v>
      </c>
      <c r="BF9" s="87">
        <f>1/BF2*'Total LMP'!BG4/load!BG3</f>
        <v>0.05</v>
      </c>
      <c r="BG9" s="87">
        <f>1/BG2*'Total LMP'!BH4/load!BH3</f>
        <v>0.05</v>
      </c>
      <c r="BH9" s="87">
        <f>1/BH2*'Total LMP'!BI4/load!BI3</f>
        <v>0.05</v>
      </c>
      <c r="BI9" s="87">
        <f>1/BI2*'Total LMP'!BJ4/load!BJ3</f>
        <v>4.9999999999999996E-2</v>
      </c>
      <c r="BJ9" s="87">
        <f>1/BJ2*'Total LMP'!BK4/load!BK3</f>
        <v>0.05</v>
      </c>
      <c r="BK9" s="87">
        <f>1/BK2*'Total LMP'!BL4/load!BL3</f>
        <v>4.9999999999999996E-2</v>
      </c>
      <c r="BL9" s="87">
        <f>1/BL2*'Total LMP'!BM4/load!BM3</f>
        <v>4.9999999999999996E-2</v>
      </c>
      <c r="BM9" s="87">
        <f>1/BM2*'Total LMP'!BN4/load!BN3</f>
        <v>4.9999999999999989E-2</v>
      </c>
      <c r="BN9" s="87">
        <f>1/BN2*'Total LMP'!BO4/load!BO3</f>
        <v>0.05</v>
      </c>
      <c r="BO9" s="87">
        <f>1/BO2*'Total LMP'!BP4/load!BP3</f>
        <v>0.05</v>
      </c>
      <c r="BP9" s="87">
        <f>1/BP2*'Total LMP'!BQ4/load!BQ3</f>
        <v>0.05</v>
      </c>
      <c r="BQ9" s="87">
        <f>1/BQ2*'Total LMP'!BR4/load!BR3</f>
        <v>4.9999999999999996E-2</v>
      </c>
      <c r="BR9" s="87">
        <f>1/BR2*'Total LMP'!BS4/load!BS3</f>
        <v>4.9999999999999996E-2</v>
      </c>
      <c r="BS9" s="87">
        <f>1/BS2*'Total LMP'!BT4/load!BT3</f>
        <v>4.9999999999999996E-2</v>
      </c>
      <c r="BT9" s="87">
        <f>1/BT2*'Total LMP'!BU4/load!BU3</f>
        <v>0.05</v>
      </c>
      <c r="BU9" s="87">
        <f>1/BU2*'Total LMP'!BV4/load!BV3</f>
        <v>4.9999999999999996E-2</v>
      </c>
      <c r="BV9" s="87">
        <f>1/BV2*'Total LMP'!BW4/load!BW3</f>
        <v>4.9999999999999996E-2</v>
      </c>
      <c r="BW9" s="87">
        <f>1/BW2*'Total LMP'!BX4/load!BX3</f>
        <v>0.05</v>
      </c>
      <c r="BX9" s="87">
        <f>1/BX2*'Total LMP'!BY4/load!BY3</f>
        <v>0.05</v>
      </c>
      <c r="BY9" s="87">
        <f>1/BY2*'Total LMP'!BZ4/load!BZ3</f>
        <v>4.9999999999999996E-2</v>
      </c>
      <c r="BZ9" s="87">
        <f>1/BZ2*'Total LMP'!CA4/load!CA3</f>
        <v>4.9999999999999996E-2</v>
      </c>
      <c r="CA9" s="87">
        <f>1/CA2*'Total LMP'!CB4/load!CB3</f>
        <v>4.9999999999999996E-2</v>
      </c>
      <c r="CB9" s="87">
        <f>1/CB2*'Total LMP'!CC4/load!CC3</f>
        <v>0.05</v>
      </c>
      <c r="CC9" s="87">
        <f>1/CC2*'Total LMP'!CD4/load!CD3</f>
        <v>0.05</v>
      </c>
      <c r="CD9" s="87">
        <f>1/CD2*'Total LMP'!CE4/load!CE3</f>
        <v>0.05</v>
      </c>
      <c r="CE9" s="87">
        <f>1/CE2*'Total LMP'!CF4/load!CF3</f>
        <v>0.05</v>
      </c>
      <c r="CF9" s="87">
        <f>1/CF2*'Total LMP'!CG4/load!CG3</f>
        <v>4.9999999999999996E-2</v>
      </c>
      <c r="CG9" s="87">
        <f>1/CG2*'Total LMP'!CH4/load!CH3</f>
        <v>4.9999999999999996E-2</v>
      </c>
      <c r="CH9" s="87">
        <f>1/CH2*'Total LMP'!CI4/load!CI3</f>
        <v>0.05</v>
      </c>
      <c r="CI9" s="87">
        <f>1/CI2*'Total LMP'!CJ4/load!CJ3</f>
        <v>5.000000000000001E-2</v>
      </c>
      <c r="CJ9" s="87">
        <f>1/CJ2*'Total LMP'!CK4/load!CK3</f>
        <v>0.05</v>
      </c>
      <c r="CK9" s="87">
        <f>1/CK2*'Total LMP'!CL4/load!CL3</f>
        <v>0.05</v>
      </c>
      <c r="CL9" s="87">
        <f>1/CL2*'Total LMP'!CM4/load!CM3</f>
        <v>4.9999999999999996E-2</v>
      </c>
      <c r="CM9" s="87">
        <f>1/CM2*'Total LMP'!CN4/load!CN3</f>
        <v>4.9999999999999996E-2</v>
      </c>
      <c r="CN9" s="87">
        <f>1/CN2*'Total LMP'!CO4/load!CO3</f>
        <v>4.9999999999999996E-2</v>
      </c>
      <c r="CO9" s="87">
        <f>1/CO2*'Total LMP'!CP4/load!CP3</f>
        <v>0.05</v>
      </c>
      <c r="CP9" s="87">
        <f>1/CP2*'Total LMP'!CQ4/load!CQ3</f>
        <v>5.000000000000001E-2</v>
      </c>
      <c r="CQ9" s="87">
        <f>1/CQ2*'Total LMP'!CR4/load!CR3</f>
        <v>0.05</v>
      </c>
      <c r="CR9" s="87">
        <f>1/CR2*'Total LMP'!CS4/load!CS3</f>
        <v>0.05</v>
      </c>
    </row>
    <row r="10" spans="1:96" x14ac:dyDescent="0.25">
      <c r="A10" s="87">
        <f>1/A3*'Total LMP'!B5/load!B4</f>
        <v>4.9999999999999996E-2</v>
      </c>
      <c r="B10" s="87">
        <f>1/B3*'Total LMP'!C5/load!C4</f>
        <v>0.05</v>
      </c>
      <c r="C10" s="87">
        <f>1/C3*'Total LMP'!D5/load!D4</f>
        <v>4.9999999999999996E-2</v>
      </c>
      <c r="D10" s="87">
        <f>1/D3*'Total LMP'!E5/load!E4</f>
        <v>0.05</v>
      </c>
      <c r="E10" s="87">
        <f>1/E3*'Total LMP'!F5/load!F4</f>
        <v>0.05</v>
      </c>
      <c r="F10" s="87">
        <f>1/F3*'Total LMP'!G5/load!G4</f>
        <v>4.9999999999999996E-2</v>
      </c>
      <c r="G10" s="87">
        <f>1/G3*'Total LMP'!H5/load!H4</f>
        <v>0.05</v>
      </c>
      <c r="H10" s="87">
        <f>1/H3*'Total LMP'!I5/load!I4</f>
        <v>4.9999999999999996E-2</v>
      </c>
      <c r="I10" s="87">
        <f>1/I3*'Total LMP'!J5/load!J4</f>
        <v>0.05</v>
      </c>
      <c r="J10" s="87">
        <f>1/J3*'Total LMP'!K5/load!K4</f>
        <v>0.05</v>
      </c>
      <c r="K10" s="87">
        <f>1/K3*'Total LMP'!L5/load!L4</f>
        <v>0.05</v>
      </c>
      <c r="L10" s="87">
        <f>1/L3*'Total LMP'!M5/load!M4</f>
        <v>0.05</v>
      </c>
      <c r="M10" s="87">
        <f>1/M3*'Total LMP'!N5/load!N4</f>
        <v>0.05</v>
      </c>
      <c r="N10" s="87">
        <f>1/N3*'Total LMP'!O5/load!O4</f>
        <v>4.9999999999999996E-2</v>
      </c>
      <c r="O10" s="87">
        <f>1/O3*'Total LMP'!P5/load!P4</f>
        <v>0.05</v>
      </c>
      <c r="P10" s="87">
        <f>1/P3*'Total LMP'!Q5/load!Q4</f>
        <v>0.05</v>
      </c>
      <c r="Q10" s="87">
        <f>1/Q3*'Total LMP'!R5/load!R4</f>
        <v>4.9999999999999996E-2</v>
      </c>
      <c r="R10" s="87">
        <f>1/R3*'Total LMP'!S5/load!S4</f>
        <v>4.9999999999999989E-2</v>
      </c>
      <c r="S10" s="87">
        <f>1/S3*'Total LMP'!T5/load!T4</f>
        <v>4.9999999999999996E-2</v>
      </c>
      <c r="T10" s="87">
        <f>1/T3*'Total LMP'!U5/load!U4</f>
        <v>4.9999999999999996E-2</v>
      </c>
      <c r="U10" s="87">
        <f>1/U3*'Total LMP'!V5/load!V4</f>
        <v>0.05</v>
      </c>
      <c r="V10" s="87">
        <f>1/V3*'Total LMP'!W5/load!W4</f>
        <v>0.05</v>
      </c>
      <c r="W10" s="87">
        <f>1/W3*'Total LMP'!X5/load!X4</f>
        <v>4.9999999999999996E-2</v>
      </c>
      <c r="X10" s="87">
        <f>1/X3*'Total LMP'!Y5/load!Y4</f>
        <v>0.05</v>
      </c>
      <c r="Y10" s="87">
        <f>1/Y3*'Total LMP'!Z5/load!Z4</f>
        <v>0.05</v>
      </c>
      <c r="Z10" s="87">
        <f>1/Z3*'Total LMP'!AA5/load!AA4</f>
        <v>5.000000000000001E-2</v>
      </c>
      <c r="AA10" s="87">
        <f>1/AA3*'Total LMP'!AB5/load!AB4</f>
        <v>4.9999999999999996E-2</v>
      </c>
      <c r="AB10" s="87">
        <f>1/AB3*'Total LMP'!AC5/load!AC4</f>
        <v>0.05</v>
      </c>
      <c r="AC10" s="87">
        <f>1/AC3*'Total LMP'!AD5/load!AD4</f>
        <v>4.9999999999999996E-2</v>
      </c>
      <c r="AD10" s="87">
        <f>1/AD3*'Total LMP'!AE5/load!AE4</f>
        <v>4.9999999999999996E-2</v>
      </c>
      <c r="AE10" s="87">
        <f>1/AE3*'Total LMP'!AF5/load!AF4</f>
        <v>0.05</v>
      </c>
      <c r="AF10" s="87">
        <f>1/AF3*'Total LMP'!AG5/load!AG4</f>
        <v>0.05</v>
      </c>
      <c r="AG10" s="87">
        <f>1/AG3*'Total LMP'!AH5/load!AH4</f>
        <v>4.9999999999999989E-2</v>
      </c>
      <c r="AH10" s="87">
        <f>1/AH3*'Total LMP'!AI5/load!AI4</f>
        <v>4.9999999999999996E-2</v>
      </c>
      <c r="AI10" s="87">
        <f>1/AI3*'Total LMP'!AJ5/load!AJ4</f>
        <v>0.05</v>
      </c>
      <c r="AJ10" s="87">
        <f>1/AJ3*'Total LMP'!AK5/load!AK4</f>
        <v>5.000000000000001E-2</v>
      </c>
      <c r="AK10" s="87">
        <f>1/AK3*'Total LMP'!AL5/load!AL4</f>
        <v>5.000000000000001E-2</v>
      </c>
      <c r="AL10" s="87">
        <f>1/AL3*'Total LMP'!AM5/load!AM4</f>
        <v>0.05</v>
      </c>
      <c r="AM10" s="87">
        <f>1/AM3*'Total LMP'!AN5/load!AN4</f>
        <v>4.9999999999999996E-2</v>
      </c>
      <c r="AN10" s="87">
        <f>1/AN3*'Total LMP'!AO5/load!AO4</f>
        <v>5.000000000000001E-2</v>
      </c>
      <c r="AO10" s="87">
        <f>1/AO3*'Total LMP'!AP5/load!AP4</f>
        <v>0.05</v>
      </c>
      <c r="AP10" s="87">
        <f>1/AP3*'Total LMP'!AQ5/load!AQ4</f>
        <v>0.05</v>
      </c>
      <c r="AQ10" s="87">
        <f>1/AQ3*'Total LMP'!AR5/load!AR4</f>
        <v>0.05</v>
      </c>
      <c r="AR10" s="87">
        <f>1/AR3*'Total LMP'!AS5/load!AS4</f>
        <v>0.05</v>
      </c>
      <c r="AS10" s="87">
        <f>1/AS3*'Total LMP'!AT5/load!AT4</f>
        <v>0.05</v>
      </c>
      <c r="AT10" s="87">
        <f>1/AT3*'Total LMP'!AU5/load!AU4</f>
        <v>0.05</v>
      </c>
      <c r="AU10" s="87">
        <f>1/AU3*'Total LMP'!AV5/load!AV4</f>
        <v>0.05</v>
      </c>
      <c r="AV10" s="87">
        <f>1/AV3*'Total LMP'!AW5/load!AW4</f>
        <v>0.05</v>
      </c>
      <c r="AW10" s="87">
        <f>1/AW3*'Total LMP'!AX5/load!AX4</f>
        <v>4.9999999999999996E-2</v>
      </c>
      <c r="AX10" s="87">
        <f>1/AX3*'Total LMP'!AY5/load!AY4</f>
        <v>4.9999999999999996E-2</v>
      </c>
      <c r="AY10" s="87">
        <f>1/AY3*'Total LMP'!AZ5/load!AZ4</f>
        <v>5.000000000000001E-2</v>
      </c>
      <c r="AZ10" s="87">
        <f>1/AZ3*'Total LMP'!BA5/load!BA4</f>
        <v>4.9999999999999996E-2</v>
      </c>
      <c r="BA10" s="87">
        <f>1/BA3*'Total LMP'!BB5/load!BB4</f>
        <v>4.9999999999999996E-2</v>
      </c>
      <c r="BB10" s="87">
        <f>1/BB3*'Total LMP'!BC5/load!BC4</f>
        <v>4.9999999999999996E-2</v>
      </c>
      <c r="BC10" s="87">
        <f>1/BC3*'Total LMP'!BD5/load!BD4</f>
        <v>4.9999999999999996E-2</v>
      </c>
      <c r="BD10" s="87">
        <f>1/BD3*'Total LMP'!BE5/load!BE4</f>
        <v>0.05</v>
      </c>
      <c r="BE10" s="87">
        <f>1/BE3*'Total LMP'!BF5/load!BF4</f>
        <v>4.9999999999999996E-2</v>
      </c>
      <c r="BF10" s="87">
        <f>1/BF3*'Total LMP'!BG5/load!BG4</f>
        <v>4.9999999999999996E-2</v>
      </c>
      <c r="BG10" s="87">
        <f>1/BG3*'Total LMP'!BH5/load!BH4</f>
        <v>4.9999999999999996E-2</v>
      </c>
      <c r="BH10" s="87">
        <f>1/BH3*'Total LMP'!BI5/load!BI4</f>
        <v>0.05</v>
      </c>
      <c r="BI10" s="87">
        <f>1/BI3*'Total LMP'!BJ5/load!BJ4</f>
        <v>0.05</v>
      </c>
      <c r="BJ10" s="87">
        <f>1/BJ3*'Total LMP'!BK5/load!BK4</f>
        <v>4.9999999999999996E-2</v>
      </c>
      <c r="BK10" s="87">
        <f>1/BK3*'Total LMP'!BL5/load!BL4</f>
        <v>4.9999999999999996E-2</v>
      </c>
      <c r="BL10" s="87">
        <f>1/BL3*'Total LMP'!BM5/load!BM4</f>
        <v>0.05</v>
      </c>
      <c r="BM10" s="87">
        <f>1/BM3*'Total LMP'!BN5/load!BN4</f>
        <v>0.05</v>
      </c>
      <c r="BN10" s="87">
        <f>1/BN3*'Total LMP'!BO5/load!BO4</f>
        <v>0.05</v>
      </c>
      <c r="BO10" s="87">
        <f>1/BO3*'Total LMP'!BP5/load!BP4</f>
        <v>5.000000000000001E-2</v>
      </c>
      <c r="BP10" s="87">
        <f>1/BP3*'Total LMP'!BQ5/load!BQ4</f>
        <v>0.05</v>
      </c>
      <c r="BQ10" s="87">
        <f>1/BQ3*'Total LMP'!BR5/load!BR4</f>
        <v>4.9999999999999996E-2</v>
      </c>
      <c r="BR10" s="87">
        <f>1/BR3*'Total LMP'!BS5/load!BS4</f>
        <v>0.05</v>
      </c>
      <c r="BS10" s="87">
        <f>1/BS3*'Total LMP'!BT5/load!BT4</f>
        <v>0.05</v>
      </c>
      <c r="BT10" s="87">
        <f>1/BT3*'Total LMP'!BU5/load!BU4</f>
        <v>0.05</v>
      </c>
      <c r="BU10" s="87">
        <f>1/BU3*'Total LMP'!BV5/load!BV4</f>
        <v>4.9999999999999996E-2</v>
      </c>
      <c r="BV10" s="87">
        <f>1/BV3*'Total LMP'!BW5/load!BW4</f>
        <v>0.05</v>
      </c>
      <c r="BW10" s="87">
        <f>1/BW3*'Total LMP'!BX5/load!BX4</f>
        <v>0.05</v>
      </c>
      <c r="BX10" s="87">
        <f>1/BX3*'Total LMP'!BY5/load!BY4</f>
        <v>0.05</v>
      </c>
      <c r="BY10" s="87">
        <f>1/BY3*'Total LMP'!BZ5/load!BZ4</f>
        <v>0.05</v>
      </c>
      <c r="BZ10" s="87">
        <f>1/BZ3*'Total LMP'!CA5/load!CA4</f>
        <v>5.000000000000001E-2</v>
      </c>
      <c r="CA10" s="87">
        <f>1/CA3*'Total LMP'!CB5/load!CB4</f>
        <v>4.9999999999999996E-2</v>
      </c>
      <c r="CB10" s="87">
        <f>1/CB3*'Total LMP'!CC5/load!CC4</f>
        <v>4.9999999999999996E-2</v>
      </c>
      <c r="CC10" s="87">
        <f>1/CC3*'Total LMP'!CD5/load!CD4</f>
        <v>0.05</v>
      </c>
      <c r="CD10" s="87">
        <f>1/CD3*'Total LMP'!CE5/load!CE4</f>
        <v>4.9999999999999996E-2</v>
      </c>
      <c r="CE10" s="87">
        <f>1/CE3*'Total LMP'!CF5/load!CF4</f>
        <v>0.05</v>
      </c>
      <c r="CF10" s="87">
        <f>1/CF3*'Total LMP'!CG5/load!CG4</f>
        <v>4.9999999999999996E-2</v>
      </c>
      <c r="CG10" s="87">
        <f>1/CG3*'Total LMP'!CH5/load!CH4</f>
        <v>4.9999999999999996E-2</v>
      </c>
      <c r="CH10" s="87">
        <f>1/CH3*'Total LMP'!CI5/load!CI4</f>
        <v>5.000000000000001E-2</v>
      </c>
      <c r="CI10" s="87">
        <f>1/CI3*'Total LMP'!CJ5/load!CJ4</f>
        <v>4.9999999999999996E-2</v>
      </c>
      <c r="CJ10" s="87">
        <f>1/CJ3*'Total LMP'!CK5/load!CK4</f>
        <v>4.9999999999999996E-2</v>
      </c>
      <c r="CK10" s="87">
        <f>1/CK3*'Total LMP'!CL5/load!CL4</f>
        <v>4.9999999999999996E-2</v>
      </c>
      <c r="CL10" s="87">
        <f>1/CL3*'Total LMP'!CM5/load!CM4</f>
        <v>5.000000000000001E-2</v>
      </c>
      <c r="CM10" s="87">
        <f>1/CM3*'Total LMP'!CN5/load!CN4</f>
        <v>0.05</v>
      </c>
      <c r="CN10" s="87">
        <f>1/CN3*'Total LMP'!CO5/load!CO4</f>
        <v>4.9999999999999996E-2</v>
      </c>
      <c r="CO10" s="87">
        <f>1/CO3*'Total LMP'!CP5/load!CP4</f>
        <v>0.05</v>
      </c>
      <c r="CP10" s="87">
        <f>1/CP3*'Total LMP'!CQ5/load!CQ4</f>
        <v>4.9999999999999996E-2</v>
      </c>
      <c r="CQ10" s="87">
        <f>1/CQ3*'Total LMP'!CR5/load!CR4</f>
        <v>0.05</v>
      </c>
      <c r="CR10" s="87">
        <f>1/CR3*'Total LMP'!CS5/load!CS4</f>
        <v>0.05</v>
      </c>
    </row>
    <row r="11" spans="1:96" x14ac:dyDescent="0.25">
      <c r="A11" s="87">
        <f>1/A4*'Total LMP'!B6/load!B5</f>
        <v>5.000000000000001E-2</v>
      </c>
      <c r="B11" s="87">
        <f>1/B4*'Total LMP'!C6/load!C5</f>
        <v>4.9999999999999996E-2</v>
      </c>
      <c r="C11" s="87">
        <f>1/C4*'Total LMP'!D6/load!D5</f>
        <v>5.000000000000001E-2</v>
      </c>
      <c r="D11" s="87">
        <f>1/D4*'Total LMP'!E6/load!E5</f>
        <v>0.05</v>
      </c>
      <c r="E11" s="87">
        <f>1/E4*'Total LMP'!F6/load!F5</f>
        <v>4.9999999999999996E-2</v>
      </c>
      <c r="F11" s="87">
        <f>1/F4*'Total LMP'!G6/load!G5</f>
        <v>4.9999999999999996E-2</v>
      </c>
      <c r="G11" s="87">
        <f>1/G4*'Total LMP'!H6/load!H5</f>
        <v>4.9999999999999996E-2</v>
      </c>
      <c r="H11" s="87">
        <f>1/H4*'Total LMP'!I6/load!I5</f>
        <v>0.05</v>
      </c>
      <c r="I11" s="87">
        <f>1/I4*'Total LMP'!J6/load!J5</f>
        <v>5.000000000000001E-2</v>
      </c>
      <c r="J11" s="87">
        <f>1/J4*'Total LMP'!K6/load!K5</f>
        <v>0.05</v>
      </c>
      <c r="K11" s="87">
        <f>1/K4*'Total LMP'!L6/load!L5</f>
        <v>4.9999999999999996E-2</v>
      </c>
      <c r="L11" s="87">
        <f>1/L4*'Total LMP'!M6/load!M5</f>
        <v>0.05</v>
      </c>
      <c r="M11" s="87">
        <f>1/M4*'Total LMP'!N6/load!N5</f>
        <v>4.9999999999999996E-2</v>
      </c>
      <c r="N11" s="87">
        <f>1/N4*'Total LMP'!O6/load!O5</f>
        <v>0.05</v>
      </c>
      <c r="O11" s="87">
        <f>1/O4*'Total LMP'!P6/load!P5</f>
        <v>0.05</v>
      </c>
      <c r="P11" s="87">
        <f>1/P4*'Total LMP'!Q6/load!Q5</f>
        <v>4.9999999999999996E-2</v>
      </c>
      <c r="Q11" s="87">
        <f>1/Q4*'Total LMP'!R6/load!R5</f>
        <v>5.000000000000001E-2</v>
      </c>
      <c r="R11" s="87">
        <f>1/R4*'Total LMP'!S6/load!S5</f>
        <v>0.05</v>
      </c>
      <c r="S11" s="87">
        <f>1/S4*'Total LMP'!T6/load!T5</f>
        <v>4.9999999999999996E-2</v>
      </c>
      <c r="T11" s="87">
        <f>1/T4*'Total LMP'!U6/load!U5</f>
        <v>4.9999999999999996E-2</v>
      </c>
      <c r="U11" s="87">
        <f>1/U4*'Total LMP'!V6/load!V5</f>
        <v>4.9999999999999989E-2</v>
      </c>
      <c r="V11" s="87">
        <f>1/V4*'Total LMP'!W6/load!W5</f>
        <v>4.9999999999999996E-2</v>
      </c>
      <c r="W11" s="87">
        <f>1/W4*'Total LMP'!X6/load!X5</f>
        <v>4.9999999999999996E-2</v>
      </c>
      <c r="X11" s="87">
        <f>1/X4*'Total LMP'!Y6/load!Y5</f>
        <v>0.05</v>
      </c>
      <c r="Y11" s="87">
        <f>1/Y4*'Total LMP'!Z6/load!Z5</f>
        <v>5.000000000000001E-2</v>
      </c>
      <c r="Z11" s="87">
        <f>1/Z4*'Total LMP'!AA6/load!AA5</f>
        <v>4.9999999999999996E-2</v>
      </c>
      <c r="AA11" s="87">
        <f>1/AA4*'Total LMP'!AB6/load!AB5</f>
        <v>5.000000000000001E-2</v>
      </c>
      <c r="AB11" s="87">
        <f>1/AB4*'Total LMP'!AC6/load!AC5</f>
        <v>0.05</v>
      </c>
      <c r="AC11" s="87">
        <f>1/AC4*'Total LMP'!AD6/load!AD5</f>
        <v>0.05</v>
      </c>
      <c r="AD11" s="87">
        <f>1/AD4*'Total LMP'!AE6/load!AE5</f>
        <v>4.9999999999999996E-2</v>
      </c>
      <c r="AE11" s="87">
        <f>1/AE4*'Total LMP'!AF6/load!AF5</f>
        <v>0.05</v>
      </c>
      <c r="AF11" s="87">
        <f>1/AF4*'Total LMP'!AG6/load!AG5</f>
        <v>4.9999999999999996E-2</v>
      </c>
      <c r="AG11" s="87">
        <f>1/AG4*'Total LMP'!AH6/load!AH5</f>
        <v>4.9999999999999996E-2</v>
      </c>
      <c r="AH11" s="87">
        <f>1/AH4*'Total LMP'!AI6/load!AI5</f>
        <v>4.9999999999999996E-2</v>
      </c>
      <c r="AI11" s="87">
        <f>1/AI4*'Total LMP'!AJ6/load!AJ5</f>
        <v>0.05</v>
      </c>
      <c r="AJ11" s="87">
        <f>1/AJ4*'Total LMP'!AK6/load!AK5</f>
        <v>4.9999999999999996E-2</v>
      </c>
      <c r="AK11" s="87">
        <f>1/AK4*'Total LMP'!AL6/load!AL5</f>
        <v>0.05</v>
      </c>
      <c r="AL11" s="87">
        <f>1/AL4*'Total LMP'!AM6/load!AM5</f>
        <v>4.9999999999999996E-2</v>
      </c>
      <c r="AM11" s="87">
        <f>1/AM4*'Total LMP'!AN6/load!AN5</f>
        <v>4.9999999999999996E-2</v>
      </c>
      <c r="AN11" s="87">
        <f>1/AN4*'Total LMP'!AO6/load!AO5</f>
        <v>0.05</v>
      </c>
      <c r="AO11" s="87">
        <f>1/AO4*'Total LMP'!AP6/load!AP5</f>
        <v>0.05</v>
      </c>
      <c r="AP11" s="87">
        <f>1/AP4*'Total LMP'!AQ6/load!AQ5</f>
        <v>4.9999999999999996E-2</v>
      </c>
      <c r="AQ11" s="87">
        <f>1/AQ4*'Total LMP'!AR6/load!AR5</f>
        <v>4.9999999999999996E-2</v>
      </c>
      <c r="AR11" s="87">
        <f>1/AR4*'Total LMP'!AS6/load!AS5</f>
        <v>0.05</v>
      </c>
      <c r="AS11" s="87">
        <f>1/AS4*'Total LMP'!AT6/load!AT5</f>
        <v>4.9999999999999996E-2</v>
      </c>
      <c r="AT11" s="87">
        <f>1/AT4*'Total LMP'!AU6/load!AU5</f>
        <v>4.9999999999999996E-2</v>
      </c>
      <c r="AU11" s="87">
        <f>1/AU4*'Total LMP'!AV6/load!AV5</f>
        <v>0.05</v>
      </c>
      <c r="AV11" s="87">
        <f>1/AV4*'Total LMP'!AW6/load!AW5</f>
        <v>0.05</v>
      </c>
      <c r="AW11" s="87">
        <f>1/AW4*'Total LMP'!AX6/load!AX5</f>
        <v>4.9999999999999996E-2</v>
      </c>
      <c r="AX11" s="87">
        <f>1/AX4*'Total LMP'!AY6/load!AY5</f>
        <v>0.05</v>
      </c>
      <c r="AY11" s="87">
        <f>1/AY4*'Total LMP'!AZ6/load!AZ5</f>
        <v>0.05</v>
      </c>
      <c r="AZ11" s="87">
        <f>1/AZ4*'Total LMP'!BA6/load!BA5</f>
        <v>0.05</v>
      </c>
      <c r="BA11" s="87">
        <f>1/BA4*'Total LMP'!BB6/load!BB5</f>
        <v>4.9999999999999996E-2</v>
      </c>
      <c r="BB11" s="87">
        <f>1/BB4*'Total LMP'!BC6/load!BC5</f>
        <v>4.9999999999999996E-2</v>
      </c>
      <c r="BC11" s="87">
        <f>1/BC4*'Total LMP'!BD6/load!BD5</f>
        <v>0.05</v>
      </c>
      <c r="BD11" s="87">
        <f>1/BD4*'Total LMP'!BE6/load!BE5</f>
        <v>4.9999999999999996E-2</v>
      </c>
      <c r="BE11" s="87">
        <f>1/BE4*'Total LMP'!BF6/load!BF5</f>
        <v>4.9999999999999996E-2</v>
      </c>
      <c r="BF11" s="87">
        <f>1/BF4*'Total LMP'!BG6/load!BG5</f>
        <v>4.9999999999999989E-2</v>
      </c>
      <c r="BG11" s="87">
        <f>1/BG4*'Total LMP'!BH6/load!BH5</f>
        <v>0.05</v>
      </c>
      <c r="BH11" s="87">
        <f>1/BH4*'Total LMP'!BI6/load!BI5</f>
        <v>4.9999999999999996E-2</v>
      </c>
      <c r="BI11" s="87">
        <f>1/BI4*'Total LMP'!BJ6/load!BJ5</f>
        <v>0.05</v>
      </c>
      <c r="BJ11" s="87">
        <f>1/BJ4*'Total LMP'!BK6/load!BK5</f>
        <v>0.05</v>
      </c>
      <c r="BK11" s="87">
        <f>1/BK4*'Total LMP'!BL6/load!BL5</f>
        <v>0.05</v>
      </c>
      <c r="BL11" s="87">
        <f>1/BL4*'Total LMP'!BM6/load!BM5</f>
        <v>4.9999999999999989E-2</v>
      </c>
      <c r="BM11" s="87">
        <f>1/BM4*'Total LMP'!BN6/load!BN5</f>
        <v>0.05</v>
      </c>
      <c r="BN11" s="87">
        <f>1/BN4*'Total LMP'!BO6/load!BO5</f>
        <v>0.05</v>
      </c>
      <c r="BO11" s="87">
        <f>1/BO4*'Total LMP'!BP6/load!BP5</f>
        <v>4.9999999999999996E-2</v>
      </c>
      <c r="BP11" s="87">
        <f>1/BP4*'Total LMP'!BQ6/load!BQ5</f>
        <v>4.9999999999999996E-2</v>
      </c>
      <c r="BQ11" s="87">
        <f>1/BQ4*'Total LMP'!BR6/load!BR5</f>
        <v>4.9999999999999989E-2</v>
      </c>
      <c r="BR11" s="87">
        <f>1/BR4*'Total LMP'!BS6/load!BS5</f>
        <v>4.9999999999999996E-2</v>
      </c>
      <c r="BS11" s="87">
        <f>1/BS4*'Total LMP'!BT6/load!BT5</f>
        <v>4.9999999999999989E-2</v>
      </c>
      <c r="BT11" s="87">
        <f>1/BT4*'Total LMP'!BU6/load!BU5</f>
        <v>4.9999999999999996E-2</v>
      </c>
      <c r="BU11" s="87">
        <f>1/BU4*'Total LMP'!BV6/load!BV5</f>
        <v>0.05</v>
      </c>
      <c r="BV11" s="87">
        <f>1/BV4*'Total LMP'!BW6/load!BW5</f>
        <v>5.000000000000001E-2</v>
      </c>
      <c r="BW11" s="87">
        <f>1/BW4*'Total LMP'!BX6/load!BX5</f>
        <v>4.9999999999999989E-2</v>
      </c>
      <c r="BX11" s="87">
        <f>1/BX4*'Total LMP'!BY6/load!BY5</f>
        <v>5.000000000000001E-2</v>
      </c>
      <c r="BY11" s="87">
        <f>1/BY4*'Total LMP'!BZ6/load!BZ5</f>
        <v>4.9999999999999996E-2</v>
      </c>
      <c r="BZ11" s="87">
        <f>1/BZ4*'Total LMP'!CA6/load!CA5</f>
        <v>0.05</v>
      </c>
      <c r="CA11" s="87">
        <f>1/CA4*'Total LMP'!CB6/load!CB5</f>
        <v>0.05</v>
      </c>
      <c r="CB11" s="87">
        <f>1/CB4*'Total LMP'!CC6/load!CC5</f>
        <v>4.9999999999999996E-2</v>
      </c>
      <c r="CC11" s="87">
        <f>1/CC4*'Total LMP'!CD6/load!CD5</f>
        <v>0.05</v>
      </c>
      <c r="CD11" s="87">
        <f>1/CD4*'Total LMP'!CE6/load!CE5</f>
        <v>0.05</v>
      </c>
      <c r="CE11" s="87">
        <f>1/CE4*'Total LMP'!CF6/load!CF5</f>
        <v>5.000000000000001E-2</v>
      </c>
      <c r="CF11" s="87">
        <f>1/CF4*'Total LMP'!CG6/load!CG5</f>
        <v>4.9999999999999996E-2</v>
      </c>
      <c r="CG11" s="87">
        <f>1/CG4*'Total LMP'!CH6/load!CH5</f>
        <v>4.9999999999999996E-2</v>
      </c>
      <c r="CH11" s="87">
        <f>1/CH4*'Total LMP'!CI6/load!CI5</f>
        <v>4.9999999999999996E-2</v>
      </c>
      <c r="CI11" s="87">
        <f>1/CI4*'Total LMP'!CJ6/load!CJ5</f>
        <v>4.9999999999999996E-2</v>
      </c>
      <c r="CJ11" s="87">
        <f>1/CJ4*'Total LMP'!CK6/load!CK5</f>
        <v>0.05</v>
      </c>
      <c r="CK11" s="87">
        <f>1/CK4*'Total LMP'!CL6/load!CL5</f>
        <v>4.9999999999999996E-2</v>
      </c>
      <c r="CL11" s="87">
        <f>1/CL4*'Total LMP'!CM6/load!CM5</f>
        <v>4.9999999999999996E-2</v>
      </c>
      <c r="CM11" s="87">
        <f>1/CM4*'Total LMP'!CN6/load!CN5</f>
        <v>0.05</v>
      </c>
      <c r="CN11" s="87">
        <f>1/CN4*'Total LMP'!CO6/load!CO5</f>
        <v>5.000000000000001E-2</v>
      </c>
      <c r="CO11" s="87">
        <f>1/CO4*'Total LMP'!CP6/load!CP5</f>
        <v>0.05</v>
      </c>
      <c r="CP11" s="87">
        <f>1/CP4*'Total LMP'!CQ6/load!CQ5</f>
        <v>0.05</v>
      </c>
      <c r="CQ11" s="87">
        <f>1/CQ4*'Total LMP'!CR6/load!CR5</f>
        <v>0.05</v>
      </c>
      <c r="CR11" s="87">
        <f>1/CR4*'Total LMP'!CS6/load!CS5</f>
        <v>0.05</v>
      </c>
    </row>
    <row r="12" spans="1:96" x14ac:dyDescent="0.25">
      <c r="A12" s="87">
        <f>1/A5*'Total LMP'!B7/load!B6</f>
        <v>0.05</v>
      </c>
      <c r="B12" s="87">
        <f>1/B5*'Total LMP'!C7/load!C6</f>
        <v>0.05</v>
      </c>
      <c r="C12" s="87">
        <f>1/C5*'Total LMP'!D7/load!D6</f>
        <v>4.9999999999999989E-2</v>
      </c>
      <c r="D12" s="87">
        <f>1/D5*'Total LMP'!E7/load!E6</f>
        <v>0.05</v>
      </c>
      <c r="E12" s="87">
        <f>1/E5*'Total LMP'!F7/load!F6</f>
        <v>5.000000000000001E-2</v>
      </c>
      <c r="F12" s="87">
        <f>1/F5*'Total LMP'!G7/load!G6</f>
        <v>4.9999999999999989E-2</v>
      </c>
      <c r="G12" s="87">
        <f>1/G5*'Total LMP'!H7/load!H6</f>
        <v>5.000000000000001E-2</v>
      </c>
      <c r="H12" s="87">
        <f>1/H5*'Total LMP'!I7/load!I6</f>
        <v>0.05</v>
      </c>
      <c r="I12" s="87">
        <f>1/I5*'Total LMP'!J7/load!J6</f>
        <v>0.05</v>
      </c>
      <c r="J12" s="87">
        <f>1/J5*'Total LMP'!K7/load!K6</f>
        <v>0.05</v>
      </c>
      <c r="K12" s="87">
        <f>1/K5*'Total LMP'!L7/load!L6</f>
        <v>4.9999999999999996E-2</v>
      </c>
      <c r="L12" s="87">
        <f>1/L5*'Total LMP'!M7/load!M6</f>
        <v>0.05</v>
      </c>
      <c r="M12" s="87">
        <f>1/M5*'Total LMP'!N7/load!N6</f>
        <v>0.05</v>
      </c>
      <c r="N12" s="87">
        <f>1/N5*'Total LMP'!O7/load!O6</f>
        <v>0.05</v>
      </c>
      <c r="O12" s="87">
        <f>1/O5*'Total LMP'!P7/load!P6</f>
        <v>4.9999999999999996E-2</v>
      </c>
      <c r="P12" s="87">
        <f>1/P5*'Total LMP'!Q7/load!Q6</f>
        <v>4.9999999999999996E-2</v>
      </c>
      <c r="Q12" s="87">
        <f>1/Q5*'Total LMP'!R7/load!R6</f>
        <v>0.05</v>
      </c>
      <c r="R12" s="87">
        <f>1/R5*'Total LMP'!S7/load!S6</f>
        <v>4.9999999999999989E-2</v>
      </c>
      <c r="S12" s="87">
        <f>1/S5*'Total LMP'!T7/load!T6</f>
        <v>4.9999999999999996E-2</v>
      </c>
      <c r="T12" s="87">
        <f>1/T5*'Total LMP'!U7/load!U6</f>
        <v>4.9999999999999996E-2</v>
      </c>
      <c r="U12" s="87">
        <f>1/U5*'Total LMP'!V7/load!V6</f>
        <v>5.000000000000001E-2</v>
      </c>
      <c r="V12" s="87">
        <f>1/V5*'Total LMP'!W7/load!W6</f>
        <v>0.05</v>
      </c>
      <c r="W12" s="87">
        <f>1/W5*'Total LMP'!X7/load!X6</f>
        <v>4.9999999999999996E-2</v>
      </c>
      <c r="X12" s="87">
        <f>1/X5*'Total LMP'!Y7/load!Y6</f>
        <v>4.9999999999999996E-2</v>
      </c>
      <c r="Y12" s="87">
        <f>1/Y5*'Total LMP'!Z7/load!Z6</f>
        <v>4.9999999999999996E-2</v>
      </c>
      <c r="Z12" s="87">
        <f>1/Z5*'Total LMP'!AA7/load!AA6</f>
        <v>0.05</v>
      </c>
      <c r="AA12" s="87">
        <f>1/AA5*'Total LMP'!AB7/load!AB6</f>
        <v>0.05</v>
      </c>
      <c r="AB12" s="87">
        <f>1/AB5*'Total LMP'!AC7/load!AC6</f>
        <v>5.000000000000001E-2</v>
      </c>
      <c r="AC12" s="87">
        <f>1/AC5*'Total LMP'!AD7/load!AD6</f>
        <v>0.05</v>
      </c>
      <c r="AD12" s="87">
        <f>1/AD5*'Total LMP'!AE7/load!AE6</f>
        <v>5.000000000000001E-2</v>
      </c>
      <c r="AE12" s="87">
        <f>1/AE5*'Total LMP'!AF7/load!AF6</f>
        <v>4.9999999999999989E-2</v>
      </c>
      <c r="AF12" s="87">
        <f>1/AF5*'Total LMP'!AG7/load!AG6</f>
        <v>0.05</v>
      </c>
      <c r="AG12" s="87">
        <f>1/AG5*'Total LMP'!AH7/load!AH6</f>
        <v>4.9999999999999996E-2</v>
      </c>
      <c r="AH12" s="87">
        <f>1/AH5*'Total LMP'!AI7/load!AI6</f>
        <v>0.05</v>
      </c>
      <c r="AI12" s="87">
        <f>1/AI5*'Total LMP'!AJ7/load!AJ6</f>
        <v>4.9999999999999996E-2</v>
      </c>
      <c r="AJ12" s="87">
        <f>1/AJ5*'Total LMP'!AK7/load!AK6</f>
        <v>4.9999999999999996E-2</v>
      </c>
      <c r="AK12" s="87">
        <f>1/AK5*'Total LMP'!AL7/load!AL6</f>
        <v>4.9999999999999996E-2</v>
      </c>
      <c r="AL12" s="87">
        <f>1/AL5*'Total LMP'!AM7/load!AM6</f>
        <v>5.000000000000001E-2</v>
      </c>
      <c r="AM12" s="87">
        <f>1/AM5*'Total LMP'!AN7/load!AN6</f>
        <v>5.000000000000001E-2</v>
      </c>
      <c r="AN12" s="87">
        <f>1/AN5*'Total LMP'!AO7/load!AO6</f>
        <v>0.05</v>
      </c>
      <c r="AO12" s="87">
        <f>1/AO5*'Total LMP'!AP7/load!AP6</f>
        <v>4.9999999999999996E-2</v>
      </c>
      <c r="AP12" s="87">
        <f>1/AP5*'Total LMP'!AQ7/load!AQ6</f>
        <v>5.000000000000001E-2</v>
      </c>
      <c r="AQ12" s="87">
        <f>1/AQ5*'Total LMP'!AR7/load!AR6</f>
        <v>0.05</v>
      </c>
      <c r="AR12" s="87">
        <f>1/AR5*'Total LMP'!AS7/load!AS6</f>
        <v>5.000000000000001E-2</v>
      </c>
      <c r="AS12" s="87">
        <f>1/AS5*'Total LMP'!AT7/load!AT6</f>
        <v>5.000000000000001E-2</v>
      </c>
      <c r="AT12" s="87">
        <f>1/AT5*'Total LMP'!AU7/load!AU6</f>
        <v>0.05</v>
      </c>
      <c r="AU12" s="87">
        <f>1/AU5*'Total LMP'!AV7/load!AV6</f>
        <v>0.05</v>
      </c>
      <c r="AV12" s="87">
        <f>1/AV5*'Total LMP'!AW7/load!AW6</f>
        <v>0.05</v>
      </c>
      <c r="AW12" s="87">
        <f>1/AW5*'Total LMP'!AX7/load!AX6</f>
        <v>4.9999999999999989E-2</v>
      </c>
      <c r="AX12" s="87">
        <f>1/AX5*'Total LMP'!AY7/load!AY6</f>
        <v>0.05</v>
      </c>
      <c r="AY12" s="87">
        <f>1/AY5*'Total LMP'!AZ7/load!AZ6</f>
        <v>0.05</v>
      </c>
      <c r="AZ12" s="87">
        <f>1/AZ5*'Total LMP'!BA7/load!BA6</f>
        <v>0.05</v>
      </c>
      <c r="BA12" s="87">
        <f>1/BA5*'Total LMP'!BB7/load!BB6</f>
        <v>0.05</v>
      </c>
      <c r="BB12" s="87">
        <f>1/BB5*'Total LMP'!BC7/load!BC6</f>
        <v>4.9999999999999996E-2</v>
      </c>
      <c r="BC12" s="87">
        <f>1/BC5*'Total LMP'!BD7/load!BD6</f>
        <v>5.000000000000001E-2</v>
      </c>
      <c r="BD12" s="87">
        <f>1/BD5*'Total LMP'!BE7/load!BE6</f>
        <v>0.05</v>
      </c>
      <c r="BE12" s="87">
        <f>1/BE5*'Total LMP'!BF7/load!BF6</f>
        <v>0.05</v>
      </c>
      <c r="BF12" s="87">
        <f>1/BF5*'Total LMP'!BG7/load!BG6</f>
        <v>4.9999999999999996E-2</v>
      </c>
      <c r="BG12" s="87">
        <f>1/BG5*'Total LMP'!BH7/load!BH6</f>
        <v>4.9999999999999989E-2</v>
      </c>
      <c r="BH12" s="87">
        <f>1/BH5*'Total LMP'!BI7/load!BI6</f>
        <v>4.9999999999999996E-2</v>
      </c>
      <c r="BI12" s="87">
        <f>1/BI5*'Total LMP'!BJ7/load!BJ6</f>
        <v>0.05</v>
      </c>
      <c r="BJ12" s="87">
        <f>1/BJ5*'Total LMP'!BK7/load!BK6</f>
        <v>5.000000000000001E-2</v>
      </c>
      <c r="BK12" s="87">
        <f>1/BK5*'Total LMP'!BL7/load!BL6</f>
        <v>0.05</v>
      </c>
      <c r="BL12" s="87">
        <f>1/BL5*'Total LMP'!BM7/load!BM6</f>
        <v>0.05</v>
      </c>
      <c r="BM12" s="87">
        <f>1/BM5*'Total LMP'!BN7/load!BN6</f>
        <v>0.05</v>
      </c>
      <c r="BN12" s="87">
        <f>1/BN5*'Total LMP'!BO7/load!BO6</f>
        <v>4.9999999999999996E-2</v>
      </c>
      <c r="BO12" s="87">
        <f>1/BO5*'Total LMP'!BP7/load!BP6</f>
        <v>4.9999999999999996E-2</v>
      </c>
      <c r="BP12" s="87">
        <f>1/BP5*'Total LMP'!BQ7/load!BQ6</f>
        <v>5.000000000000001E-2</v>
      </c>
      <c r="BQ12" s="87">
        <f>1/BQ5*'Total LMP'!BR7/load!BR6</f>
        <v>4.9999999999999996E-2</v>
      </c>
      <c r="BR12" s="87">
        <f>1/BR5*'Total LMP'!BS7/load!BS6</f>
        <v>0.05</v>
      </c>
      <c r="BS12" s="87">
        <f>1/BS5*'Total LMP'!BT7/load!BT6</f>
        <v>0.05</v>
      </c>
      <c r="BT12" s="87">
        <f>1/BT5*'Total LMP'!BU7/load!BU6</f>
        <v>0.05</v>
      </c>
      <c r="BU12" s="87">
        <f>1/BU5*'Total LMP'!BV7/load!BV6</f>
        <v>0.05</v>
      </c>
      <c r="BV12" s="87">
        <f>1/BV5*'Total LMP'!BW7/load!BW6</f>
        <v>4.9999999999999996E-2</v>
      </c>
      <c r="BW12" s="87">
        <f>1/BW5*'Total LMP'!BX7/load!BX6</f>
        <v>0.05</v>
      </c>
      <c r="BX12" s="87">
        <f>1/BX5*'Total LMP'!BY7/load!BY6</f>
        <v>4.9999999999999996E-2</v>
      </c>
      <c r="BY12" s="87">
        <f>1/BY5*'Total LMP'!BZ7/load!BZ6</f>
        <v>4.9999999999999996E-2</v>
      </c>
      <c r="BZ12" s="87">
        <f>1/BZ5*'Total LMP'!CA7/load!CA6</f>
        <v>5.000000000000001E-2</v>
      </c>
      <c r="CA12" s="87">
        <f>1/CA5*'Total LMP'!CB7/load!CB6</f>
        <v>0.05</v>
      </c>
      <c r="CB12" s="87">
        <f>1/CB5*'Total LMP'!CC7/load!CC6</f>
        <v>4.9999999999999996E-2</v>
      </c>
      <c r="CC12" s="87">
        <f>1/CC5*'Total LMP'!CD7/load!CD6</f>
        <v>0.05</v>
      </c>
      <c r="CD12" s="87">
        <f>1/CD5*'Total LMP'!CE7/load!CE6</f>
        <v>0.05</v>
      </c>
      <c r="CE12" s="87">
        <f>1/CE5*'Total LMP'!CF7/load!CF6</f>
        <v>4.9999999999999989E-2</v>
      </c>
      <c r="CF12" s="87">
        <f>1/CF5*'Total LMP'!CG7/load!CG6</f>
        <v>0.05</v>
      </c>
      <c r="CG12" s="87">
        <f>1/CG5*'Total LMP'!CH7/load!CH6</f>
        <v>4.9999999999999996E-2</v>
      </c>
      <c r="CH12" s="87">
        <f>1/CH5*'Total LMP'!CI7/load!CI6</f>
        <v>4.9999999999999996E-2</v>
      </c>
      <c r="CI12" s="87">
        <f>1/CI5*'Total LMP'!CJ7/load!CJ6</f>
        <v>4.9999999999999996E-2</v>
      </c>
      <c r="CJ12" s="87">
        <f>1/CJ5*'Total LMP'!CK7/load!CK6</f>
        <v>0.05</v>
      </c>
      <c r="CK12" s="87">
        <f>1/CK5*'Total LMP'!CL7/load!CL6</f>
        <v>0.05</v>
      </c>
      <c r="CL12" s="87">
        <f>1/CL5*'Total LMP'!CM7/load!CM6</f>
        <v>0.05</v>
      </c>
      <c r="CM12" s="87">
        <f>1/CM5*'Total LMP'!CN7/load!CN6</f>
        <v>4.9999999999999996E-2</v>
      </c>
      <c r="CN12" s="87">
        <f>1/CN5*'Total LMP'!CO7/load!CO6</f>
        <v>4.9999999999999996E-2</v>
      </c>
      <c r="CO12" s="87">
        <f>1/CO5*'Total LMP'!CP7/load!CP6</f>
        <v>0.05</v>
      </c>
      <c r="CP12" s="87">
        <f>1/CP5*'Total LMP'!CQ7/load!CQ6</f>
        <v>4.9999999999999996E-2</v>
      </c>
      <c r="CQ12" s="87">
        <f>1/CQ5*'Total LMP'!CR7/load!CR6</f>
        <v>0.05</v>
      </c>
      <c r="CR12" s="87">
        <f>1/CR5*'Total LMP'!CS7/load!CS6</f>
        <v>4.9999999999999996E-2</v>
      </c>
    </row>
    <row r="13" spans="1:96" x14ac:dyDescent="0.25">
      <c r="A13" s="87">
        <f>1/A6*'Total LMP'!B8/load!B7</f>
        <v>0.05</v>
      </c>
      <c r="B13" s="87">
        <f>1/B6*'Total LMP'!C8/load!C7</f>
        <v>5.000000000000001E-2</v>
      </c>
      <c r="C13" s="87">
        <f>1/C6*'Total LMP'!D8/load!D7</f>
        <v>5.000000000000001E-2</v>
      </c>
      <c r="D13" s="87">
        <f>1/D6*'Total LMP'!E8/load!E7</f>
        <v>0.05</v>
      </c>
      <c r="E13" s="87">
        <f>1/E6*'Total LMP'!F8/load!F7</f>
        <v>4.9999999999999996E-2</v>
      </c>
      <c r="F13" s="87">
        <f>1/F6*'Total LMP'!G8/load!G7</f>
        <v>0.05</v>
      </c>
      <c r="G13" s="87">
        <f>1/G6*'Total LMP'!H8/load!H7</f>
        <v>0.05</v>
      </c>
      <c r="H13" s="87">
        <f>1/H6*'Total LMP'!I8/load!I7</f>
        <v>4.9999999999999996E-2</v>
      </c>
      <c r="I13" s="87">
        <f>1/I6*'Total LMP'!J8/load!J7</f>
        <v>0.05</v>
      </c>
      <c r="J13" s="87">
        <f>1/J6*'Total LMP'!K8/load!K7</f>
        <v>0.05</v>
      </c>
      <c r="K13" s="87">
        <f>1/K6*'Total LMP'!L8/load!L7</f>
        <v>4.9999999999999996E-2</v>
      </c>
      <c r="L13" s="87">
        <f>1/L6*'Total LMP'!M8/load!M7</f>
        <v>0.05</v>
      </c>
      <c r="M13" s="87">
        <f>1/M6*'Total LMP'!N8/load!N7</f>
        <v>0.05</v>
      </c>
      <c r="N13" s="87">
        <f>1/N6*'Total LMP'!O8/load!O7</f>
        <v>0.05</v>
      </c>
      <c r="O13" s="87">
        <f>1/O6*'Total LMP'!P8/load!P7</f>
        <v>4.9999999999999996E-2</v>
      </c>
      <c r="P13" s="87">
        <f>1/P6*'Total LMP'!Q8/load!Q7</f>
        <v>4.9999999999999996E-2</v>
      </c>
      <c r="Q13" s="87">
        <f>1/Q6*'Total LMP'!R8/load!R7</f>
        <v>4.9999999999999989E-2</v>
      </c>
      <c r="R13" s="87">
        <f>1/R6*'Total LMP'!S8/load!S7</f>
        <v>4.9999999999999996E-2</v>
      </c>
      <c r="S13" s="87">
        <f>1/S6*'Total LMP'!T8/load!T7</f>
        <v>4.9999999999999996E-2</v>
      </c>
      <c r="T13" s="87">
        <f>1/T6*'Total LMP'!U8/load!U7</f>
        <v>4.9999999999999996E-2</v>
      </c>
      <c r="U13" s="87">
        <f>1/U6*'Total LMP'!V8/load!V7</f>
        <v>4.9999999999999996E-2</v>
      </c>
      <c r="V13" s="87">
        <f>1/V6*'Total LMP'!W8/load!W7</f>
        <v>0.05</v>
      </c>
      <c r="W13" s="87">
        <f>1/W6*'Total LMP'!X8/load!X7</f>
        <v>0.05</v>
      </c>
      <c r="X13" s="87">
        <f>1/X6*'Total LMP'!Y8/load!Y7</f>
        <v>0.05</v>
      </c>
      <c r="Y13" s="87">
        <f>1/Y6*'Total LMP'!Z8/load!Z7</f>
        <v>0.05</v>
      </c>
      <c r="Z13" s="87">
        <f>1/Z6*'Total LMP'!AA8/load!AA7</f>
        <v>0.05</v>
      </c>
      <c r="AA13" s="87">
        <f>1/AA6*'Total LMP'!AB8/load!AB7</f>
        <v>0.05</v>
      </c>
      <c r="AB13" s="87">
        <f>1/AB6*'Total LMP'!AC8/load!AC7</f>
        <v>0.05</v>
      </c>
      <c r="AC13" s="87">
        <f>1/AC6*'Total LMP'!AD8/load!AD7</f>
        <v>0.05</v>
      </c>
      <c r="AD13" s="87">
        <f>1/AD6*'Total LMP'!AE8/load!AE7</f>
        <v>4.9999999999999996E-2</v>
      </c>
      <c r="AE13" s="87">
        <f>1/AE6*'Total LMP'!AF8/load!AF7</f>
        <v>0.05</v>
      </c>
      <c r="AF13" s="87">
        <f>1/AF6*'Total LMP'!AG8/load!AG7</f>
        <v>4.9999999999999996E-2</v>
      </c>
      <c r="AG13" s="87">
        <f>1/AG6*'Total LMP'!AH8/load!AH7</f>
        <v>4.9999999999999989E-2</v>
      </c>
      <c r="AH13" s="87">
        <f>1/AH6*'Total LMP'!AI8/load!AI7</f>
        <v>0.05</v>
      </c>
      <c r="AI13" s="87">
        <f>1/AI6*'Total LMP'!AJ8/load!AJ7</f>
        <v>4.9999999999999989E-2</v>
      </c>
      <c r="AJ13" s="87">
        <f>1/AJ6*'Total LMP'!AK8/load!AK7</f>
        <v>0.05</v>
      </c>
      <c r="AK13" s="87">
        <f>1/AK6*'Total LMP'!AL8/load!AL7</f>
        <v>4.9999999999999996E-2</v>
      </c>
      <c r="AL13" s="87">
        <f>1/AL6*'Total LMP'!AM8/load!AM7</f>
        <v>5.000000000000001E-2</v>
      </c>
      <c r="AM13" s="87">
        <f>1/AM6*'Total LMP'!AN8/load!AN7</f>
        <v>4.9999999999999996E-2</v>
      </c>
      <c r="AN13" s="87">
        <f>1/AN6*'Total LMP'!AO8/load!AO7</f>
        <v>0.05</v>
      </c>
      <c r="AO13" s="87">
        <f>1/AO6*'Total LMP'!AP8/load!AP7</f>
        <v>0.05</v>
      </c>
      <c r="AP13" s="87">
        <f>1/AP6*'Total LMP'!AQ8/load!AQ7</f>
        <v>4.9999999999999989E-2</v>
      </c>
      <c r="AQ13" s="87">
        <f>1/AQ6*'Total LMP'!AR8/load!AR7</f>
        <v>4.9999999999999996E-2</v>
      </c>
      <c r="AR13" s="87">
        <f>1/AR6*'Total LMP'!AS8/load!AS7</f>
        <v>0.05</v>
      </c>
      <c r="AS13" s="87">
        <f>1/AS6*'Total LMP'!AT8/load!AT7</f>
        <v>0.05</v>
      </c>
      <c r="AT13" s="87">
        <f>1/AT6*'Total LMP'!AU8/load!AU7</f>
        <v>4.9999999999999989E-2</v>
      </c>
      <c r="AU13" s="87">
        <f>1/AU6*'Total LMP'!AV8/load!AV7</f>
        <v>5.000000000000001E-2</v>
      </c>
      <c r="AV13" s="87">
        <f>1/AV6*'Total LMP'!AW8/load!AW7</f>
        <v>0.05</v>
      </c>
      <c r="AW13" s="87">
        <f>1/AW6*'Total LMP'!AX8/load!AX7</f>
        <v>4.9999999999999996E-2</v>
      </c>
      <c r="AX13" s="87">
        <f>1/AX6*'Total LMP'!AY8/load!AY7</f>
        <v>4.9999999999999996E-2</v>
      </c>
      <c r="AY13" s="87">
        <f>1/AY6*'Total LMP'!AZ8/load!AZ7</f>
        <v>4.9999999999999996E-2</v>
      </c>
      <c r="AZ13" s="87">
        <f>1/AZ6*'Total LMP'!BA8/load!BA7</f>
        <v>0.05</v>
      </c>
      <c r="BA13" s="87">
        <f>1/BA6*'Total LMP'!BB8/load!BB7</f>
        <v>5.000000000000001E-2</v>
      </c>
      <c r="BB13" s="87">
        <f>1/BB6*'Total LMP'!BC8/load!BC7</f>
        <v>4.9999999999999996E-2</v>
      </c>
      <c r="BC13" s="87">
        <f>1/BC6*'Total LMP'!BD8/load!BD7</f>
        <v>0.05</v>
      </c>
      <c r="BD13" s="87">
        <f>1/BD6*'Total LMP'!BE8/load!BE7</f>
        <v>0.05</v>
      </c>
      <c r="BE13" s="87">
        <f>1/BE6*'Total LMP'!BF8/load!BF7</f>
        <v>5.000000000000001E-2</v>
      </c>
      <c r="BF13" s="87">
        <f>1/BF6*'Total LMP'!BG8/load!BG7</f>
        <v>0.05</v>
      </c>
      <c r="BG13" s="87">
        <f>1/BG6*'Total LMP'!BH8/load!BH7</f>
        <v>0.05</v>
      </c>
      <c r="BH13" s="87">
        <f>1/BH6*'Total LMP'!BI8/load!BI7</f>
        <v>0.05</v>
      </c>
      <c r="BI13" s="87">
        <f>1/BI6*'Total LMP'!BJ8/load!BJ7</f>
        <v>4.9999999999999996E-2</v>
      </c>
      <c r="BJ13" s="87">
        <f>1/BJ6*'Total LMP'!BK8/load!BK7</f>
        <v>0.05</v>
      </c>
      <c r="BK13" s="87">
        <f>1/BK6*'Total LMP'!BL8/load!BL7</f>
        <v>4.9999999999999996E-2</v>
      </c>
      <c r="BL13" s="87">
        <f>1/BL6*'Total LMP'!BM8/load!BM7</f>
        <v>0.05</v>
      </c>
      <c r="BM13" s="87">
        <f>1/BM6*'Total LMP'!BN8/load!BN7</f>
        <v>5.000000000000001E-2</v>
      </c>
      <c r="BN13" s="87">
        <f>1/BN6*'Total LMP'!BO8/load!BO7</f>
        <v>4.9999999999999989E-2</v>
      </c>
      <c r="BO13" s="87">
        <f>1/BO6*'Total LMP'!BP8/load!BP7</f>
        <v>4.9999999999999996E-2</v>
      </c>
      <c r="BP13" s="87">
        <f>1/BP6*'Total LMP'!BQ8/load!BQ7</f>
        <v>0.05</v>
      </c>
      <c r="BQ13" s="87">
        <f>1/BQ6*'Total LMP'!BR8/load!BR7</f>
        <v>4.9999999999999996E-2</v>
      </c>
      <c r="BR13" s="87">
        <f>1/BR6*'Total LMP'!BS8/load!BS7</f>
        <v>0.05</v>
      </c>
      <c r="BS13" s="87">
        <f>1/BS6*'Total LMP'!BT8/load!BT7</f>
        <v>0.05</v>
      </c>
      <c r="BT13" s="87">
        <f>1/BT6*'Total LMP'!BU8/load!BU7</f>
        <v>5.000000000000001E-2</v>
      </c>
      <c r="BU13" s="87">
        <f>1/BU6*'Total LMP'!BV8/load!BV7</f>
        <v>4.9999999999999996E-2</v>
      </c>
      <c r="BV13" s="87">
        <f>1/BV6*'Total LMP'!BW8/load!BW7</f>
        <v>0.05</v>
      </c>
      <c r="BW13" s="87">
        <f>1/BW6*'Total LMP'!BX8/load!BX7</f>
        <v>0.05</v>
      </c>
      <c r="BX13" s="87">
        <f>1/BX6*'Total LMP'!BY8/load!BY7</f>
        <v>4.9999999999999996E-2</v>
      </c>
      <c r="BY13" s="87">
        <f>1/BY6*'Total LMP'!BZ8/load!BZ7</f>
        <v>0.05</v>
      </c>
      <c r="BZ13" s="87">
        <f>1/BZ6*'Total LMP'!CA8/load!CA7</f>
        <v>0.05</v>
      </c>
      <c r="CA13" s="87">
        <f>1/CA6*'Total LMP'!CB8/load!CB7</f>
        <v>4.9999999999999996E-2</v>
      </c>
      <c r="CB13" s="87">
        <f>1/CB6*'Total LMP'!CC8/load!CC7</f>
        <v>4.9999999999999996E-2</v>
      </c>
      <c r="CC13" s="87">
        <f>1/CC6*'Total LMP'!CD8/load!CD7</f>
        <v>0.05</v>
      </c>
      <c r="CD13" s="87">
        <f>1/CD6*'Total LMP'!CE8/load!CE7</f>
        <v>5.000000000000001E-2</v>
      </c>
      <c r="CE13" s="87">
        <f>1/CE6*'Total LMP'!CF8/load!CF7</f>
        <v>0.05</v>
      </c>
      <c r="CF13" s="87">
        <f>1/CF6*'Total LMP'!CG8/load!CG7</f>
        <v>0.05</v>
      </c>
      <c r="CG13" s="87">
        <f>1/CG6*'Total LMP'!CH8/load!CH7</f>
        <v>0.05</v>
      </c>
      <c r="CH13" s="87">
        <f>1/CH6*'Total LMP'!CI8/load!CI7</f>
        <v>4.9999999999999989E-2</v>
      </c>
      <c r="CI13" s="87">
        <f>1/CI6*'Total LMP'!CJ8/load!CJ7</f>
        <v>4.9999999999999996E-2</v>
      </c>
      <c r="CJ13" s="87">
        <f>1/CJ6*'Total LMP'!CK8/load!CK7</f>
        <v>4.9999999999999996E-2</v>
      </c>
      <c r="CK13" s="87">
        <f>1/CK6*'Total LMP'!CL8/load!CL7</f>
        <v>0.05</v>
      </c>
      <c r="CL13" s="87">
        <f>1/CL6*'Total LMP'!CM8/load!CM7</f>
        <v>4.9999999999999989E-2</v>
      </c>
      <c r="CM13" s="87">
        <f>1/CM6*'Total LMP'!CN8/load!CN7</f>
        <v>0.05</v>
      </c>
      <c r="CN13" s="87">
        <f>1/CN6*'Total LMP'!CO8/load!CO7</f>
        <v>5.000000000000001E-2</v>
      </c>
      <c r="CO13" s="87">
        <f>1/CO6*'Total LMP'!CP8/load!CP7</f>
        <v>4.9999999999999989E-2</v>
      </c>
      <c r="CP13" s="87">
        <f>1/CP6*'Total LMP'!CQ8/load!CQ7</f>
        <v>0.05</v>
      </c>
      <c r="CQ13" s="87">
        <f>1/CQ6*'Total LMP'!CR8/load!CR7</f>
        <v>0.05</v>
      </c>
      <c r="CR13" s="87">
        <f>1/CR6*'Total LMP'!CS8/load!CS7</f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44"/>
  <sheetViews>
    <sheetView workbookViewId="0">
      <selection activeCell="F19" sqref="F19"/>
    </sheetView>
  </sheetViews>
  <sheetFormatPr defaultColWidth="8.85546875" defaultRowHeight="15" x14ac:dyDescent="0.25"/>
  <cols>
    <col min="4" max="4" width="4" customWidth="1"/>
    <col min="5" max="5" width="4.140625" customWidth="1"/>
    <col min="16" max="16" width="9.7109375" bestFit="1" customWidth="1"/>
  </cols>
  <sheetData>
    <row r="1" spans="1:19" x14ac:dyDescent="0.25">
      <c r="A1" t="s">
        <v>129</v>
      </c>
      <c r="B1" t="s">
        <v>130</v>
      </c>
      <c r="C1" t="s">
        <v>104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</row>
    <row r="2" spans="1:19" x14ac:dyDescent="0.25">
      <c r="A2">
        <v>1</v>
      </c>
      <c r="B2">
        <v>11</v>
      </c>
      <c r="C2">
        <v>425.8467613797751</v>
      </c>
      <c r="E2">
        <v>1</v>
      </c>
      <c r="P2">
        <v>1</v>
      </c>
    </row>
    <row r="3" spans="1:19" x14ac:dyDescent="0.25">
      <c r="A3">
        <v>1</v>
      </c>
      <c r="B3">
        <v>11</v>
      </c>
      <c r="C3">
        <v>2779.422275212537</v>
      </c>
      <c r="E3">
        <v>2</v>
      </c>
      <c r="N3">
        <v>1</v>
      </c>
      <c r="P3">
        <v>1</v>
      </c>
    </row>
    <row r="4" spans="1:19" x14ac:dyDescent="0.25">
      <c r="A4">
        <v>1</v>
      </c>
      <c r="B4">
        <v>11</v>
      </c>
      <c r="C4">
        <v>2609.0957866518029</v>
      </c>
      <c r="E4">
        <v>3</v>
      </c>
      <c r="G4">
        <v>1</v>
      </c>
    </row>
    <row r="5" spans="1:19" x14ac:dyDescent="0.25">
      <c r="A5">
        <v>1</v>
      </c>
      <c r="B5">
        <v>11</v>
      </c>
      <c r="C5">
        <v>3058.3593863014803</v>
      </c>
      <c r="E5">
        <v>4</v>
      </c>
      <c r="F5">
        <v>1</v>
      </c>
      <c r="K5">
        <v>1</v>
      </c>
      <c r="M5">
        <v>1</v>
      </c>
      <c r="R5">
        <v>1</v>
      </c>
      <c r="S5">
        <v>1</v>
      </c>
    </row>
    <row r="6" spans="1:19" x14ac:dyDescent="0.25">
      <c r="A6">
        <v>1</v>
      </c>
      <c r="B6">
        <v>11</v>
      </c>
      <c r="C6">
        <v>3259.7521094825643</v>
      </c>
      <c r="E6">
        <v>5</v>
      </c>
      <c r="H6">
        <v>1</v>
      </c>
      <c r="I6">
        <v>1</v>
      </c>
      <c r="J6">
        <v>1</v>
      </c>
      <c r="K6">
        <v>1</v>
      </c>
      <c r="L6">
        <v>1</v>
      </c>
      <c r="N6">
        <v>1</v>
      </c>
      <c r="O6">
        <v>1</v>
      </c>
      <c r="Q6">
        <v>1</v>
      </c>
      <c r="R6">
        <v>1</v>
      </c>
      <c r="S6">
        <v>1</v>
      </c>
    </row>
    <row r="7" spans="1:19" x14ac:dyDescent="0.25">
      <c r="A7">
        <v>1</v>
      </c>
      <c r="B7">
        <v>11</v>
      </c>
      <c r="C7">
        <v>4864.0149627483397</v>
      </c>
    </row>
    <row r="8" spans="1:19" x14ac:dyDescent="0.25">
      <c r="A8">
        <v>1</v>
      </c>
      <c r="B8">
        <v>11</v>
      </c>
      <c r="C8">
        <v>4772.6250431185317</v>
      </c>
    </row>
    <row r="9" spans="1:19" x14ac:dyDescent="0.25">
      <c r="A9">
        <v>1</v>
      </c>
      <c r="B9">
        <v>11</v>
      </c>
      <c r="C9">
        <v>4344.2296940793212</v>
      </c>
    </row>
    <row r="10" spans="1:19" x14ac:dyDescent="0.25">
      <c r="A10">
        <v>1</v>
      </c>
      <c r="B10">
        <v>11</v>
      </c>
      <c r="C10">
        <v>6360.4790658395168</v>
      </c>
      <c r="F10">
        <v>1</v>
      </c>
      <c r="G10">
        <v>2</v>
      </c>
      <c r="H10">
        <v>3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  <c r="Q10">
        <v>12</v>
      </c>
      <c r="R10">
        <v>13</v>
      </c>
      <c r="S10">
        <v>14</v>
      </c>
    </row>
    <row r="11" spans="1:19" x14ac:dyDescent="0.25">
      <c r="A11">
        <v>1</v>
      </c>
      <c r="B11">
        <v>11</v>
      </c>
      <c r="C11">
        <v>8145.0816317152648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>125726747.9/(125726747.9+88665218.14)</f>
        <v>0.58643404518498898</v>
      </c>
      <c r="Q11">
        <v>0</v>
      </c>
      <c r="R11">
        <v>0</v>
      </c>
      <c r="S11">
        <v>0</v>
      </c>
    </row>
    <row r="12" spans="1:19" x14ac:dyDescent="0.25">
      <c r="A12">
        <v>1</v>
      </c>
      <c r="B12">
        <v>11</v>
      </c>
      <c r="C12">
        <v>6503.9848091576705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>9651536.52/(9651536.52+32673332.8)</f>
        <v>0.22803464428983616</v>
      </c>
      <c r="O12">
        <v>0</v>
      </c>
      <c r="P12">
        <f>1-P11</f>
        <v>0.41356595481501102</v>
      </c>
      <c r="Q12">
        <v>0</v>
      </c>
      <c r="R12">
        <v>0</v>
      </c>
      <c r="S12">
        <v>0</v>
      </c>
    </row>
    <row r="13" spans="1:19" x14ac:dyDescent="0.25">
      <c r="A13">
        <v>1</v>
      </c>
      <c r="B13">
        <v>11</v>
      </c>
      <c r="C13">
        <v>8123.7435896915276</v>
      </c>
      <c r="E13">
        <v>3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v>1</v>
      </c>
      <c r="B14">
        <v>11</v>
      </c>
      <c r="C14">
        <v>8506.0731489326918</v>
      </c>
      <c r="E14">
        <v>4</v>
      </c>
      <c r="F14">
        <v>1</v>
      </c>
      <c r="G14">
        <v>0</v>
      </c>
      <c r="H14">
        <v>0</v>
      </c>
      <c r="I14">
        <v>0</v>
      </c>
      <c r="J14">
        <v>0</v>
      </c>
      <c r="K14">
        <f>30765199.12/(30765199.12+2960080.9)</f>
        <v>0.91222961237847111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f>90686532.3/(90686532.3+22601492.88)</f>
        <v>0.80049530527088675</v>
      </c>
      <c r="S14">
        <f>384369.47/(384369.47+92527377.44)</f>
        <v>4.1369308271894164E-3</v>
      </c>
    </row>
    <row r="15" spans="1:19" x14ac:dyDescent="0.25">
      <c r="A15">
        <v>1</v>
      </c>
      <c r="B15">
        <v>11</v>
      </c>
      <c r="C15">
        <v>1.534338119769073E-2</v>
      </c>
      <c r="E15">
        <v>5</v>
      </c>
      <c r="F15">
        <v>0</v>
      </c>
      <c r="G15">
        <v>0</v>
      </c>
      <c r="H15">
        <v>1</v>
      </c>
      <c r="I15">
        <v>1</v>
      </c>
      <c r="J15">
        <v>1</v>
      </c>
      <c r="K15">
        <f>1-K14</f>
        <v>8.7770387621528889E-2</v>
      </c>
      <c r="L15">
        <v>1</v>
      </c>
      <c r="M15">
        <v>0</v>
      </c>
      <c r="N15">
        <f>1-N12</f>
        <v>0.77196535571016378</v>
      </c>
      <c r="O15">
        <v>1</v>
      </c>
      <c r="P15">
        <v>0</v>
      </c>
      <c r="Q15">
        <v>1</v>
      </c>
      <c r="R15">
        <f>1-R14</f>
        <v>0.19950469472911325</v>
      </c>
      <c r="S15">
        <f>1-S14</f>
        <v>0.99586306917281053</v>
      </c>
    </row>
    <row r="16" spans="1:19" x14ac:dyDescent="0.25">
      <c r="A16">
        <v>1</v>
      </c>
      <c r="B16">
        <v>11</v>
      </c>
      <c r="C16">
        <v>30086.058258156783</v>
      </c>
    </row>
    <row r="17" spans="1:3" x14ac:dyDescent="0.25">
      <c r="A17">
        <v>1</v>
      </c>
      <c r="B17">
        <v>11</v>
      </c>
      <c r="C17">
        <v>1.3698958310258282E-2</v>
      </c>
    </row>
    <row r="18" spans="1:3" x14ac:dyDescent="0.25">
      <c r="A18">
        <v>1</v>
      </c>
      <c r="B18">
        <v>11</v>
      </c>
      <c r="C18">
        <v>1015565.7983406358</v>
      </c>
    </row>
    <row r="19" spans="1:3" x14ac:dyDescent="0.25">
      <c r="A19">
        <v>1</v>
      </c>
      <c r="B19">
        <v>11</v>
      </c>
      <c r="C19">
        <v>26131.354275601338</v>
      </c>
    </row>
    <row r="20" spans="1:3" x14ac:dyDescent="0.25">
      <c r="A20">
        <v>1</v>
      </c>
      <c r="B20">
        <v>11</v>
      </c>
      <c r="C20">
        <v>3280.823443847622</v>
      </c>
    </row>
    <row r="21" spans="1:3" x14ac:dyDescent="0.25">
      <c r="A21">
        <v>1</v>
      </c>
      <c r="B21">
        <v>11</v>
      </c>
      <c r="C21">
        <v>6212.3790042798946</v>
      </c>
    </row>
    <row r="22" spans="1:3" x14ac:dyDescent="0.25">
      <c r="A22">
        <v>1</v>
      </c>
      <c r="B22">
        <v>11</v>
      </c>
      <c r="C22">
        <v>4702.4666939379185</v>
      </c>
    </row>
    <row r="23" spans="1:3" x14ac:dyDescent="0.25">
      <c r="A23">
        <v>1</v>
      </c>
      <c r="B23">
        <v>11</v>
      </c>
      <c r="C23">
        <v>451225.357584532</v>
      </c>
    </row>
    <row r="24" spans="1:3" x14ac:dyDescent="0.25">
      <c r="A24">
        <v>1</v>
      </c>
      <c r="B24">
        <v>11</v>
      </c>
      <c r="C24">
        <v>120905.14026643233</v>
      </c>
    </row>
    <row r="25" spans="1:3" x14ac:dyDescent="0.25">
      <c r="A25">
        <v>1</v>
      </c>
      <c r="B25">
        <v>11</v>
      </c>
      <c r="C25">
        <v>23826.897086826248</v>
      </c>
    </row>
    <row r="26" spans="1:3" x14ac:dyDescent="0.25">
      <c r="A26">
        <v>1</v>
      </c>
      <c r="B26">
        <v>11</v>
      </c>
      <c r="C26">
        <v>9272562.6783769969</v>
      </c>
    </row>
    <row r="27" spans="1:3" x14ac:dyDescent="0.25">
      <c r="A27">
        <v>1</v>
      </c>
      <c r="B27">
        <v>11</v>
      </c>
      <c r="C27">
        <v>426.51575352497059</v>
      </c>
    </row>
    <row r="28" spans="1:3" x14ac:dyDescent="0.25">
      <c r="A28">
        <v>1</v>
      </c>
      <c r="B28">
        <v>11</v>
      </c>
      <c r="C28">
        <v>727.7218513950163</v>
      </c>
    </row>
    <row r="29" spans="1:3" x14ac:dyDescent="0.25">
      <c r="A29">
        <v>1</v>
      </c>
      <c r="B29">
        <v>11</v>
      </c>
      <c r="C29">
        <v>10642.952983098532</v>
      </c>
    </row>
    <row r="30" spans="1:3" x14ac:dyDescent="0.25">
      <c r="A30">
        <v>1</v>
      </c>
      <c r="B30">
        <v>11</v>
      </c>
      <c r="C30">
        <v>17283.415902602694</v>
      </c>
    </row>
    <row r="31" spans="1:3" x14ac:dyDescent="0.25">
      <c r="A31">
        <v>1</v>
      </c>
      <c r="B31">
        <v>11</v>
      </c>
      <c r="C31">
        <v>23458.50351435976</v>
      </c>
    </row>
    <row r="32" spans="1:3" x14ac:dyDescent="0.25">
      <c r="A32">
        <v>1</v>
      </c>
      <c r="B32">
        <v>11</v>
      </c>
      <c r="C32">
        <v>34121.46799997655</v>
      </c>
    </row>
    <row r="33" spans="1:3" x14ac:dyDescent="0.25">
      <c r="A33">
        <v>1</v>
      </c>
      <c r="B33">
        <v>11</v>
      </c>
      <c r="C33">
        <v>68882.712857991151</v>
      </c>
    </row>
    <row r="34" spans="1:3" x14ac:dyDescent="0.25">
      <c r="A34">
        <v>1</v>
      </c>
      <c r="B34">
        <v>11</v>
      </c>
      <c r="C34">
        <v>116435.74374960428</v>
      </c>
    </row>
    <row r="35" spans="1:3" x14ac:dyDescent="0.25">
      <c r="A35">
        <v>1</v>
      </c>
      <c r="B35">
        <v>11</v>
      </c>
      <c r="C35">
        <v>157097.28911049338</v>
      </c>
    </row>
    <row r="36" spans="1:3" x14ac:dyDescent="0.25">
      <c r="A36">
        <v>1</v>
      </c>
      <c r="B36">
        <v>11</v>
      </c>
      <c r="C36">
        <v>234235.9698042511</v>
      </c>
    </row>
    <row r="37" spans="1:3" x14ac:dyDescent="0.25">
      <c r="A37">
        <v>1</v>
      </c>
      <c r="B37">
        <v>11</v>
      </c>
      <c r="C37">
        <v>973330.05176728033</v>
      </c>
    </row>
    <row r="38" spans="1:3" x14ac:dyDescent="0.25">
      <c r="A38">
        <v>1</v>
      </c>
      <c r="B38">
        <v>11</v>
      </c>
      <c r="C38">
        <v>6973751.7252627909</v>
      </c>
    </row>
    <row r="39" spans="1:3" x14ac:dyDescent="0.25">
      <c r="A39">
        <v>1</v>
      </c>
      <c r="B39">
        <v>11</v>
      </c>
      <c r="C39">
        <v>9068441.7779063601</v>
      </c>
    </row>
    <row r="40" spans="1:3" x14ac:dyDescent="0.25">
      <c r="A40">
        <v>1</v>
      </c>
      <c r="B40">
        <v>11</v>
      </c>
      <c r="C40">
        <v>9747442.4789108858</v>
      </c>
    </row>
    <row r="41" spans="1:3" x14ac:dyDescent="0.25">
      <c r="A41">
        <v>1</v>
      </c>
      <c r="B41">
        <v>11</v>
      </c>
      <c r="C41">
        <v>10945350.261859659</v>
      </c>
    </row>
    <row r="42" spans="1:3" x14ac:dyDescent="0.25">
      <c r="A42">
        <v>1</v>
      </c>
      <c r="B42">
        <v>11</v>
      </c>
      <c r="C42">
        <v>10968804.583970774</v>
      </c>
    </row>
    <row r="43" spans="1:3" x14ac:dyDescent="0.25">
      <c r="A43">
        <v>1</v>
      </c>
      <c r="B43">
        <v>11</v>
      </c>
      <c r="C43">
        <v>20671944.492627554</v>
      </c>
    </row>
    <row r="44" spans="1:3" x14ac:dyDescent="0.25">
      <c r="A44">
        <v>1</v>
      </c>
      <c r="B44">
        <v>11</v>
      </c>
      <c r="C44">
        <v>95388.068638533878</v>
      </c>
    </row>
    <row r="45" spans="1:3" x14ac:dyDescent="0.25">
      <c r="A45">
        <v>1</v>
      </c>
      <c r="B45">
        <v>11</v>
      </c>
      <c r="C45">
        <v>1535.7288350588833</v>
      </c>
    </row>
    <row r="46" spans="1:3" x14ac:dyDescent="0.25">
      <c r="A46">
        <v>1</v>
      </c>
      <c r="B46">
        <v>11</v>
      </c>
      <c r="C46">
        <v>1188.0187299185773</v>
      </c>
    </row>
    <row r="47" spans="1:3" x14ac:dyDescent="0.25">
      <c r="A47">
        <v>1</v>
      </c>
      <c r="B47">
        <v>11</v>
      </c>
      <c r="C47">
        <v>699.48661313519995</v>
      </c>
    </row>
    <row r="48" spans="1:3" x14ac:dyDescent="0.25">
      <c r="A48">
        <v>1</v>
      </c>
      <c r="B48">
        <v>11</v>
      </c>
      <c r="C48">
        <v>602.67801405405783</v>
      </c>
    </row>
    <row r="49" spans="1:3" x14ac:dyDescent="0.25">
      <c r="A49">
        <v>1</v>
      </c>
      <c r="B49">
        <v>11</v>
      </c>
      <c r="C49">
        <v>504.5870125220377</v>
      </c>
    </row>
    <row r="50" spans="1:3" x14ac:dyDescent="0.25">
      <c r="A50">
        <v>1</v>
      </c>
      <c r="B50">
        <v>11</v>
      </c>
      <c r="C50">
        <v>914.68893162988468</v>
      </c>
    </row>
    <row r="51" spans="1:3" x14ac:dyDescent="0.25">
      <c r="A51">
        <v>1</v>
      </c>
      <c r="B51">
        <v>11</v>
      </c>
      <c r="C51">
        <v>1.2425041437077407E-2</v>
      </c>
    </row>
    <row r="52" spans="1:3" x14ac:dyDescent="0.25">
      <c r="A52">
        <v>1</v>
      </c>
      <c r="B52">
        <v>11</v>
      </c>
      <c r="C52">
        <v>230.61878035235262</v>
      </c>
    </row>
    <row r="53" spans="1:3" x14ac:dyDescent="0.25">
      <c r="A53">
        <v>1</v>
      </c>
      <c r="B53">
        <v>11</v>
      </c>
      <c r="C53">
        <v>199.88697735314665</v>
      </c>
    </row>
    <row r="54" spans="1:3" x14ac:dyDescent="0.25">
      <c r="A54">
        <v>1</v>
      </c>
      <c r="B54">
        <v>11</v>
      </c>
      <c r="C54">
        <v>433.02393163239634</v>
      </c>
    </row>
    <row r="55" spans="1:3" x14ac:dyDescent="0.25">
      <c r="A55">
        <v>1</v>
      </c>
      <c r="B55">
        <v>11</v>
      </c>
      <c r="C55">
        <v>1.4477900128233209E-2</v>
      </c>
    </row>
    <row r="56" spans="1:3" x14ac:dyDescent="0.25">
      <c r="A56">
        <v>1</v>
      </c>
      <c r="B56">
        <v>11</v>
      </c>
      <c r="C56">
        <v>1587.7835226624993</v>
      </c>
    </row>
    <row r="57" spans="1:3" x14ac:dyDescent="0.25">
      <c r="A57">
        <v>1</v>
      </c>
      <c r="B57">
        <v>11</v>
      </c>
      <c r="C57">
        <v>1445.0650729187437</v>
      </c>
    </row>
    <row r="58" spans="1:3" x14ac:dyDescent="0.25">
      <c r="A58">
        <v>1</v>
      </c>
      <c r="B58">
        <v>11</v>
      </c>
      <c r="C58">
        <v>1067.1979421379244</v>
      </c>
    </row>
    <row r="59" spans="1:3" x14ac:dyDescent="0.25">
      <c r="A59">
        <v>1</v>
      </c>
      <c r="B59">
        <v>11</v>
      </c>
      <c r="C59">
        <v>130021.84580278219</v>
      </c>
    </row>
    <row r="60" spans="1:3" x14ac:dyDescent="0.25">
      <c r="A60">
        <v>1</v>
      </c>
      <c r="B60">
        <v>11</v>
      </c>
      <c r="C60">
        <v>37914.426708498126</v>
      </c>
    </row>
    <row r="61" spans="1:3" x14ac:dyDescent="0.25">
      <c r="A61">
        <v>1</v>
      </c>
      <c r="B61">
        <v>11</v>
      </c>
      <c r="C61">
        <v>36072.843858555563</v>
      </c>
    </row>
    <row r="62" spans="1:3" x14ac:dyDescent="0.25">
      <c r="A62">
        <v>1</v>
      </c>
      <c r="B62">
        <v>11</v>
      </c>
      <c r="C62">
        <v>1093.23019743439</v>
      </c>
    </row>
    <row r="63" spans="1:3" x14ac:dyDescent="0.25">
      <c r="A63">
        <v>1</v>
      </c>
      <c r="B63">
        <v>11</v>
      </c>
      <c r="C63">
        <v>4751.957718205048</v>
      </c>
    </row>
    <row r="64" spans="1:3" x14ac:dyDescent="0.25">
      <c r="A64">
        <v>1</v>
      </c>
      <c r="B64">
        <v>11</v>
      </c>
      <c r="C64">
        <v>1243.5068682331714</v>
      </c>
    </row>
    <row r="65" spans="1:3" x14ac:dyDescent="0.25">
      <c r="A65">
        <v>1</v>
      </c>
      <c r="B65">
        <v>11</v>
      </c>
      <c r="C65">
        <v>18002.945820807534</v>
      </c>
    </row>
    <row r="66" spans="1:3" x14ac:dyDescent="0.25">
      <c r="A66">
        <v>1</v>
      </c>
      <c r="B66">
        <v>11</v>
      </c>
      <c r="C66">
        <v>14961.582262653514</v>
      </c>
    </row>
    <row r="67" spans="1:3" x14ac:dyDescent="0.25">
      <c r="A67">
        <v>1</v>
      </c>
      <c r="B67">
        <v>11</v>
      </c>
      <c r="C67">
        <v>12073.809103953699</v>
      </c>
    </row>
    <row r="68" spans="1:3" x14ac:dyDescent="0.25">
      <c r="A68">
        <v>1</v>
      </c>
      <c r="B68">
        <v>11</v>
      </c>
      <c r="C68">
        <v>1457.6338801763914</v>
      </c>
    </row>
    <row r="69" spans="1:3" x14ac:dyDescent="0.25">
      <c r="A69">
        <v>1</v>
      </c>
      <c r="B69">
        <v>11</v>
      </c>
      <c r="C69">
        <v>931.16475106801693</v>
      </c>
    </row>
    <row r="70" spans="1:3" x14ac:dyDescent="0.25">
      <c r="A70">
        <v>1</v>
      </c>
      <c r="B70">
        <v>11</v>
      </c>
      <c r="C70">
        <v>1.129135857162273E-2</v>
      </c>
    </row>
    <row r="71" spans="1:3" x14ac:dyDescent="0.25">
      <c r="A71">
        <v>1</v>
      </c>
      <c r="B71">
        <v>11</v>
      </c>
      <c r="C71">
        <v>1.239179002213211E-2</v>
      </c>
    </row>
    <row r="72" spans="1:3" x14ac:dyDescent="0.25">
      <c r="A72">
        <v>1</v>
      </c>
      <c r="B72">
        <v>11</v>
      </c>
      <c r="C72">
        <v>3400.7873919525555</v>
      </c>
    </row>
    <row r="73" spans="1:3" x14ac:dyDescent="0.25">
      <c r="A73">
        <v>1</v>
      </c>
      <c r="B73">
        <v>11</v>
      </c>
      <c r="C73">
        <v>79946.241687509973</v>
      </c>
    </row>
    <row r="74" spans="1:3" x14ac:dyDescent="0.25">
      <c r="A74">
        <v>1</v>
      </c>
      <c r="B74">
        <v>11</v>
      </c>
      <c r="C74">
        <v>1323.116314207816</v>
      </c>
    </row>
    <row r="75" spans="1:3" x14ac:dyDescent="0.25">
      <c r="A75">
        <v>1</v>
      </c>
      <c r="B75">
        <v>11</v>
      </c>
      <c r="C75">
        <v>1984.6757293522326</v>
      </c>
    </row>
    <row r="76" spans="1:3" x14ac:dyDescent="0.25">
      <c r="A76">
        <v>1</v>
      </c>
      <c r="B76">
        <v>11</v>
      </c>
      <c r="C76">
        <v>3837.0394275688</v>
      </c>
    </row>
    <row r="77" spans="1:3" x14ac:dyDescent="0.25">
      <c r="A77">
        <v>1</v>
      </c>
      <c r="B77">
        <v>11</v>
      </c>
      <c r="C77">
        <v>4807.9667714553252</v>
      </c>
    </row>
    <row r="78" spans="1:3" x14ac:dyDescent="0.25">
      <c r="A78">
        <v>1</v>
      </c>
      <c r="B78">
        <v>11</v>
      </c>
      <c r="C78">
        <v>5893.6355931144344</v>
      </c>
    </row>
    <row r="79" spans="1:3" x14ac:dyDescent="0.25">
      <c r="A79">
        <v>1</v>
      </c>
      <c r="B79">
        <v>11</v>
      </c>
      <c r="C79">
        <v>6048.7325924550578</v>
      </c>
    </row>
    <row r="80" spans="1:3" x14ac:dyDescent="0.25">
      <c r="A80">
        <v>1</v>
      </c>
      <c r="B80">
        <v>11</v>
      </c>
      <c r="C80">
        <v>6203.8279591029432</v>
      </c>
    </row>
    <row r="81" spans="1:3" x14ac:dyDescent="0.25">
      <c r="A81">
        <v>1</v>
      </c>
      <c r="B81">
        <v>11</v>
      </c>
      <c r="C81">
        <v>6615.5825634195853</v>
      </c>
    </row>
    <row r="82" spans="1:3" x14ac:dyDescent="0.25">
      <c r="A82">
        <v>1</v>
      </c>
      <c r="B82">
        <v>11</v>
      </c>
      <c r="C82">
        <v>17153.585765185482</v>
      </c>
    </row>
    <row r="83" spans="1:3" x14ac:dyDescent="0.25">
      <c r="A83">
        <v>1</v>
      </c>
      <c r="B83">
        <v>11</v>
      </c>
      <c r="C83">
        <v>8099.5942199621895</v>
      </c>
    </row>
    <row r="84" spans="1:3" x14ac:dyDescent="0.25">
      <c r="A84">
        <v>1</v>
      </c>
      <c r="B84">
        <v>11</v>
      </c>
      <c r="C84">
        <v>60746.97348671408</v>
      </c>
    </row>
    <row r="85" spans="1:3" x14ac:dyDescent="0.25">
      <c r="A85">
        <v>1</v>
      </c>
      <c r="B85">
        <v>11</v>
      </c>
      <c r="C85">
        <v>65809.226532996414</v>
      </c>
    </row>
    <row r="86" spans="1:3" x14ac:dyDescent="0.25">
      <c r="A86">
        <v>1</v>
      </c>
      <c r="B86">
        <v>11</v>
      </c>
      <c r="C86">
        <v>258174.66720457774</v>
      </c>
    </row>
    <row r="87" spans="1:3" x14ac:dyDescent="0.25">
      <c r="A87">
        <v>1</v>
      </c>
      <c r="B87">
        <v>11</v>
      </c>
      <c r="C87">
        <v>360938.28718349821</v>
      </c>
    </row>
    <row r="88" spans="1:3" x14ac:dyDescent="0.25">
      <c r="A88">
        <v>1</v>
      </c>
      <c r="B88">
        <v>11</v>
      </c>
      <c r="C88">
        <v>3298.4999315093646</v>
      </c>
    </row>
    <row r="89" spans="1:3" x14ac:dyDescent="0.25">
      <c r="A89">
        <v>1</v>
      </c>
      <c r="B89">
        <v>11</v>
      </c>
      <c r="C89">
        <v>2572.1623435764577</v>
      </c>
    </row>
    <row r="90" spans="1:3" x14ac:dyDescent="0.25">
      <c r="A90">
        <v>1</v>
      </c>
      <c r="B90">
        <v>11</v>
      </c>
      <c r="C90">
        <v>1777.1473001990128</v>
      </c>
    </row>
    <row r="91" spans="1:3" x14ac:dyDescent="0.25">
      <c r="A91">
        <v>1</v>
      </c>
      <c r="B91">
        <v>11</v>
      </c>
      <c r="C91">
        <v>9809.4211196925899</v>
      </c>
    </row>
    <row r="92" spans="1:3" x14ac:dyDescent="0.25">
      <c r="A92">
        <v>1</v>
      </c>
      <c r="B92">
        <v>11</v>
      </c>
      <c r="C92">
        <v>2559.2058604585814</v>
      </c>
    </row>
    <row r="93" spans="1:3" x14ac:dyDescent="0.25">
      <c r="A93">
        <v>1</v>
      </c>
      <c r="B93">
        <v>11</v>
      </c>
      <c r="C93">
        <v>12405.637176096314</v>
      </c>
    </row>
    <row r="94" spans="1:3" x14ac:dyDescent="0.25">
      <c r="A94">
        <v>1</v>
      </c>
      <c r="B94">
        <v>11</v>
      </c>
      <c r="C94">
        <v>9512.4678296103993</v>
      </c>
    </row>
    <row r="95" spans="1:3" x14ac:dyDescent="0.25">
      <c r="A95">
        <v>1</v>
      </c>
      <c r="B95">
        <v>11</v>
      </c>
      <c r="C95">
        <v>61083.702442195528</v>
      </c>
    </row>
    <row r="96" spans="1:3" x14ac:dyDescent="0.25">
      <c r="A96">
        <v>1</v>
      </c>
      <c r="B96">
        <v>11</v>
      </c>
      <c r="C96">
        <v>55670.363599663302</v>
      </c>
    </row>
    <row r="97" spans="1:3" x14ac:dyDescent="0.25">
      <c r="A97">
        <v>1</v>
      </c>
      <c r="B97">
        <v>11</v>
      </c>
      <c r="C97">
        <v>63220.836167324436</v>
      </c>
    </row>
    <row r="98" spans="1:3" x14ac:dyDescent="0.25">
      <c r="A98">
        <v>1</v>
      </c>
      <c r="B98">
        <v>11</v>
      </c>
      <c r="C98">
        <v>15013.719474634472</v>
      </c>
    </row>
    <row r="99" spans="1:3" x14ac:dyDescent="0.25">
      <c r="A99">
        <v>1</v>
      </c>
      <c r="B99">
        <v>11</v>
      </c>
      <c r="C99">
        <v>49688.041244025153</v>
      </c>
    </row>
    <row r="100" spans="1:3" x14ac:dyDescent="0.25">
      <c r="A100">
        <v>1</v>
      </c>
      <c r="B100">
        <v>11</v>
      </c>
      <c r="C100">
        <v>215028.24389974817</v>
      </c>
    </row>
    <row r="101" spans="1:3" x14ac:dyDescent="0.25">
      <c r="A101">
        <v>1</v>
      </c>
      <c r="B101">
        <v>11</v>
      </c>
      <c r="C101">
        <v>37223.464178582988</v>
      </c>
    </row>
    <row r="102" spans="1:3" x14ac:dyDescent="0.25">
      <c r="A102">
        <v>1</v>
      </c>
      <c r="B102">
        <v>11</v>
      </c>
      <c r="C102">
        <v>29362.496969482938</v>
      </c>
    </row>
    <row r="103" spans="1:3" x14ac:dyDescent="0.25">
      <c r="A103">
        <v>1</v>
      </c>
      <c r="B103">
        <v>11</v>
      </c>
      <c r="C103">
        <v>734103.06298754702</v>
      </c>
    </row>
    <row r="104" spans="1:3" x14ac:dyDescent="0.25">
      <c r="A104">
        <v>1</v>
      </c>
      <c r="B104">
        <v>11</v>
      </c>
      <c r="C104">
        <v>693633.42456730362</v>
      </c>
    </row>
    <row r="105" spans="1:3" x14ac:dyDescent="0.25">
      <c r="A105">
        <v>1</v>
      </c>
      <c r="B105">
        <v>11</v>
      </c>
      <c r="C105">
        <v>931927.82613593002</v>
      </c>
    </row>
    <row r="106" spans="1:3" x14ac:dyDescent="0.25">
      <c r="A106">
        <v>1</v>
      </c>
      <c r="B106">
        <v>11</v>
      </c>
      <c r="C106">
        <v>582613.82115871157</v>
      </c>
    </row>
    <row r="107" spans="1:3" x14ac:dyDescent="0.25">
      <c r="A107">
        <v>1</v>
      </c>
      <c r="B107">
        <v>11</v>
      </c>
      <c r="C107">
        <v>743307.9543663197</v>
      </c>
    </row>
    <row r="108" spans="1:3" x14ac:dyDescent="0.25">
      <c r="A108">
        <v>1</v>
      </c>
      <c r="B108">
        <v>11</v>
      </c>
      <c r="C108">
        <v>593120.74929184944</v>
      </c>
    </row>
    <row r="109" spans="1:3" x14ac:dyDescent="0.25">
      <c r="A109">
        <v>1</v>
      </c>
      <c r="B109">
        <v>11</v>
      </c>
      <c r="C109">
        <v>899998.9042611334</v>
      </c>
    </row>
    <row r="110" spans="1:3" x14ac:dyDescent="0.25">
      <c r="A110">
        <v>1</v>
      </c>
      <c r="B110">
        <v>11</v>
      </c>
      <c r="C110">
        <v>897692.24354078074</v>
      </c>
    </row>
    <row r="111" spans="1:3" x14ac:dyDescent="0.25">
      <c r="A111">
        <v>1</v>
      </c>
      <c r="B111">
        <v>11</v>
      </c>
      <c r="C111">
        <v>1571345.5522611374</v>
      </c>
    </row>
    <row r="112" spans="1:3" x14ac:dyDescent="0.25">
      <c r="A112">
        <v>1</v>
      </c>
      <c r="B112">
        <v>11</v>
      </c>
      <c r="C112">
        <v>1487662.5867437741</v>
      </c>
    </row>
    <row r="113" spans="1:3" x14ac:dyDescent="0.25">
      <c r="A113">
        <v>1</v>
      </c>
      <c r="B113">
        <v>11</v>
      </c>
      <c r="C113">
        <v>1129656.9501957525</v>
      </c>
    </row>
    <row r="114" spans="1:3" x14ac:dyDescent="0.25">
      <c r="A114">
        <v>1</v>
      </c>
      <c r="B114">
        <v>11</v>
      </c>
      <c r="C114">
        <v>561126.42493989214</v>
      </c>
    </row>
    <row r="115" spans="1:3" x14ac:dyDescent="0.25">
      <c r="A115">
        <v>1</v>
      </c>
      <c r="B115">
        <v>11</v>
      </c>
      <c r="C115">
        <v>385939.64972950454</v>
      </c>
    </row>
    <row r="116" spans="1:3" x14ac:dyDescent="0.25">
      <c r="A116">
        <v>1</v>
      </c>
      <c r="B116">
        <v>11</v>
      </c>
      <c r="C116">
        <v>1506010.3002909375</v>
      </c>
    </row>
    <row r="117" spans="1:3" x14ac:dyDescent="0.25">
      <c r="A117">
        <v>1</v>
      </c>
      <c r="B117">
        <v>11</v>
      </c>
      <c r="C117">
        <v>2163914.1532415878</v>
      </c>
    </row>
    <row r="118" spans="1:3" x14ac:dyDescent="0.25">
      <c r="A118">
        <v>1</v>
      </c>
      <c r="B118">
        <v>11</v>
      </c>
      <c r="C118">
        <v>2017331.822549049</v>
      </c>
    </row>
    <row r="119" spans="1:3" x14ac:dyDescent="0.25">
      <c r="A119">
        <v>1</v>
      </c>
      <c r="B119">
        <v>11</v>
      </c>
      <c r="C119">
        <v>3146195.4051773665</v>
      </c>
    </row>
    <row r="120" spans="1:3" x14ac:dyDescent="0.25">
      <c r="A120">
        <v>1</v>
      </c>
      <c r="B120">
        <v>11</v>
      </c>
      <c r="C120">
        <v>4964493.9605956366</v>
      </c>
    </row>
    <row r="121" spans="1:3" x14ac:dyDescent="0.25">
      <c r="A121">
        <v>1</v>
      </c>
      <c r="B121">
        <v>11</v>
      </c>
      <c r="C121">
        <v>5822599.0056225415</v>
      </c>
    </row>
    <row r="122" spans="1:3" x14ac:dyDescent="0.25">
      <c r="A122">
        <v>1</v>
      </c>
      <c r="B122">
        <v>11</v>
      </c>
      <c r="C122">
        <v>7673967.1424198933</v>
      </c>
    </row>
    <row r="123" spans="1:3" x14ac:dyDescent="0.25">
      <c r="A123">
        <v>1</v>
      </c>
      <c r="B123">
        <v>11</v>
      </c>
      <c r="C123">
        <v>4365946.4234443009</v>
      </c>
    </row>
    <row r="124" spans="1:3" x14ac:dyDescent="0.25">
      <c r="A124">
        <v>2</v>
      </c>
      <c r="B124">
        <v>11</v>
      </c>
      <c r="C124">
        <v>792.2970193085481</v>
      </c>
    </row>
    <row r="125" spans="1:3" x14ac:dyDescent="0.25">
      <c r="A125">
        <v>2</v>
      </c>
      <c r="B125">
        <v>11</v>
      </c>
      <c r="C125">
        <v>1380.0437628293109</v>
      </c>
    </row>
    <row r="126" spans="1:3" x14ac:dyDescent="0.25">
      <c r="A126">
        <v>2</v>
      </c>
      <c r="B126">
        <v>11</v>
      </c>
      <c r="C126">
        <v>5392.3074848918523</v>
      </c>
    </row>
    <row r="127" spans="1:3" x14ac:dyDescent="0.25">
      <c r="A127">
        <v>2</v>
      </c>
      <c r="B127">
        <v>11</v>
      </c>
      <c r="C127">
        <v>10458.960353057337</v>
      </c>
    </row>
    <row r="128" spans="1:3" x14ac:dyDescent="0.25">
      <c r="A128">
        <v>2</v>
      </c>
      <c r="B128">
        <v>11</v>
      </c>
      <c r="C128">
        <v>10945.895051764164</v>
      </c>
    </row>
    <row r="129" spans="1:3" x14ac:dyDescent="0.25">
      <c r="A129">
        <v>2</v>
      </c>
      <c r="B129">
        <v>11</v>
      </c>
      <c r="C129">
        <v>718543.70273716934</v>
      </c>
    </row>
    <row r="130" spans="1:3" x14ac:dyDescent="0.25">
      <c r="A130">
        <v>2</v>
      </c>
      <c r="B130">
        <v>11</v>
      </c>
      <c r="C130">
        <v>38043.898031586607</v>
      </c>
    </row>
    <row r="131" spans="1:3" x14ac:dyDescent="0.25">
      <c r="A131">
        <v>2</v>
      </c>
      <c r="B131">
        <v>11</v>
      </c>
      <c r="C131">
        <v>1974977.637021634</v>
      </c>
    </row>
    <row r="132" spans="1:3" x14ac:dyDescent="0.25">
      <c r="A132">
        <v>2</v>
      </c>
      <c r="B132">
        <v>11</v>
      </c>
      <c r="C132">
        <v>579101.77678826696</v>
      </c>
    </row>
    <row r="133" spans="1:3" x14ac:dyDescent="0.25">
      <c r="A133">
        <v>2</v>
      </c>
      <c r="B133">
        <v>11</v>
      </c>
      <c r="C133">
        <v>5348447.7427644599</v>
      </c>
    </row>
    <row r="134" spans="1:3" x14ac:dyDescent="0.25">
      <c r="A134">
        <v>2</v>
      </c>
      <c r="B134">
        <v>11</v>
      </c>
      <c r="C134">
        <v>3906959.2221160652</v>
      </c>
    </row>
    <row r="135" spans="1:3" x14ac:dyDescent="0.25">
      <c r="A135">
        <v>2</v>
      </c>
      <c r="B135">
        <v>11</v>
      </c>
      <c r="C135">
        <v>5540619.4040255751</v>
      </c>
    </row>
    <row r="136" spans="1:3" x14ac:dyDescent="0.25">
      <c r="A136">
        <v>2</v>
      </c>
      <c r="B136">
        <v>11</v>
      </c>
      <c r="C136">
        <v>11673585.422476958</v>
      </c>
    </row>
    <row r="137" spans="1:3" x14ac:dyDescent="0.25">
      <c r="A137">
        <v>2</v>
      </c>
      <c r="B137">
        <v>11</v>
      </c>
      <c r="C137">
        <v>8933304.1546680331</v>
      </c>
    </row>
    <row r="138" spans="1:3" x14ac:dyDescent="0.25">
      <c r="A138">
        <v>2</v>
      </c>
      <c r="B138">
        <v>11</v>
      </c>
      <c r="C138">
        <v>6406972.8964119442</v>
      </c>
    </row>
    <row r="139" spans="1:3" x14ac:dyDescent="0.25">
      <c r="A139">
        <v>2</v>
      </c>
      <c r="B139">
        <v>11</v>
      </c>
      <c r="C139">
        <v>7037.5321445924783</v>
      </c>
    </row>
    <row r="140" spans="1:3" x14ac:dyDescent="0.25">
      <c r="A140">
        <v>2</v>
      </c>
      <c r="B140">
        <v>11</v>
      </c>
      <c r="C140">
        <v>11942.506311644702</v>
      </c>
    </row>
    <row r="141" spans="1:3" x14ac:dyDescent="0.25">
      <c r="A141">
        <v>2</v>
      </c>
      <c r="B141">
        <v>11</v>
      </c>
      <c r="C141">
        <v>48836.350140845076</v>
      </c>
    </row>
    <row r="142" spans="1:3" x14ac:dyDescent="0.25">
      <c r="A142">
        <v>2</v>
      </c>
      <c r="B142">
        <v>11</v>
      </c>
      <c r="C142">
        <v>60458.972722105238</v>
      </c>
    </row>
    <row r="143" spans="1:3" x14ac:dyDescent="0.25">
      <c r="A143">
        <v>2</v>
      </c>
      <c r="B143">
        <v>11</v>
      </c>
      <c r="C143">
        <v>62591.560606150786</v>
      </c>
    </row>
    <row r="144" spans="1:3" x14ac:dyDescent="0.25">
      <c r="A144">
        <v>2</v>
      </c>
      <c r="B144">
        <v>11</v>
      </c>
      <c r="C144">
        <v>547009.8198831348</v>
      </c>
    </row>
    <row r="145" spans="1:3" x14ac:dyDescent="0.25">
      <c r="A145">
        <v>2</v>
      </c>
      <c r="B145">
        <v>11</v>
      </c>
      <c r="C145">
        <v>6721481.3115336858</v>
      </c>
    </row>
    <row r="146" spans="1:3" x14ac:dyDescent="0.25">
      <c r="A146">
        <v>2</v>
      </c>
      <c r="B146">
        <v>11</v>
      </c>
      <c r="C146">
        <v>7826794.104370648</v>
      </c>
    </row>
    <row r="147" spans="1:3" x14ac:dyDescent="0.25">
      <c r="A147">
        <v>2</v>
      </c>
      <c r="B147">
        <v>11</v>
      </c>
      <c r="C147">
        <v>9538.7866546200767</v>
      </c>
    </row>
    <row r="148" spans="1:3" x14ac:dyDescent="0.25">
      <c r="A148">
        <v>2</v>
      </c>
      <c r="B148">
        <v>11</v>
      </c>
      <c r="C148">
        <v>18123.713181381449</v>
      </c>
    </row>
    <row r="149" spans="1:3" x14ac:dyDescent="0.25">
      <c r="A149">
        <v>2</v>
      </c>
      <c r="B149">
        <v>11</v>
      </c>
      <c r="C149">
        <v>57232.829546724788</v>
      </c>
    </row>
    <row r="150" spans="1:3" x14ac:dyDescent="0.25">
      <c r="A150">
        <v>2</v>
      </c>
      <c r="B150">
        <v>11</v>
      </c>
      <c r="C150">
        <v>99203.599178068849</v>
      </c>
    </row>
    <row r="151" spans="1:3" x14ac:dyDescent="0.25">
      <c r="A151">
        <v>2</v>
      </c>
      <c r="B151">
        <v>11</v>
      </c>
      <c r="C151">
        <v>152620.9210264424</v>
      </c>
    </row>
    <row r="152" spans="1:3" x14ac:dyDescent="0.25">
      <c r="A152">
        <v>2</v>
      </c>
      <c r="B152">
        <v>11</v>
      </c>
      <c r="C152">
        <v>267086.63061652373</v>
      </c>
    </row>
    <row r="153" spans="1:3" x14ac:dyDescent="0.25">
      <c r="A153">
        <v>2</v>
      </c>
      <c r="B153">
        <v>11</v>
      </c>
      <c r="C153">
        <v>55.089283588130165</v>
      </c>
    </row>
    <row r="154" spans="1:3" x14ac:dyDescent="0.25">
      <c r="A154">
        <v>2</v>
      </c>
      <c r="B154">
        <v>11</v>
      </c>
      <c r="C154">
        <v>338.83395346967365</v>
      </c>
    </row>
    <row r="155" spans="1:3" x14ac:dyDescent="0.25">
      <c r="A155">
        <v>2</v>
      </c>
      <c r="B155">
        <v>11</v>
      </c>
      <c r="C155">
        <v>1.0495293433893948E-2</v>
      </c>
    </row>
    <row r="156" spans="1:3" x14ac:dyDescent="0.25">
      <c r="A156">
        <v>2</v>
      </c>
      <c r="B156">
        <v>11</v>
      </c>
      <c r="C156">
        <v>246.73460732436044</v>
      </c>
    </row>
    <row r="157" spans="1:3" x14ac:dyDescent="0.25">
      <c r="A157">
        <v>2</v>
      </c>
      <c r="B157">
        <v>11</v>
      </c>
      <c r="C157">
        <v>1.8708012248617401E-2</v>
      </c>
    </row>
    <row r="158" spans="1:3" x14ac:dyDescent="0.25">
      <c r="A158">
        <v>2</v>
      </c>
      <c r="B158">
        <v>11</v>
      </c>
      <c r="C158">
        <v>330.39872659929546</v>
      </c>
    </row>
    <row r="159" spans="1:3" x14ac:dyDescent="0.25">
      <c r="A159">
        <v>2</v>
      </c>
      <c r="B159">
        <v>11</v>
      </c>
      <c r="C159">
        <v>2.7990690996373493E-2</v>
      </c>
    </row>
    <row r="160" spans="1:3" x14ac:dyDescent="0.25">
      <c r="A160">
        <v>2</v>
      </c>
      <c r="B160">
        <v>11</v>
      </c>
      <c r="C160">
        <v>1.891016652698882E-2</v>
      </c>
    </row>
    <row r="161" spans="1:3" x14ac:dyDescent="0.25">
      <c r="A161">
        <v>2</v>
      </c>
      <c r="B161">
        <v>11</v>
      </c>
      <c r="C161">
        <v>2.0773440124486665E-2</v>
      </c>
    </row>
    <row r="162" spans="1:3" x14ac:dyDescent="0.25">
      <c r="A162">
        <v>2</v>
      </c>
      <c r="B162">
        <v>11</v>
      </c>
      <c r="C162">
        <v>2.4693834570380237E-2</v>
      </c>
    </row>
    <row r="163" spans="1:3" x14ac:dyDescent="0.25">
      <c r="A163">
        <v>2</v>
      </c>
      <c r="B163">
        <v>11</v>
      </c>
      <c r="C163">
        <v>840.95395997208357</v>
      </c>
    </row>
    <row r="164" spans="1:3" x14ac:dyDescent="0.25">
      <c r="A164">
        <v>2</v>
      </c>
      <c r="B164">
        <v>11</v>
      </c>
      <c r="C164">
        <v>1.9174337152307708E-2</v>
      </c>
    </row>
    <row r="165" spans="1:3" x14ac:dyDescent="0.25">
      <c r="A165">
        <v>2</v>
      </c>
      <c r="B165">
        <v>11</v>
      </c>
      <c r="C165">
        <v>620.37709539998502</v>
      </c>
    </row>
    <row r="166" spans="1:3" x14ac:dyDescent="0.25">
      <c r="A166">
        <v>2</v>
      </c>
      <c r="B166">
        <v>11</v>
      </c>
      <c r="C166">
        <v>1395.8596317384372</v>
      </c>
    </row>
    <row r="167" spans="1:3" x14ac:dyDescent="0.25">
      <c r="A167">
        <v>2</v>
      </c>
      <c r="B167">
        <v>11</v>
      </c>
      <c r="C167">
        <v>1852.3613942949742</v>
      </c>
    </row>
    <row r="168" spans="1:3" x14ac:dyDescent="0.25">
      <c r="A168">
        <v>2</v>
      </c>
      <c r="B168">
        <v>11</v>
      </c>
      <c r="C168">
        <v>3969.3512834837961</v>
      </c>
    </row>
    <row r="169" spans="1:3" x14ac:dyDescent="0.25">
      <c r="A169">
        <v>2</v>
      </c>
      <c r="B169">
        <v>11</v>
      </c>
      <c r="C169">
        <v>13098.862022349025</v>
      </c>
    </row>
    <row r="170" spans="1:3" x14ac:dyDescent="0.25">
      <c r="A170">
        <v>2</v>
      </c>
      <c r="B170">
        <v>11</v>
      </c>
      <c r="C170">
        <v>270830.28844622488</v>
      </c>
    </row>
    <row r="171" spans="1:3" x14ac:dyDescent="0.25">
      <c r="A171">
        <v>2</v>
      </c>
      <c r="B171">
        <v>11</v>
      </c>
      <c r="C171">
        <v>340942.42953953269</v>
      </c>
    </row>
    <row r="172" spans="1:3" x14ac:dyDescent="0.25">
      <c r="A172">
        <v>2</v>
      </c>
      <c r="B172">
        <v>11</v>
      </c>
      <c r="C172">
        <v>461423.94287595741</v>
      </c>
    </row>
    <row r="173" spans="1:3" x14ac:dyDescent="0.25">
      <c r="A173">
        <v>2</v>
      </c>
      <c r="B173">
        <v>11</v>
      </c>
      <c r="C173">
        <v>750984.55072302534</v>
      </c>
    </row>
    <row r="174" spans="1:3" x14ac:dyDescent="0.25">
      <c r="A174">
        <v>2</v>
      </c>
      <c r="B174">
        <v>11</v>
      </c>
      <c r="C174">
        <v>898295.97678557085</v>
      </c>
    </row>
    <row r="175" spans="1:3" x14ac:dyDescent="0.25">
      <c r="A175">
        <v>2</v>
      </c>
      <c r="B175">
        <v>11</v>
      </c>
      <c r="C175">
        <v>19140.134244893958</v>
      </c>
    </row>
    <row r="176" spans="1:3" x14ac:dyDescent="0.25">
      <c r="A176">
        <v>2</v>
      </c>
      <c r="B176">
        <v>11</v>
      </c>
      <c r="C176">
        <v>16237.484144692606</v>
      </c>
    </row>
    <row r="177" spans="1:3" x14ac:dyDescent="0.25">
      <c r="A177">
        <v>2</v>
      </c>
      <c r="B177">
        <v>11</v>
      </c>
      <c r="C177">
        <v>19678.978214102404</v>
      </c>
    </row>
    <row r="178" spans="1:3" x14ac:dyDescent="0.25">
      <c r="A178">
        <v>2</v>
      </c>
      <c r="B178">
        <v>11</v>
      </c>
      <c r="C178">
        <v>27019.30471134973</v>
      </c>
    </row>
    <row r="179" spans="1:3" x14ac:dyDescent="0.25">
      <c r="A179">
        <v>2</v>
      </c>
      <c r="B179">
        <v>11</v>
      </c>
      <c r="C179">
        <v>64073.254035117003</v>
      </c>
    </row>
    <row r="180" spans="1:3" x14ac:dyDescent="0.25">
      <c r="A180">
        <v>2</v>
      </c>
      <c r="B180">
        <v>11</v>
      </c>
      <c r="C180">
        <v>62761.435421249844</v>
      </c>
    </row>
    <row r="181" spans="1:3" x14ac:dyDescent="0.25">
      <c r="A181">
        <v>2</v>
      </c>
      <c r="B181">
        <v>11</v>
      </c>
      <c r="C181">
        <v>86968.305155681141</v>
      </c>
    </row>
    <row r="182" spans="1:3" x14ac:dyDescent="0.25">
      <c r="A182">
        <v>2</v>
      </c>
      <c r="B182">
        <v>11</v>
      </c>
      <c r="C182">
        <v>76033.946657507535</v>
      </c>
    </row>
    <row r="183" spans="1:3" x14ac:dyDescent="0.25">
      <c r="A183">
        <v>2</v>
      </c>
      <c r="B183">
        <v>11</v>
      </c>
      <c r="C183">
        <v>146609.59426606153</v>
      </c>
    </row>
    <row r="184" spans="1:3" x14ac:dyDescent="0.25">
      <c r="A184">
        <v>2</v>
      </c>
      <c r="B184">
        <v>11</v>
      </c>
      <c r="C184">
        <v>129101.90822297029</v>
      </c>
    </row>
    <row r="185" spans="1:3" x14ac:dyDescent="0.25">
      <c r="A185">
        <v>2</v>
      </c>
      <c r="B185">
        <v>11</v>
      </c>
      <c r="C185">
        <v>145657.32614364717</v>
      </c>
    </row>
    <row r="186" spans="1:3" x14ac:dyDescent="0.25">
      <c r="A186">
        <v>2</v>
      </c>
      <c r="B186">
        <v>11</v>
      </c>
      <c r="C186">
        <v>145299.76218178138</v>
      </c>
    </row>
    <row r="187" spans="1:3" x14ac:dyDescent="0.25">
      <c r="A187">
        <v>2</v>
      </c>
      <c r="B187">
        <v>11</v>
      </c>
      <c r="C187">
        <v>119168.39795750429</v>
      </c>
    </row>
    <row r="188" spans="1:3" x14ac:dyDescent="0.25">
      <c r="A188">
        <v>2</v>
      </c>
      <c r="B188">
        <v>11</v>
      </c>
      <c r="C188">
        <v>143636.52854604527</v>
      </c>
    </row>
    <row r="189" spans="1:3" x14ac:dyDescent="0.25">
      <c r="A189">
        <v>2</v>
      </c>
      <c r="B189">
        <v>11</v>
      </c>
      <c r="C189">
        <v>408390.52355023916</v>
      </c>
    </row>
    <row r="190" spans="1:3" x14ac:dyDescent="0.25">
      <c r="A190">
        <v>2</v>
      </c>
      <c r="B190">
        <v>11</v>
      </c>
      <c r="C190">
        <v>381791.7441609879</v>
      </c>
    </row>
    <row r="191" spans="1:3" x14ac:dyDescent="0.25">
      <c r="A191">
        <v>2</v>
      </c>
      <c r="B191">
        <v>11</v>
      </c>
      <c r="C191">
        <v>649567.6340417515</v>
      </c>
    </row>
    <row r="192" spans="1:3" x14ac:dyDescent="0.25">
      <c r="A192">
        <v>2</v>
      </c>
      <c r="B192">
        <v>11</v>
      </c>
      <c r="C192">
        <v>624441.50524551631</v>
      </c>
    </row>
    <row r="193" spans="1:3" x14ac:dyDescent="0.25">
      <c r="A193">
        <v>2</v>
      </c>
      <c r="B193">
        <v>11</v>
      </c>
      <c r="C193">
        <v>618227.31364470406</v>
      </c>
    </row>
    <row r="194" spans="1:3" x14ac:dyDescent="0.25">
      <c r="A194">
        <v>2</v>
      </c>
      <c r="B194">
        <v>11</v>
      </c>
      <c r="C194">
        <v>993782.48574067175</v>
      </c>
    </row>
    <row r="195" spans="1:3" x14ac:dyDescent="0.25">
      <c r="A195">
        <v>2</v>
      </c>
      <c r="B195">
        <v>11</v>
      </c>
      <c r="C195">
        <v>414778.73515663634</v>
      </c>
    </row>
    <row r="196" spans="1:3" x14ac:dyDescent="0.25">
      <c r="A196">
        <v>2</v>
      </c>
      <c r="B196">
        <v>11</v>
      </c>
      <c r="C196">
        <v>646388.00282601349</v>
      </c>
    </row>
    <row r="197" spans="1:3" x14ac:dyDescent="0.25">
      <c r="A197">
        <v>2</v>
      </c>
      <c r="B197">
        <v>11</v>
      </c>
      <c r="C197">
        <v>339096.19425326044</v>
      </c>
    </row>
    <row r="198" spans="1:3" x14ac:dyDescent="0.25">
      <c r="A198">
        <v>2</v>
      </c>
      <c r="B198">
        <v>11</v>
      </c>
      <c r="C198">
        <v>394912.26307974139</v>
      </c>
    </row>
    <row r="199" spans="1:3" x14ac:dyDescent="0.25">
      <c r="A199">
        <v>2</v>
      </c>
      <c r="B199">
        <v>11</v>
      </c>
      <c r="C199">
        <v>1475527.6551697901</v>
      </c>
    </row>
    <row r="200" spans="1:3" x14ac:dyDescent="0.25">
      <c r="A200">
        <v>2</v>
      </c>
      <c r="B200">
        <v>11</v>
      </c>
      <c r="C200">
        <v>1871373.6395920173</v>
      </c>
    </row>
    <row r="201" spans="1:3" x14ac:dyDescent="0.25">
      <c r="A201">
        <v>2</v>
      </c>
      <c r="B201">
        <v>11</v>
      </c>
      <c r="C201">
        <v>4260768.9436687827</v>
      </c>
    </row>
    <row r="202" spans="1:3" x14ac:dyDescent="0.25">
      <c r="A202">
        <v>2</v>
      </c>
      <c r="B202">
        <v>11</v>
      </c>
      <c r="C202">
        <v>10600074.987091905</v>
      </c>
    </row>
    <row r="203" spans="1:3" x14ac:dyDescent="0.25">
      <c r="A203">
        <v>3</v>
      </c>
      <c r="B203">
        <v>9</v>
      </c>
      <c r="C203">
        <v>6075.0633193486956</v>
      </c>
    </row>
    <row r="204" spans="1:3" x14ac:dyDescent="0.25">
      <c r="A204">
        <v>3</v>
      </c>
      <c r="B204">
        <v>9</v>
      </c>
      <c r="C204">
        <v>7121.2457516356617</v>
      </c>
    </row>
    <row r="205" spans="1:3" x14ac:dyDescent="0.25">
      <c r="A205">
        <v>3</v>
      </c>
      <c r="B205">
        <v>9</v>
      </c>
      <c r="C205">
        <v>10125.191336307114</v>
      </c>
    </row>
    <row r="206" spans="1:3" x14ac:dyDescent="0.25">
      <c r="A206">
        <v>3</v>
      </c>
      <c r="B206">
        <v>9</v>
      </c>
      <c r="C206">
        <v>11077.493720504601</v>
      </c>
    </row>
    <row r="207" spans="1:3" x14ac:dyDescent="0.25">
      <c r="A207">
        <v>3</v>
      </c>
      <c r="B207">
        <v>2</v>
      </c>
      <c r="C207">
        <v>14850.304730401867</v>
      </c>
    </row>
    <row r="208" spans="1:3" x14ac:dyDescent="0.25">
      <c r="A208">
        <v>3</v>
      </c>
      <c r="B208">
        <v>9</v>
      </c>
      <c r="C208">
        <v>15033.743624883602</v>
      </c>
    </row>
    <row r="209" spans="1:3" x14ac:dyDescent="0.25">
      <c r="A209">
        <v>3</v>
      </c>
      <c r="B209">
        <v>2</v>
      </c>
      <c r="C209">
        <v>20250.352339581339</v>
      </c>
    </row>
    <row r="210" spans="1:3" x14ac:dyDescent="0.25">
      <c r="A210">
        <v>3</v>
      </c>
      <c r="B210">
        <v>9</v>
      </c>
      <c r="C210">
        <v>32400.618855533325</v>
      </c>
    </row>
    <row r="211" spans="1:3" x14ac:dyDescent="0.25">
      <c r="A211">
        <v>3</v>
      </c>
      <c r="B211">
        <v>2</v>
      </c>
      <c r="C211">
        <v>33750.622802925849</v>
      </c>
    </row>
    <row r="212" spans="1:3" x14ac:dyDescent="0.25">
      <c r="A212">
        <v>3</v>
      </c>
      <c r="B212">
        <v>9</v>
      </c>
      <c r="C212">
        <v>34425.654249451487</v>
      </c>
    </row>
    <row r="213" spans="1:3" x14ac:dyDescent="0.25">
      <c r="A213">
        <v>3</v>
      </c>
      <c r="B213">
        <v>9</v>
      </c>
      <c r="C213">
        <v>44550.67879804851</v>
      </c>
    </row>
    <row r="214" spans="1:3" x14ac:dyDescent="0.25">
      <c r="A214">
        <v>3</v>
      </c>
      <c r="B214">
        <v>9</v>
      </c>
      <c r="C214">
        <v>50625.952074573404</v>
      </c>
    </row>
    <row r="215" spans="1:3" x14ac:dyDescent="0.25">
      <c r="A215">
        <v>3</v>
      </c>
      <c r="B215">
        <v>9</v>
      </c>
      <c r="C215">
        <v>59423.571322689357</v>
      </c>
    </row>
    <row r="216" spans="1:3" x14ac:dyDescent="0.25">
      <c r="A216">
        <v>3</v>
      </c>
      <c r="B216">
        <v>9</v>
      </c>
      <c r="C216">
        <v>14948.765394845719</v>
      </c>
    </row>
    <row r="217" spans="1:3" x14ac:dyDescent="0.25">
      <c r="A217">
        <v>3</v>
      </c>
      <c r="B217">
        <v>9</v>
      </c>
      <c r="C217">
        <v>60751.170372564142</v>
      </c>
    </row>
    <row r="218" spans="1:3" x14ac:dyDescent="0.25">
      <c r="A218">
        <v>3</v>
      </c>
      <c r="B218">
        <v>9</v>
      </c>
      <c r="C218">
        <v>65330.755871204106</v>
      </c>
    </row>
    <row r="219" spans="1:3" x14ac:dyDescent="0.25">
      <c r="A219">
        <v>3</v>
      </c>
      <c r="B219">
        <v>9</v>
      </c>
      <c r="C219">
        <v>76815.824569273609</v>
      </c>
    </row>
    <row r="220" spans="1:3" x14ac:dyDescent="0.25">
      <c r="A220">
        <v>3</v>
      </c>
      <c r="B220">
        <v>9</v>
      </c>
      <c r="C220">
        <v>76276.471604693768</v>
      </c>
    </row>
    <row r="221" spans="1:3" x14ac:dyDescent="0.25">
      <c r="A221">
        <v>3</v>
      </c>
      <c r="B221">
        <v>9</v>
      </c>
      <c r="C221">
        <v>1429.0436483635585</v>
      </c>
    </row>
    <row r="222" spans="1:3" x14ac:dyDescent="0.25">
      <c r="A222">
        <v>3</v>
      </c>
      <c r="B222">
        <v>9</v>
      </c>
      <c r="C222">
        <v>1967.7776865426745</v>
      </c>
    </row>
    <row r="223" spans="1:3" x14ac:dyDescent="0.25">
      <c r="A223">
        <v>3</v>
      </c>
      <c r="B223">
        <v>9</v>
      </c>
      <c r="C223">
        <v>24097.908823363861</v>
      </c>
    </row>
    <row r="224" spans="1:3" x14ac:dyDescent="0.25">
      <c r="A224">
        <v>3</v>
      </c>
      <c r="B224">
        <v>9</v>
      </c>
      <c r="C224">
        <v>23832.885857193651</v>
      </c>
    </row>
    <row r="225" spans="1:3" x14ac:dyDescent="0.25">
      <c r="A225">
        <v>3</v>
      </c>
      <c r="B225">
        <v>9</v>
      </c>
      <c r="C225">
        <v>17578.585800483172</v>
      </c>
    </row>
    <row r="226" spans="1:3" x14ac:dyDescent="0.25">
      <c r="A226">
        <v>3</v>
      </c>
      <c r="B226">
        <v>9</v>
      </c>
      <c r="C226">
        <v>5222.3291413950546</v>
      </c>
    </row>
    <row r="227" spans="1:3" x14ac:dyDescent="0.25">
      <c r="A227">
        <v>3</v>
      </c>
      <c r="B227">
        <v>2</v>
      </c>
      <c r="C227">
        <v>332969.08257035015</v>
      </c>
    </row>
    <row r="228" spans="1:3" x14ac:dyDescent="0.25">
      <c r="A228">
        <v>3</v>
      </c>
      <c r="B228">
        <v>9</v>
      </c>
      <c r="C228">
        <v>19715.981341999817</v>
      </c>
    </row>
    <row r="229" spans="1:3" x14ac:dyDescent="0.25">
      <c r="A229">
        <v>3</v>
      </c>
      <c r="B229">
        <v>9</v>
      </c>
      <c r="C229">
        <v>255577.5741248476</v>
      </c>
    </row>
    <row r="230" spans="1:3" x14ac:dyDescent="0.25">
      <c r="A230">
        <v>3</v>
      </c>
      <c r="B230">
        <v>9</v>
      </c>
      <c r="C230">
        <v>599175.6361528358</v>
      </c>
    </row>
    <row r="231" spans="1:3" x14ac:dyDescent="0.25">
      <c r="A231">
        <v>3</v>
      </c>
      <c r="B231">
        <v>9</v>
      </c>
      <c r="C231">
        <v>5587454.0213354202</v>
      </c>
    </row>
    <row r="232" spans="1:3" x14ac:dyDescent="0.25">
      <c r="A232">
        <v>3</v>
      </c>
      <c r="B232">
        <v>2</v>
      </c>
      <c r="C232">
        <v>81375.30080699001</v>
      </c>
    </row>
    <row r="233" spans="1:3" x14ac:dyDescent="0.25">
      <c r="A233">
        <v>3</v>
      </c>
      <c r="B233">
        <v>9</v>
      </c>
      <c r="C233">
        <v>47994.567673177262</v>
      </c>
    </row>
    <row r="234" spans="1:3" x14ac:dyDescent="0.25">
      <c r="A234">
        <v>3</v>
      </c>
      <c r="B234">
        <v>9</v>
      </c>
      <c r="C234">
        <v>42858.371942785932</v>
      </c>
    </row>
    <row r="235" spans="1:3" x14ac:dyDescent="0.25">
      <c r="A235">
        <v>3</v>
      </c>
      <c r="B235">
        <v>9</v>
      </c>
      <c r="C235">
        <v>25569.499984575821</v>
      </c>
    </row>
    <row r="236" spans="1:3" x14ac:dyDescent="0.25">
      <c r="A236">
        <v>3</v>
      </c>
      <c r="B236">
        <v>2</v>
      </c>
      <c r="C236">
        <v>327.84014584084127</v>
      </c>
    </row>
    <row r="237" spans="1:3" x14ac:dyDescent="0.25">
      <c r="A237">
        <v>3</v>
      </c>
      <c r="B237">
        <v>2</v>
      </c>
      <c r="C237">
        <v>54.655760066983312</v>
      </c>
    </row>
    <row r="238" spans="1:3" x14ac:dyDescent="0.25">
      <c r="A238">
        <v>3</v>
      </c>
      <c r="B238">
        <v>2</v>
      </c>
      <c r="C238">
        <v>1.3580098756161936E-2</v>
      </c>
    </row>
    <row r="239" spans="1:3" x14ac:dyDescent="0.25">
      <c r="A239">
        <v>3</v>
      </c>
      <c r="B239">
        <v>2</v>
      </c>
      <c r="C239">
        <v>1.6118280163836551E-2</v>
      </c>
    </row>
    <row r="240" spans="1:3" x14ac:dyDescent="0.25">
      <c r="A240">
        <v>3</v>
      </c>
      <c r="B240">
        <v>9</v>
      </c>
      <c r="C240">
        <v>622.15968176123431</v>
      </c>
    </row>
    <row r="241" spans="1:3" x14ac:dyDescent="0.25">
      <c r="A241">
        <v>3</v>
      </c>
      <c r="B241">
        <v>2</v>
      </c>
      <c r="C241">
        <v>1274.9202139345873</v>
      </c>
    </row>
    <row r="242" spans="1:3" x14ac:dyDescent="0.25">
      <c r="A242">
        <v>3</v>
      </c>
      <c r="B242">
        <v>9</v>
      </c>
      <c r="C242">
        <v>0.27424427807931551</v>
      </c>
    </row>
    <row r="243" spans="1:3" x14ac:dyDescent="0.25">
      <c r="A243">
        <v>3</v>
      </c>
      <c r="B243">
        <v>9</v>
      </c>
      <c r="C243">
        <v>39458.352973730929</v>
      </c>
    </row>
    <row r="244" spans="1:3" x14ac:dyDescent="0.25">
      <c r="A244">
        <v>3</v>
      </c>
      <c r="B244">
        <v>9</v>
      </c>
      <c r="C244">
        <v>364.47508358272671</v>
      </c>
    </row>
    <row r="245" spans="1:3" x14ac:dyDescent="0.25">
      <c r="A245">
        <v>3</v>
      </c>
      <c r="B245">
        <v>2</v>
      </c>
      <c r="C245">
        <v>1685.2539647955846</v>
      </c>
    </row>
    <row r="246" spans="1:3" x14ac:dyDescent="0.25">
      <c r="A246">
        <v>3</v>
      </c>
      <c r="B246">
        <v>2</v>
      </c>
      <c r="C246">
        <v>2381.744641303258</v>
      </c>
    </row>
    <row r="247" spans="1:3" x14ac:dyDescent="0.25">
      <c r="A247">
        <v>3</v>
      </c>
      <c r="B247">
        <v>9</v>
      </c>
      <c r="C247">
        <v>2405.5373038529274</v>
      </c>
    </row>
    <row r="248" spans="1:3" x14ac:dyDescent="0.25">
      <c r="A248">
        <v>3</v>
      </c>
      <c r="B248">
        <v>2</v>
      </c>
      <c r="C248">
        <v>2425.2750570361259</v>
      </c>
    </row>
    <row r="249" spans="1:3" x14ac:dyDescent="0.25">
      <c r="A249">
        <v>3</v>
      </c>
      <c r="B249">
        <v>9</v>
      </c>
      <c r="C249">
        <v>4009.2293646049097</v>
      </c>
    </row>
    <row r="250" spans="1:3" x14ac:dyDescent="0.25">
      <c r="A250">
        <v>3</v>
      </c>
      <c r="B250">
        <v>9</v>
      </c>
      <c r="C250">
        <v>6196.0784951480173</v>
      </c>
    </row>
    <row r="251" spans="1:3" x14ac:dyDescent="0.25">
      <c r="A251">
        <v>3</v>
      </c>
      <c r="B251">
        <v>2</v>
      </c>
      <c r="C251">
        <v>7027.0860640226729</v>
      </c>
    </row>
    <row r="252" spans="1:3" x14ac:dyDescent="0.25">
      <c r="A252">
        <v>3</v>
      </c>
      <c r="B252">
        <v>2</v>
      </c>
      <c r="C252">
        <v>7338.0174934110701</v>
      </c>
    </row>
    <row r="253" spans="1:3" x14ac:dyDescent="0.25">
      <c r="A253">
        <v>3</v>
      </c>
      <c r="B253">
        <v>9</v>
      </c>
      <c r="C253">
        <v>13059.187494573007</v>
      </c>
    </row>
    <row r="254" spans="1:3" x14ac:dyDescent="0.25">
      <c r="A254">
        <v>3</v>
      </c>
      <c r="B254">
        <v>9</v>
      </c>
      <c r="C254">
        <v>37016.1286460025</v>
      </c>
    </row>
    <row r="255" spans="1:3" x14ac:dyDescent="0.25">
      <c r="A255">
        <v>3</v>
      </c>
      <c r="B255">
        <v>9</v>
      </c>
      <c r="C255">
        <v>60258.825091713123</v>
      </c>
    </row>
    <row r="256" spans="1:3" x14ac:dyDescent="0.25">
      <c r="A256">
        <v>3</v>
      </c>
      <c r="B256">
        <v>9</v>
      </c>
      <c r="C256">
        <v>60321.014609943639</v>
      </c>
    </row>
    <row r="257" spans="1:3" x14ac:dyDescent="0.25">
      <c r="A257">
        <v>3</v>
      </c>
      <c r="B257">
        <v>9</v>
      </c>
      <c r="C257">
        <v>167941.16775389336</v>
      </c>
    </row>
    <row r="258" spans="1:3" x14ac:dyDescent="0.25">
      <c r="A258">
        <v>3</v>
      </c>
      <c r="B258">
        <v>2</v>
      </c>
      <c r="C258">
        <v>7350.7932196032161</v>
      </c>
    </row>
    <row r="259" spans="1:3" x14ac:dyDescent="0.25">
      <c r="A259">
        <v>3</v>
      </c>
      <c r="B259">
        <v>9</v>
      </c>
      <c r="C259">
        <v>27565.519753587065</v>
      </c>
    </row>
    <row r="260" spans="1:3" x14ac:dyDescent="0.25">
      <c r="A260">
        <v>3</v>
      </c>
      <c r="B260">
        <v>9</v>
      </c>
      <c r="C260">
        <v>4320.9680481759297</v>
      </c>
    </row>
    <row r="261" spans="1:3" x14ac:dyDescent="0.25">
      <c r="A261">
        <v>3</v>
      </c>
      <c r="B261">
        <v>9</v>
      </c>
      <c r="C261">
        <v>1202.9806133855534</v>
      </c>
    </row>
    <row r="262" spans="1:3" x14ac:dyDescent="0.25">
      <c r="A262">
        <v>3</v>
      </c>
      <c r="B262">
        <v>9</v>
      </c>
      <c r="C262">
        <v>12027.171549192342</v>
      </c>
    </row>
    <row r="263" spans="1:3" x14ac:dyDescent="0.25">
      <c r="A263">
        <v>3</v>
      </c>
      <c r="B263">
        <v>9</v>
      </c>
      <c r="C263">
        <v>35860.870603396208</v>
      </c>
    </row>
    <row r="264" spans="1:3" x14ac:dyDescent="0.25">
      <c r="A264">
        <v>3</v>
      </c>
      <c r="B264">
        <v>2</v>
      </c>
      <c r="C264">
        <v>14386.029213905478</v>
      </c>
    </row>
    <row r="265" spans="1:3" x14ac:dyDescent="0.25">
      <c r="A265">
        <v>3</v>
      </c>
      <c r="B265">
        <v>2</v>
      </c>
      <c r="C265">
        <v>9803.7138294841097</v>
      </c>
    </row>
    <row r="266" spans="1:3" x14ac:dyDescent="0.25">
      <c r="A266">
        <v>3</v>
      </c>
      <c r="B266">
        <v>9</v>
      </c>
      <c r="C266">
        <v>6556.1138373402791</v>
      </c>
    </row>
    <row r="267" spans="1:3" x14ac:dyDescent="0.25">
      <c r="A267">
        <v>3</v>
      </c>
      <c r="B267">
        <v>9</v>
      </c>
      <c r="C267">
        <v>68419.971422821749</v>
      </c>
    </row>
    <row r="268" spans="1:3" x14ac:dyDescent="0.25">
      <c r="A268">
        <v>3</v>
      </c>
      <c r="B268">
        <v>2</v>
      </c>
      <c r="C268">
        <v>82294.582764317005</v>
      </c>
    </row>
    <row r="269" spans="1:3" x14ac:dyDescent="0.25">
      <c r="A269">
        <v>3</v>
      </c>
      <c r="B269">
        <v>9</v>
      </c>
      <c r="C269">
        <v>106773.38099716102</v>
      </c>
    </row>
    <row r="270" spans="1:3" x14ac:dyDescent="0.25">
      <c r="A270">
        <v>3</v>
      </c>
      <c r="B270">
        <v>2</v>
      </c>
      <c r="C270">
        <v>43408.362641739797</v>
      </c>
    </row>
    <row r="271" spans="1:3" x14ac:dyDescent="0.25">
      <c r="A271">
        <v>3</v>
      </c>
      <c r="B271">
        <v>9</v>
      </c>
      <c r="C271">
        <v>202506.20622582588</v>
      </c>
    </row>
    <row r="272" spans="1:3" x14ac:dyDescent="0.25">
      <c r="A272">
        <v>3</v>
      </c>
      <c r="B272">
        <v>9</v>
      </c>
      <c r="C272">
        <v>121282.57241129082</v>
      </c>
    </row>
    <row r="273" spans="1:3" x14ac:dyDescent="0.25">
      <c r="A273">
        <v>3</v>
      </c>
      <c r="B273">
        <v>2</v>
      </c>
      <c r="C273">
        <v>157465.25227120635</v>
      </c>
    </row>
    <row r="274" spans="1:3" x14ac:dyDescent="0.25">
      <c r="A274">
        <v>3</v>
      </c>
      <c r="B274">
        <v>9</v>
      </c>
      <c r="C274">
        <v>54147.925565924321</v>
      </c>
    </row>
    <row r="275" spans="1:3" x14ac:dyDescent="0.25">
      <c r="A275">
        <v>3</v>
      </c>
      <c r="B275">
        <v>2</v>
      </c>
      <c r="C275">
        <v>187307.96719476927</v>
      </c>
    </row>
    <row r="276" spans="1:3" x14ac:dyDescent="0.25">
      <c r="A276">
        <v>3</v>
      </c>
      <c r="B276">
        <v>2</v>
      </c>
      <c r="C276">
        <v>94158.245722959517</v>
      </c>
    </row>
    <row r="277" spans="1:3" x14ac:dyDescent="0.25">
      <c r="A277">
        <v>3</v>
      </c>
      <c r="B277">
        <v>2</v>
      </c>
      <c r="C277">
        <v>110372.21960095171</v>
      </c>
    </row>
    <row r="278" spans="1:3" x14ac:dyDescent="0.25">
      <c r="A278">
        <v>3</v>
      </c>
      <c r="B278">
        <v>2</v>
      </c>
      <c r="C278">
        <v>490906.1888310606</v>
      </c>
    </row>
    <row r="279" spans="1:3" x14ac:dyDescent="0.25">
      <c r="A279">
        <v>3</v>
      </c>
      <c r="B279">
        <v>2</v>
      </c>
      <c r="C279">
        <v>257032.5281392411</v>
      </c>
    </row>
    <row r="280" spans="1:3" x14ac:dyDescent="0.25">
      <c r="A280">
        <v>3</v>
      </c>
      <c r="B280">
        <v>2</v>
      </c>
      <c r="C280">
        <v>250878.26820062276</v>
      </c>
    </row>
    <row r="281" spans="1:3" x14ac:dyDescent="0.25">
      <c r="A281">
        <v>3</v>
      </c>
      <c r="B281">
        <v>9</v>
      </c>
      <c r="C281">
        <v>524327.11100983876</v>
      </c>
    </row>
    <row r="282" spans="1:3" x14ac:dyDescent="0.25">
      <c r="A282">
        <v>3</v>
      </c>
      <c r="B282">
        <v>9</v>
      </c>
      <c r="C282">
        <v>115139.43240217767</v>
      </c>
    </row>
    <row r="283" spans="1:3" x14ac:dyDescent="0.25">
      <c r="A283">
        <v>3</v>
      </c>
      <c r="B283">
        <v>9</v>
      </c>
      <c r="C283">
        <v>376239.88737657818</v>
      </c>
    </row>
    <row r="284" spans="1:3" x14ac:dyDescent="0.25">
      <c r="A284">
        <v>3</v>
      </c>
      <c r="B284">
        <v>9</v>
      </c>
      <c r="C284">
        <v>146886.59904306999</v>
      </c>
    </row>
    <row r="285" spans="1:3" x14ac:dyDescent="0.25">
      <c r="A285">
        <v>3</v>
      </c>
      <c r="B285">
        <v>2</v>
      </c>
      <c r="C285">
        <v>538910.57820444414</v>
      </c>
    </row>
    <row r="286" spans="1:3" x14ac:dyDescent="0.25">
      <c r="A286">
        <v>3</v>
      </c>
      <c r="B286">
        <v>2</v>
      </c>
      <c r="C286">
        <v>689686.71697485575</v>
      </c>
    </row>
    <row r="287" spans="1:3" x14ac:dyDescent="0.25">
      <c r="A287">
        <v>3</v>
      </c>
      <c r="B287">
        <v>2</v>
      </c>
      <c r="C287">
        <v>809604.85251882696</v>
      </c>
    </row>
    <row r="288" spans="1:3" x14ac:dyDescent="0.25">
      <c r="A288">
        <v>3</v>
      </c>
      <c r="B288">
        <v>9</v>
      </c>
      <c r="C288">
        <v>109214.77816765732</v>
      </c>
    </row>
    <row r="289" spans="1:3" x14ac:dyDescent="0.25">
      <c r="A289">
        <v>3</v>
      </c>
      <c r="B289">
        <v>9</v>
      </c>
      <c r="C289">
        <v>559596.60439687467</v>
      </c>
    </row>
    <row r="290" spans="1:3" x14ac:dyDescent="0.25">
      <c r="A290">
        <v>3</v>
      </c>
      <c r="B290">
        <v>9</v>
      </c>
      <c r="C290">
        <v>749597.04627388436</v>
      </c>
    </row>
    <row r="291" spans="1:3" x14ac:dyDescent="0.25">
      <c r="A291">
        <v>3</v>
      </c>
      <c r="B291">
        <v>9</v>
      </c>
      <c r="C291">
        <v>900658.75938365259</v>
      </c>
    </row>
    <row r="292" spans="1:3" x14ac:dyDescent="0.25">
      <c r="A292">
        <v>3</v>
      </c>
      <c r="B292">
        <v>9</v>
      </c>
      <c r="C292">
        <v>1329160.1779837173</v>
      </c>
    </row>
    <row r="293" spans="1:3" x14ac:dyDescent="0.25">
      <c r="A293">
        <v>3</v>
      </c>
      <c r="B293">
        <v>2</v>
      </c>
      <c r="C293">
        <v>1026509.0713627354</v>
      </c>
    </row>
    <row r="294" spans="1:3" x14ac:dyDescent="0.25">
      <c r="A294">
        <v>3</v>
      </c>
      <c r="B294">
        <v>9</v>
      </c>
      <c r="C294">
        <v>153930.94007779536</v>
      </c>
    </row>
    <row r="295" spans="1:3" x14ac:dyDescent="0.25">
      <c r="A295">
        <v>3</v>
      </c>
      <c r="B295">
        <v>9</v>
      </c>
      <c r="C295">
        <v>751970.33446027746</v>
      </c>
    </row>
    <row r="296" spans="1:3" x14ac:dyDescent="0.25">
      <c r="A296">
        <v>3</v>
      </c>
      <c r="B296">
        <v>9</v>
      </c>
      <c r="C296">
        <v>170064.31640959531</v>
      </c>
    </row>
    <row r="297" spans="1:3" x14ac:dyDescent="0.25">
      <c r="A297">
        <v>3</v>
      </c>
      <c r="B297">
        <v>9</v>
      </c>
      <c r="C297">
        <v>478905.51633091096</v>
      </c>
    </row>
    <row r="298" spans="1:3" x14ac:dyDescent="0.25">
      <c r="A298">
        <v>3</v>
      </c>
      <c r="B298">
        <v>2</v>
      </c>
      <c r="C298">
        <v>1836519.8255499376</v>
      </c>
    </row>
    <row r="299" spans="1:3" x14ac:dyDescent="0.25">
      <c r="A299">
        <v>3</v>
      </c>
      <c r="B299">
        <v>9</v>
      </c>
      <c r="C299">
        <v>974656.1732182604</v>
      </c>
    </row>
    <row r="300" spans="1:3" x14ac:dyDescent="0.25">
      <c r="A300">
        <v>3</v>
      </c>
      <c r="B300">
        <v>9</v>
      </c>
      <c r="C300">
        <v>38552.134702185314</v>
      </c>
    </row>
    <row r="301" spans="1:3" x14ac:dyDescent="0.25">
      <c r="A301">
        <v>3</v>
      </c>
      <c r="B301">
        <v>9</v>
      </c>
      <c r="C301">
        <v>1450573.3898370373</v>
      </c>
    </row>
    <row r="302" spans="1:3" x14ac:dyDescent="0.25">
      <c r="A302">
        <v>3</v>
      </c>
      <c r="B302">
        <v>9</v>
      </c>
      <c r="C302">
        <v>295730.67498910095</v>
      </c>
    </row>
    <row r="303" spans="1:3" x14ac:dyDescent="0.25">
      <c r="A303">
        <v>3</v>
      </c>
      <c r="B303">
        <v>2</v>
      </c>
      <c r="C303">
        <v>648716.21168012079</v>
      </c>
    </row>
    <row r="304" spans="1:3" x14ac:dyDescent="0.25">
      <c r="A304">
        <v>3</v>
      </c>
      <c r="B304">
        <v>9</v>
      </c>
      <c r="C304">
        <v>2606168.4023912665</v>
      </c>
    </row>
    <row r="305" spans="1:3" x14ac:dyDescent="0.25">
      <c r="A305">
        <v>3</v>
      </c>
      <c r="B305">
        <v>2</v>
      </c>
      <c r="C305">
        <v>1890514.6250261997</v>
      </c>
    </row>
    <row r="306" spans="1:3" x14ac:dyDescent="0.25">
      <c r="A306">
        <v>3</v>
      </c>
      <c r="B306">
        <v>9</v>
      </c>
      <c r="C306">
        <v>988204.49430517072</v>
      </c>
    </row>
    <row r="307" spans="1:3" x14ac:dyDescent="0.25">
      <c r="A307">
        <v>3</v>
      </c>
      <c r="B307">
        <v>9</v>
      </c>
      <c r="C307">
        <v>1635856.0733676932</v>
      </c>
    </row>
    <row r="308" spans="1:3" x14ac:dyDescent="0.25">
      <c r="A308">
        <v>3</v>
      </c>
      <c r="B308">
        <v>9</v>
      </c>
      <c r="C308">
        <v>4229113.0956968218</v>
      </c>
    </row>
    <row r="309" spans="1:3" x14ac:dyDescent="0.25">
      <c r="A309">
        <v>3</v>
      </c>
      <c r="B309">
        <v>9</v>
      </c>
      <c r="C309">
        <v>5402395.6084000403</v>
      </c>
    </row>
    <row r="310" spans="1:3" x14ac:dyDescent="0.25">
      <c r="A310">
        <v>3</v>
      </c>
      <c r="B310">
        <v>9</v>
      </c>
      <c r="C310">
        <v>6337653.0737053035</v>
      </c>
    </row>
    <row r="311" spans="1:3" x14ac:dyDescent="0.25">
      <c r="A311">
        <v>3</v>
      </c>
      <c r="B311">
        <v>9</v>
      </c>
      <c r="C311">
        <v>9310734.0371343419</v>
      </c>
    </row>
    <row r="312" spans="1:3" x14ac:dyDescent="0.25">
      <c r="A312">
        <v>4</v>
      </c>
      <c r="B312">
        <v>13</v>
      </c>
      <c r="C312">
        <v>2017.167357521555</v>
      </c>
    </row>
    <row r="313" spans="1:3" x14ac:dyDescent="0.25">
      <c r="A313">
        <v>4</v>
      </c>
      <c r="B313">
        <v>13</v>
      </c>
      <c r="C313">
        <v>6723.7362220968653</v>
      </c>
    </row>
    <row r="314" spans="1:3" x14ac:dyDescent="0.25">
      <c r="A314">
        <v>4</v>
      </c>
      <c r="B314">
        <v>6</v>
      </c>
      <c r="C314">
        <v>14493.494341674999</v>
      </c>
    </row>
    <row r="315" spans="1:3" x14ac:dyDescent="0.25">
      <c r="A315">
        <v>4</v>
      </c>
      <c r="B315">
        <v>6</v>
      </c>
      <c r="C315">
        <v>26851.119575342374</v>
      </c>
    </row>
    <row r="316" spans="1:3" x14ac:dyDescent="0.25">
      <c r="A316">
        <v>4</v>
      </c>
      <c r="B316">
        <v>6</v>
      </c>
      <c r="C316">
        <v>28987.090845738854</v>
      </c>
    </row>
    <row r="317" spans="1:3" x14ac:dyDescent="0.25">
      <c r="A317">
        <v>4</v>
      </c>
      <c r="B317">
        <v>6</v>
      </c>
      <c r="C317">
        <v>28987.102116810242</v>
      </c>
    </row>
    <row r="318" spans="1:3" x14ac:dyDescent="0.25">
      <c r="A318">
        <v>4</v>
      </c>
      <c r="B318">
        <v>13</v>
      </c>
      <c r="C318">
        <v>16136.953570169875</v>
      </c>
    </row>
    <row r="319" spans="1:3" x14ac:dyDescent="0.25">
      <c r="A319">
        <v>4</v>
      </c>
      <c r="B319">
        <v>13</v>
      </c>
      <c r="C319">
        <v>30929.062775164966</v>
      </c>
    </row>
    <row r="320" spans="1:3" x14ac:dyDescent="0.25">
      <c r="A320">
        <v>4</v>
      </c>
      <c r="B320">
        <v>13</v>
      </c>
      <c r="C320">
        <v>40342.289512294425</v>
      </c>
    </row>
    <row r="321" spans="1:3" x14ac:dyDescent="0.25">
      <c r="A321">
        <v>4</v>
      </c>
      <c r="B321">
        <v>1</v>
      </c>
      <c r="C321">
        <v>36560.587206817821</v>
      </c>
    </row>
    <row r="322" spans="1:3" x14ac:dyDescent="0.25">
      <c r="A322">
        <v>4</v>
      </c>
      <c r="B322">
        <v>13</v>
      </c>
      <c r="C322">
        <v>38693.290477294657</v>
      </c>
    </row>
    <row r="323" spans="1:3" x14ac:dyDescent="0.25">
      <c r="A323">
        <v>4</v>
      </c>
      <c r="B323">
        <v>13</v>
      </c>
      <c r="C323">
        <v>48410.854260067033</v>
      </c>
    </row>
    <row r="324" spans="1:3" x14ac:dyDescent="0.25">
      <c r="A324">
        <v>4</v>
      </c>
      <c r="B324">
        <v>13</v>
      </c>
      <c r="C324">
        <v>88794.930213767759</v>
      </c>
    </row>
    <row r="325" spans="1:3" x14ac:dyDescent="0.25">
      <c r="A325">
        <v>4</v>
      </c>
      <c r="B325">
        <v>13</v>
      </c>
      <c r="C325">
        <v>88753.187783765054</v>
      </c>
    </row>
    <row r="326" spans="1:3" x14ac:dyDescent="0.25">
      <c r="A326">
        <v>4</v>
      </c>
      <c r="B326">
        <v>8</v>
      </c>
      <c r="C326">
        <v>86476.286941121289</v>
      </c>
    </row>
    <row r="327" spans="1:3" x14ac:dyDescent="0.25">
      <c r="A327">
        <v>4</v>
      </c>
      <c r="B327">
        <v>13</v>
      </c>
      <c r="C327">
        <v>1.2901140978118984E-2</v>
      </c>
    </row>
    <row r="328" spans="1:3" x14ac:dyDescent="0.25">
      <c r="A328">
        <v>4</v>
      </c>
      <c r="B328">
        <v>13</v>
      </c>
      <c r="C328">
        <v>289.06669038760094</v>
      </c>
    </row>
    <row r="329" spans="1:3" x14ac:dyDescent="0.25">
      <c r="A329">
        <v>4</v>
      </c>
      <c r="B329">
        <v>13</v>
      </c>
      <c r="C329">
        <v>7.8109503314027851E-3</v>
      </c>
    </row>
    <row r="330" spans="1:3" x14ac:dyDescent="0.25">
      <c r="A330">
        <v>4</v>
      </c>
      <c r="B330">
        <v>13</v>
      </c>
      <c r="C330">
        <v>1050496.8462775287</v>
      </c>
    </row>
    <row r="331" spans="1:3" x14ac:dyDescent="0.25">
      <c r="A331">
        <v>4</v>
      </c>
      <c r="B331">
        <v>13</v>
      </c>
      <c r="C331">
        <v>42743.08178433952</v>
      </c>
    </row>
    <row r="332" spans="1:3" x14ac:dyDescent="0.25">
      <c r="A332">
        <v>4</v>
      </c>
      <c r="B332">
        <v>13</v>
      </c>
      <c r="C332">
        <v>288737.47736733628</v>
      </c>
    </row>
    <row r="333" spans="1:3" x14ac:dyDescent="0.25">
      <c r="A333">
        <v>4</v>
      </c>
      <c r="B333">
        <v>13</v>
      </c>
      <c r="C333">
        <v>520928.13989723445</v>
      </c>
    </row>
    <row r="334" spans="1:3" x14ac:dyDescent="0.25">
      <c r="A334">
        <v>4</v>
      </c>
      <c r="B334">
        <v>13</v>
      </c>
      <c r="C334">
        <v>12402.846936209526</v>
      </c>
    </row>
    <row r="335" spans="1:3" x14ac:dyDescent="0.25">
      <c r="A335">
        <v>4</v>
      </c>
      <c r="B335">
        <v>13</v>
      </c>
      <c r="C335">
        <v>11649.567865439496</v>
      </c>
    </row>
    <row r="336" spans="1:3" x14ac:dyDescent="0.25">
      <c r="A336">
        <v>4</v>
      </c>
      <c r="B336">
        <v>13</v>
      </c>
      <c r="C336">
        <v>142256.83303188276</v>
      </c>
    </row>
    <row r="337" spans="1:3" x14ac:dyDescent="0.25">
      <c r="A337">
        <v>4</v>
      </c>
      <c r="B337">
        <v>13</v>
      </c>
      <c r="C337">
        <v>326621.67124203971</v>
      </c>
    </row>
    <row r="338" spans="1:3" x14ac:dyDescent="0.25">
      <c r="A338">
        <v>4</v>
      </c>
      <c r="B338">
        <v>13</v>
      </c>
      <c r="C338">
        <v>69209.30584130637</v>
      </c>
    </row>
    <row r="339" spans="1:3" x14ac:dyDescent="0.25">
      <c r="A339">
        <v>4</v>
      </c>
      <c r="B339">
        <v>13</v>
      </c>
      <c r="C339">
        <v>650627.71763532283</v>
      </c>
    </row>
    <row r="340" spans="1:3" x14ac:dyDescent="0.25">
      <c r="A340">
        <v>4</v>
      </c>
      <c r="B340">
        <v>6</v>
      </c>
      <c r="C340">
        <v>425252.21561442054</v>
      </c>
    </row>
    <row r="341" spans="1:3" x14ac:dyDescent="0.25">
      <c r="A341">
        <v>4</v>
      </c>
      <c r="B341">
        <v>13</v>
      </c>
      <c r="C341">
        <v>177257.40274808728</v>
      </c>
    </row>
    <row r="342" spans="1:3" x14ac:dyDescent="0.25">
      <c r="A342">
        <v>4</v>
      </c>
      <c r="B342">
        <v>6</v>
      </c>
      <c r="C342">
        <v>329138.9281959777</v>
      </c>
    </row>
    <row r="343" spans="1:3" x14ac:dyDescent="0.25">
      <c r="A343">
        <v>4</v>
      </c>
      <c r="B343">
        <v>6</v>
      </c>
      <c r="C343">
        <v>36876.56050439566</v>
      </c>
    </row>
    <row r="344" spans="1:3" x14ac:dyDescent="0.25">
      <c r="A344">
        <v>4</v>
      </c>
      <c r="B344">
        <v>6</v>
      </c>
      <c r="C344">
        <v>219129.389081267</v>
      </c>
    </row>
    <row r="345" spans="1:3" x14ac:dyDescent="0.25">
      <c r="A345">
        <v>4</v>
      </c>
      <c r="B345">
        <v>6</v>
      </c>
      <c r="C345">
        <v>300999.80567864946</v>
      </c>
    </row>
    <row r="346" spans="1:3" x14ac:dyDescent="0.25">
      <c r="A346">
        <v>4</v>
      </c>
      <c r="B346">
        <v>13</v>
      </c>
      <c r="C346">
        <v>666246.38464660814</v>
      </c>
    </row>
    <row r="347" spans="1:3" x14ac:dyDescent="0.25">
      <c r="A347">
        <v>4</v>
      </c>
      <c r="B347">
        <v>13</v>
      </c>
      <c r="C347">
        <v>268475.21516355482</v>
      </c>
    </row>
    <row r="348" spans="1:3" x14ac:dyDescent="0.25">
      <c r="A348">
        <v>4</v>
      </c>
      <c r="B348">
        <v>13</v>
      </c>
      <c r="C348">
        <v>1520620.4208255617</v>
      </c>
    </row>
    <row r="349" spans="1:3" x14ac:dyDescent="0.25">
      <c r="A349">
        <v>4</v>
      </c>
      <c r="B349">
        <v>6</v>
      </c>
      <c r="C349">
        <v>2322955.615419907</v>
      </c>
    </row>
    <row r="350" spans="1:3" x14ac:dyDescent="0.25">
      <c r="A350">
        <v>4</v>
      </c>
      <c r="B350">
        <v>6</v>
      </c>
      <c r="C350">
        <v>615427.90523020155</v>
      </c>
    </row>
    <row r="351" spans="1:3" x14ac:dyDescent="0.25">
      <c r="A351">
        <v>4</v>
      </c>
      <c r="B351">
        <v>14</v>
      </c>
      <c r="C351">
        <v>1460.4403026375485</v>
      </c>
    </row>
    <row r="352" spans="1:3" x14ac:dyDescent="0.25">
      <c r="A352">
        <v>4</v>
      </c>
      <c r="B352">
        <v>14</v>
      </c>
      <c r="C352">
        <v>1642.9881438329696</v>
      </c>
    </row>
    <row r="353" spans="1:3" x14ac:dyDescent="0.25">
      <c r="A353">
        <v>4</v>
      </c>
      <c r="B353">
        <v>13</v>
      </c>
      <c r="C353">
        <v>2920.8862095312757</v>
      </c>
    </row>
    <row r="354" spans="1:3" x14ac:dyDescent="0.25">
      <c r="A354">
        <v>4</v>
      </c>
      <c r="B354">
        <v>13</v>
      </c>
      <c r="C354">
        <v>5659.2178184328086</v>
      </c>
    </row>
    <row r="355" spans="1:3" x14ac:dyDescent="0.25">
      <c r="A355">
        <v>4</v>
      </c>
      <c r="B355">
        <v>13</v>
      </c>
      <c r="C355">
        <v>12413.768117852578</v>
      </c>
    </row>
    <row r="356" spans="1:3" x14ac:dyDescent="0.25">
      <c r="A356">
        <v>4</v>
      </c>
      <c r="B356">
        <v>13</v>
      </c>
      <c r="C356">
        <v>25192.646571943631</v>
      </c>
    </row>
    <row r="357" spans="1:3" x14ac:dyDescent="0.25">
      <c r="A357">
        <v>4</v>
      </c>
      <c r="B357">
        <v>6</v>
      </c>
      <c r="C357">
        <v>87626.577013038885</v>
      </c>
    </row>
    <row r="358" spans="1:3" x14ac:dyDescent="0.25">
      <c r="A358">
        <v>4</v>
      </c>
      <c r="B358">
        <v>8</v>
      </c>
      <c r="C358">
        <v>173427.64193493189</v>
      </c>
    </row>
    <row r="359" spans="1:3" x14ac:dyDescent="0.25">
      <c r="A359">
        <v>4</v>
      </c>
      <c r="B359">
        <v>8</v>
      </c>
      <c r="C359">
        <v>401621.90334119822</v>
      </c>
    </row>
    <row r="360" spans="1:3" x14ac:dyDescent="0.25">
      <c r="A360">
        <v>4</v>
      </c>
      <c r="B360">
        <v>13</v>
      </c>
      <c r="C360">
        <v>523021.25941003748</v>
      </c>
    </row>
    <row r="361" spans="1:3" x14ac:dyDescent="0.25">
      <c r="A361">
        <v>4</v>
      </c>
      <c r="B361">
        <v>13</v>
      </c>
      <c r="C361">
        <v>2145026.1069498747</v>
      </c>
    </row>
    <row r="362" spans="1:3" x14ac:dyDescent="0.25">
      <c r="A362">
        <v>4</v>
      </c>
      <c r="B362">
        <v>13</v>
      </c>
      <c r="C362">
        <v>7704930.8634011131</v>
      </c>
    </row>
    <row r="363" spans="1:3" x14ac:dyDescent="0.25">
      <c r="A363">
        <v>4</v>
      </c>
      <c r="B363">
        <v>13</v>
      </c>
      <c r="C363">
        <v>7704930.8622678053</v>
      </c>
    </row>
    <row r="364" spans="1:3" x14ac:dyDescent="0.25">
      <c r="A364">
        <v>4</v>
      </c>
      <c r="B364">
        <v>6</v>
      </c>
      <c r="C364">
        <v>7739869.686393369</v>
      </c>
    </row>
    <row r="365" spans="1:3" x14ac:dyDescent="0.25">
      <c r="A365">
        <v>4</v>
      </c>
      <c r="B365">
        <v>6</v>
      </c>
      <c r="C365">
        <v>7962374.8516436731</v>
      </c>
    </row>
    <row r="366" spans="1:3" x14ac:dyDescent="0.25">
      <c r="A366">
        <v>4</v>
      </c>
      <c r="B366">
        <v>13</v>
      </c>
      <c r="C366">
        <v>8679540.2604316268</v>
      </c>
    </row>
    <row r="367" spans="1:3" x14ac:dyDescent="0.25">
      <c r="A367">
        <v>4</v>
      </c>
      <c r="B367">
        <v>13</v>
      </c>
      <c r="C367">
        <v>8716317.9726913478</v>
      </c>
    </row>
    <row r="368" spans="1:3" x14ac:dyDescent="0.25">
      <c r="A368">
        <v>4</v>
      </c>
      <c r="B368">
        <v>8</v>
      </c>
      <c r="C368">
        <v>13.743530049815234</v>
      </c>
    </row>
    <row r="369" spans="1:3" x14ac:dyDescent="0.25">
      <c r="A369">
        <v>4</v>
      </c>
      <c r="B369">
        <v>8</v>
      </c>
      <c r="C369">
        <v>1.7306160902611979E-2</v>
      </c>
    </row>
    <row r="370" spans="1:3" x14ac:dyDescent="0.25">
      <c r="A370">
        <v>4</v>
      </c>
      <c r="B370">
        <v>13</v>
      </c>
      <c r="C370">
        <v>137.71138350428734</v>
      </c>
    </row>
    <row r="371" spans="1:3" x14ac:dyDescent="0.25">
      <c r="A371">
        <v>4</v>
      </c>
      <c r="B371">
        <v>6</v>
      </c>
      <c r="C371">
        <v>800.21279555424371</v>
      </c>
    </row>
    <row r="372" spans="1:3" x14ac:dyDescent="0.25">
      <c r="A372">
        <v>4</v>
      </c>
      <c r="B372">
        <v>13</v>
      </c>
      <c r="C372">
        <v>2232.5019351500728</v>
      </c>
    </row>
    <row r="373" spans="1:3" x14ac:dyDescent="0.25">
      <c r="A373">
        <v>4</v>
      </c>
      <c r="B373">
        <v>8</v>
      </c>
      <c r="C373">
        <v>177.77535429329706</v>
      </c>
    </row>
    <row r="374" spans="1:3" x14ac:dyDescent="0.25">
      <c r="A374">
        <v>4</v>
      </c>
      <c r="B374">
        <v>13</v>
      </c>
      <c r="C374">
        <v>5.8017905907714008E-3</v>
      </c>
    </row>
    <row r="375" spans="1:3" x14ac:dyDescent="0.25">
      <c r="A375">
        <v>4</v>
      </c>
      <c r="B375">
        <v>13</v>
      </c>
      <c r="C375">
        <v>2.0191222838533522E-2</v>
      </c>
    </row>
    <row r="376" spans="1:3" x14ac:dyDescent="0.25">
      <c r="A376">
        <v>4</v>
      </c>
      <c r="B376">
        <v>6</v>
      </c>
      <c r="C376">
        <v>152.60289631837554</v>
      </c>
    </row>
    <row r="377" spans="1:3" x14ac:dyDescent="0.25">
      <c r="A377">
        <v>4</v>
      </c>
      <c r="B377">
        <v>6</v>
      </c>
      <c r="C377">
        <v>51.017847821205265</v>
      </c>
    </row>
    <row r="378" spans="1:3" x14ac:dyDescent="0.25">
      <c r="A378">
        <v>4</v>
      </c>
      <c r="B378">
        <v>6</v>
      </c>
      <c r="C378">
        <v>1098.2763840002135</v>
      </c>
    </row>
    <row r="379" spans="1:3" x14ac:dyDescent="0.25">
      <c r="A379">
        <v>4</v>
      </c>
      <c r="B379">
        <v>6</v>
      </c>
      <c r="C379">
        <v>520.93415936734948</v>
      </c>
    </row>
    <row r="380" spans="1:3" x14ac:dyDescent="0.25">
      <c r="A380">
        <v>4</v>
      </c>
      <c r="B380">
        <v>13</v>
      </c>
      <c r="C380">
        <v>699.39078872304674</v>
      </c>
    </row>
    <row r="381" spans="1:3" x14ac:dyDescent="0.25">
      <c r="A381">
        <v>4</v>
      </c>
      <c r="B381">
        <v>13</v>
      </c>
      <c r="C381">
        <v>2855.8454168368235</v>
      </c>
    </row>
    <row r="382" spans="1:3" x14ac:dyDescent="0.25">
      <c r="A382">
        <v>4</v>
      </c>
      <c r="B382">
        <v>13</v>
      </c>
      <c r="C382">
        <v>2748.2787967504573</v>
      </c>
    </row>
    <row r="383" spans="1:3" x14ac:dyDescent="0.25">
      <c r="A383">
        <v>4</v>
      </c>
      <c r="B383">
        <v>6</v>
      </c>
      <c r="C383">
        <v>142.07474570529502</v>
      </c>
    </row>
    <row r="384" spans="1:3" x14ac:dyDescent="0.25">
      <c r="A384">
        <v>4</v>
      </c>
      <c r="B384">
        <v>13</v>
      </c>
      <c r="C384">
        <v>35521.823351841304</v>
      </c>
    </row>
    <row r="385" spans="1:3" x14ac:dyDescent="0.25">
      <c r="A385">
        <v>4</v>
      </c>
      <c r="B385">
        <v>6</v>
      </c>
      <c r="C385">
        <v>174.86182315163899</v>
      </c>
    </row>
    <row r="386" spans="1:3" x14ac:dyDescent="0.25">
      <c r="A386">
        <v>4</v>
      </c>
      <c r="B386">
        <v>13</v>
      </c>
      <c r="C386">
        <v>1.8904572566611339E-2</v>
      </c>
    </row>
    <row r="387" spans="1:3" x14ac:dyDescent="0.25">
      <c r="A387">
        <v>4</v>
      </c>
      <c r="B387">
        <v>6</v>
      </c>
      <c r="C387">
        <v>221.8597975709271</v>
      </c>
    </row>
    <row r="388" spans="1:3" x14ac:dyDescent="0.25">
      <c r="A388">
        <v>4</v>
      </c>
      <c r="B388">
        <v>13</v>
      </c>
      <c r="C388">
        <v>1642.0233886442893</v>
      </c>
    </row>
    <row r="389" spans="1:3" x14ac:dyDescent="0.25">
      <c r="A389">
        <v>4</v>
      </c>
      <c r="B389">
        <v>6</v>
      </c>
      <c r="C389">
        <v>619.24726974100963</v>
      </c>
    </row>
    <row r="390" spans="1:3" x14ac:dyDescent="0.25">
      <c r="A390">
        <v>4</v>
      </c>
      <c r="B390">
        <v>6</v>
      </c>
      <c r="C390">
        <v>11020.917946984378</v>
      </c>
    </row>
    <row r="391" spans="1:3" x14ac:dyDescent="0.25">
      <c r="A391">
        <v>4</v>
      </c>
      <c r="B391">
        <v>6</v>
      </c>
      <c r="C391">
        <v>12000.878173470319</v>
      </c>
    </row>
    <row r="392" spans="1:3" x14ac:dyDescent="0.25">
      <c r="A392">
        <v>4</v>
      </c>
      <c r="B392">
        <v>13</v>
      </c>
      <c r="C392">
        <v>1049317.9983952106</v>
      </c>
    </row>
    <row r="393" spans="1:3" x14ac:dyDescent="0.25">
      <c r="A393">
        <v>4</v>
      </c>
      <c r="B393">
        <v>6</v>
      </c>
      <c r="C393">
        <v>621.86187484994321</v>
      </c>
    </row>
    <row r="394" spans="1:3" x14ac:dyDescent="0.25">
      <c r="A394">
        <v>4</v>
      </c>
      <c r="B394">
        <v>6</v>
      </c>
      <c r="C394">
        <v>1020.5293761165215</v>
      </c>
    </row>
    <row r="395" spans="1:3" x14ac:dyDescent="0.25">
      <c r="A395">
        <v>4</v>
      </c>
      <c r="B395">
        <v>6</v>
      </c>
      <c r="C395">
        <v>4663.9943962827856</v>
      </c>
    </row>
    <row r="396" spans="1:3" x14ac:dyDescent="0.25">
      <c r="A396">
        <v>4</v>
      </c>
      <c r="B396">
        <v>6</v>
      </c>
      <c r="C396">
        <v>8519.5646845426454</v>
      </c>
    </row>
    <row r="397" spans="1:3" x14ac:dyDescent="0.25">
      <c r="A397">
        <v>4</v>
      </c>
      <c r="B397">
        <v>6</v>
      </c>
      <c r="C397">
        <v>13090.280194606332</v>
      </c>
    </row>
    <row r="398" spans="1:3" x14ac:dyDescent="0.25">
      <c r="A398">
        <v>4</v>
      </c>
      <c r="B398">
        <v>6</v>
      </c>
      <c r="C398">
        <v>13696.509982688496</v>
      </c>
    </row>
    <row r="399" spans="1:3" x14ac:dyDescent="0.25">
      <c r="A399">
        <v>4</v>
      </c>
      <c r="B399">
        <v>13</v>
      </c>
      <c r="C399">
        <v>18842.535701663637</v>
      </c>
    </row>
    <row r="400" spans="1:3" x14ac:dyDescent="0.25">
      <c r="A400">
        <v>4</v>
      </c>
      <c r="B400">
        <v>1</v>
      </c>
      <c r="C400">
        <v>0</v>
      </c>
    </row>
    <row r="401" spans="1:3" x14ac:dyDescent="0.25">
      <c r="A401">
        <v>4</v>
      </c>
      <c r="B401">
        <v>8</v>
      </c>
      <c r="C401">
        <v>300740.63924203534</v>
      </c>
    </row>
    <row r="402" spans="1:3" x14ac:dyDescent="0.25">
      <c r="A402">
        <v>4</v>
      </c>
      <c r="B402">
        <v>14</v>
      </c>
      <c r="C402">
        <v>190633.02877352174</v>
      </c>
    </row>
    <row r="403" spans="1:3" x14ac:dyDescent="0.25">
      <c r="A403">
        <v>4</v>
      </c>
      <c r="B403">
        <v>14</v>
      </c>
      <c r="C403">
        <v>190633.02894528009</v>
      </c>
    </row>
    <row r="404" spans="1:3" x14ac:dyDescent="0.25">
      <c r="A404">
        <v>4</v>
      </c>
      <c r="B404">
        <v>8</v>
      </c>
      <c r="C404">
        <v>764484.21445813554</v>
      </c>
    </row>
    <row r="405" spans="1:3" x14ac:dyDescent="0.25">
      <c r="A405">
        <v>4</v>
      </c>
      <c r="B405">
        <v>13</v>
      </c>
      <c r="C405">
        <v>4566.0184363937897</v>
      </c>
    </row>
    <row r="406" spans="1:3" x14ac:dyDescent="0.25">
      <c r="A406">
        <v>4</v>
      </c>
      <c r="B406">
        <v>6</v>
      </c>
      <c r="C406">
        <v>6010.6993197970196</v>
      </c>
    </row>
    <row r="407" spans="1:3" x14ac:dyDescent="0.25">
      <c r="A407">
        <v>4</v>
      </c>
      <c r="B407">
        <v>6</v>
      </c>
      <c r="C407">
        <v>22354.568714201734</v>
      </c>
    </row>
    <row r="408" spans="1:3" x14ac:dyDescent="0.25">
      <c r="A408">
        <v>4</v>
      </c>
      <c r="B408">
        <v>6</v>
      </c>
      <c r="C408">
        <v>17967.491049761466</v>
      </c>
    </row>
    <row r="409" spans="1:3" x14ac:dyDescent="0.25">
      <c r="A409">
        <v>4</v>
      </c>
      <c r="B409">
        <v>1</v>
      </c>
      <c r="C409">
        <v>10446.360618572211</v>
      </c>
    </row>
    <row r="410" spans="1:3" x14ac:dyDescent="0.25">
      <c r="A410">
        <v>4</v>
      </c>
      <c r="B410">
        <v>6</v>
      </c>
      <c r="C410">
        <v>26232.765167699821</v>
      </c>
    </row>
    <row r="411" spans="1:3" x14ac:dyDescent="0.25">
      <c r="A411">
        <v>4</v>
      </c>
      <c r="B411">
        <v>6</v>
      </c>
      <c r="C411">
        <v>47583.499827579893</v>
      </c>
    </row>
    <row r="412" spans="1:3" x14ac:dyDescent="0.25">
      <c r="A412">
        <v>4</v>
      </c>
      <c r="B412">
        <v>13</v>
      </c>
      <c r="C412">
        <v>132064.38554670129</v>
      </c>
    </row>
    <row r="413" spans="1:3" x14ac:dyDescent="0.25">
      <c r="A413">
        <v>4</v>
      </c>
      <c r="B413">
        <v>6</v>
      </c>
      <c r="C413">
        <v>52691.525789135361</v>
      </c>
    </row>
    <row r="414" spans="1:3" x14ac:dyDescent="0.25">
      <c r="A414">
        <v>4</v>
      </c>
      <c r="B414">
        <v>6</v>
      </c>
      <c r="C414">
        <v>66669.661836467159</v>
      </c>
    </row>
    <row r="415" spans="1:3" x14ac:dyDescent="0.25">
      <c r="A415">
        <v>4</v>
      </c>
      <c r="B415">
        <v>8</v>
      </c>
      <c r="C415">
        <v>186195.45037686991</v>
      </c>
    </row>
    <row r="416" spans="1:3" x14ac:dyDescent="0.25">
      <c r="A416">
        <v>4</v>
      </c>
      <c r="B416">
        <v>8</v>
      </c>
      <c r="C416">
        <v>280813.26462529128</v>
      </c>
    </row>
    <row r="417" spans="1:3" x14ac:dyDescent="0.25">
      <c r="A417">
        <v>4</v>
      </c>
      <c r="B417">
        <v>8</v>
      </c>
      <c r="C417">
        <v>408407.13688200968</v>
      </c>
    </row>
    <row r="418" spans="1:3" x14ac:dyDescent="0.25">
      <c r="A418">
        <v>4</v>
      </c>
      <c r="B418">
        <v>6</v>
      </c>
      <c r="C418">
        <v>975.01346703339573</v>
      </c>
    </row>
    <row r="419" spans="1:3" x14ac:dyDescent="0.25">
      <c r="A419">
        <v>4</v>
      </c>
      <c r="B419">
        <v>13</v>
      </c>
      <c r="C419">
        <v>326590.99631904176</v>
      </c>
    </row>
    <row r="420" spans="1:3" x14ac:dyDescent="0.25">
      <c r="A420">
        <v>4</v>
      </c>
      <c r="B420">
        <v>6</v>
      </c>
      <c r="C420">
        <v>329316.36975471047</v>
      </c>
    </row>
    <row r="421" spans="1:3" x14ac:dyDescent="0.25">
      <c r="A421">
        <v>4</v>
      </c>
      <c r="B421">
        <v>6</v>
      </c>
      <c r="C421">
        <v>289203.36707716197</v>
      </c>
    </row>
    <row r="422" spans="1:3" x14ac:dyDescent="0.25">
      <c r="A422">
        <v>4</v>
      </c>
      <c r="B422">
        <v>13</v>
      </c>
      <c r="C422">
        <v>450826.25864259829</v>
      </c>
    </row>
    <row r="423" spans="1:3" x14ac:dyDescent="0.25">
      <c r="A423">
        <v>4</v>
      </c>
      <c r="B423">
        <v>6</v>
      </c>
      <c r="C423">
        <v>64196.333583160529</v>
      </c>
    </row>
    <row r="424" spans="1:3" x14ac:dyDescent="0.25">
      <c r="A424">
        <v>4</v>
      </c>
      <c r="B424">
        <v>6</v>
      </c>
      <c r="C424">
        <v>217986.7586831254</v>
      </c>
    </row>
    <row r="425" spans="1:3" x14ac:dyDescent="0.25">
      <c r="A425">
        <v>4</v>
      </c>
      <c r="B425">
        <v>6</v>
      </c>
      <c r="C425">
        <v>398848.7923120085</v>
      </c>
    </row>
    <row r="426" spans="1:3" x14ac:dyDescent="0.25">
      <c r="A426">
        <v>4</v>
      </c>
      <c r="B426">
        <v>13</v>
      </c>
      <c r="C426">
        <v>847148.80156148144</v>
      </c>
    </row>
    <row r="427" spans="1:3" x14ac:dyDescent="0.25">
      <c r="A427">
        <v>4</v>
      </c>
      <c r="B427">
        <v>6</v>
      </c>
      <c r="C427">
        <v>656888.50553507183</v>
      </c>
    </row>
    <row r="428" spans="1:3" x14ac:dyDescent="0.25">
      <c r="A428">
        <v>4</v>
      </c>
      <c r="B428">
        <v>6</v>
      </c>
      <c r="C428">
        <v>541783.67810556141</v>
      </c>
    </row>
    <row r="429" spans="1:3" x14ac:dyDescent="0.25">
      <c r="A429">
        <v>4</v>
      </c>
      <c r="B429">
        <v>13</v>
      </c>
      <c r="C429">
        <v>741106.62008397945</v>
      </c>
    </row>
    <row r="430" spans="1:3" x14ac:dyDescent="0.25">
      <c r="A430">
        <v>4</v>
      </c>
      <c r="B430">
        <v>13</v>
      </c>
      <c r="C430">
        <v>767398.16936554608</v>
      </c>
    </row>
    <row r="431" spans="1:3" x14ac:dyDescent="0.25">
      <c r="A431">
        <v>4</v>
      </c>
      <c r="B431">
        <v>6</v>
      </c>
      <c r="C431">
        <v>842482.30940489203</v>
      </c>
    </row>
    <row r="432" spans="1:3" x14ac:dyDescent="0.25">
      <c r="A432">
        <v>4</v>
      </c>
      <c r="B432">
        <v>6</v>
      </c>
      <c r="C432">
        <v>666260.74383023742</v>
      </c>
    </row>
    <row r="433" spans="1:3" x14ac:dyDescent="0.25">
      <c r="A433">
        <v>4</v>
      </c>
      <c r="B433">
        <v>6</v>
      </c>
      <c r="C433">
        <v>868581.25699240132</v>
      </c>
    </row>
    <row r="434" spans="1:3" x14ac:dyDescent="0.25">
      <c r="A434">
        <v>4</v>
      </c>
      <c r="B434">
        <v>13</v>
      </c>
      <c r="C434">
        <v>1134652.0163477322</v>
      </c>
    </row>
    <row r="435" spans="1:3" x14ac:dyDescent="0.25">
      <c r="A435">
        <v>4</v>
      </c>
      <c r="B435">
        <v>6</v>
      </c>
      <c r="C435">
        <v>1180332.1177539348</v>
      </c>
    </row>
    <row r="436" spans="1:3" x14ac:dyDescent="0.25">
      <c r="A436">
        <v>4</v>
      </c>
      <c r="B436">
        <v>13</v>
      </c>
      <c r="C436">
        <v>753337.48954384553</v>
      </c>
    </row>
    <row r="437" spans="1:3" x14ac:dyDescent="0.25">
      <c r="A437">
        <v>4</v>
      </c>
      <c r="B437">
        <v>13</v>
      </c>
      <c r="C437">
        <v>1578227.3105763085</v>
      </c>
    </row>
    <row r="438" spans="1:3" x14ac:dyDescent="0.25">
      <c r="A438">
        <v>4</v>
      </c>
      <c r="B438">
        <v>13</v>
      </c>
      <c r="C438">
        <v>955493.71405552188</v>
      </c>
    </row>
    <row r="439" spans="1:3" x14ac:dyDescent="0.25">
      <c r="A439">
        <v>4</v>
      </c>
      <c r="B439">
        <v>13</v>
      </c>
      <c r="C439">
        <v>1667232.1210655309</v>
      </c>
    </row>
    <row r="440" spans="1:3" x14ac:dyDescent="0.25">
      <c r="A440">
        <v>4</v>
      </c>
      <c r="B440">
        <v>13</v>
      </c>
      <c r="C440">
        <v>3677976.7756986087</v>
      </c>
    </row>
    <row r="441" spans="1:3" x14ac:dyDescent="0.25">
      <c r="A441">
        <v>4</v>
      </c>
      <c r="B441">
        <v>13</v>
      </c>
      <c r="C441">
        <v>5578578.0749002006</v>
      </c>
    </row>
    <row r="442" spans="1:3" x14ac:dyDescent="0.25">
      <c r="A442">
        <v>4</v>
      </c>
      <c r="B442">
        <v>6</v>
      </c>
      <c r="C442">
        <v>4261447.6950894203</v>
      </c>
    </row>
    <row r="443" spans="1:3" x14ac:dyDescent="0.25">
      <c r="A443">
        <v>4</v>
      </c>
      <c r="B443">
        <v>13</v>
      </c>
      <c r="C443">
        <v>8547681.6522320826</v>
      </c>
    </row>
    <row r="444" spans="1:3" x14ac:dyDescent="0.25">
      <c r="A444">
        <v>4</v>
      </c>
      <c r="B444">
        <v>13</v>
      </c>
      <c r="C444">
        <v>6748468.7887666225</v>
      </c>
    </row>
    <row r="445" spans="1:3" x14ac:dyDescent="0.25">
      <c r="A445">
        <v>4</v>
      </c>
      <c r="B445">
        <v>13</v>
      </c>
      <c r="C445">
        <v>14031867.629844027</v>
      </c>
    </row>
    <row r="446" spans="1:3" x14ac:dyDescent="0.25">
      <c r="A446">
        <v>5</v>
      </c>
      <c r="B446">
        <v>6</v>
      </c>
      <c r="C446">
        <v>5544.6458027851386</v>
      </c>
    </row>
    <row r="447" spans="1:3" x14ac:dyDescent="0.25">
      <c r="A447">
        <v>5</v>
      </c>
      <c r="B447">
        <v>10</v>
      </c>
      <c r="C447">
        <v>2608.6545482695392</v>
      </c>
    </row>
    <row r="448" spans="1:3" x14ac:dyDescent="0.25">
      <c r="A448">
        <v>5</v>
      </c>
      <c r="B448">
        <v>13</v>
      </c>
      <c r="C448">
        <v>2707.6190116885136</v>
      </c>
    </row>
    <row r="449" spans="1:3" x14ac:dyDescent="0.25">
      <c r="A449">
        <v>5</v>
      </c>
      <c r="B449">
        <v>6</v>
      </c>
      <c r="C449">
        <v>6930.819830918811</v>
      </c>
    </row>
    <row r="450" spans="1:3" x14ac:dyDescent="0.25">
      <c r="A450">
        <v>5</v>
      </c>
      <c r="B450">
        <v>5</v>
      </c>
      <c r="C450">
        <v>2707.7687952783303</v>
      </c>
    </row>
    <row r="451" spans="1:3" x14ac:dyDescent="0.25">
      <c r="A451">
        <v>5</v>
      </c>
      <c r="B451">
        <v>6</v>
      </c>
      <c r="C451">
        <v>6930.7864850443075</v>
      </c>
    </row>
    <row r="452" spans="1:3" x14ac:dyDescent="0.25">
      <c r="A452">
        <v>5</v>
      </c>
      <c r="B452">
        <v>10</v>
      </c>
      <c r="C452">
        <v>21.786860219938653</v>
      </c>
    </row>
    <row r="453" spans="1:3" x14ac:dyDescent="0.25">
      <c r="A453">
        <v>5</v>
      </c>
      <c r="B453">
        <v>4</v>
      </c>
      <c r="C453">
        <v>11594.814827433302</v>
      </c>
    </row>
    <row r="454" spans="1:3" x14ac:dyDescent="0.25">
      <c r="A454">
        <v>5</v>
      </c>
      <c r="B454">
        <v>10</v>
      </c>
      <c r="C454">
        <v>4332.2300438263474</v>
      </c>
    </row>
    <row r="455" spans="1:3" x14ac:dyDescent="0.25">
      <c r="A455">
        <v>5</v>
      </c>
      <c r="B455">
        <v>13</v>
      </c>
      <c r="C455">
        <v>4873.7613061350303</v>
      </c>
    </row>
    <row r="456" spans="1:3" x14ac:dyDescent="0.25">
      <c r="A456">
        <v>5</v>
      </c>
      <c r="B456">
        <v>13</v>
      </c>
      <c r="C456">
        <v>5415.2487029683325</v>
      </c>
    </row>
    <row r="457" spans="1:3" x14ac:dyDescent="0.25">
      <c r="A457">
        <v>5</v>
      </c>
      <c r="B457">
        <v>4</v>
      </c>
      <c r="C457">
        <v>17392.224306793756</v>
      </c>
    </row>
    <row r="458" spans="1:3" x14ac:dyDescent="0.25">
      <c r="A458">
        <v>5</v>
      </c>
      <c r="B458">
        <v>5</v>
      </c>
      <c r="C458">
        <v>6498.3379381111017</v>
      </c>
    </row>
    <row r="459" spans="1:3" x14ac:dyDescent="0.25">
      <c r="A459">
        <v>5</v>
      </c>
      <c r="B459">
        <v>6</v>
      </c>
      <c r="C459">
        <v>77.307662801295507</v>
      </c>
    </row>
    <row r="460" spans="1:3" x14ac:dyDescent="0.25">
      <c r="A460">
        <v>5</v>
      </c>
      <c r="B460">
        <v>3</v>
      </c>
      <c r="C460">
        <v>20099.304666456599</v>
      </c>
    </row>
    <row r="461" spans="1:3" x14ac:dyDescent="0.25">
      <c r="A461">
        <v>5</v>
      </c>
      <c r="B461">
        <v>3</v>
      </c>
      <c r="C461">
        <v>20099.324765353158</v>
      </c>
    </row>
    <row r="462" spans="1:3" x14ac:dyDescent="0.25">
      <c r="A462">
        <v>5</v>
      </c>
      <c r="B462">
        <v>3</v>
      </c>
      <c r="C462">
        <v>21198.144168173465</v>
      </c>
    </row>
    <row r="463" spans="1:3" x14ac:dyDescent="0.25">
      <c r="A463">
        <v>5</v>
      </c>
      <c r="B463">
        <v>7</v>
      </c>
      <c r="C463">
        <v>8664.4997245381619</v>
      </c>
    </row>
    <row r="464" spans="1:3" x14ac:dyDescent="0.25">
      <c r="A464">
        <v>5</v>
      </c>
      <c r="B464">
        <v>5</v>
      </c>
      <c r="C464">
        <v>8664.4516117453913</v>
      </c>
    </row>
    <row r="465" spans="1:3" x14ac:dyDescent="0.25">
      <c r="A465">
        <v>5</v>
      </c>
      <c r="B465">
        <v>4</v>
      </c>
      <c r="C465">
        <v>23189.655860263018</v>
      </c>
    </row>
    <row r="466" spans="1:3" x14ac:dyDescent="0.25">
      <c r="A466">
        <v>5</v>
      </c>
      <c r="B466">
        <v>4</v>
      </c>
      <c r="C466">
        <v>23189.652508757408</v>
      </c>
    </row>
    <row r="467" spans="1:3" x14ac:dyDescent="0.25">
      <c r="A467">
        <v>5</v>
      </c>
      <c r="B467">
        <v>5</v>
      </c>
      <c r="C467">
        <v>8664.4701862332386</v>
      </c>
    </row>
    <row r="468" spans="1:3" x14ac:dyDescent="0.25">
      <c r="A468">
        <v>5</v>
      </c>
      <c r="B468">
        <v>5</v>
      </c>
      <c r="C468">
        <v>59.924070389391055</v>
      </c>
    </row>
    <row r="469" spans="1:3" x14ac:dyDescent="0.25">
      <c r="A469">
        <v>5</v>
      </c>
      <c r="B469">
        <v>9</v>
      </c>
      <c r="C469">
        <v>3138.4384171713155</v>
      </c>
    </row>
    <row r="470" spans="1:3" x14ac:dyDescent="0.25">
      <c r="A470">
        <v>5</v>
      </c>
      <c r="B470">
        <v>5</v>
      </c>
      <c r="C470">
        <v>10830.568941977488</v>
      </c>
    </row>
    <row r="471" spans="1:3" x14ac:dyDescent="0.25">
      <c r="A471">
        <v>5</v>
      </c>
      <c r="B471">
        <v>7</v>
      </c>
      <c r="C471">
        <v>12455.113314001632</v>
      </c>
    </row>
    <row r="472" spans="1:3" x14ac:dyDescent="0.25">
      <c r="A472">
        <v>5</v>
      </c>
      <c r="B472">
        <v>5</v>
      </c>
      <c r="C472">
        <v>13538.191294197839</v>
      </c>
    </row>
    <row r="473" spans="1:3" x14ac:dyDescent="0.25">
      <c r="A473">
        <v>5</v>
      </c>
      <c r="B473">
        <v>10</v>
      </c>
      <c r="C473">
        <v>15163.017142263103</v>
      </c>
    </row>
    <row r="474" spans="1:3" x14ac:dyDescent="0.25">
      <c r="A474">
        <v>5</v>
      </c>
      <c r="B474">
        <v>10</v>
      </c>
      <c r="C474">
        <v>15162.67518775638</v>
      </c>
    </row>
    <row r="475" spans="1:3" x14ac:dyDescent="0.25">
      <c r="A475">
        <v>5</v>
      </c>
      <c r="B475">
        <v>3</v>
      </c>
      <c r="C475">
        <v>40198.661433294808</v>
      </c>
    </row>
    <row r="476" spans="1:3" x14ac:dyDescent="0.25">
      <c r="A476">
        <v>5</v>
      </c>
      <c r="B476">
        <v>3</v>
      </c>
      <c r="C476">
        <v>55075.480272064669</v>
      </c>
    </row>
    <row r="477" spans="1:3" x14ac:dyDescent="0.25">
      <c r="A477">
        <v>5</v>
      </c>
      <c r="B477">
        <v>3</v>
      </c>
      <c r="C477">
        <v>57235.432410541915</v>
      </c>
    </row>
    <row r="478" spans="1:3" x14ac:dyDescent="0.25">
      <c r="A478">
        <v>5</v>
      </c>
      <c r="B478">
        <v>10</v>
      </c>
      <c r="C478">
        <v>23556.43201695153</v>
      </c>
    </row>
    <row r="479" spans="1:3" x14ac:dyDescent="0.25">
      <c r="A479">
        <v>5</v>
      </c>
      <c r="B479">
        <v>6</v>
      </c>
      <c r="C479">
        <v>65842.616320706904</v>
      </c>
    </row>
    <row r="480" spans="1:3" x14ac:dyDescent="0.25">
      <c r="A480">
        <v>5</v>
      </c>
      <c r="B480">
        <v>3</v>
      </c>
      <c r="C480">
        <v>81163.862131441187</v>
      </c>
    </row>
    <row r="481" spans="1:3" x14ac:dyDescent="0.25">
      <c r="A481">
        <v>5</v>
      </c>
      <c r="B481">
        <v>3</v>
      </c>
      <c r="C481">
        <v>84793.221190264318</v>
      </c>
    </row>
    <row r="482" spans="1:3" x14ac:dyDescent="0.25">
      <c r="A482">
        <v>5</v>
      </c>
      <c r="B482">
        <v>10</v>
      </c>
      <c r="C482">
        <v>38990.035897786911</v>
      </c>
    </row>
    <row r="483" spans="1:3" x14ac:dyDescent="0.25">
      <c r="A483">
        <v>5</v>
      </c>
      <c r="B483">
        <v>10</v>
      </c>
      <c r="C483">
        <v>261.38204799685411</v>
      </c>
    </row>
    <row r="484" spans="1:3" x14ac:dyDescent="0.25">
      <c r="A484">
        <v>5</v>
      </c>
      <c r="B484">
        <v>3</v>
      </c>
      <c r="C484">
        <v>108818.28719420484</v>
      </c>
    </row>
    <row r="485" spans="1:3" x14ac:dyDescent="0.25">
      <c r="A485">
        <v>5</v>
      </c>
      <c r="B485">
        <v>10</v>
      </c>
      <c r="C485">
        <v>44946.816451948485</v>
      </c>
    </row>
    <row r="486" spans="1:3" x14ac:dyDescent="0.25">
      <c r="A486">
        <v>5</v>
      </c>
      <c r="B486">
        <v>3</v>
      </c>
      <c r="C486">
        <v>115744.41595880703</v>
      </c>
    </row>
    <row r="487" spans="1:3" x14ac:dyDescent="0.25">
      <c r="A487">
        <v>5</v>
      </c>
      <c r="B487">
        <v>3</v>
      </c>
      <c r="C487">
        <v>173922.64927617487</v>
      </c>
    </row>
    <row r="488" spans="1:3" x14ac:dyDescent="0.25">
      <c r="A488">
        <v>5</v>
      </c>
      <c r="B488">
        <v>10</v>
      </c>
      <c r="C488">
        <v>224650.06100275886</v>
      </c>
    </row>
    <row r="489" spans="1:3" x14ac:dyDescent="0.25">
      <c r="A489">
        <v>5</v>
      </c>
      <c r="B489">
        <v>13</v>
      </c>
      <c r="C489">
        <v>174781.79963114628</v>
      </c>
    </row>
    <row r="490" spans="1:3" x14ac:dyDescent="0.25">
      <c r="A490">
        <v>5</v>
      </c>
      <c r="B490">
        <v>12</v>
      </c>
      <c r="C490">
        <v>195838.65699535608</v>
      </c>
    </row>
    <row r="491" spans="1:3" x14ac:dyDescent="0.25">
      <c r="A491">
        <v>5</v>
      </c>
      <c r="B491">
        <v>13</v>
      </c>
      <c r="C491">
        <v>6.0348019346145379E-3</v>
      </c>
    </row>
    <row r="492" spans="1:3" x14ac:dyDescent="0.25">
      <c r="A492">
        <v>5</v>
      </c>
      <c r="B492">
        <v>12</v>
      </c>
      <c r="C492">
        <v>57369.739062402623</v>
      </c>
    </row>
    <row r="493" spans="1:3" x14ac:dyDescent="0.25">
      <c r="A493">
        <v>5</v>
      </c>
      <c r="B493">
        <v>10</v>
      </c>
      <c r="C493">
        <v>21799.50812224047</v>
      </c>
    </row>
    <row r="494" spans="1:3" x14ac:dyDescent="0.25">
      <c r="A494">
        <v>5</v>
      </c>
      <c r="B494">
        <v>4</v>
      </c>
      <c r="C494">
        <v>66931.232543398219</v>
      </c>
    </row>
    <row r="495" spans="1:3" x14ac:dyDescent="0.25">
      <c r="A495">
        <v>5</v>
      </c>
      <c r="B495">
        <v>12</v>
      </c>
      <c r="C495">
        <v>260327.08453904669</v>
      </c>
    </row>
    <row r="496" spans="1:3" x14ac:dyDescent="0.25">
      <c r="A496">
        <v>5</v>
      </c>
      <c r="B496">
        <v>6</v>
      </c>
      <c r="C496">
        <v>629.18072205312194</v>
      </c>
    </row>
    <row r="497" spans="1:3" x14ac:dyDescent="0.25">
      <c r="A497">
        <v>5</v>
      </c>
      <c r="B497">
        <v>6</v>
      </c>
      <c r="C497">
        <v>315786.15439135896</v>
      </c>
    </row>
    <row r="498" spans="1:3" x14ac:dyDescent="0.25">
      <c r="A498">
        <v>5</v>
      </c>
      <c r="B498">
        <v>4</v>
      </c>
      <c r="C498">
        <v>62568.468481413518</v>
      </c>
    </row>
    <row r="499" spans="1:3" x14ac:dyDescent="0.25">
      <c r="A499">
        <v>5</v>
      </c>
      <c r="B499">
        <v>12</v>
      </c>
      <c r="C499">
        <v>343261.06088371412</v>
      </c>
    </row>
    <row r="500" spans="1:3" x14ac:dyDescent="0.25">
      <c r="A500">
        <v>5</v>
      </c>
      <c r="B500">
        <v>10</v>
      </c>
      <c r="C500">
        <v>376710.3301773658</v>
      </c>
    </row>
    <row r="501" spans="1:3" x14ac:dyDescent="0.25">
      <c r="A501">
        <v>5</v>
      </c>
      <c r="B501">
        <v>5</v>
      </c>
      <c r="C501">
        <v>189317.45434911185</v>
      </c>
    </row>
    <row r="502" spans="1:3" x14ac:dyDescent="0.25">
      <c r="A502">
        <v>5</v>
      </c>
      <c r="B502">
        <v>4</v>
      </c>
      <c r="C502">
        <v>138745.11536889186</v>
      </c>
    </row>
    <row r="503" spans="1:3" x14ac:dyDescent="0.25">
      <c r="A503">
        <v>5</v>
      </c>
      <c r="B503">
        <v>10</v>
      </c>
      <c r="C503">
        <v>8043.8531961930739</v>
      </c>
    </row>
    <row r="504" spans="1:3" x14ac:dyDescent="0.25">
      <c r="A504">
        <v>5</v>
      </c>
      <c r="B504">
        <v>5</v>
      </c>
      <c r="C504">
        <v>443149.33745961724</v>
      </c>
    </row>
    <row r="505" spans="1:3" x14ac:dyDescent="0.25">
      <c r="A505">
        <v>5</v>
      </c>
      <c r="B505">
        <v>5</v>
      </c>
      <c r="C505">
        <v>441651.97095426597</v>
      </c>
    </row>
    <row r="506" spans="1:3" x14ac:dyDescent="0.25">
      <c r="A506">
        <v>5</v>
      </c>
      <c r="B506">
        <v>14</v>
      </c>
      <c r="C506">
        <v>1213803.235713392</v>
      </c>
    </row>
    <row r="507" spans="1:3" x14ac:dyDescent="0.25">
      <c r="A507">
        <v>5</v>
      </c>
      <c r="B507">
        <v>12</v>
      </c>
      <c r="C507">
        <v>1191134.6319363273</v>
      </c>
    </row>
    <row r="508" spans="1:3" x14ac:dyDescent="0.25">
      <c r="A508">
        <v>5</v>
      </c>
      <c r="B508">
        <v>10</v>
      </c>
      <c r="C508">
        <v>272875.20339869661</v>
      </c>
    </row>
    <row r="509" spans="1:3" x14ac:dyDescent="0.25">
      <c r="A509">
        <v>5</v>
      </c>
      <c r="B509">
        <v>6</v>
      </c>
      <c r="C509">
        <v>73077.685521179897</v>
      </c>
    </row>
    <row r="510" spans="1:3" x14ac:dyDescent="0.25">
      <c r="A510">
        <v>5</v>
      </c>
      <c r="B510">
        <v>6</v>
      </c>
      <c r="C510">
        <v>73077.35266506605</v>
      </c>
    </row>
    <row r="511" spans="1:3" x14ac:dyDescent="0.25">
      <c r="A511">
        <v>5</v>
      </c>
      <c r="B511">
        <v>6</v>
      </c>
      <c r="C511">
        <v>60444.829363631012</v>
      </c>
    </row>
    <row r="512" spans="1:3" x14ac:dyDescent="0.25">
      <c r="A512">
        <v>5</v>
      </c>
      <c r="B512">
        <v>6</v>
      </c>
      <c r="C512">
        <v>20696.377750003121</v>
      </c>
    </row>
    <row r="513" spans="1:3" x14ac:dyDescent="0.25">
      <c r="A513">
        <v>5</v>
      </c>
      <c r="B513">
        <v>4</v>
      </c>
      <c r="C513">
        <v>452352.43938881299</v>
      </c>
    </row>
    <row r="514" spans="1:3" x14ac:dyDescent="0.25">
      <c r="A514">
        <v>5</v>
      </c>
      <c r="B514">
        <v>4</v>
      </c>
      <c r="C514">
        <v>441612.02199458238</v>
      </c>
    </row>
    <row r="515" spans="1:3" x14ac:dyDescent="0.25">
      <c r="A515">
        <v>5</v>
      </c>
      <c r="B515">
        <v>4</v>
      </c>
      <c r="C515">
        <v>417514.80334813613</v>
      </c>
    </row>
    <row r="516" spans="1:3" x14ac:dyDescent="0.25">
      <c r="A516">
        <v>5</v>
      </c>
      <c r="B516">
        <v>4</v>
      </c>
      <c r="C516">
        <v>412188.79928847618</v>
      </c>
    </row>
    <row r="517" spans="1:3" x14ac:dyDescent="0.25">
      <c r="A517">
        <v>5</v>
      </c>
      <c r="B517">
        <v>5</v>
      </c>
      <c r="C517">
        <v>858169.78573443135</v>
      </c>
    </row>
    <row r="518" spans="1:3" x14ac:dyDescent="0.25">
      <c r="A518">
        <v>5</v>
      </c>
      <c r="B518">
        <v>5</v>
      </c>
      <c r="C518">
        <v>1706837.2144761998</v>
      </c>
    </row>
    <row r="519" spans="1:3" x14ac:dyDescent="0.25">
      <c r="A519">
        <v>5</v>
      </c>
      <c r="B519">
        <v>5</v>
      </c>
      <c r="C519">
        <v>1662757.3017521319</v>
      </c>
    </row>
    <row r="520" spans="1:3" x14ac:dyDescent="0.25">
      <c r="A520">
        <v>5</v>
      </c>
      <c r="B520">
        <v>5</v>
      </c>
      <c r="C520">
        <v>1222910.4698009102</v>
      </c>
    </row>
    <row r="521" spans="1:3" x14ac:dyDescent="0.25">
      <c r="A521">
        <v>5</v>
      </c>
      <c r="B521">
        <v>3</v>
      </c>
      <c r="C521">
        <v>1639776.8251848335</v>
      </c>
    </row>
    <row r="522" spans="1:3" x14ac:dyDescent="0.25">
      <c r="A522">
        <v>5</v>
      </c>
      <c r="B522">
        <v>3</v>
      </c>
      <c r="C522">
        <v>877637.88493241789</v>
      </c>
    </row>
    <row r="523" spans="1:3" x14ac:dyDescent="0.25">
      <c r="A523">
        <v>5</v>
      </c>
      <c r="B523">
        <v>4</v>
      </c>
      <c r="C523">
        <v>797601.35435640404</v>
      </c>
    </row>
    <row r="524" spans="1:3" x14ac:dyDescent="0.25">
      <c r="A524">
        <v>5</v>
      </c>
      <c r="B524">
        <v>10</v>
      </c>
      <c r="C524">
        <v>1407777.7634993345</v>
      </c>
    </row>
    <row r="525" spans="1:3" x14ac:dyDescent="0.25">
      <c r="A525">
        <v>5</v>
      </c>
      <c r="B525">
        <v>10</v>
      </c>
      <c r="C525">
        <v>1317709.2081301936</v>
      </c>
    </row>
    <row r="526" spans="1:3" x14ac:dyDescent="0.25">
      <c r="A526">
        <v>5</v>
      </c>
      <c r="B526">
        <v>5</v>
      </c>
      <c r="C526">
        <v>2079256.047590351</v>
      </c>
    </row>
    <row r="527" spans="1:3" x14ac:dyDescent="0.25">
      <c r="A527">
        <v>5</v>
      </c>
      <c r="B527">
        <v>3</v>
      </c>
      <c r="C527">
        <v>1448152.1669225593</v>
      </c>
    </row>
    <row r="528" spans="1:3" x14ac:dyDescent="0.25">
      <c r="A528">
        <v>5</v>
      </c>
      <c r="B528">
        <v>14</v>
      </c>
      <c r="C528">
        <v>3570775.4486914906</v>
      </c>
    </row>
    <row r="529" spans="1:3" x14ac:dyDescent="0.25">
      <c r="A529">
        <v>5</v>
      </c>
      <c r="B529">
        <v>14</v>
      </c>
      <c r="C529">
        <v>4249019.2011739882</v>
      </c>
    </row>
    <row r="530" spans="1:3" x14ac:dyDescent="0.25">
      <c r="A530">
        <v>5</v>
      </c>
      <c r="B530">
        <v>14</v>
      </c>
      <c r="C530">
        <v>4158660.8248321754</v>
      </c>
    </row>
    <row r="531" spans="1:3" x14ac:dyDescent="0.25">
      <c r="A531">
        <v>5</v>
      </c>
      <c r="B531">
        <v>14</v>
      </c>
      <c r="C531">
        <v>3442038.0759298401</v>
      </c>
    </row>
    <row r="532" spans="1:3" x14ac:dyDescent="0.25">
      <c r="A532">
        <v>5</v>
      </c>
      <c r="B532">
        <v>14</v>
      </c>
      <c r="C532">
        <v>3422450.0263568489</v>
      </c>
    </row>
    <row r="533" spans="1:3" x14ac:dyDescent="0.25">
      <c r="A533">
        <v>5</v>
      </c>
      <c r="B533">
        <v>10</v>
      </c>
      <c r="C533">
        <v>2240261.5600420171</v>
      </c>
    </row>
    <row r="534" spans="1:3" x14ac:dyDescent="0.25">
      <c r="A534">
        <v>5</v>
      </c>
      <c r="B534">
        <v>10</v>
      </c>
      <c r="C534">
        <v>2779089.4465632709</v>
      </c>
    </row>
    <row r="535" spans="1:3" x14ac:dyDescent="0.25">
      <c r="A535">
        <v>5</v>
      </c>
      <c r="B535">
        <v>5</v>
      </c>
      <c r="C535">
        <v>1912323.9940858867</v>
      </c>
    </row>
    <row r="536" spans="1:3" x14ac:dyDescent="0.25">
      <c r="A536">
        <v>5</v>
      </c>
      <c r="B536">
        <v>10</v>
      </c>
      <c r="C536">
        <v>2449588.283087966</v>
      </c>
    </row>
    <row r="537" spans="1:3" x14ac:dyDescent="0.25">
      <c r="A537">
        <v>5</v>
      </c>
      <c r="B537">
        <v>14</v>
      </c>
      <c r="C537">
        <v>4949015.9017460067</v>
      </c>
    </row>
    <row r="538" spans="1:3" x14ac:dyDescent="0.25">
      <c r="A538">
        <v>5</v>
      </c>
      <c r="B538">
        <v>14</v>
      </c>
      <c r="C538">
        <v>4829888.8748840084</v>
      </c>
    </row>
    <row r="539" spans="1:3" x14ac:dyDescent="0.25">
      <c r="A539">
        <v>5</v>
      </c>
      <c r="B539">
        <v>14</v>
      </c>
      <c r="C539">
        <v>4113906.2122694799</v>
      </c>
    </row>
    <row r="540" spans="1:3" x14ac:dyDescent="0.25">
      <c r="A540">
        <v>5</v>
      </c>
      <c r="B540">
        <v>14</v>
      </c>
      <c r="C540">
        <v>4630767.2555255676</v>
      </c>
    </row>
    <row r="541" spans="1:3" x14ac:dyDescent="0.25">
      <c r="A541">
        <v>5</v>
      </c>
      <c r="B541">
        <v>14</v>
      </c>
      <c r="C541">
        <v>5277674.6172712091</v>
      </c>
    </row>
    <row r="542" spans="1:3" x14ac:dyDescent="0.25">
      <c r="A542">
        <v>5</v>
      </c>
      <c r="B542">
        <v>10</v>
      </c>
      <c r="C542">
        <v>2311640.3792466135</v>
      </c>
    </row>
    <row r="543" spans="1:3" x14ac:dyDescent="0.25">
      <c r="A543">
        <v>5</v>
      </c>
      <c r="B543">
        <v>14</v>
      </c>
      <c r="C543">
        <v>5062681.5664013634</v>
      </c>
    </row>
    <row r="544" spans="1:3" x14ac:dyDescent="0.25">
      <c r="A544">
        <v>5</v>
      </c>
      <c r="B544">
        <v>10</v>
      </c>
      <c r="C544">
        <v>4793397.5085239355</v>
      </c>
    </row>
    <row r="545" spans="1:3" x14ac:dyDescent="0.25">
      <c r="A545">
        <v>5</v>
      </c>
      <c r="B545">
        <v>13</v>
      </c>
      <c r="C545">
        <v>9191243.0839727372</v>
      </c>
    </row>
    <row r="546" spans="1:3" x14ac:dyDescent="0.25">
      <c r="A546">
        <v>5</v>
      </c>
      <c r="B546">
        <v>14</v>
      </c>
      <c r="C546">
        <v>10054102.164174223</v>
      </c>
    </row>
    <row r="547" spans="1:3" x14ac:dyDescent="0.25">
      <c r="A547">
        <v>5</v>
      </c>
      <c r="B547">
        <v>14</v>
      </c>
      <c r="C547">
        <v>11331314.13903996</v>
      </c>
    </row>
    <row r="548" spans="1:3" x14ac:dyDescent="0.25">
      <c r="A548">
        <v>5</v>
      </c>
      <c r="B548">
        <v>10</v>
      </c>
      <c r="C548">
        <v>10139503.610865932</v>
      </c>
    </row>
    <row r="549" spans="1:3" x14ac:dyDescent="0.25">
      <c r="A549">
        <v>5</v>
      </c>
      <c r="B549">
        <v>10</v>
      </c>
      <c r="C549">
        <v>7950415.2715018904</v>
      </c>
    </row>
    <row r="550" spans="1:3" x14ac:dyDescent="0.25">
      <c r="A550">
        <v>5</v>
      </c>
      <c r="B550">
        <v>10</v>
      </c>
      <c r="C550">
        <v>9119428.5043804273</v>
      </c>
    </row>
    <row r="551" spans="1:3" x14ac:dyDescent="0.25">
      <c r="A551">
        <v>5</v>
      </c>
      <c r="B551">
        <v>10</v>
      </c>
      <c r="C551">
        <v>11221603.877088631</v>
      </c>
    </row>
    <row r="552" spans="1:3" x14ac:dyDescent="0.25">
      <c r="A552">
        <v>5</v>
      </c>
      <c r="B552">
        <v>14</v>
      </c>
      <c r="C552">
        <v>17135738.910524528</v>
      </c>
    </row>
    <row r="553" spans="1:3" x14ac:dyDescent="0.25">
      <c r="A553">
        <v>5</v>
      </c>
      <c r="B553">
        <v>10</v>
      </c>
      <c r="C553">
        <v>37399692.938690893</v>
      </c>
    </row>
    <row r="554" spans="1:3" x14ac:dyDescent="0.25">
      <c r="A554">
        <v>5</v>
      </c>
      <c r="B554">
        <v>4</v>
      </c>
      <c r="C554">
        <v>1095.3304695700363</v>
      </c>
    </row>
    <row r="555" spans="1:3" x14ac:dyDescent="0.25">
      <c r="A555">
        <v>5</v>
      </c>
      <c r="B555">
        <v>4</v>
      </c>
      <c r="C555">
        <v>1460.4412554906726</v>
      </c>
    </row>
    <row r="556" spans="1:3" x14ac:dyDescent="0.25">
      <c r="A556">
        <v>5</v>
      </c>
      <c r="B556">
        <v>5</v>
      </c>
      <c r="C556">
        <v>2099.3857533255878</v>
      </c>
    </row>
    <row r="557" spans="1:3" x14ac:dyDescent="0.25">
      <c r="A557">
        <v>5</v>
      </c>
      <c r="B557">
        <v>3</v>
      </c>
      <c r="C557">
        <v>2190.6595291090971</v>
      </c>
    </row>
    <row r="558" spans="1:3" x14ac:dyDescent="0.25">
      <c r="A558">
        <v>5</v>
      </c>
      <c r="B558">
        <v>7</v>
      </c>
      <c r="C558">
        <v>2920.8866159653167</v>
      </c>
    </row>
    <row r="559" spans="1:3" x14ac:dyDescent="0.25">
      <c r="A559">
        <v>5</v>
      </c>
      <c r="B559">
        <v>10</v>
      </c>
      <c r="C559">
        <v>3833.6582481619394</v>
      </c>
    </row>
    <row r="560" spans="1:3" x14ac:dyDescent="0.25">
      <c r="A560">
        <v>5</v>
      </c>
      <c r="B560">
        <v>7</v>
      </c>
      <c r="C560">
        <v>4381.3285765129749</v>
      </c>
    </row>
    <row r="561" spans="1:3" x14ac:dyDescent="0.25">
      <c r="A561">
        <v>5</v>
      </c>
      <c r="B561">
        <v>7</v>
      </c>
      <c r="C561">
        <v>4381.3262868941065</v>
      </c>
    </row>
    <row r="562" spans="1:3" x14ac:dyDescent="0.25">
      <c r="A562">
        <v>5</v>
      </c>
      <c r="B562">
        <v>14</v>
      </c>
      <c r="C562">
        <v>4746.4407509436323</v>
      </c>
    </row>
    <row r="563" spans="1:3" x14ac:dyDescent="0.25">
      <c r="A563">
        <v>5</v>
      </c>
      <c r="B563">
        <v>13</v>
      </c>
      <c r="C563">
        <v>5038.5294125401506</v>
      </c>
    </row>
    <row r="564" spans="1:3" x14ac:dyDescent="0.25">
      <c r="A564">
        <v>5</v>
      </c>
      <c r="B564">
        <v>3</v>
      </c>
      <c r="C564">
        <v>5476.6588606016057</v>
      </c>
    </row>
    <row r="565" spans="1:3" x14ac:dyDescent="0.25">
      <c r="A565">
        <v>5</v>
      </c>
      <c r="B565">
        <v>3</v>
      </c>
      <c r="C565">
        <v>5659.2120869302698</v>
      </c>
    </row>
    <row r="566" spans="1:3" x14ac:dyDescent="0.25">
      <c r="A566">
        <v>5</v>
      </c>
      <c r="B566">
        <v>4</v>
      </c>
      <c r="C566">
        <v>7302.2139148595961</v>
      </c>
    </row>
    <row r="567" spans="1:3" x14ac:dyDescent="0.25">
      <c r="A567">
        <v>5</v>
      </c>
      <c r="B567">
        <v>14</v>
      </c>
      <c r="C567">
        <v>12596.323030448682</v>
      </c>
    </row>
    <row r="568" spans="1:3" x14ac:dyDescent="0.25">
      <c r="A568">
        <v>5</v>
      </c>
      <c r="B568">
        <v>10</v>
      </c>
      <c r="C568">
        <v>13143.984140856926</v>
      </c>
    </row>
    <row r="569" spans="1:3" x14ac:dyDescent="0.25">
      <c r="A569">
        <v>5</v>
      </c>
      <c r="B569">
        <v>7</v>
      </c>
      <c r="C569">
        <v>16795.099397593651</v>
      </c>
    </row>
    <row r="570" spans="1:3" x14ac:dyDescent="0.25">
      <c r="A570">
        <v>5</v>
      </c>
      <c r="B570">
        <v>3</v>
      </c>
      <c r="C570">
        <v>21906.64139760816</v>
      </c>
    </row>
    <row r="571" spans="1:3" x14ac:dyDescent="0.25">
      <c r="A571">
        <v>5</v>
      </c>
      <c r="B571">
        <v>13</v>
      </c>
      <c r="C571">
        <v>22089.205033237664</v>
      </c>
    </row>
    <row r="572" spans="1:3" x14ac:dyDescent="0.25">
      <c r="A572">
        <v>5</v>
      </c>
      <c r="B572">
        <v>14</v>
      </c>
      <c r="C572">
        <v>30669.309274070227</v>
      </c>
    </row>
    <row r="573" spans="1:3" x14ac:dyDescent="0.25">
      <c r="A573">
        <v>5</v>
      </c>
      <c r="B573">
        <v>14</v>
      </c>
      <c r="C573">
        <v>34137.86232409464</v>
      </c>
    </row>
    <row r="574" spans="1:3" x14ac:dyDescent="0.25">
      <c r="A574">
        <v>5</v>
      </c>
      <c r="B574">
        <v>13</v>
      </c>
      <c r="C574">
        <v>36145.971872570772</v>
      </c>
    </row>
    <row r="575" spans="1:3" x14ac:dyDescent="0.25">
      <c r="A575">
        <v>5</v>
      </c>
      <c r="B575">
        <v>6</v>
      </c>
      <c r="C575">
        <v>38518.423475380616</v>
      </c>
    </row>
    <row r="576" spans="1:3" x14ac:dyDescent="0.25">
      <c r="A576">
        <v>5</v>
      </c>
      <c r="B576">
        <v>13</v>
      </c>
      <c r="C576">
        <v>57687.510406112713</v>
      </c>
    </row>
    <row r="577" spans="1:3" x14ac:dyDescent="0.25">
      <c r="A577">
        <v>5</v>
      </c>
      <c r="B577">
        <v>14</v>
      </c>
      <c r="C577">
        <v>91642.817575911744</v>
      </c>
    </row>
    <row r="578" spans="1:3" x14ac:dyDescent="0.25">
      <c r="A578">
        <v>5</v>
      </c>
      <c r="B578">
        <v>5</v>
      </c>
      <c r="C578">
        <v>111358.80223367759</v>
      </c>
    </row>
    <row r="579" spans="1:3" x14ac:dyDescent="0.25">
      <c r="A579">
        <v>5</v>
      </c>
      <c r="B579">
        <v>13</v>
      </c>
      <c r="C579">
        <v>120486.57264188399</v>
      </c>
    </row>
    <row r="580" spans="1:3" x14ac:dyDescent="0.25">
      <c r="A580">
        <v>5</v>
      </c>
      <c r="B580">
        <v>5</v>
      </c>
      <c r="C580">
        <v>145131.55071097743</v>
      </c>
    </row>
    <row r="581" spans="1:3" x14ac:dyDescent="0.25">
      <c r="A581">
        <v>5</v>
      </c>
      <c r="B581">
        <v>14</v>
      </c>
      <c r="C581">
        <v>178539.19385856896</v>
      </c>
    </row>
    <row r="582" spans="1:3" x14ac:dyDescent="0.25">
      <c r="A582">
        <v>5</v>
      </c>
      <c r="B582">
        <v>13</v>
      </c>
      <c r="C582">
        <v>211399.16824232551</v>
      </c>
    </row>
    <row r="583" spans="1:3" x14ac:dyDescent="0.25">
      <c r="A583">
        <v>5</v>
      </c>
      <c r="B583">
        <v>14</v>
      </c>
      <c r="C583">
        <v>290993.32532942959</v>
      </c>
    </row>
    <row r="584" spans="1:3" x14ac:dyDescent="0.25">
      <c r="A584">
        <v>5</v>
      </c>
      <c r="B584">
        <v>10</v>
      </c>
      <c r="C584">
        <v>305597.74752386636</v>
      </c>
    </row>
    <row r="585" spans="1:3" x14ac:dyDescent="0.25">
      <c r="A585">
        <v>5</v>
      </c>
      <c r="B585">
        <v>13</v>
      </c>
      <c r="C585">
        <v>660668.04144865402</v>
      </c>
    </row>
    <row r="586" spans="1:3" x14ac:dyDescent="0.25">
      <c r="A586">
        <v>5</v>
      </c>
      <c r="B586">
        <v>6</v>
      </c>
      <c r="C586">
        <v>956590.3544108849</v>
      </c>
    </row>
    <row r="587" spans="1:3" x14ac:dyDescent="0.25">
      <c r="A587">
        <v>5</v>
      </c>
      <c r="B587">
        <v>13</v>
      </c>
      <c r="C587">
        <v>3651108.266885865</v>
      </c>
    </row>
    <row r="588" spans="1:3" x14ac:dyDescent="0.25">
      <c r="A588">
        <v>5</v>
      </c>
      <c r="B588">
        <v>3</v>
      </c>
      <c r="C588">
        <v>6261405.6163561409</v>
      </c>
    </row>
    <row r="589" spans="1:3" x14ac:dyDescent="0.25">
      <c r="A589">
        <v>5</v>
      </c>
      <c r="B589">
        <v>10</v>
      </c>
      <c r="C589">
        <v>8219818.8430020576</v>
      </c>
    </row>
    <row r="590" spans="1:3" x14ac:dyDescent="0.25">
      <c r="A590">
        <v>5</v>
      </c>
      <c r="B590">
        <v>3</v>
      </c>
      <c r="C590">
        <v>8293374.2660060776</v>
      </c>
    </row>
    <row r="591" spans="1:3" x14ac:dyDescent="0.25">
      <c r="A591">
        <v>5</v>
      </c>
      <c r="B591">
        <v>7</v>
      </c>
      <c r="C591">
        <v>9277178.0954197813</v>
      </c>
    </row>
    <row r="592" spans="1:3" x14ac:dyDescent="0.25">
      <c r="A592">
        <v>5</v>
      </c>
      <c r="B592">
        <v>7</v>
      </c>
      <c r="C592">
        <v>9746093.9359533973</v>
      </c>
    </row>
    <row r="593" spans="1:3" x14ac:dyDescent="0.25">
      <c r="A593">
        <v>5</v>
      </c>
      <c r="B593">
        <v>9</v>
      </c>
      <c r="C593">
        <v>10647147.901822373</v>
      </c>
    </row>
    <row r="594" spans="1:3" x14ac:dyDescent="0.25">
      <c r="A594">
        <v>5</v>
      </c>
      <c r="B594">
        <v>9</v>
      </c>
      <c r="C594">
        <v>10759319.923679238</v>
      </c>
    </row>
    <row r="595" spans="1:3" x14ac:dyDescent="0.25">
      <c r="A595">
        <v>5</v>
      </c>
      <c r="B595">
        <v>9</v>
      </c>
      <c r="C595">
        <v>10775869.896212459</v>
      </c>
    </row>
    <row r="596" spans="1:3" x14ac:dyDescent="0.25">
      <c r="A596">
        <v>5</v>
      </c>
      <c r="B596">
        <v>10</v>
      </c>
      <c r="C596">
        <v>11401091.026232438</v>
      </c>
    </row>
    <row r="597" spans="1:3" x14ac:dyDescent="0.25">
      <c r="A597">
        <v>5</v>
      </c>
      <c r="B597">
        <v>3</v>
      </c>
      <c r="C597">
        <v>16892463.311129719</v>
      </c>
    </row>
    <row r="598" spans="1:3" x14ac:dyDescent="0.25">
      <c r="A598">
        <v>5</v>
      </c>
      <c r="B598">
        <v>3</v>
      </c>
      <c r="C598">
        <v>18673883.78892988</v>
      </c>
    </row>
    <row r="599" spans="1:3" x14ac:dyDescent="0.25">
      <c r="A599">
        <v>5</v>
      </c>
      <c r="B599">
        <v>3</v>
      </c>
      <c r="C599">
        <v>21579323.123203747</v>
      </c>
    </row>
    <row r="600" spans="1:3" x14ac:dyDescent="0.25">
      <c r="A600">
        <v>5</v>
      </c>
      <c r="B600">
        <v>10</v>
      </c>
      <c r="C600">
        <v>22785.090662514544</v>
      </c>
    </row>
    <row r="601" spans="1:3" x14ac:dyDescent="0.25">
      <c r="A601">
        <v>5</v>
      </c>
      <c r="B601">
        <v>10</v>
      </c>
      <c r="C601">
        <v>56962.728020984323</v>
      </c>
    </row>
    <row r="602" spans="1:3" x14ac:dyDescent="0.25">
      <c r="A602">
        <v>5</v>
      </c>
      <c r="B602">
        <v>10</v>
      </c>
      <c r="C602">
        <v>75679.053256391358</v>
      </c>
    </row>
    <row r="603" spans="1:3" x14ac:dyDescent="0.25">
      <c r="A603">
        <v>5</v>
      </c>
      <c r="B603">
        <v>10</v>
      </c>
      <c r="C603">
        <v>81375.32610207086</v>
      </c>
    </row>
    <row r="604" spans="1:3" x14ac:dyDescent="0.25">
      <c r="A604">
        <v>5</v>
      </c>
      <c r="B604">
        <v>10</v>
      </c>
      <c r="C604">
        <v>81375.326605537077</v>
      </c>
    </row>
    <row r="605" spans="1:3" x14ac:dyDescent="0.25">
      <c r="A605">
        <v>5</v>
      </c>
      <c r="B605">
        <v>10</v>
      </c>
      <c r="C605">
        <v>81375.326700226768</v>
      </c>
    </row>
    <row r="606" spans="1:3" x14ac:dyDescent="0.25">
      <c r="A606">
        <v>5</v>
      </c>
      <c r="B606">
        <v>10</v>
      </c>
      <c r="C606">
        <v>187163.24961908566</v>
      </c>
    </row>
    <row r="607" spans="1:3" x14ac:dyDescent="0.25">
      <c r="A607">
        <v>5</v>
      </c>
      <c r="B607">
        <v>14</v>
      </c>
      <c r="C607">
        <v>260401.04512871348</v>
      </c>
    </row>
    <row r="608" spans="1:3" x14ac:dyDescent="0.25">
      <c r="A608">
        <v>5</v>
      </c>
      <c r="B608">
        <v>10</v>
      </c>
      <c r="C608">
        <v>382464.03539743001</v>
      </c>
    </row>
    <row r="609" spans="1:3" x14ac:dyDescent="0.25">
      <c r="A609">
        <v>5</v>
      </c>
      <c r="B609">
        <v>10</v>
      </c>
      <c r="C609">
        <v>435.28109250214277</v>
      </c>
    </row>
    <row r="610" spans="1:3" x14ac:dyDescent="0.25">
      <c r="A610">
        <v>5</v>
      </c>
      <c r="B610">
        <v>13</v>
      </c>
      <c r="C610">
        <v>892.40107924067422</v>
      </c>
    </row>
    <row r="611" spans="1:3" x14ac:dyDescent="0.25">
      <c r="A611">
        <v>5</v>
      </c>
      <c r="B611">
        <v>10</v>
      </c>
      <c r="C611">
        <v>328.97695876663323</v>
      </c>
    </row>
    <row r="612" spans="1:3" x14ac:dyDescent="0.25">
      <c r="A612">
        <v>5</v>
      </c>
      <c r="B612">
        <v>10</v>
      </c>
      <c r="C612">
        <v>328.95669773811073</v>
      </c>
    </row>
    <row r="613" spans="1:3" x14ac:dyDescent="0.25">
      <c r="A613">
        <v>5</v>
      </c>
      <c r="B613">
        <v>6</v>
      </c>
      <c r="C613">
        <v>52.532755023553669</v>
      </c>
    </row>
    <row r="614" spans="1:3" x14ac:dyDescent="0.25">
      <c r="A614">
        <v>5</v>
      </c>
      <c r="B614">
        <v>13</v>
      </c>
      <c r="C614">
        <v>36.131734894265023</v>
      </c>
    </row>
    <row r="615" spans="1:3" x14ac:dyDescent="0.25">
      <c r="A615">
        <v>5</v>
      </c>
      <c r="B615">
        <v>4</v>
      </c>
      <c r="C615">
        <v>65.615203845655842</v>
      </c>
    </row>
    <row r="616" spans="1:3" x14ac:dyDescent="0.25">
      <c r="A616">
        <v>5</v>
      </c>
      <c r="B616">
        <v>6</v>
      </c>
      <c r="C616">
        <v>171.85835928330931</v>
      </c>
    </row>
    <row r="617" spans="1:3" x14ac:dyDescent="0.25">
      <c r="A617">
        <v>5</v>
      </c>
      <c r="B617">
        <v>13</v>
      </c>
      <c r="C617">
        <v>1647.7739485316818</v>
      </c>
    </row>
    <row r="618" spans="1:3" x14ac:dyDescent="0.25">
      <c r="A618">
        <v>5</v>
      </c>
      <c r="B618">
        <v>6</v>
      </c>
      <c r="C618">
        <v>93.082457719194124</v>
      </c>
    </row>
    <row r="619" spans="1:3" x14ac:dyDescent="0.25">
      <c r="A619">
        <v>5</v>
      </c>
      <c r="B619">
        <v>3</v>
      </c>
      <c r="C619">
        <v>61.611802273936554</v>
      </c>
    </row>
    <row r="620" spans="1:3" x14ac:dyDescent="0.25">
      <c r="A620">
        <v>5</v>
      </c>
      <c r="B620">
        <v>10</v>
      </c>
      <c r="C620">
        <v>1616.8369015607282</v>
      </c>
    </row>
    <row r="621" spans="1:3" x14ac:dyDescent="0.25">
      <c r="A621">
        <v>5</v>
      </c>
      <c r="B621">
        <v>10</v>
      </c>
      <c r="C621">
        <v>1615.431522778214</v>
      </c>
    </row>
    <row r="622" spans="1:3" x14ac:dyDescent="0.25">
      <c r="A622">
        <v>5</v>
      </c>
      <c r="B622">
        <v>10</v>
      </c>
      <c r="C622">
        <v>1615.2305868403507</v>
      </c>
    </row>
    <row r="623" spans="1:3" x14ac:dyDescent="0.25">
      <c r="A623">
        <v>5</v>
      </c>
      <c r="B623">
        <v>10</v>
      </c>
      <c r="C623">
        <v>1561.417213653817</v>
      </c>
    </row>
    <row r="624" spans="1:3" x14ac:dyDescent="0.25">
      <c r="A624">
        <v>5</v>
      </c>
      <c r="B624">
        <v>6</v>
      </c>
      <c r="C624">
        <v>98.373783044852757</v>
      </c>
    </row>
    <row r="625" spans="1:3" x14ac:dyDescent="0.25">
      <c r="A625">
        <v>5</v>
      </c>
      <c r="B625">
        <v>6</v>
      </c>
      <c r="C625">
        <v>122.76282277911316</v>
      </c>
    </row>
    <row r="626" spans="1:3" x14ac:dyDescent="0.25">
      <c r="A626">
        <v>5</v>
      </c>
      <c r="B626">
        <v>10</v>
      </c>
      <c r="C626">
        <v>3352.630293031682</v>
      </c>
    </row>
    <row r="627" spans="1:3" x14ac:dyDescent="0.25">
      <c r="A627">
        <v>5</v>
      </c>
      <c r="B627">
        <v>10</v>
      </c>
      <c r="C627">
        <v>986.88053339474288</v>
      </c>
    </row>
    <row r="628" spans="1:3" x14ac:dyDescent="0.25">
      <c r="A628">
        <v>5</v>
      </c>
      <c r="B628">
        <v>3</v>
      </c>
      <c r="C628">
        <v>109.67099993292294</v>
      </c>
    </row>
    <row r="629" spans="1:3" x14ac:dyDescent="0.25">
      <c r="A629">
        <v>5</v>
      </c>
      <c r="B629">
        <v>3</v>
      </c>
      <c r="C629">
        <v>2668.4343553122494</v>
      </c>
    </row>
    <row r="630" spans="1:3" x14ac:dyDescent="0.25">
      <c r="A630">
        <v>5</v>
      </c>
      <c r="B630">
        <v>10</v>
      </c>
      <c r="C630">
        <v>1057.3086031464677</v>
      </c>
    </row>
    <row r="631" spans="1:3" x14ac:dyDescent="0.25">
      <c r="A631">
        <v>5</v>
      </c>
      <c r="B631">
        <v>13</v>
      </c>
      <c r="C631">
        <v>1725.795122210774</v>
      </c>
    </row>
    <row r="632" spans="1:3" x14ac:dyDescent="0.25">
      <c r="A632">
        <v>5</v>
      </c>
      <c r="B632">
        <v>4</v>
      </c>
      <c r="C632">
        <v>167.24348623878092</v>
      </c>
    </row>
    <row r="633" spans="1:3" x14ac:dyDescent="0.25">
      <c r="A633">
        <v>5</v>
      </c>
      <c r="B633">
        <v>10</v>
      </c>
      <c r="C633">
        <v>3275.036338121427</v>
      </c>
    </row>
    <row r="634" spans="1:3" x14ac:dyDescent="0.25">
      <c r="A634">
        <v>5</v>
      </c>
      <c r="B634">
        <v>10</v>
      </c>
      <c r="C634">
        <v>3232.2249300599392</v>
      </c>
    </row>
    <row r="635" spans="1:3" x14ac:dyDescent="0.25">
      <c r="A635">
        <v>5</v>
      </c>
      <c r="B635">
        <v>10</v>
      </c>
      <c r="C635">
        <v>762.45492466519647</v>
      </c>
    </row>
    <row r="636" spans="1:3" x14ac:dyDescent="0.25">
      <c r="A636">
        <v>5</v>
      </c>
      <c r="B636">
        <v>10</v>
      </c>
      <c r="C636">
        <v>1650.1915714151701</v>
      </c>
    </row>
    <row r="637" spans="1:3" x14ac:dyDescent="0.25">
      <c r="A637">
        <v>5</v>
      </c>
      <c r="B637">
        <v>6</v>
      </c>
      <c r="C637">
        <v>1016.2743869812969</v>
      </c>
    </row>
    <row r="638" spans="1:3" x14ac:dyDescent="0.25">
      <c r="A638">
        <v>5</v>
      </c>
      <c r="B638">
        <v>10</v>
      </c>
      <c r="C638">
        <v>1101.0679612813185</v>
      </c>
    </row>
    <row r="639" spans="1:3" x14ac:dyDescent="0.25">
      <c r="A639">
        <v>5</v>
      </c>
      <c r="B639">
        <v>3</v>
      </c>
      <c r="C639">
        <v>4159.8256464166452</v>
      </c>
    </row>
    <row r="640" spans="1:3" x14ac:dyDescent="0.25">
      <c r="A640">
        <v>5</v>
      </c>
      <c r="B640">
        <v>10</v>
      </c>
      <c r="C640">
        <v>5.3733347360445842E-3</v>
      </c>
    </row>
    <row r="641" spans="1:3" x14ac:dyDescent="0.25">
      <c r="A641">
        <v>5</v>
      </c>
      <c r="B641">
        <v>10</v>
      </c>
      <c r="C641">
        <v>1242.1960189915712</v>
      </c>
    </row>
    <row r="642" spans="1:3" x14ac:dyDescent="0.25">
      <c r="A642">
        <v>5</v>
      </c>
      <c r="B642">
        <v>6</v>
      </c>
      <c r="C642">
        <v>344.29463769983636</v>
      </c>
    </row>
    <row r="643" spans="1:3" x14ac:dyDescent="0.25">
      <c r="A643">
        <v>5</v>
      </c>
      <c r="B643">
        <v>10</v>
      </c>
      <c r="C643">
        <v>3349.0405239625275</v>
      </c>
    </row>
    <row r="644" spans="1:3" x14ac:dyDescent="0.25">
      <c r="A644">
        <v>5</v>
      </c>
      <c r="B644">
        <v>14</v>
      </c>
      <c r="C644">
        <v>200.36118952202361</v>
      </c>
    </row>
    <row r="645" spans="1:3" x14ac:dyDescent="0.25">
      <c r="A645">
        <v>5</v>
      </c>
      <c r="B645">
        <v>3</v>
      </c>
      <c r="C645">
        <v>204.02542447415391</v>
      </c>
    </row>
    <row r="646" spans="1:3" x14ac:dyDescent="0.25">
      <c r="A646">
        <v>5</v>
      </c>
      <c r="B646">
        <v>10</v>
      </c>
      <c r="C646">
        <v>2833.8095070864706</v>
      </c>
    </row>
    <row r="647" spans="1:3" x14ac:dyDescent="0.25">
      <c r="A647">
        <v>5</v>
      </c>
      <c r="B647">
        <v>10</v>
      </c>
      <c r="C647">
        <v>1398.7891660592525</v>
      </c>
    </row>
    <row r="648" spans="1:3" x14ac:dyDescent="0.25">
      <c r="A648">
        <v>5</v>
      </c>
      <c r="B648">
        <v>10</v>
      </c>
      <c r="C648">
        <v>284.09659670028753</v>
      </c>
    </row>
    <row r="649" spans="1:3" x14ac:dyDescent="0.25">
      <c r="A649">
        <v>5</v>
      </c>
      <c r="B649">
        <v>6</v>
      </c>
      <c r="C649">
        <v>481.98465242902591</v>
      </c>
    </row>
    <row r="650" spans="1:3" x14ac:dyDescent="0.25">
      <c r="A650">
        <v>5</v>
      </c>
      <c r="B650">
        <v>13</v>
      </c>
      <c r="C650">
        <v>413.11484274683289</v>
      </c>
    </row>
    <row r="651" spans="1:3" x14ac:dyDescent="0.25">
      <c r="A651">
        <v>5</v>
      </c>
      <c r="B651">
        <v>10</v>
      </c>
      <c r="C651">
        <v>965.42553290403748</v>
      </c>
    </row>
    <row r="652" spans="1:3" x14ac:dyDescent="0.25">
      <c r="A652">
        <v>5</v>
      </c>
      <c r="B652">
        <v>3</v>
      </c>
      <c r="C652">
        <v>1976.2068813760529</v>
      </c>
    </row>
    <row r="653" spans="1:3" x14ac:dyDescent="0.25">
      <c r="A653">
        <v>5</v>
      </c>
      <c r="B653">
        <v>6</v>
      </c>
      <c r="C653">
        <v>260.4816374788046</v>
      </c>
    </row>
    <row r="654" spans="1:3" x14ac:dyDescent="0.25">
      <c r="A654">
        <v>5</v>
      </c>
      <c r="B654">
        <v>3</v>
      </c>
      <c r="C654">
        <v>11329.891061316743</v>
      </c>
    </row>
    <row r="655" spans="1:3" x14ac:dyDescent="0.25">
      <c r="A655">
        <v>5</v>
      </c>
      <c r="B655">
        <v>6</v>
      </c>
      <c r="C655">
        <v>589.07697234570082</v>
      </c>
    </row>
    <row r="656" spans="1:3" x14ac:dyDescent="0.25">
      <c r="A656">
        <v>5</v>
      </c>
      <c r="B656">
        <v>6</v>
      </c>
      <c r="C656">
        <v>291.43025185934482</v>
      </c>
    </row>
    <row r="657" spans="1:3" x14ac:dyDescent="0.25">
      <c r="A657">
        <v>5</v>
      </c>
      <c r="B657">
        <v>3</v>
      </c>
      <c r="C657">
        <v>139618.15480285545</v>
      </c>
    </row>
    <row r="658" spans="1:3" x14ac:dyDescent="0.25">
      <c r="A658">
        <v>5</v>
      </c>
      <c r="B658">
        <v>6</v>
      </c>
      <c r="C658">
        <v>771.49918757420289</v>
      </c>
    </row>
    <row r="659" spans="1:3" x14ac:dyDescent="0.25">
      <c r="A659">
        <v>5</v>
      </c>
      <c r="B659">
        <v>3</v>
      </c>
      <c r="C659">
        <v>6.9769424373142316E-3</v>
      </c>
    </row>
    <row r="660" spans="1:3" x14ac:dyDescent="0.25">
      <c r="A660">
        <v>5</v>
      </c>
      <c r="B660">
        <v>3</v>
      </c>
      <c r="C660">
        <v>2.2153126497020576E-2</v>
      </c>
    </row>
    <row r="661" spans="1:3" x14ac:dyDescent="0.25">
      <c r="A661">
        <v>5</v>
      </c>
      <c r="B661">
        <v>10</v>
      </c>
      <c r="C661">
        <v>7377.3334711091029</v>
      </c>
    </row>
    <row r="662" spans="1:3" x14ac:dyDescent="0.25">
      <c r="A662">
        <v>5</v>
      </c>
      <c r="B662">
        <v>10</v>
      </c>
      <c r="C662">
        <v>25070.984696670897</v>
      </c>
    </row>
    <row r="663" spans="1:3" x14ac:dyDescent="0.25">
      <c r="A663">
        <v>5</v>
      </c>
      <c r="B663">
        <v>13</v>
      </c>
      <c r="C663">
        <v>6.3027125084613002E-3</v>
      </c>
    </row>
    <row r="664" spans="1:3" x14ac:dyDescent="0.25">
      <c r="A664">
        <v>5</v>
      </c>
      <c r="B664">
        <v>13</v>
      </c>
      <c r="C664">
        <v>27401.708289200251</v>
      </c>
    </row>
    <row r="665" spans="1:3" x14ac:dyDescent="0.25">
      <c r="A665">
        <v>5</v>
      </c>
      <c r="B665">
        <v>13</v>
      </c>
      <c r="C665">
        <v>10901.633735583486</v>
      </c>
    </row>
    <row r="666" spans="1:3" x14ac:dyDescent="0.25">
      <c r="A666">
        <v>5</v>
      </c>
      <c r="B666">
        <v>13</v>
      </c>
      <c r="C666">
        <v>28383.681883772377</v>
      </c>
    </row>
    <row r="667" spans="1:3" x14ac:dyDescent="0.25">
      <c r="A667">
        <v>5</v>
      </c>
      <c r="B667">
        <v>3</v>
      </c>
      <c r="C667">
        <v>863.3052472540586</v>
      </c>
    </row>
    <row r="668" spans="1:3" x14ac:dyDescent="0.25">
      <c r="A668">
        <v>5</v>
      </c>
      <c r="B668">
        <v>3</v>
      </c>
      <c r="C668">
        <v>1.0359910616286732E-2</v>
      </c>
    </row>
    <row r="669" spans="1:3" x14ac:dyDescent="0.25">
      <c r="A669">
        <v>5</v>
      </c>
      <c r="B669">
        <v>3</v>
      </c>
      <c r="C669">
        <v>2.8837984315068853E-2</v>
      </c>
    </row>
    <row r="670" spans="1:3" x14ac:dyDescent="0.25">
      <c r="A670">
        <v>5</v>
      </c>
      <c r="B670">
        <v>6</v>
      </c>
      <c r="C670">
        <v>12217.246126152524</v>
      </c>
    </row>
    <row r="671" spans="1:3" x14ac:dyDescent="0.25">
      <c r="A671">
        <v>5</v>
      </c>
      <c r="B671">
        <v>13</v>
      </c>
      <c r="C671">
        <v>1001.7432855219168</v>
      </c>
    </row>
    <row r="672" spans="1:3" x14ac:dyDescent="0.25">
      <c r="A672">
        <v>5</v>
      </c>
      <c r="B672">
        <v>13</v>
      </c>
      <c r="C672">
        <v>50922.380991852413</v>
      </c>
    </row>
    <row r="673" spans="1:3" x14ac:dyDescent="0.25">
      <c r="A673">
        <v>5</v>
      </c>
      <c r="B673">
        <v>10</v>
      </c>
      <c r="C673">
        <v>2.791079285537026E-3</v>
      </c>
    </row>
    <row r="674" spans="1:3" x14ac:dyDescent="0.25">
      <c r="A674">
        <v>5</v>
      </c>
      <c r="B674">
        <v>10</v>
      </c>
      <c r="C674">
        <v>704.00090248927381</v>
      </c>
    </row>
    <row r="675" spans="1:3" x14ac:dyDescent="0.25">
      <c r="A675">
        <v>5</v>
      </c>
      <c r="B675">
        <v>3</v>
      </c>
      <c r="C675">
        <v>1.1749737912556329E-2</v>
      </c>
    </row>
    <row r="676" spans="1:3" x14ac:dyDescent="0.25">
      <c r="A676">
        <v>5</v>
      </c>
      <c r="B676">
        <v>10</v>
      </c>
      <c r="C676">
        <v>4360.2843558059476</v>
      </c>
    </row>
    <row r="677" spans="1:3" x14ac:dyDescent="0.25">
      <c r="A677">
        <v>5</v>
      </c>
      <c r="B677">
        <v>6</v>
      </c>
      <c r="C677">
        <v>27112.912619523886</v>
      </c>
    </row>
    <row r="678" spans="1:3" x14ac:dyDescent="0.25">
      <c r="A678">
        <v>5</v>
      </c>
      <c r="B678">
        <v>10</v>
      </c>
      <c r="C678">
        <v>2283.8981398371411</v>
      </c>
    </row>
    <row r="679" spans="1:3" x14ac:dyDescent="0.25">
      <c r="A679">
        <v>5</v>
      </c>
      <c r="B679">
        <v>13</v>
      </c>
      <c r="C679">
        <v>98249.070064499159</v>
      </c>
    </row>
    <row r="680" spans="1:3" x14ac:dyDescent="0.25">
      <c r="A680">
        <v>5</v>
      </c>
      <c r="B680">
        <v>6</v>
      </c>
      <c r="C680">
        <v>1.4547900421388708E-2</v>
      </c>
    </row>
    <row r="681" spans="1:3" x14ac:dyDescent="0.25">
      <c r="A681">
        <v>5</v>
      </c>
      <c r="B681">
        <v>3</v>
      </c>
      <c r="C681">
        <v>62.182291340860523</v>
      </c>
    </row>
    <row r="682" spans="1:3" x14ac:dyDescent="0.25">
      <c r="A682">
        <v>5</v>
      </c>
      <c r="B682">
        <v>14</v>
      </c>
      <c r="C682">
        <v>143.01456203168539</v>
      </c>
    </row>
    <row r="683" spans="1:3" x14ac:dyDescent="0.25">
      <c r="A683">
        <v>5</v>
      </c>
      <c r="B683">
        <v>4</v>
      </c>
      <c r="C683">
        <v>4415.2431041325672</v>
      </c>
    </row>
    <row r="684" spans="1:3" x14ac:dyDescent="0.25">
      <c r="A684">
        <v>5</v>
      </c>
      <c r="B684">
        <v>3</v>
      </c>
      <c r="C684">
        <v>5596.7865968526758</v>
      </c>
    </row>
    <row r="685" spans="1:3" x14ac:dyDescent="0.25">
      <c r="A685">
        <v>5</v>
      </c>
      <c r="B685">
        <v>10</v>
      </c>
      <c r="C685">
        <v>9203.6154065756236</v>
      </c>
    </row>
    <row r="686" spans="1:3" x14ac:dyDescent="0.25">
      <c r="A686">
        <v>5</v>
      </c>
      <c r="B686">
        <v>10</v>
      </c>
      <c r="C686">
        <v>9390.175435355055</v>
      </c>
    </row>
    <row r="687" spans="1:3" x14ac:dyDescent="0.25">
      <c r="A687">
        <v>5</v>
      </c>
      <c r="B687">
        <v>10</v>
      </c>
      <c r="C687">
        <v>10714.74951997728</v>
      </c>
    </row>
    <row r="688" spans="1:3" x14ac:dyDescent="0.25">
      <c r="A688">
        <v>5</v>
      </c>
      <c r="B688">
        <v>9</v>
      </c>
      <c r="C688">
        <v>11007.023041545601</v>
      </c>
    </row>
    <row r="689" spans="1:3" x14ac:dyDescent="0.25">
      <c r="A689">
        <v>5</v>
      </c>
      <c r="B689">
        <v>10</v>
      </c>
      <c r="C689">
        <v>20440.733052750566</v>
      </c>
    </row>
    <row r="690" spans="1:3" x14ac:dyDescent="0.25">
      <c r="A690">
        <v>5</v>
      </c>
      <c r="B690">
        <v>6</v>
      </c>
      <c r="C690">
        <v>25688.228948412347</v>
      </c>
    </row>
    <row r="691" spans="1:3" x14ac:dyDescent="0.25">
      <c r="A691">
        <v>5</v>
      </c>
      <c r="B691">
        <v>6</v>
      </c>
      <c r="C691">
        <v>28481.464524788258</v>
      </c>
    </row>
    <row r="692" spans="1:3" x14ac:dyDescent="0.25">
      <c r="A692">
        <v>5</v>
      </c>
      <c r="B692">
        <v>6</v>
      </c>
      <c r="C692">
        <v>35861.285553354952</v>
      </c>
    </row>
    <row r="693" spans="1:3" x14ac:dyDescent="0.25">
      <c r="A693">
        <v>5</v>
      </c>
      <c r="B693">
        <v>13</v>
      </c>
      <c r="C693">
        <v>49749.284534241524</v>
      </c>
    </row>
    <row r="694" spans="1:3" x14ac:dyDescent="0.25">
      <c r="A694">
        <v>5</v>
      </c>
      <c r="B694">
        <v>4</v>
      </c>
      <c r="C694">
        <v>3675.4029279329229</v>
      </c>
    </row>
    <row r="695" spans="1:3" x14ac:dyDescent="0.25">
      <c r="A695">
        <v>5</v>
      </c>
      <c r="B695">
        <v>4</v>
      </c>
      <c r="C695">
        <v>3675.4004790531735</v>
      </c>
    </row>
    <row r="696" spans="1:3" x14ac:dyDescent="0.25">
      <c r="A696">
        <v>5</v>
      </c>
      <c r="B696">
        <v>10</v>
      </c>
      <c r="C696">
        <v>9188.5113359059142</v>
      </c>
    </row>
    <row r="697" spans="1:3" x14ac:dyDescent="0.25">
      <c r="A697">
        <v>5</v>
      </c>
      <c r="B697">
        <v>10</v>
      </c>
      <c r="C697">
        <v>29770.776133829822</v>
      </c>
    </row>
    <row r="698" spans="1:3" x14ac:dyDescent="0.25">
      <c r="A698">
        <v>5</v>
      </c>
      <c r="B698">
        <v>6</v>
      </c>
      <c r="C698">
        <v>43083.062272676172</v>
      </c>
    </row>
    <row r="699" spans="1:3" x14ac:dyDescent="0.25">
      <c r="A699">
        <v>5</v>
      </c>
      <c r="B699">
        <v>6</v>
      </c>
      <c r="C699">
        <v>110262.14649516235</v>
      </c>
    </row>
    <row r="700" spans="1:3" x14ac:dyDescent="0.25">
      <c r="A700">
        <v>5</v>
      </c>
      <c r="B700">
        <v>6</v>
      </c>
      <c r="C700">
        <v>172332.25857009625</v>
      </c>
    </row>
    <row r="701" spans="1:3" x14ac:dyDescent="0.25">
      <c r="A701">
        <v>5</v>
      </c>
      <c r="B701">
        <v>6</v>
      </c>
      <c r="C701">
        <v>172332.26228076423</v>
      </c>
    </row>
    <row r="702" spans="1:3" x14ac:dyDescent="0.25">
      <c r="A702">
        <v>5</v>
      </c>
      <c r="B702">
        <v>3</v>
      </c>
      <c r="C702">
        <v>185240.40691413527</v>
      </c>
    </row>
    <row r="703" spans="1:3" x14ac:dyDescent="0.25">
      <c r="A703">
        <v>5</v>
      </c>
      <c r="B703">
        <v>14</v>
      </c>
      <c r="C703">
        <v>202882.34995340338</v>
      </c>
    </row>
    <row r="704" spans="1:3" x14ac:dyDescent="0.25">
      <c r="A704">
        <v>5</v>
      </c>
      <c r="B704">
        <v>3</v>
      </c>
      <c r="C704">
        <v>280065.85225917725</v>
      </c>
    </row>
    <row r="705" spans="1:3" x14ac:dyDescent="0.25">
      <c r="A705">
        <v>5</v>
      </c>
      <c r="B705">
        <v>3</v>
      </c>
      <c r="C705">
        <v>294032.39061933552</v>
      </c>
    </row>
    <row r="706" spans="1:3" x14ac:dyDescent="0.25">
      <c r="A706">
        <v>5</v>
      </c>
      <c r="B706">
        <v>6</v>
      </c>
      <c r="C706">
        <v>301581.45862057287</v>
      </c>
    </row>
    <row r="707" spans="1:3" x14ac:dyDescent="0.25">
      <c r="A707">
        <v>5</v>
      </c>
      <c r="B707">
        <v>14</v>
      </c>
      <c r="C707">
        <v>602766.40536000556</v>
      </c>
    </row>
    <row r="708" spans="1:3" x14ac:dyDescent="0.25">
      <c r="A708">
        <v>5</v>
      </c>
      <c r="B708">
        <v>14</v>
      </c>
      <c r="C708">
        <v>619305.72798911436</v>
      </c>
    </row>
    <row r="709" spans="1:3" x14ac:dyDescent="0.25">
      <c r="A709">
        <v>5</v>
      </c>
      <c r="B709">
        <v>14</v>
      </c>
      <c r="C709">
        <v>726260.01056496985</v>
      </c>
    </row>
    <row r="710" spans="1:3" x14ac:dyDescent="0.25">
      <c r="A710">
        <v>5</v>
      </c>
      <c r="B710">
        <v>10</v>
      </c>
      <c r="C710">
        <v>760073.7374324816</v>
      </c>
    </row>
    <row r="711" spans="1:3" x14ac:dyDescent="0.25">
      <c r="A711">
        <v>5</v>
      </c>
      <c r="B711">
        <v>10</v>
      </c>
      <c r="C711">
        <v>1038154.8710041796</v>
      </c>
    </row>
    <row r="712" spans="1:3" x14ac:dyDescent="0.25">
      <c r="A712">
        <v>5</v>
      </c>
      <c r="B712">
        <v>4</v>
      </c>
      <c r="C712">
        <v>2205242.9506783648</v>
      </c>
    </row>
    <row r="713" spans="1:3" x14ac:dyDescent="0.25">
      <c r="A713">
        <v>5</v>
      </c>
      <c r="B713">
        <v>3</v>
      </c>
      <c r="C713">
        <v>2267688.0814881488</v>
      </c>
    </row>
    <row r="714" spans="1:3" x14ac:dyDescent="0.25">
      <c r="A714">
        <v>5</v>
      </c>
      <c r="B714">
        <v>3</v>
      </c>
      <c r="C714">
        <v>3031473.9781243112</v>
      </c>
    </row>
    <row r="715" spans="1:3" x14ac:dyDescent="0.25">
      <c r="A715">
        <v>5</v>
      </c>
      <c r="B715">
        <v>10</v>
      </c>
      <c r="C715">
        <v>4725.9803335609486</v>
      </c>
    </row>
    <row r="716" spans="1:3" x14ac:dyDescent="0.25">
      <c r="A716">
        <v>5</v>
      </c>
      <c r="B716">
        <v>3</v>
      </c>
      <c r="C716">
        <v>11369.955906173185</v>
      </c>
    </row>
    <row r="717" spans="1:3" x14ac:dyDescent="0.25">
      <c r="A717">
        <v>5</v>
      </c>
      <c r="B717">
        <v>4</v>
      </c>
      <c r="C717">
        <v>9320.6290816974615</v>
      </c>
    </row>
    <row r="718" spans="1:3" x14ac:dyDescent="0.25">
      <c r="A718">
        <v>5</v>
      </c>
      <c r="B718">
        <v>3</v>
      </c>
      <c r="C718">
        <v>1913.8700741665548</v>
      </c>
    </row>
    <row r="719" spans="1:3" x14ac:dyDescent="0.25">
      <c r="A719">
        <v>5</v>
      </c>
      <c r="B719">
        <v>3</v>
      </c>
      <c r="C719">
        <v>3914.4922099638875</v>
      </c>
    </row>
    <row r="720" spans="1:3" x14ac:dyDescent="0.25">
      <c r="A720">
        <v>5</v>
      </c>
      <c r="B720">
        <v>10</v>
      </c>
      <c r="C720">
        <v>9944.0977749698031</v>
      </c>
    </row>
    <row r="721" spans="1:3" x14ac:dyDescent="0.25">
      <c r="A721">
        <v>5</v>
      </c>
      <c r="B721">
        <v>6</v>
      </c>
      <c r="C721">
        <v>11602.616261546191</v>
      </c>
    </row>
    <row r="722" spans="1:3" x14ac:dyDescent="0.25">
      <c r="A722">
        <v>5</v>
      </c>
      <c r="B722">
        <v>10</v>
      </c>
      <c r="C722">
        <v>19567.309279852532</v>
      </c>
    </row>
    <row r="723" spans="1:3" x14ac:dyDescent="0.25">
      <c r="A723">
        <v>5</v>
      </c>
      <c r="B723">
        <v>10</v>
      </c>
      <c r="C723">
        <v>13471.807698635621</v>
      </c>
    </row>
    <row r="724" spans="1:3" x14ac:dyDescent="0.25">
      <c r="A724">
        <v>5</v>
      </c>
      <c r="B724">
        <v>3</v>
      </c>
      <c r="C724">
        <v>2.512941159231186E-2</v>
      </c>
    </row>
    <row r="725" spans="1:3" x14ac:dyDescent="0.25">
      <c r="A725">
        <v>5</v>
      </c>
      <c r="B725">
        <v>7</v>
      </c>
      <c r="C725">
        <v>3.0319638017129103E-2</v>
      </c>
    </row>
    <row r="726" spans="1:3" x14ac:dyDescent="0.25">
      <c r="A726">
        <v>5</v>
      </c>
      <c r="B726">
        <v>3</v>
      </c>
      <c r="C726">
        <v>5.5293932498187412E-2</v>
      </c>
    </row>
    <row r="727" spans="1:3" x14ac:dyDescent="0.25">
      <c r="A727">
        <v>5</v>
      </c>
      <c r="B727">
        <v>3</v>
      </c>
      <c r="C727">
        <v>3.3145473993927171E-2</v>
      </c>
    </row>
    <row r="728" spans="1:3" x14ac:dyDescent="0.25">
      <c r="A728">
        <v>5</v>
      </c>
      <c r="B728">
        <v>10</v>
      </c>
      <c r="C728">
        <v>9.1321833083393058E-3</v>
      </c>
    </row>
    <row r="729" spans="1:3" x14ac:dyDescent="0.25">
      <c r="A729">
        <v>5</v>
      </c>
      <c r="B729">
        <v>10</v>
      </c>
      <c r="C729">
        <v>11020.320054019459</v>
      </c>
    </row>
    <row r="730" spans="1:3" x14ac:dyDescent="0.25">
      <c r="A730">
        <v>5</v>
      </c>
      <c r="B730">
        <v>3</v>
      </c>
      <c r="C730">
        <v>185.23735654400488</v>
      </c>
    </row>
    <row r="731" spans="1:3" x14ac:dyDescent="0.25">
      <c r="A731">
        <v>5</v>
      </c>
      <c r="B731">
        <v>3</v>
      </c>
      <c r="C731">
        <v>6.6792115408907282E-2</v>
      </c>
    </row>
    <row r="732" spans="1:3" x14ac:dyDescent="0.25">
      <c r="A732">
        <v>5</v>
      </c>
      <c r="B732">
        <v>10</v>
      </c>
      <c r="C732">
        <v>25964.58989381454</v>
      </c>
    </row>
    <row r="733" spans="1:3" x14ac:dyDescent="0.25">
      <c r="A733">
        <v>5</v>
      </c>
      <c r="B733">
        <v>10</v>
      </c>
      <c r="C733">
        <v>7048.5541389439732</v>
      </c>
    </row>
    <row r="734" spans="1:3" x14ac:dyDescent="0.25">
      <c r="A734">
        <v>5</v>
      </c>
      <c r="B734">
        <v>10</v>
      </c>
      <c r="C734">
        <v>25874.382492838853</v>
      </c>
    </row>
    <row r="735" spans="1:3" x14ac:dyDescent="0.25">
      <c r="A735">
        <v>5</v>
      </c>
      <c r="B735">
        <v>4</v>
      </c>
      <c r="C735">
        <v>2602.9380515159578</v>
      </c>
    </row>
    <row r="736" spans="1:3" x14ac:dyDescent="0.25">
      <c r="A736">
        <v>5</v>
      </c>
      <c r="B736">
        <v>4</v>
      </c>
      <c r="C736">
        <v>19186.86015924795</v>
      </c>
    </row>
    <row r="737" spans="1:3" x14ac:dyDescent="0.25">
      <c r="A737">
        <v>5</v>
      </c>
      <c r="B737">
        <v>4</v>
      </c>
      <c r="C737">
        <v>2509.4260060566839</v>
      </c>
    </row>
    <row r="738" spans="1:3" x14ac:dyDescent="0.25">
      <c r="A738">
        <v>5</v>
      </c>
      <c r="B738">
        <v>4</v>
      </c>
      <c r="C738">
        <v>20807.441980999436</v>
      </c>
    </row>
    <row r="739" spans="1:3" x14ac:dyDescent="0.25">
      <c r="A739">
        <v>5</v>
      </c>
      <c r="B739">
        <v>13</v>
      </c>
      <c r="C739">
        <v>155027.43621015758</v>
      </c>
    </row>
    <row r="740" spans="1:3" x14ac:dyDescent="0.25">
      <c r="A740">
        <v>5</v>
      </c>
      <c r="B740">
        <v>10</v>
      </c>
      <c r="C740">
        <v>1.2601677686528243E-2</v>
      </c>
    </row>
    <row r="741" spans="1:3" x14ac:dyDescent="0.25">
      <c r="A741">
        <v>5</v>
      </c>
      <c r="B741">
        <v>10</v>
      </c>
      <c r="C741">
        <v>81179.607445084403</v>
      </c>
    </row>
    <row r="742" spans="1:3" x14ac:dyDescent="0.25">
      <c r="A742">
        <v>5</v>
      </c>
      <c r="B742">
        <v>4</v>
      </c>
      <c r="C742">
        <v>3267.7027029686815</v>
      </c>
    </row>
    <row r="743" spans="1:3" x14ac:dyDescent="0.25">
      <c r="A743">
        <v>5</v>
      </c>
      <c r="B743">
        <v>10</v>
      </c>
      <c r="C743">
        <v>63113.485698912678</v>
      </c>
    </row>
    <row r="744" spans="1:3" x14ac:dyDescent="0.25">
      <c r="A744">
        <v>5</v>
      </c>
      <c r="B744">
        <v>4</v>
      </c>
      <c r="C744">
        <v>80203.99179490433</v>
      </c>
    </row>
    <row r="745" spans="1:3" x14ac:dyDescent="0.25">
      <c r="A745">
        <v>5</v>
      </c>
      <c r="B745">
        <v>4</v>
      </c>
      <c r="C745">
        <v>80203.981432789966</v>
      </c>
    </row>
    <row r="746" spans="1:3" x14ac:dyDescent="0.25">
      <c r="A746">
        <v>5</v>
      </c>
      <c r="B746">
        <v>14</v>
      </c>
      <c r="C746">
        <v>89115.612938042454</v>
      </c>
    </row>
    <row r="747" spans="1:3" x14ac:dyDescent="0.25">
      <c r="A747">
        <v>5</v>
      </c>
      <c r="B747">
        <v>13</v>
      </c>
      <c r="C747">
        <v>89115.600190022102</v>
      </c>
    </row>
    <row r="748" spans="1:3" x14ac:dyDescent="0.25">
      <c r="A748">
        <v>5</v>
      </c>
      <c r="B748">
        <v>14</v>
      </c>
      <c r="C748">
        <v>89115.587172436833</v>
      </c>
    </row>
    <row r="749" spans="1:3" x14ac:dyDescent="0.25">
      <c r="A749">
        <v>5</v>
      </c>
      <c r="B749">
        <v>14</v>
      </c>
      <c r="C749">
        <v>74217.122659913381</v>
      </c>
    </row>
    <row r="750" spans="1:3" x14ac:dyDescent="0.25">
      <c r="A750">
        <v>5</v>
      </c>
      <c r="B750">
        <v>14</v>
      </c>
      <c r="C750">
        <v>89115.524678992559</v>
      </c>
    </row>
    <row r="751" spans="1:3" x14ac:dyDescent="0.25">
      <c r="A751">
        <v>5</v>
      </c>
      <c r="B751">
        <v>13</v>
      </c>
      <c r="C751">
        <v>74217.050813306851</v>
      </c>
    </row>
    <row r="752" spans="1:3" x14ac:dyDescent="0.25">
      <c r="A752">
        <v>5</v>
      </c>
      <c r="B752">
        <v>14</v>
      </c>
      <c r="C752">
        <v>87925.12869388613</v>
      </c>
    </row>
    <row r="753" spans="1:3" x14ac:dyDescent="0.25">
      <c r="A753">
        <v>5</v>
      </c>
      <c r="B753">
        <v>13</v>
      </c>
      <c r="C753">
        <v>18061.940385438073</v>
      </c>
    </row>
    <row r="754" spans="1:3" x14ac:dyDescent="0.25">
      <c r="A754">
        <v>5</v>
      </c>
      <c r="B754">
        <v>3</v>
      </c>
      <c r="C754">
        <v>7380.5025017574253</v>
      </c>
    </row>
    <row r="755" spans="1:3" x14ac:dyDescent="0.25">
      <c r="A755">
        <v>5</v>
      </c>
      <c r="B755">
        <v>13</v>
      </c>
      <c r="C755">
        <v>128663.12900878674</v>
      </c>
    </row>
    <row r="756" spans="1:3" x14ac:dyDescent="0.25">
      <c r="A756">
        <v>5</v>
      </c>
      <c r="B756">
        <v>3</v>
      </c>
      <c r="C756">
        <v>125130.4244559647</v>
      </c>
    </row>
    <row r="757" spans="1:3" x14ac:dyDescent="0.25">
      <c r="A757">
        <v>5</v>
      </c>
      <c r="B757">
        <v>5</v>
      </c>
      <c r="C757">
        <v>67729.158796467847</v>
      </c>
    </row>
    <row r="758" spans="1:3" x14ac:dyDescent="0.25">
      <c r="A758">
        <v>5</v>
      </c>
      <c r="B758">
        <v>5</v>
      </c>
      <c r="C758">
        <v>63706.671890927952</v>
      </c>
    </row>
    <row r="759" spans="1:3" x14ac:dyDescent="0.25">
      <c r="A759">
        <v>5</v>
      </c>
      <c r="B759">
        <v>5</v>
      </c>
      <c r="C759">
        <v>63706.662518041376</v>
      </c>
    </row>
    <row r="760" spans="1:3" x14ac:dyDescent="0.25">
      <c r="A760">
        <v>5</v>
      </c>
      <c r="B760">
        <v>5</v>
      </c>
      <c r="C760">
        <v>44438.636992191459</v>
      </c>
    </row>
    <row r="761" spans="1:3" x14ac:dyDescent="0.25">
      <c r="A761">
        <v>5</v>
      </c>
      <c r="B761">
        <v>14</v>
      </c>
      <c r="C761">
        <v>100117.65490096722</v>
      </c>
    </row>
    <row r="762" spans="1:3" x14ac:dyDescent="0.25">
      <c r="A762">
        <v>5</v>
      </c>
      <c r="B762">
        <v>14</v>
      </c>
      <c r="C762">
        <v>107269.02028165625</v>
      </c>
    </row>
    <row r="763" spans="1:3" x14ac:dyDescent="0.25">
      <c r="A763">
        <v>5</v>
      </c>
      <c r="B763">
        <v>14</v>
      </c>
      <c r="C763">
        <v>100117.63312877987</v>
      </c>
    </row>
    <row r="764" spans="1:3" x14ac:dyDescent="0.25">
      <c r="A764">
        <v>5</v>
      </c>
      <c r="B764">
        <v>14</v>
      </c>
      <c r="C764">
        <v>11483.4324389175</v>
      </c>
    </row>
    <row r="765" spans="1:3" x14ac:dyDescent="0.25">
      <c r="A765">
        <v>5</v>
      </c>
      <c r="B765">
        <v>14</v>
      </c>
      <c r="C765">
        <v>107268.93903619701</v>
      </c>
    </row>
    <row r="766" spans="1:3" x14ac:dyDescent="0.25">
      <c r="A766">
        <v>5</v>
      </c>
      <c r="B766">
        <v>14</v>
      </c>
      <c r="C766">
        <v>100117.58820468328</v>
      </c>
    </row>
    <row r="767" spans="1:3" x14ac:dyDescent="0.25">
      <c r="A767">
        <v>5</v>
      </c>
      <c r="B767">
        <v>13</v>
      </c>
      <c r="C767">
        <v>27138.1530363696</v>
      </c>
    </row>
    <row r="768" spans="1:3" x14ac:dyDescent="0.25">
      <c r="A768">
        <v>5</v>
      </c>
      <c r="B768">
        <v>3</v>
      </c>
      <c r="C768">
        <v>133464.44400757144</v>
      </c>
    </row>
    <row r="769" spans="1:3" x14ac:dyDescent="0.25">
      <c r="A769">
        <v>5</v>
      </c>
      <c r="B769">
        <v>3</v>
      </c>
      <c r="C769">
        <v>73020.757317104217</v>
      </c>
    </row>
    <row r="770" spans="1:3" x14ac:dyDescent="0.25">
      <c r="A770">
        <v>5</v>
      </c>
      <c r="B770">
        <v>10</v>
      </c>
      <c r="C770">
        <v>369467.7285727206</v>
      </c>
    </row>
    <row r="771" spans="1:3" x14ac:dyDescent="0.25">
      <c r="A771">
        <v>5</v>
      </c>
      <c r="B771">
        <v>10</v>
      </c>
      <c r="C771">
        <v>278657.74911697867</v>
      </c>
    </row>
    <row r="772" spans="1:3" x14ac:dyDescent="0.25">
      <c r="A772">
        <v>5</v>
      </c>
      <c r="B772">
        <v>10</v>
      </c>
      <c r="C772">
        <v>373676.1246350453</v>
      </c>
    </row>
    <row r="773" spans="1:3" x14ac:dyDescent="0.25">
      <c r="A773">
        <v>5</v>
      </c>
      <c r="B773">
        <v>10</v>
      </c>
      <c r="C773">
        <v>263716.149843983</v>
      </c>
    </row>
    <row r="774" spans="1:3" x14ac:dyDescent="0.25">
      <c r="A774">
        <v>5</v>
      </c>
      <c r="B774">
        <v>10</v>
      </c>
      <c r="C774">
        <v>95932.229436065594</v>
      </c>
    </row>
    <row r="775" spans="1:3" x14ac:dyDescent="0.25">
      <c r="A775">
        <v>5</v>
      </c>
      <c r="B775">
        <v>10</v>
      </c>
      <c r="C775">
        <v>192098.75178625848</v>
      </c>
    </row>
    <row r="776" spans="1:3" x14ac:dyDescent="0.25">
      <c r="A776">
        <v>5</v>
      </c>
      <c r="B776">
        <v>13</v>
      </c>
      <c r="C776">
        <v>190245.45403492203</v>
      </c>
    </row>
    <row r="777" spans="1:3" x14ac:dyDescent="0.25">
      <c r="A777">
        <v>5</v>
      </c>
      <c r="B777">
        <v>4</v>
      </c>
      <c r="C777">
        <v>142750.08509559953</v>
      </c>
    </row>
    <row r="778" spans="1:3" x14ac:dyDescent="0.25">
      <c r="A778">
        <v>5</v>
      </c>
      <c r="B778">
        <v>10</v>
      </c>
      <c r="C778">
        <v>1686.9825891638961</v>
      </c>
    </row>
    <row r="779" spans="1:3" x14ac:dyDescent="0.25">
      <c r="A779">
        <v>5</v>
      </c>
      <c r="B779">
        <v>10</v>
      </c>
      <c r="C779">
        <v>3.0861595612843965E-2</v>
      </c>
    </row>
    <row r="780" spans="1:3" x14ac:dyDescent="0.25">
      <c r="A780">
        <v>5</v>
      </c>
      <c r="B780">
        <v>5</v>
      </c>
      <c r="C780">
        <v>8009.4616097382768</v>
      </c>
    </row>
    <row r="781" spans="1:3" x14ac:dyDescent="0.25">
      <c r="A781">
        <v>5</v>
      </c>
      <c r="B781">
        <v>5</v>
      </c>
      <c r="C781">
        <v>95445.291607784253</v>
      </c>
    </row>
    <row r="782" spans="1:3" x14ac:dyDescent="0.25">
      <c r="A782">
        <v>5</v>
      </c>
      <c r="B782">
        <v>5</v>
      </c>
      <c r="C782">
        <v>54063.575651289102</v>
      </c>
    </row>
    <row r="783" spans="1:3" x14ac:dyDescent="0.25">
      <c r="A783">
        <v>5</v>
      </c>
      <c r="B783">
        <v>9</v>
      </c>
      <c r="C783">
        <v>476849.57836873183</v>
      </c>
    </row>
    <row r="784" spans="1:3" x14ac:dyDescent="0.25">
      <c r="A784">
        <v>5</v>
      </c>
      <c r="B784">
        <v>3</v>
      </c>
      <c r="C784">
        <v>130319.73461689592</v>
      </c>
    </row>
    <row r="785" spans="1:3" x14ac:dyDescent="0.25">
      <c r="A785">
        <v>5</v>
      </c>
      <c r="B785">
        <v>3</v>
      </c>
      <c r="C785">
        <v>130319.72935708579</v>
      </c>
    </row>
    <row r="786" spans="1:3" x14ac:dyDescent="0.25">
      <c r="A786">
        <v>5</v>
      </c>
      <c r="B786">
        <v>10</v>
      </c>
      <c r="C786">
        <v>290473.98075560934</v>
      </c>
    </row>
    <row r="787" spans="1:3" x14ac:dyDescent="0.25">
      <c r="A787">
        <v>5</v>
      </c>
      <c r="B787">
        <v>3</v>
      </c>
      <c r="C787">
        <v>52112.475085104445</v>
      </c>
    </row>
    <row r="788" spans="1:3" x14ac:dyDescent="0.25">
      <c r="A788">
        <v>5</v>
      </c>
      <c r="B788">
        <v>6</v>
      </c>
      <c r="C788">
        <v>391085.71896626631</v>
      </c>
    </row>
    <row r="789" spans="1:3" x14ac:dyDescent="0.25">
      <c r="A789">
        <v>5</v>
      </c>
      <c r="B789">
        <v>4</v>
      </c>
      <c r="C789">
        <v>541432.24822324328</v>
      </c>
    </row>
    <row r="790" spans="1:3" x14ac:dyDescent="0.25">
      <c r="A790">
        <v>5</v>
      </c>
      <c r="B790">
        <v>13</v>
      </c>
      <c r="C790">
        <v>734555.04378061369</v>
      </c>
    </row>
    <row r="791" spans="1:3" x14ac:dyDescent="0.25">
      <c r="A791">
        <v>5</v>
      </c>
      <c r="B791">
        <v>3</v>
      </c>
      <c r="C791">
        <v>149611.93651808475</v>
      </c>
    </row>
    <row r="792" spans="1:3" x14ac:dyDescent="0.25">
      <c r="A792">
        <v>5</v>
      </c>
      <c r="B792">
        <v>3</v>
      </c>
      <c r="C792">
        <v>166930.46745652726</v>
      </c>
    </row>
    <row r="793" spans="1:3" x14ac:dyDescent="0.25">
      <c r="A793">
        <v>5</v>
      </c>
      <c r="B793">
        <v>4</v>
      </c>
      <c r="C793">
        <v>618251.197356986</v>
      </c>
    </row>
    <row r="794" spans="1:3" x14ac:dyDescent="0.25">
      <c r="A794">
        <v>5</v>
      </c>
      <c r="B794">
        <v>10</v>
      </c>
      <c r="C794">
        <v>533315.53016135807</v>
      </c>
    </row>
    <row r="795" spans="1:3" x14ac:dyDescent="0.25">
      <c r="A795">
        <v>5</v>
      </c>
      <c r="B795">
        <v>14</v>
      </c>
      <c r="C795">
        <v>673425.36399594415</v>
      </c>
    </row>
    <row r="796" spans="1:3" x14ac:dyDescent="0.25">
      <c r="A796">
        <v>5</v>
      </c>
      <c r="B796">
        <v>3</v>
      </c>
      <c r="C796">
        <v>895.59625350691147</v>
      </c>
    </row>
    <row r="797" spans="1:3" x14ac:dyDescent="0.25">
      <c r="A797">
        <v>5</v>
      </c>
      <c r="B797">
        <v>13</v>
      </c>
      <c r="C797">
        <v>1014914.5733995637</v>
      </c>
    </row>
    <row r="798" spans="1:3" x14ac:dyDescent="0.25">
      <c r="A798">
        <v>5</v>
      </c>
      <c r="B798">
        <v>5</v>
      </c>
      <c r="C798">
        <v>294081.65419071412</v>
      </c>
    </row>
    <row r="799" spans="1:3" x14ac:dyDescent="0.25">
      <c r="A799">
        <v>5</v>
      </c>
      <c r="B799">
        <v>5</v>
      </c>
      <c r="C799">
        <v>59603.511687891136</v>
      </c>
    </row>
    <row r="800" spans="1:3" x14ac:dyDescent="0.25">
      <c r="A800">
        <v>5</v>
      </c>
      <c r="B800">
        <v>5</v>
      </c>
      <c r="C800">
        <v>246398.49008273837</v>
      </c>
    </row>
    <row r="801" spans="1:3" x14ac:dyDescent="0.25">
      <c r="A801">
        <v>5</v>
      </c>
      <c r="B801">
        <v>5</v>
      </c>
      <c r="C801">
        <v>270330.46153284266</v>
      </c>
    </row>
    <row r="802" spans="1:3" x14ac:dyDescent="0.25">
      <c r="A802">
        <v>5</v>
      </c>
      <c r="B802">
        <v>5</v>
      </c>
      <c r="C802">
        <v>230848.22155592122</v>
      </c>
    </row>
    <row r="803" spans="1:3" x14ac:dyDescent="0.25">
      <c r="A803">
        <v>5</v>
      </c>
      <c r="B803">
        <v>10</v>
      </c>
      <c r="C803">
        <v>39655.579942053373</v>
      </c>
    </row>
    <row r="804" spans="1:3" x14ac:dyDescent="0.25">
      <c r="A804">
        <v>5</v>
      </c>
      <c r="B804">
        <v>5</v>
      </c>
      <c r="C804">
        <v>326918.7853501839</v>
      </c>
    </row>
    <row r="805" spans="1:3" x14ac:dyDescent="0.25">
      <c r="A805">
        <v>5</v>
      </c>
      <c r="B805">
        <v>10</v>
      </c>
      <c r="C805">
        <v>2985.3940340533918</v>
      </c>
    </row>
    <row r="806" spans="1:3" x14ac:dyDescent="0.25">
      <c r="A806">
        <v>5</v>
      </c>
      <c r="B806">
        <v>3</v>
      </c>
      <c r="C806">
        <v>433076.13011610915</v>
      </c>
    </row>
    <row r="807" spans="1:3" x14ac:dyDescent="0.25">
      <c r="A807">
        <v>5</v>
      </c>
      <c r="B807">
        <v>7</v>
      </c>
      <c r="C807">
        <v>733487.86167877656</v>
      </c>
    </row>
    <row r="808" spans="1:3" x14ac:dyDescent="0.25">
      <c r="A808">
        <v>5</v>
      </c>
      <c r="B808">
        <v>14</v>
      </c>
      <c r="C808">
        <v>400968.19205642806</v>
      </c>
    </row>
    <row r="809" spans="1:3" x14ac:dyDescent="0.25">
      <c r="A809">
        <v>5</v>
      </c>
      <c r="B809">
        <v>10</v>
      </c>
      <c r="C809">
        <v>21860.682101288352</v>
      </c>
    </row>
    <row r="810" spans="1:3" x14ac:dyDescent="0.25">
      <c r="A810">
        <v>5</v>
      </c>
      <c r="B810">
        <v>3</v>
      </c>
      <c r="C810">
        <v>189164.50905775698</v>
      </c>
    </row>
    <row r="811" spans="1:3" x14ac:dyDescent="0.25">
      <c r="A811">
        <v>5</v>
      </c>
      <c r="B811">
        <v>13</v>
      </c>
      <c r="C811">
        <v>421761.22804946947</v>
      </c>
    </row>
    <row r="812" spans="1:3" x14ac:dyDescent="0.25">
      <c r="A812">
        <v>5</v>
      </c>
      <c r="B812">
        <v>13</v>
      </c>
      <c r="C812">
        <v>93186.343178165742</v>
      </c>
    </row>
    <row r="813" spans="1:3" x14ac:dyDescent="0.25">
      <c r="A813">
        <v>5</v>
      </c>
      <c r="B813">
        <v>5</v>
      </c>
      <c r="C813">
        <v>531530.94842554722</v>
      </c>
    </row>
    <row r="814" spans="1:3" x14ac:dyDescent="0.25">
      <c r="A814">
        <v>5</v>
      </c>
      <c r="B814">
        <v>13</v>
      </c>
      <c r="C814">
        <v>1358588.452065303</v>
      </c>
    </row>
    <row r="815" spans="1:3" x14ac:dyDescent="0.25">
      <c r="A815">
        <v>5</v>
      </c>
      <c r="B815">
        <v>3</v>
      </c>
      <c r="C815">
        <v>2.6341085916311964E-2</v>
      </c>
    </row>
    <row r="816" spans="1:3" x14ac:dyDescent="0.25">
      <c r="A816">
        <v>5</v>
      </c>
      <c r="B816">
        <v>3</v>
      </c>
      <c r="C816">
        <v>5.7107985808018562E-2</v>
      </c>
    </row>
    <row r="817" spans="1:3" x14ac:dyDescent="0.25">
      <c r="A817">
        <v>5</v>
      </c>
      <c r="B817">
        <v>3</v>
      </c>
      <c r="C817">
        <v>4893.3858974164996</v>
      </c>
    </row>
    <row r="818" spans="1:3" x14ac:dyDescent="0.25">
      <c r="A818">
        <v>5</v>
      </c>
      <c r="B818">
        <v>10</v>
      </c>
      <c r="C818">
        <v>1146617.9537501244</v>
      </c>
    </row>
    <row r="819" spans="1:3" x14ac:dyDescent="0.25">
      <c r="A819">
        <v>5</v>
      </c>
      <c r="B819">
        <v>3</v>
      </c>
      <c r="C819">
        <v>17305.007205620863</v>
      </c>
    </row>
    <row r="820" spans="1:3" x14ac:dyDescent="0.25">
      <c r="A820">
        <v>5</v>
      </c>
      <c r="B820">
        <v>3</v>
      </c>
      <c r="C820">
        <v>252219.39566780554</v>
      </c>
    </row>
    <row r="821" spans="1:3" x14ac:dyDescent="0.25">
      <c r="A821">
        <v>5</v>
      </c>
      <c r="B821">
        <v>3</v>
      </c>
      <c r="C821">
        <v>594192.42919289845</v>
      </c>
    </row>
    <row r="822" spans="1:3" x14ac:dyDescent="0.25">
      <c r="A822">
        <v>5</v>
      </c>
      <c r="B822">
        <v>10</v>
      </c>
      <c r="C822">
        <v>629894.62660685123</v>
      </c>
    </row>
    <row r="823" spans="1:3" x14ac:dyDescent="0.25">
      <c r="A823">
        <v>5</v>
      </c>
      <c r="B823">
        <v>3</v>
      </c>
      <c r="C823">
        <v>5456.0435518059721</v>
      </c>
    </row>
    <row r="824" spans="1:3" x14ac:dyDescent="0.25">
      <c r="A824">
        <v>5</v>
      </c>
      <c r="B824">
        <v>10</v>
      </c>
      <c r="C824">
        <v>1.3410612463416424E-2</v>
      </c>
    </row>
    <row r="825" spans="1:3" x14ac:dyDescent="0.25">
      <c r="A825">
        <v>5</v>
      </c>
      <c r="B825">
        <v>3</v>
      </c>
      <c r="C825">
        <v>307707.61862983467</v>
      </c>
    </row>
    <row r="826" spans="1:3" x14ac:dyDescent="0.25">
      <c r="A826">
        <v>5</v>
      </c>
      <c r="B826">
        <v>10</v>
      </c>
      <c r="C826">
        <v>8768.6187977586815</v>
      </c>
    </row>
    <row r="827" spans="1:3" x14ac:dyDescent="0.25">
      <c r="A827">
        <v>5</v>
      </c>
      <c r="B827">
        <v>7</v>
      </c>
      <c r="C827">
        <v>693517.9672570806</v>
      </c>
    </row>
    <row r="828" spans="1:3" x14ac:dyDescent="0.25">
      <c r="A828">
        <v>5</v>
      </c>
      <c r="B828">
        <v>3</v>
      </c>
      <c r="C828">
        <v>16096.319715005457</v>
      </c>
    </row>
    <row r="829" spans="1:3" x14ac:dyDescent="0.25">
      <c r="A829">
        <v>5</v>
      </c>
      <c r="B829">
        <v>7</v>
      </c>
      <c r="C829">
        <v>1177212.2119474411</v>
      </c>
    </row>
    <row r="830" spans="1:3" x14ac:dyDescent="0.25">
      <c r="A830">
        <v>5</v>
      </c>
      <c r="B830">
        <v>3</v>
      </c>
      <c r="C830">
        <v>6.4516830572759448E-2</v>
      </c>
    </row>
    <row r="831" spans="1:3" x14ac:dyDescent="0.25">
      <c r="A831">
        <v>5</v>
      </c>
      <c r="B831">
        <v>3</v>
      </c>
      <c r="C831">
        <v>9161.3410876182224</v>
      </c>
    </row>
    <row r="832" spans="1:3" x14ac:dyDescent="0.25">
      <c r="A832">
        <v>5</v>
      </c>
      <c r="B832">
        <v>3</v>
      </c>
      <c r="C832">
        <v>70912.450105638825</v>
      </c>
    </row>
    <row r="833" spans="1:3" x14ac:dyDescent="0.25">
      <c r="A833">
        <v>5</v>
      </c>
      <c r="B833">
        <v>10</v>
      </c>
      <c r="C833">
        <v>528162.510718034</v>
      </c>
    </row>
    <row r="834" spans="1:3" x14ac:dyDescent="0.25">
      <c r="A834">
        <v>5</v>
      </c>
      <c r="B834">
        <v>10</v>
      </c>
      <c r="C834">
        <v>423728.49503611907</v>
      </c>
    </row>
    <row r="835" spans="1:3" x14ac:dyDescent="0.25">
      <c r="A835">
        <v>5</v>
      </c>
      <c r="B835">
        <v>10</v>
      </c>
      <c r="C835">
        <v>227928.29490269854</v>
      </c>
    </row>
    <row r="836" spans="1:3" x14ac:dyDescent="0.25">
      <c r="A836">
        <v>5</v>
      </c>
      <c r="B836">
        <v>3</v>
      </c>
      <c r="C836">
        <v>312513.8256259269</v>
      </c>
    </row>
    <row r="837" spans="1:3" x14ac:dyDescent="0.25">
      <c r="A837">
        <v>5</v>
      </c>
      <c r="B837">
        <v>3</v>
      </c>
      <c r="C837">
        <v>8.5546560284453996E-2</v>
      </c>
    </row>
    <row r="838" spans="1:3" x14ac:dyDescent="0.25">
      <c r="A838">
        <v>5</v>
      </c>
      <c r="B838">
        <v>3</v>
      </c>
      <c r="C838">
        <v>22444.099894241484</v>
      </c>
    </row>
    <row r="839" spans="1:3" x14ac:dyDescent="0.25">
      <c r="A839">
        <v>5</v>
      </c>
      <c r="B839">
        <v>3</v>
      </c>
      <c r="C839">
        <v>2.9315244282532734E-2</v>
      </c>
    </row>
    <row r="840" spans="1:3" x14ac:dyDescent="0.25">
      <c r="A840">
        <v>5</v>
      </c>
      <c r="B840">
        <v>4</v>
      </c>
      <c r="C840">
        <v>2184579.0530574461</v>
      </c>
    </row>
    <row r="841" spans="1:3" x14ac:dyDescent="0.25">
      <c r="A841">
        <v>5</v>
      </c>
      <c r="B841">
        <v>13</v>
      </c>
      <c r="C841">
        <v>3881048.9683412984</v>
      </c>
    </row>
    <row r="842" spans="1:3" x14ac:dyDescent="0.25">
      <c r="A842">
        <v>5</v>
      </c>
      <c r="B842">
        <v>3</v>
      </c>
      <c r="C842">
        <v>1837706.7927312797</v>
      </c>
    </row>
    <row r="843" spans="1:3" x14ac:dyDescent="0.25">
      <c r="A843">
        <v>5</v>
      </c>
      <c r="B843">
        <v>10</v>
      </c>
      <c r="C843">
        <v>23518.574993537564</v>
      </c>
    </row>
    <row r="844" spans="1:3" x14ac:dyDescent="0.25">
      <c r="A844">
        <v>5</v>
      </c>
      <c r="B844">
        <v>10</v>
      </c>
      <c r="C844">
        <v>6793772.9309267448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6"/>
  <sheetViews>
    <sheetView workbookViewId="0">
      <selection activeCell="E19" sqref="E19"/>
    </sheetView>
  </sheetViews>
  <sheetFormatPr defaultColWidth="8.85546875" defaultRowHeight="15" x14ac:dyDescent="0.25"/>
  <cols>
    <col min="2" max="2" width="9.42578125" bestFit="1" customWidth="1"/>
    <col min="3" max="3" width="12.42578125" bestFit="1" customWidth="1"/>
    <col min="4" max="4" width="10.7109375" bestFit="1" customWidth="1"/>
    <col min="5" max="5" width="11.7109375" bestFit="1" customWidth="1"/>
  </cols>
  <sheetData>
    <row r="1" spans="1:47" ht="15.75" thickBot="1" x14ac:dyDescent="0.3">
      <c r="F1">
        <v>1</v>
      </c>
      <c r="G1">
        <v>1</v>
      </c>
      <c r="H1">
        <v>1</v>
      </c>
      <c r="I1">
        <v>2</v>
      </c>
      <c r="J1">
        <v>2</v>
      </c>
      <c r="K1">
        <v>2</v>
      </c>
      <c r="L1">
        <v>3</v>
      </c>
      <c r="M1">
        <v>3</v>
      </c>
      <c r="N1">
        <v>3</v>
      </c>
      <c r="O1">
        <v>4</v>
      </c>
      <c r="P1">
        <v>4</v>
      </c>
      <c r="Q1">
        <v>4</v>
      </c>
      <c r="R1">
        <v>5</v>
      </c>
      <c r="S1">
        <v>5</v>
      </c>
      <c r="T1">
        <v>5</v>
      </c>
      <c r="U1">
        <v>6</v>
      </c>
      <c r="V1">
        <v>6</v>
      </c>
      <c r="W1">
        <v>6</v>
      </c>
      <c r="X1">
        <v>7</v>
      </c>
      <c r="Y1">
        <v>7</v>
      </c>
      <c r="Z1">
        <v>7</v>
      </c>
      <c r="AA1">
        <v>8</v>
      </c>
      <c r="AB1">
        <v>8</v>
      </c>
      <c r="AC1">
        <v>8</v>
      </c>
      <c r="AD1">
        <v>9</v>
      </c>
      <c r="AE1">
        <v>9</v>
      </c>
      <c r="AF1">
        <v>9</v>
      </c>
      <c r="AG1">
        <v>10</v>
      </c>
      <c r="AH1">
        <v>10</v>
      </c>
      <c r="AI1">
        <v>10</v>
      </c>
      <c r="AJ1">
        <v>11</v>
      </c>
      <c r="AK1">
        <v>11</v>
      </c>
      <c r="AL1">
        <v>11</v>
      </c>
      <c r="AM1">
        <v>12</v>
      </c>
      <c r="AN1">
        <v>12</v>
      </c>
      <c r="AO1">
        <v>12</v>
      </c>
      <c r="AP1">
        <v>13</v>
      </c>
      <c r="AQ1">
        <v>13</v>
      </c>
      <c r="AR1">
        <v>13</v>
      </c>
      <c r="AS1">
        <v>14</v>
      </c>
      <c r="AT1">
        <v>14</v>
      </c>
      <c r="AU1">
        <v>14</v>
      </c>
    </row>
    <row r="2" spans="1:47" ht="15.75" thickBot="1" x14ac:dyDescent="0.3">
      <c r="A2" t="s">
        <v>104</v>
      </c>
      <c r="B2" s="57" t="s">
        <v>102</v>
      </c>
      <c r="C2" s="63" t="s">
        <v>101</v>
      </c>
      <c r="D2" t="s">
        <v>25</v>
      </c>
      <c r="E2" t="s">
        <v>26</v>
      </c>
      <c r="F2">
        <v>13402038.6696465</v>
      </c>
      <c r="G2">
        <v>3.2964380000000001E-2</v>
      </c>
      <c r="H2">
        <v>2.3065160000000001E-2</v>
      </c>
      <c r="I2">
        <v>6518343.50121623</v>
      </c>
      <c r="J2">
        <v>8.0747830000000007E-2</v>
      </c>
      <c r="K2">
        <v>30659.59763873</v>
      </c>
      <c r="L2">
        <v>0.81953845999999997</v>
      </c>
      <c r="M2">
        <v>7.7866740000000004E-2</v>
      </c>
      <c r="N2">
        <v>235506.27153262001</v>
      </c>
      <c r="O2">
        <v>0.81953845999999997</v>
      </c>
      <c r="P2">
        <v>3.1098520000000001E-2</v>
      </c>
      <c r="Q2">
        <v>2.210751E-2</v>
      </c>
      <c r="R2">
        <v>0.81953845999999997</v>
      </c>
      <c r="S2">
        <v>3.1098520000000001E-2</v>
      </c>
      <c r="T2">
        <v>2.210751E-2</v>
      </c>
      <c r="U2">
        <v>5.7831323499999998</v>
      </c>
      <c r="V2">
        <v>7.9467590000000005E-2</v>
      </c>
      <c r="W2">
        <v>48215.41840848</v>
      </c>
      <c r="X2">
        <v>0.81953845999999997</v>
      </c>
      <c r="Y2">
        <v>3.1098520000000001E-2</v>
      </c>
      <c r="Z2">
        <v>2.210751E-2</v>
      </c>
      <c r="AA2">
        <v>13402038.721447101</v>
      </c>
      <c r="AB2">
        <v>2991975.4117844598</v>
      </c>
      <c r="AC2">
        <v>9.9422250000000004E-2</v>
      </c>
      <c r="AD2">
        <v>5.0302810000000003E-2</v>
      </c>
      <c r="AE2">
        <v>3.5254929999999997E-2</v>
      </c>
      <c r="AF2">
        <v>5.6717469999999999E-2</v>
      </c>
      <c r="AG2">
        <v>0.81953845999999997</v>
      </c>
      <c r="AH2">
        <v>8.6706569999999997E-2</v>
      </c>
      <c r="AI2">
        <v>34527.53886244</v>
      </c>
      <c r="AJ2">
        <v>39578742.238046601</v>
      </c>
      <c r="AK2">
        <v>5.7578379999999998E-2</v>
      </c>
      <c r="AL2">
        <v>3.0266419999999999E-2</v>
      </c>
      <c r="AM2">
        <v>0.81953845999999997</v>
      </c>
      <c r="AN2">
        <v>3.1098520000000001E-2</v>
      </c>
      <c r="AO2">
        <v>2.210751E-2</v>
      </c>
      <c r="AP2">
        <v>2.6335436900000002</v>
      </c>
      <c r="AQ2">
        <v>3.2572089999999998E-2</v>
      </c>
      <c r="AR2">
        <v>2.2864590000000001E-2</v>
      </c>
      <c r="AS2">
        <v>0.82152122000000005</v>
      </c>
      <c r="AT2">
        <v>3.1105810000000001E-2</v>
      </c>
      <c r="AU2">
        <v>2.211132E-2</v>
      </c>
    </row>
    <row r="3" spans="1:47" ht="15.75" thickBot="1" x14ac:dyDescent="0.3">
      <c r="A3" s="57" t="s">
        <v>85</v>
      </c>
      <c r="B3" s="60">
        <f>D8*B18*8760/1000</f>
        <v>79494.421857233669</v>
      </c>
      <c r="C3" s="79">
        <f>(D3+E3)</f>
        <v>72901.177336087247</v>
      </c>
      <c r="D3" s="7">
        <f>AJ2/1000</f>
        <v>39578.742238046601</v>
      </c>
      <c r="E3" s="7">
        <f>(F2+I2+L2+O2+R2+U2+X2+AA2+AD2+AG2+AM2+AP2+AS2)/1000</f>
        <v>33322.435098040653</v>
      </c>
      <c r="F3">
        <f>C3/B3-1</f>
        <v>-8.293971283906465E-2</v>
      </c>
    </row>
    <row r="4" spans="1:47" ht="15.75" thickBot="1" x14ac:dyDescent="0.3">
      <c r="A4" s="61" t="s">
        <v>86</v>
      </c>
      <c r="B4" s="58">
        <f>D9*B19*8760/1000</f>
        <v>1969.159920423318</v>
      </c>
      <c r="C4" s="63">
        <f>(D4+E4)</f>
        <v>2991.97605044286</v>
      </c>
      <c r="D4">
        <f>AK2/1000</f>
        <v>5.7578379999999996E-5</v>
      </c>
      <c r="E4">
        <f>(G2+J2+M2+P2+S2+V2+Y2+AB2+AE2+AH2+AN2+AQ2+AT2)/1000</f>
        <v>2991.9759928644798</v>
      </c>
      <c r="F4">
        <f>C4/B4-1</f>
        <v>0.51941750358176253</v>
      </c>
    </row>
    <row r="5" spans="1:47" ht="15.75" thickBot="1" x14ac:dyDescent="0.3">
      <c r="A5" s="62" t="s">
        <v>87</v>
      </c>
      <c r="B5" s="59">
        <f>D10*B20*8760/1000</f>
        <v>395.27412213224733</v>
      </c>
      <c r="C5" s="63">
        <f>(D5+E5)</f>
        <v>348.93940547310001</v>
      </c>
      <c r="D5">
        <f>AL2</f>
        <v>3.0266419999999999E-2</v>
      </c>
      <c r="E5">
        <f>(H2+K2+N2+Q2+T2+W2+Z2+AC2+AF2+AI2+AO2+AR2+AU2)/1000</f>
        <v>348.90913905310003</v>
      </c>
      <c r="F5">
        <f>C5/B5-1</f>
        <v>-0.11722173060356589</v>
      </c>
    </row>
    <row r="7" spans="1:47" x14ac:dyDescent="0.25">
      <c r="A7" t="s">
        <v>104</v>
      </c>
      <c r="C7" t="s">
        <v>101</v>
      </c>
    </row>
    <row r="8" spans="1:47" x14ac:dyDescent="0.25">
      <c r="A8" t="s">
        <v>85</v>
      </c>
      <c r="B8">
        <f>D8*B18*8760/1000</f>
        <v>79494.421857233669</v>
      </c>
      <c r="C8" s="6">
        <f>C3*1000/(C18*8760)</f>
        <v>0.89856605663450995</v>
      </c>
      <c r="D8">
        <v>0.96099816705125818</v>
      </c>
    </row>
    <row r="9" spans="1:47" x14ac:dyDescent="0.25">
      <c r="A9" t="s">
        <v>86</v>
      </c>
      <c r="B9">
        <f>D9*B19*8760/1000</f>
        <v>1969.159920423318</v>
      </c>
      <c r="C9">
        <f>C4*1000/(C19*8760)</f>
        <v>0.29499999085422995</v>
      </c>
      <c r="D9">
        <v>0.29499992815459763</v>
      </c>
    </row>
    <row r="10" spans="1:47" x14ac:dyDescent="0.25">
      <c r="A10" t="s">
        <v>87</v>
      </c>
      <c r="B10">
        <f>D10*B20*8760/1000</f>
        <v>395.27412213224733</v>
      </c>
      <c r="C10">
        <f>C5*1000/(C20*8760)</f>
        <v>0.17001469067917369</v>
      </c>
      <c r="D10">
        <v>0.1700814801423422</v>
      </c>
    </row>
    <row r="12" spans="1:47" x14ac:dyDescent="0.25">
      <c r="A12" t="s">
        <v>131</v>
      </c>
      <c r="B12" t="s">
        <v>25</v>
      </c>
      <c r="C12" t="s">
        <v>26</v>
      </c>
    </row>
    <row r="13" spans="1:47" x14ac:dyDescent="0.25">
      <c r="A13" t="s">
        <v>85</v>
      </c>
      <c r="B13">
        <f>D22*D8*8760/1000</f>
        <v>43039.625244868468</v>
      </c>
      <c r="C13">
        <f>E22*D8*8760/1000</f>
        <v>36454.796612365208</v>
      </c>
    </row>
    <row r="14" spans="1:47" x14ac:dyDescent="0.25">
      <c r="A14" t="s">
        <v>86</v>
      </c>
      <c r="B14">
        <v>0</v>
      </c>
      <c r="C14">
        <f>E23*D9*8760/1000</f>
        <v>1969.159920423318</v>
      </c>
    </row>
    <row r="15" spans="1:47" x14ac:dyDescent="0.25">
      <c r="A15" t="s">
        <v>87</v>
      </c>
      <c r="B15">
        <v>0</v>
      </c>
      <c r="C15">
        <f>E24*D10*8760/1000</f>
        <v>395.27412213224733</v>
      </c>
    </row>
    <row r="16" spans="1:47" ht="15.75" thickBot="1" x14ac:dyDescent="0.3">
      <c r="D16">
        <f>D18/D22-1</f>
        <v>-3.3846637806595581E-2</v>
      </c>
      <c r="E16">
        <f>E18/E22-1</f>
        <v>-1.9570851676519174E-3</v>
      </c>
    </row>
    <row r="17" spans="1:47" x14ac:dyDescent="0.25">
      <c r="A17" t="s">
        <v>103</v>
      </c>
      <c r="B17" s="81" t="s">
        <v>132</v>
      </c>
      <c r="C17" s="82" t="s">
        <v>113</v>
      </c>
      <c r="D17" t="s">
        <v>25</v>
      </c>
      <c r="E17" t="s">
        <v>26</v>
      </c>
      <c r="F17">
        <v>1696.1900705400001</v>
      </c>
      <c r="G17">
        <v>1.526E-5</v>
      </c>
      <c r="H17">
        <v>1.9369999999999999E-5</v>
      </c>
      <c r="I17">
        <v>929.5430202</v>
      </c>
      <c r="J17">
        <v>3.3890000000000002E-5</v>
      </c>
      <c r="K17">
        <v>20.587969879999999</v>
      </c>
      <c r="L17">
        <v>1.143E-4</v>
      </c>
      <c r="M17">
        <v>3.2709999999999997E-5</v>
      </c>
      <c r="N17">
        <v>158.14281396000001</v>
      </c>
      <c r="O17">
        <v>1.143E-4</v>
      </c>
      <c r="P17">
        <v>1.454E-5</v>
      </c>
      <c r="Q17">
        <v>1.874E-5</v>
      </c>
      <c r="R17">
        <v>1.143E-4</v>
      </c>
      <c r="S17">
        <v>1.454E-5</v>
      </c>
      <c r="T17">
        <v>1.874E-5</v>
      </c>
      <c r="U17">
        <v>7.2457999999999995E-4</v>
      </c>
      <c r="V17">
        <v>3.3319999999999999E-5</v>
      </c>
      <c r="W17">
        <v>32.376729300000001</v>
      </c>
      <c r="X17">
        <v>1.143E-4</v>
      </c>
      <c r="Y17">
        <v>1.454E-5</v>
      </c>
      <c r="Z17">
        <v>1.874E-5</v>
      </c>
      <c r="AA17">
        <v>1696.1900771799999</v>
      </c>
      <c r="AB17">
        <v>1157.7956116400001</v>
      </c>
      <c r="AC17">
        <v>7.0809999999999995E-5</v>
      </c>
      <c r="AD17">
        <v>1.185E-5</v>
      </c>
      <c r="AE17">
        <v>1.6140000000000001E-5</v>
      </c>
      <c r="AF17">
        <v>4.1999999999999998E-5</v>
      </c>
      <c r="AG17">
        <v>1.143E-4</v>
      </c>
      <c r="AH17">
        <v>3.6140000000000003E-5</v>
      </c>
      <c r="AI17">
        <v>23.18529801</v>
      </c>
      <c r="AJ17">
        <v>4939.5556795499997</v>
      </c>
      <c r="AK17">
        <v>2.474E-5</v>
      </c>
      <c r="AL17">
        <v>2.338E-5</v>
      </c>
      <c r="AM17">
        <v>1.143E-4</v>
      </c>
      <c r="AN17">
        <v>1.454E-5</v>
      </c>
      <c r="AO17">
        <v>1.874E-5</v>
      </c>
      <c r="AP17">
        <v>3.3368999999999998E-4</v>
      </c>
      <c r="AQ17">
        <v>1.5099999999999999E-5</v>
      </c>
      <c r="AR17">
        <v>1.9230000000000001E-5</v>
      </c>
      <c r="AS17">
        <v>1.1455000000000001E-4</v>
      </c>
      <c r="AT17">
        <v>1.455E-5</v>
      </c>
      <c r="AU17">
        <v>1.8749999999999998E-5</v>
      </c>
    </row>
    <row r="18" spans="1:47" x14ac:dyDescent="0.25">
      <c r="A18" t="s">
        <v>85</v>
      </c>
      <c r="B18" s="83">
        <v>9443</v>
      </c>
      <c r="C18" s="84">
        <f>D18+E18</f>
        <v>9261.4807179399995</v>
      </c>
      <c r="D18">
        <f>AJ17</f>
        <v>4939.5556795499997</v>
      </c>
      <c r="E18">
        <f>(F17+I17+L17+O17+R17+U17+X17+AA17+AD17+AG17+AM17+AP17+AS17)</f>
        <v>4321.9250383899998</v>
      </c>
    </row>
    <row r="19" spans="1:47" x14ac:dyDescent="0.25">
      <c r="A19" t="s">
        <v>86</v>
      </c>
      <c r="B19" s="83">
        <v>762</v>
      </c>
      <c r="C19" s="84">
        <f t="shared" ref="C19:C20" si="0">D19+E19</f>
        <v>1157.7958916500002</v>
      </c>
      <c r="D19">
        <f>AK17</f>
        <v>2.474E-5</v>
      </c>
      <c r="E19">
        <f>(G17+J17+M17+P17+S17+V17+Y17+AB17+AE17+AH17+AN17+AQ17+AT17)</f>
        <v>1157.7958669100001</v>
      </c>
    </row>
    <row r="20" spans="1:47" ht="15.75" thickBot="1" x14ac:dyDescent="0.3">
      <c r="A20" t="s">
        <v>87</v>
      </c>
      <c r="B20" s="85">
        <v>265.3</v>
      </c>
      <c r="C20" s="86">
        <f t="shared" si="0"/>
        <v>234.29307965000001</v>
      </c>
      <c r="D20">
        <f>AL17</f>
        <v>2.338E-5</v>
      </c>
      <c r="E20">
        <f>(H17+K17+N17+Q17+T17+W17+Z17+AC17+AF17+AI17+AO17+AR17+AU17)</f>
        <v>234.29305627000002</v>
      </c>
    </row>
    <row r="22" spans="1:47" x14ac:dyDescent="0.25">
      <c r="C22" s="8">
        <f>B19/E19-1</f>
        <v>-0.34185289326202684</v>
      </c>
      <c r="D22">
        <v>5112.6000000000004</v>
      </c>
      <c r="E22">
        <f>B18-D22</f>
        <v>4330.3999999999996</v>
      </c>
    </row>
    <row r="23" spans="1:47" x14ac:dyDescent="0.25">
      <c r="C23" s="8">
        <f>B20/E20-1</f>
        <v>0.13234256372612041</v>
      </c>
      <c r="D23">
        <v>0</v>
      </c>
      <c r="E23">
        <v>762</v>
      </c>
    </row>
    <row r="24" spans="1:47" x14ac:dyDescent="0.25">
      <c r="C24" s="8"/>
      <c r="D24">
        <v>0</v>
      </c>
      <c r="E24">
        <v>265.3</v>
      </c>
    </row>
    <row r="26" spans="1:47" x14ac:dyDescent="0.25">
      <c r="B26" s="2">
        <f>C4-B4</f>
        <v>1022.816130019542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133"/>
  <sheetViews>
    <sheetView workbookViewId="0">
      <selection activeCell="B3" sqref="B3:CT7"/>
    </sheetView>
  </sheetViews>
  <sheetFormatPr defaultColWidth="8.85546875" defaultRowHeight="15" x14ac:dyDescent="0.25"/>
  <cols>
    <col min="2" max="25" width="11.7109375" bestFit="1" customWidth="1"/>
    <col min="26" max="49" width="11.7109375" style="45" bestFit="1" customWidth="1"/>
    <col min="50" max="73" width="11.7109375" style="46" bestFit="1" customWidth="1"/>
    <col min="74" max="97" width="11.7109375" bestFit="1" customWidth="1"/>
  </cols>
  <sheetData>
    <row r="1" spans="1:97" x14ac:dyDescent="0.25">
      <c r="B1" t="s">
        <v>0</v>
      </c>
    </row>
    <row r="2" spans="1:97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 s="45">
        <v>25</v>
      </c>
      <c r="AA2" s="45">
        <v>26</v>
      </c>
      <c r="AB2" s="45">
        <v>27</v>
      </c>
      <c r="AC2" s="45">
        <v>28</v>
      </c>
      <c r="AD2" s="45">
        <v>29</v>
      </c>
      <c r="AE2" s="45">
        <v>30</v>
      </c>
      <c r="AF2" s="45">
        <v>31</v>
      </c>
      <c r="AG2" s="45">
        <v>32</v>
      </c>
      <c r="AH2" s="45">
        <v>33</v>
      </c>
      <c r="AI2" s="45">
        <v>34</v>
      </c>
      <c r="AJ2" s="45">
        <v>35</v>
      </c>
      <c r="AK2" s="45">
        <v>36</v>
      </c>
      <c r="AL2" s="45">
        <v>37</v>
      </c>
      <c r="AM2" s="45">
        <v>38</v>
      </c>
      <c r="AN2" s="45">
        <v>39</v>
      </c>
      <c r="AO2" s="45">
        <v>40</v>
      </c>
      <c r="AP2" s="45">
        <v>41</v>
      </c>
      <c r="AQ2" s="45">
        <v>42</v>
      </c>
      <c r="AR2" s="45">
        <v>43</v>
      </c>
      <c r="AS2" s="45">
        <v>44</v>
      </c>
      <c r="AT2" s="45">
        <v>45</v>
      </c>
      <c r="AU2" s="45">
        <v>46</v>
      </c>
      <c r="AV2" s="45">
        <v>47</v>
      </c>
      <c r="AW2" s="45">
        <v>48</v>
      </c>
      <c r="AX2" s="46">
        <v>49</v>
      </c>
      <c r="AY2" s="46">
        <v>50</v>
      </c>
      <c r="AZ2" s="46">
        <v>51</v>
      </c>
      <c r="BA2" s="46">
        <v>52</v>
      </c>
      <c r="BB2" s="46">
        <v>53</v>
      </c>
      <c r="BC2" s="46">
        <v>54</v>
      </c>
      <c r="BD2" s="46">
        <v>55</v>
      </c>
      <c r="BE2" s="46">
        <v>56</v>
      </c>
      <c r="BF2" s="46">
        <v>57</v>
      </c>
      <c r="BG2" s="46">
        <v>58</v>
      </c>
      <c r="BH2" s="46">
        <v>59</v>
      </c>
      <c r="BI2" s="46">
        <v>60</v>
      </c>
      <c r="BJ2" s="46">
        <v>61</v>
      </c>
      <c r="BK2" s="46">
        <v>62</v>
      </c>
      <c r="BL2" s="46">
        <v>63</v>
      </c>
      <c r="BM2" s="46">
        <v>64</v>
      </c>
      <c r="BN2" s="46">
        <v>65</v>
      </c>
      <c r="BO2" s="46">
        <v>66</v>
      </c>
      <c r="BP2" s="46">
        <v>67</v>
      </c>
      <c r="BQ2" s="46">
        <v>68</v>
      </c>
      <c r="BR2" s="46">
        <v>69</v>
      </c>
      <c r="BS2" s="46">
        <v>70</v>
      </c>
      <c r="BT2" s="46">
        <v>71</v>
      </c>
      <c r="BU2" s="46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</row>
    <row r="3" spans="1:97" x14ac:dyDescent="0.25">
      <c r="A3">
        <v>1</v>
      </c>
      <c r="B3">
        <v>14029.46536873</v>
      </c>
      <c r="C3">
        <v>11532.74402099</v>
      </c>
      <c r="D3">
        <v>13856.591265839999</v>
      </c>
      <c r="E3">
        <v>14397.76431809</v>
      </c>
      <c r="F3">
        <v>10593.87349489</v>
      </c>
      <c r="G3">
        <v>13623.85896632</v>
      </c>
      <c r="H3">
        <v>12804.60814301</v>
      </c>
      <c r="I3">
        <v>13939.44350261</v>
      </c>
      <c r="J3">
        <v>11715.601993980001</v>
      </c>
      <c r="K3">
        <v>12545.10216595</v>
      </c>
      <c r="L3">
        <v>12029.40808015</v>
      </c>
      <c r="M3">
        <v>12988.70082788</v>
      </c>
      <c r="N3">
        <v>11514.0298886</v>
      </c>
      <c r="O3">
        <v>11408.550419929999</v>
      </c>
      <c r="P3">
        <v>13277.844882470001</v>
      </c>
      <c r="Q3">
        <v>12453.004401890001</v>
      </c>
      <c r="R3">
        <v>11220.76709023</v>
      </c>
      <c r="S3">
        <v>11856.40938175</v>
      </c>
      <c r="T3">
        <v>13320.84952994</v>
      </c>
      <c r="U3">
        <v>11058.42449428</v>
      </c>
      <c r="V3">
        <v>10142.913001540001</v>
      </c>
      <c r="W3">
        <v>12656.09911003</v>
      </c>
      <c r="X3">
        <v>10925.38878793</v>
      </c>
      <c r="Y3">
        <v>10841.114892969999</v>
      </c>
      <c r="Z3" s="45">
        <v>12245.236115989999</v>
      </c>
      <c r="AA3" s="45">
        <v>13636.78810767</v>
      </c>
      <c r="AB3" s="45">
        <v>14364.1553728</v>
      </c>
      <c r="AC3" s="45">
        <v>11680.973055279999</v>
      </c>
      <c r="AD3" s="45">
        <v>11675.005813559999</v>
      </c>
      <c r="AE3" s="45">
        <v>13545.99244477</v>
      </c>
      <c r="AF3" s="45">
        <v>11881.004568419999</v>
      </c>
      <c r="AG3" s="45">
        <v>11948.70556493</v>
      </c>
      <c r="AH3" s="45">
        <v>11813.07813727</v>
      </c>
      <c r="AI3" s="45">
        <v>12801.719229300001</v>
      </c>
      <c r="AJ3" s="45">
        <v>11058.007122909999</v>
      </c>
      <c r="AK3" s="45">
        <v>12048.014553159999</v>
      </c>
      <c r="AL3" s="45">
        <v>11060.57569086</v>
      </c>
      <c r="AM3" s="45">
        <v>10519.281331120001</v>
      </c>
      <c r="AN3" s="45">
        <v>10895.27372696</v>
      </c>
      <c r="AO3" s="45">
        <v>10507.932769020001</v>
      </c>
      <c r="AP3" s="45">
        <v>9367.4426081000001</v>
      </c>
      <c r="AQ3" s="45">
        <v>9631.89923843</v>
      </c>
      <c r="AR3" s="45">
        <v>10274.079152800001</v>
      </c>
      <c r="AS3" s="45">
        <v>10400.052113240001</v>
      </c>
      <c r="AT3" s="45">
        <v>8933.8132564000007</v>
      </c>
      <c r="AU3" s="45">
        <v>8281.8199989700006</v>
      </c>
      <c r="AV3" s="45">
        <v>8860.1470947899998</v>
      </c>
      <c r="AW3" s="45">
        <v>9359.5070106900002</v>
      </c>
      <c r="AX3" s="46">
        <v>14643.319767589999</v>
      </c>
      <c r="AY3" s="46">
        <v>14658.386721450001</v>
      </c>
      <c r="AZ3" s="46">
        <v>14415.72030943</v>
      </c>
      <c r="BA3" s="46">
        <v>13551.72357742</v>
      </c>
      <c r="BB3" s="46">
        <v>15483.74673841</v>
      </c>
      <c r="BC3" s="46">
        <v>14852.41602371</v>
      </c>
      <c r="BD3" s="46">
        <v>13540.924214090001</v>
      </c>
      <c r="BE3" s="46">
        <v>14160.72638957</v>
      </c>
      <c r="BF3" s="46">
        <v>12562.73159942</v>
      </c>
      <c r="BG3" s="46">
        <v>13643.098406139999</v>
      </c>
      <c r="BH3" s="46">
        <v>14499.46983041</v>
      </c>
      <c r="BI3" s="46">
        <v>14382.357946190001</v>
      </c>
      <c r="BJ3" s="46">
        <v>13239.82528572</v>
      </c>
      <c r="BK3" s="46">
        <v>12882.10823394</v>
      </c>
      <c r="BL3" s="46">
        <v>13911.642317100001</v>
      </c>
      <c r="BM3" s="46">
        <v>13606.82262128</v>
      </c>
      <c r="BN3" s="46">
        <v>11724.88117078</v>
      </c>
      <c r="BO3" s="46">
        <v>10972.19407924</v>
      </c>
      <c r="BP3" s="46">
        <v>11691.847658180001</v>
      </c>
      <c r="BQ3" s="46">
        <v>12240.0760173</v>
      </c>
      <c r="BR3" s="46">
        <v>9388.6831792800003</v>
      </c>
      <c r="BS3" s="46">
        <v>10079.590493649999</v>
      </c>
      <c r="BT3" s="46">
        <v>11159.7229252</v>
      </c>
      <c r="BU3" s="46">
        <v>10384.1087033</v>
      </c>
      <c r="BV3">
        <v>11383.22273198</v>
      </c>
      <c r="BW3">
        <v>10922.577802940001</v>
      </c>
      <c r="BX3">
        <v>11326.106520720001</v>
      </c>
      <c r="BY3">
        <v>11051.86488583</v>
      </c>
      <c r="BZ3">
        <v>10604.19460771</v>
      </c>
      <c r="CA3">
        <v>12508.67667092</v>
      </c>
      <c r="CB3">
        <v>12227.38516751</v>
      </c>
      <c r="CC3">
        <v>11358.941023879999</v>
      </c>
      <c r="CD3">
        <v>12231.861567669999</v>
      </c>
      <c r="CE3">
        <v>12728.358319499999</v>
      </c>
      <c r="CF3">
        <v>12943.72020075</v>
      </c>
      <c r="CG3">
        <v>11695.058884440001</v>
      </c>
      <c r="CH3">
        <v>11915.536385240001</v>
      </c>
      <c r="CI3">
        <v>11735.82245354</v>
      </c>
      <c r="CJ3">
        <v>11747.50051149</v>
      </c>
      <c r="CK3">
        <v>10683.274323289999</v>
      </c>
      <c r="CL3">
        <v>10954.59970241</v>
      </c>
      <c r="CM3">
        <v>10993.368573870001</v>
      </c>
      <c r="CN3">
        <v>10479.85397195</v>
      </c>
      <c r="CO3">
        <v>10766.03637254</v>
      </c>
      <c r="CP3">
        <v>9853.9436638000006</v>
      </c>
      <c r="CQ3">
        <v>9159.4309093499996</v>
      </c>
      <c r="CR3">
        <v>9286.2035246100004</v>
      </c>
      <c r="CS3">
        <v>8952.8184263099993</v>
      </c>
    </row>
    <row r="4" spans="1:97" x14ac:dyDescent="0.25">
      <c r="A4">
        <v>2</v>
      </c>
      <c r="B4">
        <v>8209.8473170699999</v>
      </c>
      <c r="C4">
        <v>7156.3230798499999</v>
      </c>
      <c r="D4">
        <v>8061.5436752599999</v>
      </c>
      <c r="E4">
        <v>8271.3328189999993</v>
      </c>
      <c r="F4">
        <v>6501.3143172999999</v>
      </c>
      <c r="G4">
        <v>8195.3670116100002</v>
      </c>
      <c r="H4">
        <v>7675.1207978299999</v>
      </c>
      <c r="I4">
        <v>8260.5979317300007</v>
      </c>
      <c r="J4">
        <v>7131.7349297999999</v>
      </c>
      <c r="K4">
        <v>7475.4106981200002</v>
      </c>
      <c r="L4">
        <v>7336.29453878</v>
      </c>
      <c r="M4">
        <v>7659.4924832699999</v>
      </c>
      <c r="N4">
        <v>6822.1416879600001</v>
      </c>
      <c r="O4">
        <v>6955.7635930899996</v>
      </c>
      <c r="P4">
        <v>7732.2659924500003</v>
      </c>
      <c r="Q4">
        <v>7486.2992063499996</v>
      </c>
      <c r="R4">
        <v>6578.7286174800001</v>
      </c>
      <c r="S4">
        <v>7026.2725589199999</v>
      </c>
      <c r="T4">
        <v>7783.16384999</v>
      </c>
      <c r="U4">
        <v>6789.6032434700001</v>
      </c>
      <c r="V4">
        <v>5862.3668469100003</v>
      </c>
      <c r="W4">
        <v>7245.1336218599999</v>
      </c>
      <c r="X4">
        <v>6574.8556197500002</v>
      </c>
      <c r="Y4">
        <v>6617.33977056</v>
      </c>
      <c r="Z4" s="45">
        <v>7442.0474123499998</v>
      </c>
      <c r="AA4" s="45">
        <v>7701.3404304699998</v>
      </c>
      <c r="AB4" s="45">
        <v>7875.5357332100002</v>
      </c>
      <c r="AC4" s="45">
        <v>7137.1219018600004</v>
      </c>
      <c r="AD4" s="45">
        <v>7006.3856354199997</v>
      </c>
      <c r="AE4" s="45">
        <v>7860.6617592499997</v>
      </c>
      <c r="AF4" s="45">
        <v>7039.3294687899997</v>
      </c>
      <c r="AG4" s="45">
        <v>7190.0393812900002</v>
      </c>
      <c r="AH4" s="45">
        <v>7005.8492276999996</v>
      </c>
      <c r="AI4" s="45">
        <v>7690.9346150900001</v>
      </c>
      <c r="AJ4" s="45">
        <v>6811.2585262800003</v>
      </c>
      <c r="AK4" s="45">
        <v>7442.6669026</v>
      </c>
      <c r="AL4" s="45">
        <v>6597.8760180899999</v>
      </c>
      <c r="AM4" s="45">
        <v>6449.0420562500003</v>
      </c>
      <c r="AN4" s="45">
        <v>6682.6222510799998</v>
      </c>
      <c r="AO4" s="45">
        <v>6496.5168389700002</v>
      </c>
      <c r="AP4" s="45">
        <v>5739.7475589799997</v>
      </c>
      <c r="AQ4" s="45">
        <v>6018.73546326</v>
      </c>
      <c r="AR4" s="45">
        <v>6334.9374795699996</v>
      </c>
      <c r="AS4" s="45">
        <v>6411.6828000899995</v>
      </c>
      <c r="AT4" s="45">
        <v>5459.4303356999999</v>
      </c>
      <c r="AU4" s="45">
        <v>5315.6191910999996</v>
      </c>
      <c r="AV4" s="45">
        <v>5605.0777939</v>
      </c>
      <c r="AW4" s="45">
        <v>5850.5066442300003</v>
      </c>
      <c r="AX4" s="46">
        <v>8563.8763369900007</v>
      </c>
      <c r="AY4" s="46">
        <v>8526.4353133099994</v>
      </c>
      <c r="AZ4" s="46">
        <v>7951.5345046000002</v>
      </c>
      <c r="BA4" s="46">
        <v>7519.5797711699997</v>
      </c>
      <c r="BB4" s="46">
        <v>8660.5388026199998</v>
      </c>
      <c r="BC4" s="46">
        <v>8295.6860381700008</v>
      </c>
      <c r="BD4" s="46">
        <v>7577.8148265999998</v>
      </c>
      <c r="BE4" s="46">
        <v>7661.7478315099997</v>
      </c>
      <c r="BF4" s="46">
        <v>7356.7146049499997</v>
      </c>
      <c r="BG4" s="46">
        <v>7999.2269475499997</v>
      </c>
      <c r="BH4" s="46">
        <v>8154.64056919</v>
      </c>
      <c r="BI4" s="46">
        <v>7739.0438798699997</v>
      </c>
      <c r="BJ4" s="46">
        <v>7486.9371225000004</v>
      </c>
      <c r="BK4" s="46">
        <v>7548.36847683</v>
      </c>
      <c r="BL4" s="46">
        <v>7898.9255653099999</v>
      </c>
      <c r="BM4" s="46">
        <v>7758.3939265899999</v>
      </c>
      <c r="BN4" s="46">
        <v>6919.7581257600004</v>
      </c>
      <c r="BO4" s="46">
        <v>6427.9850875700004</v>
      </c>
      <c r="BP4" s="46">
        <v>6694.5509799299998</v>
      </c>
      <c r="BQ4" s="46">
        <v>7110.3462043700001</v>
      </c>
      <c r="BR4" s="46">
        <v>5627.8555747600003</v>
      </c>
      <c r="BS4" s="46">
        <v>5915.3718682199997</v>
      </c>
      <c r="BT4" s="46">
        <v>6366.15084458</v>
      </c>
      <c r="BU4" s="46">
        <v>6104.8330269400003</v>
      </c>
      <c r="BV4">
        <v>6675.9500379299998</v>
      </c>
      <c r="BW4">
        <v>6550.7829854700003</v>
      </c>
      <c r="BX4">
        <v>6520.9870337700004</v>
      </c>
      <c r="BY4">
        <v>6436.5548147099998</v>
      </c>
      <c r="BZ4">
        <v>6283.2164595000004</v>
      </c>
      <c r="CA4">
        <v>7260.5834994899997</v>
      </c>
      <c r="CB4">
        <v>6994.3053864100002</v>
      </c>
      <c r="CC4">
        <v>7136.5366825800002</v>
      </c>
      <c r="CD4">
        <v>7090.5783949699999</v>
      </c>
      <c r="CE4">
        <v>7488.04236098</v>
      </c>
      <c r="CF4">
        <v>7587.7417608899996</v>
      </c>
      <c r="CG4">
        <v>7017.0475606</v>
      </c>
      <c r="CH4">
        <v>7030.7384648999996</v>
      </c>
      <c r="CI4">
        <v>6959.8918950099996</v>
      </c>
      <c r="CJ4">
        <v>7144.7771979999998</v>
      </c>
      <c r="CK4">
        <v>6493.3184173400005</v>
      </c>
      <c r="CL4">
        <v>6598.6953298400003</v>
      </c>
      <c r="CM4">
        <v>6576.49097721</v>
      </c>
      <c r="CN4">
        <v>6507.5273579000004</v>
      </c>
      <c r="CO4">
        <v>6588.8115631999999</v>
      </c>
      <c r="CP4">
        <v>5804.4940786799998</v>
      </c>
      <c r="CQ4">
        <v>5814.6818237500001</v>
      </c>
      <c r="CR4">
        <v>5846.1891914600001</v>
      </c>
      <c r="CS4">
        <v>5613.2099104700001</v>
      </c>
    </row>
    <row r="5" spans="1:97" x14ac:dyDescent="0.25">
      <c r="A5">
        <v>3</v>
      </c>
      <c r="B5">
        <v>12792.738669640001</v>
      </c>
      <c r="C5">
        <v>10362.34908813</v>
      </c>
      <c r="D5">
        <v>12982.85098653</v>
      </c>
      <c r="E5">
        <v>13157.023135740001</v>
      </c>
      <c r="F5">
        <v>9683.4295577100002</v>
      </c>
      <c r="G5">
        <v>12965.577716899999</v>
      </c>
      <c r="H5">
        <v>11954.68290815</v>
      </c>
      <c r="I5">
        <v>12751.639277869999</v>
      </c>
      <c r="J5">
        <v>10535.438119189999</v>
      </c>
      <c r="K5">
        <v>11543.03066773</v>
      </c>
      <c r="L5">
        <v>11123.38555836</v>
      </c>
      <c r="M5">
        <v>11938.42426922</v>
      </c>
      <c r="N5">
        <v>10876.321146480001</v>
      </c>
      <c r="O5">
        <v>10603.213747330001</v>
      </c>
      <c r="P5">
        <v>12121.57847298</v>
      </c>
      <c r="Q5">
        <v>11562.06435187</v>
      </c>
      <c r="R5">
        <v>10498.89002187</v>
      </c>
      <c r="S5">
        <v>11021.06623663</v>
      </c>
      <c r="T5">
        <v>12208.42666967</v>
      </c>
      <c r="U5">
        <v>10182.925977569999</v>
      </c>
      <c r="V5">
        <v>9645.6054159600008</v>
      </c>
      <c r="W5">
        <v>11372.311858700001</v>
      </c>
      <c r="X5">
        <v>10126.94325183</v>
      </c>
      <c r="Y5">
        <v>10020.646360209999</v>
      </c>
      <c r="Z5" s="45">
        <v>13432.81713155</v>
      </c>
      <c r="AA5" s="45">
        <v>15380.164600440001</v>
      </c>
      <c r="AB5" s="45">
        <v>16538.95267481</v>
      </c>
      <c r="AC5" s="45">
        <v>12144.76805678</v>
      </c>
      <c r="AD5" s="45">
        <v>12751.68048228</v>
      </c>
      <c r="AE5" s="45">
        <v>15268.690755359999</v>
      </c>
      <c r="AF5" s="45">
        <v>12726.243041199999</v>
      </c>
      <c r="AG5" s="45">
        <v>12770.22814404</v>
      </c>
      <c r="AH5" s="45">
        <v>12840.73603262</v>
      </c>
      <c r="AI5" s="45">
        <v>13677.539535039999</v>
      </c>
      <c r="AJ5" s="45">
        <v>11342.60485813</v>
      </c>
      <c r="AK5" s="45">
        <v>12296.16731594</v>
      </c>
      <c r="AL5" s="45">
        <v>11645.255835170001</v>
      </c>
      <c r="AM5" s="45">
        <v>10117.774407999999</v>
      </c>
      <c r="AN5" s="45">
        <v>10460.094597830001</v>
      </c>
      <c r="AO5" s="45">
        <v>9852.3793354600002</v>
      </c>
      <c r="AP5" s="45">
        <v>9685.1342638299993</v>
      </c>
      <c r="AQ5" s="45">
        <v>9296.2399174399998</v>
      </c>
      <c r="AR5" s="45">
        <v>9955.9887964600002</v>
      </c>
      <c r="AS5" s="45">
        <v>9860.9066735600009</v>
      </c>
      <c r="AT5" s="45">
        <v>9322.5139829599993</v>
      </c>
      <c r="AU5" s="45">
        <v>8192.1566140199993</v>
      </c>
      <c r="AV5" s="45">
        <v>8537.2420659199997</v>
      </c>
      <c r="AW5" s="45">
        <v>8851.2670983999997</v>
      </c>
      <c r="AX5" s="46">
        <v>15927.078833060001</v>
      </c>
      <c r="AY5" s="46">
        <v>16259.90574217</v>
      </c>
      <c r="AZ5" s="46">
        <v>16414.644686840002</v>
      </c>
      <c r="BA5" s="46">
        <v>15534.01057219</v>
      </c>
      <c r="BB5" s="46">
        <v>17815.605904470001</v>
      </c>
      <c r="BC5" s="46">
        <v>17179.044621109999</v>
      </c>
      <c r="BD5" s="46">
        <v>15842.14848371</v>
      </c>
      <c r="BE5" s="46">
        <v>16248.33087301</v>
      </c>
      <c r="BF5" s="46">
        <v>13745.794036359999</v>
      </c>
      <c r="BG5" s="46">
        <v>15530.054999559999</v>
      </c>
      <c r="BH5" s="46">
        <v>16749.231694009999</v>
      </c>
      <c r="BI5" s="46">
        <v>16749.972867389999</v>
      </c>
      <c r="BJ5" s="46">
        <v>15003.90987272</v>
      </c>
      <c r="BK5" s="46">
        <v>14301.875082050001</v>
      </c>
      <c r="BL5" s="46">
        <v>15866.552378230001</v>
      </c>
      <c r="BM5" s="46">
        <v>15194.89540266</v>
      </c>
      <c r="BN5" s="46">
        <v>12644.11979744</v>
      </c>
      <c r="BO5" s="46">
        <v>12026.047090460001</v>
      </c>
      <c r="BP5" s="46">
        <v>12798.79102902</v>
      </c>
      <c r="BQ5" s="46">
        <v>13349.40821806</v>
      </c>
      <c r="BR5" s="46">
        <v>9885.4285596600002</v>
      </c>
      <c r="BS5" s="46">
        <v>10780.17812207</v>
      </c>
      <c r="BT5" s="46">
        <v>12088.395831379999</v>
      </c>
      <c r="BU5" s="46">
        <v>11030.89843859</v>
      </c>
      <c r="BV5">
        <v>11117.076656859999</v>
      </c>
      <c r="BW5">
        <v>10803.339318439999</v>
      </c>
      <c r="BX5">
        <v>10723.904911</v>
      </c>
      <c r="BY5">
        <v>10829.60028303</v>
      </c>
      <c r="BZ5">
        <v>9958.1544612500002</v>
      </c>
      <c r="CA5">
        <v>11865.69071741</v>
      </c>
      <c r="CB5">
        <v>11492.169115369999</v>
      </c>
      <c r="CC5">
        <v>11482.44833298</v>
      </c>
      <c r="CD5">
        <v>11102.73319653</v>
      </c>
      <c r="CE5">
        <v>11734.069888509999</v>
      </c>
      <c r="CF5">
        <v>11977.249963869999</v>
      </c>
      <c r="CG5">
        <v>11161.07979326</v>
      </c>
      <c r="CH5">
        <v>10731.118320490001</v>
      </c>
      <c r="CI5">
        <v>10795.398992910001</v>
      </c>
      <c r="CJ5">
        <v>10960.91487651</v>
      </c>
      <c r="CK5">
        <v>10668.32134765</v>
      </c>
      <c r="CL5">
        <v>9949.9263898400004</v>
      </c>
      <c r="CM5">
        <v>10105.85090598</v>
      </c>
      <c r="CN5">
        <v>9801.1652771499994</v>
      </c>
      <c r="CO5">
        <v>10625.4010819</v>
      </c>
      <c r="CP5">
        <v>9159.4557973400006</v>
      </c>
      <c r="CQ5">
        <v>8664.0611092599993</v>
      </c>
      <c r="CR5">
        <v>8919.6419253799995</v>
      </c>
      <c r="CS5">
        <v>8870.9672304600008</v>
      </c>
    </row>
    <row r="6" spans="1:97" x14ac:dyDescent="0.25">
      <c r="A6">
        <v>4</v>
      </c>
      <c r="B6">
        <v>24861.12475839</v>
      </c>
      <c r="C6">
        <v>18981.941327439999</v>
      </c>
      <c r="D6">
        <v>22855.976642019999</v>
      </c>
      <c r="E6">
        <v>23207.73414688</v>
      </c>
      <c r="F6">
        <v>16026.481869290001</v>
      </c>
      <c r="G6">
        <v>21642.319640549998</v>
      </c>
      <c r="H6">
        <v>20831.10735491</v>
      </c>
      <c r="I6">
        <v>23329.790372089999</v>
      </c>
      <c r="J6">
        <v>18501.80409922</v>
      </c>
      <c r="K6">
        <v>20809.589834729999</v>
      </c>
      <c r="L6">
        <v>19222.617913760001</v>
      </c>
      <c r="M6">
        <v>21639.7334796</v>
      </c>
      <c r="N6">
        <v>18366.454075779999</v>
      </c>
      <c r="O6">
        <v>18764.942713470002</v>
      </c>
      <c r="P6">
        <v>22173.198533359999</v>
      </c>
      <c r="Q6">
        <v>20281.113002350001</v>
      </c>
      <c r="R6">
        <v>18187.679444869998</v>
      </c>
      <c r="S6">
        <v>19922.144339769999</v>
      </c>
      <c r="T6">
        <v>22509.29061258</v>
      </c>
      <c r="U6">
        <v>17779.82527365</v>
      </c>
      <c r="V6">
        <v>18057.447728070001</v>
      </c>
      <c r="W6">
        <v>22531.59052292</v>
      </c>
      <c r="X6">
        <v>17872.318422780001</v>
      </c>
      <c r="Y6">
        <v>18031.971797670001</v>
      </c>
      <c r="Z6" s="45">
        <v>23387.796803429999</v>
      </c>
      <c r="AA6" s="45">
        <v>24087.39252447</v>
      </c>
      <c r="AB6" s="45">
        <v>25090.152286590001</v>
      </c>
      <c r="AC6" s="45">
        <v>22277.633320450001</v>
      </c>
      <c r="AD6" s="45">
        <v>21988.920118829999</v>
      </c>
      <c r="AE6" s="45">
        <v>24165.5615086</v>
      </c>
      <c r="AF6" s="45">
        <v>20973.20248634</v>
      </c>
      <c r="AG6" s="45">
        <v>22411.38092431</v>
      </c>
      <c r="AH6" s="45">
        <v>21322.496035579999</v>
      </c>
      <c r="AI6" s="45">
        <v>22733.040243399999</v>
      </c>
      <c r="AJ6" s="45">
        <v>19960.09757695</v>
      </c>
      <c r="AK6" s="45">
        <v>20682.659033259999</v>
      </c>
      <c r="AL6" s="45">
        <v>19755.545577879999</v>
      </c>
      <c r="AM6" s="45">
        <v>17381.200765720001</v>
      </c>
      <c r="AN6" s="45">
        <v>18167.204765030001</v>
      </c>
      <c r="AO6" s="45">
        <v>16715.909389740002</v>
      </c>
      <c r="AP6" s="45">
        <v>16110.378654689999</v>
      </c>
      <c r="AQ6" s="45">
        <v>15635.100057</v>
      </c>
      <c r="AR6" s="45">
        <v>16985.601635340001</v>
      </c>
      <c r="AS6" s="45">
        <v>16871.984688709999</v>
      </c>
      <c r="AT6" s="45">
        <v>15136.154149890001</v>
      </c>
      <c r="AU6" s="45">
        <v>13602.04767699</v>
      </c>
      <c r="AV6" s="45">
        <v>14294.071304040001</v>
      </c>
      <c r="AW6" s="45">
        <v>15087.034124829999</v>
      </c>
      <c r="AX6" s="46">
        <v>22940.642178729999</v>
      </c>
      <c r="AY6" s="46">
        <v>23778.14436436</v>
      </c>
      <c r="AZ6" s="46">
        <v>26024.617326989999</v>
      </c>
      <c r="BA6" s="46">
        <v>24331.77029674</v>
      </c>
      <c r="BB6" s="46">
        <v>26911.86059058</v>
      </c>
      <c r="BC6" s="46">
        <v>24445.094504889999</v>
      </c>
      <c r="BD6" s="46">
        <v>23369.330149789999</v>
      </c>
      <c r="BE6" s="46">
        <v>25129.285620589999</v>
      </c>
      <c r="BF6" s="46">
        <v>22757.992303989999</v>
      </c>
      <c r="BG6" s="46">
        <v>23065.140399889999</v>
      </c>
      <c r="BH6" s="46">
        <v>25256.23006975</v>
      </c>
      <c r="BI6" s="46">
        <v>25293.541932380002</v>
      </c>
      <c r="BJ6" s="46">
        <v>24075.94906454</v>
      </c>
      <c r="BK6" s="46">
        <v>21901.404646880001</v>
      </c>
      <c r="BL6" s="46">
        <v>23575.814864799999</v>
      </c>
      <c r="BM6" s="46">
        <v>23321.59217924</v>
      </c>
      <c r="BN6" s="46">
        <v>20293.082183980001</v>
      </c>
      <c r="BO6" s="46">
        <v>18119.323178160001</v>
      </c>
      <c r="BP6" s="46">
        <v>19226.905677890001</v>
      </c>
      <c r="BQ6" s="46">
        <v>20796.30974887</v>
      </c>
      <c r="BR6" s="46">
        <v>16002.33285015</v>
      </c>
      <c r="BS6" s="46">
        <v>16727.949104399999</v>
      </c>
      <c r="BT6" s="46">
        <v>18279.492101219999</v>
      </c>
      <c r="BU6" s="46">
        <v>17383.840472870001</v>
      </c>
      <c r="BV6">
        <v>18327.51675739</v>
      </c>
      <c r="BW6">
        <v>17638.5873909</v>
      </c>
      <c r="BX6">
        <v>18138.325085230001</v>
      </c>
      <c r="BY6">
        <v>18823.251588079998</v>
      </c>
      <c r="BZ6">
        <v>17212.803329319999</v>
      </c>
      <c r="CA6">
        <v>21072.71727564</v>
      </c>
      <c r="CB6">
        <v>19398.508753829999</v>
      </c>
      <c r="CC6">
        <v>19693.239015719999</v>
      </c>
      <c r="CD6">
        <v>21079.626507569999</v>
      </c>
      <c r="CE6">
        <v>21558.15069133</v>
      </c>
      <c r="CF6">
        <v>20585.309236249999</v>
      </c>
      <c r="CG6">
        <v>18890.21760801</v>
      </c>
      <c r="CH6">
        <v>20097.433997479999</v>
      </c>
      <c r="CI6">
        <v>19018.852048590001</v>
      </c>
      <c r="CJ6">
        <v>18881.905819359999</v>
      </c>
      <c r="CK6">
        <v>18271.542935950001</v>
      </c>
      <c r="CL6">
        <v>18304.766164119999</v>
      </c>
      <c r="CM6">
        <v>17861.278379660002</v>
      </c>
      <c r="CN6">
        <v>16808.635966289999</v>
      </c>
      <c r="CO6">
        <v>17821.102760810001</v>
      </c>
      <c r="CP6">
        <v>16684.109244840001</v>
      </c>
      <c r="CQ6">
        <v>15173.244028949999</v>
      </c>
      <c r="CR6">
        <v>14803.713779690001</v>
      </c>
      <c r="CS6">
        <v>14867.24630837</v>
      </c>
    </row>
    <row r="7" spans="1:97" x14ac:dyDescent="0.25">
      <c r="A7">
        <v>5</v>
      </c>
      <c r="B7">
        <v>53641.032479180001</v>
      </c>
      <c r="C7">
        <v>46997.9202</v>
      </c>
      <c r="D7">
        <v>52376.656308450001</v>
      </c>
      <c r="E7">
        <v>53280.4450086</v>
      </c>
      <c r="F7">
        <v>42410.462007139999</v>
      </c>
      <c r="G7">
        <v>51207.177163660002</v>
      </c>
      <c r="H7">
        <v>48528.95888849</v>
      </c>
      <c r="I7">
        <v>53782.327804519999</v>
      </c>
      <c r="J7">
        <v>45610.383724370004</v>
      </c>
      <c r="K7">
        <v>47297.846135469998</v>
      </c>
      <c r="L7">
        <v>47249.956735729997</v>
      </c>
      <c r="M7">
        <v>48888.608702450001</v>
      </c>
      <c r="N7">
        <v>43837.756704849999</v>
      </c>
      <c r="O7">
        <v>45082.889978439998</v>
      </c>
      <c r="P7">
        <v>49052.381064360001</v>
      </c>
      <c r="Q7">
        <v>47224.770072719999</v>
      </c>
      <c r="R7">
        <v>42389.728638380002</v>
      </c>
      <c r="S7">
        <v>45417.248720399999</v>
      </c>
      <c r="T7">
        <v>50509.333917819997</v>
      </c>
      <c r="U7">
        <v>41977.690997029997</v>
      </c>
      <c r="V7">
        <v>38591.45336978</v>
      </c>
      <c r="W7">
        <v>47977.67185703</v>
      </c>
      <c r="X7">
        <v>42135.817926939999</v>
      </c>
      <c r="Y7">
        <v>41646.83838211</v>
      </c>
      <c r="Z7" s="45">
        <v>57149.857019709998</v>
      </c>
      <c r="AA7" s="45">
        <v>54974.041756760002</v>
      </c>
      <c r="AB7" s="45">
        <v>55863.857031359999</v>
      </c>
      <c r="AC7" s="45">
        <v>52467.71373132</v>
      </c>
      <c r="AD7" s="45">
        <v>55429.627466509999</v>
      </c>
      <c r="AE7" s="45">
        <v>56289.566120809999</v>
      </c>
      <c r="AF7" s="45">
        <v>47823.522676150002</v>
      </c>
      <c r="AG7" s="45">
        <v>53638.21300602</v>
      </c>
      <c r="AH7" s="45">
        <v>50228.619293180003</v>
      </c>
      <c r="AI7" s="45">
        <v>54002.605472800002</v>
      </c>
      <c r="AJ7" s="45">
        <v>46015.036907900001</v>
      </c>
      <c r="AK7" s="45">
        <v>51036.913291409997</v>
      </c>
      <c r="AL7" s="45">
        <v>44542.82432362</v>
      </c>
      <c r="AM7" s="45">
        <v>40976.947608900002</v>
      </c>
      <c r="AN7" s="45">
        <v>42685.130870530003</v>
      </c>
      <c r="AO7" s="45">
        <v>41159.628029790001</v>
      </c>
      <c r="AP7" s="45">
        <v>37920.113446470001</v>
      </c>
      <c r="AQ7" s="45">
        <v>38251.260723810003</v>
      </c>
      <c r="AR7" s="45">
        <v>40763.865410940001</v>
      </c>
      <c r="AS7" s="45">
        <v>40624.361181289998</v>
      </c>
      <c r="AT7" s="45">
        <v>35911.345816480003</v>
      </c>
      <c r="AU7" s="45">
        <v>33839.632606400002</v>
      </c>
      <c r="AV7" s="45">
        <v>35844.515224770003</v>
      </c>
      <c r="AW7" s="45">
        <v>37080.448722649999</v>
      </c>
      <c r="AX7" s="46">
        <v>58168.803152150002</v>
      </c>
      <c r="AY7" s="46">
        <v>60537.252109809997</v>
      </c>
      <c r="AZ7" s="46">
        <v>55995.590683529997</v>
      </c>
      <c r="BA7" s="46">
        <v>52876.587421179996</v>
      </c>
      <c r="BB7" s="46">
        <v>57744.349677290003</v>
      </c>
      <c r="BC7" s="46">
        <v>55323.918217910003</v>
      </c>
      <c r="BD7" s="46">
        <v>52239.249224489999</v>
      </c>
      <c r="BE7" s="46">
        <v>53264.196684510003</v>
      </c>
      <c r="BF7" s="46">
        <v>50169.732882659999</v>
      </c>
      <c r="BG7" s="46">
        <v>53080.562168390003</v>
      </c>
      <c r="BH7" s="46">
        <v>56314.216207190002</v>
      </c>
      <c r="BI7" s="46">
        <v>54329.834857909998</v>
      </c>
      <c r="BJ7" s="46">
        <v>52660.369620140002</v>
      </c>
      <c r="BK7" s="46">
        <v>49793.438325089999</v>
      </c>
      <c r="BL7" s="46">
        <v>53650.890785989999</v>
      </c>
      <c r="BM7" s="46">
        <v>52337.934015309998</v>
      </c>
      <c r="BN7" s="46">
        <v>46494.30594939</v>
      </c>
      <c r="BO7" s="46">
        <v>41720.75548914</v>
      </c>
      <c r="BP7" s="46">
        <v>44258.8474049</v>
      </c>
      <c r="BQ7" s="46">
        <v>47275.069780190002</v>
      </c>
      <c r="BR7" s="46">
        <v>37874.118158400001</v>
      </c>
      <c r="BS7" s="46">
        <v>38556.220712499999</v>
      </c>
      <c r="BT7" s="46">
        <v>41931.137329930003</v>
      </c>
      <c r="BU7" s="46">
        <v>39720.197487140002</v>
      </c>
      <c r="BV7">
        <v>42421.736472069999</v>
      </c>
      <c r="BW7">
        <v>42425.696872460001</v>
      </c>
      <c r="BX7">
        <v>41544.841146990002</v>
      </c>
      <c r="BY7">
        <v>40463.391048619997</v>
      </c>
      <c r="BZ7">
        <v>40942.405137690002</v>
      </c>
      <c r="CA7">
        <v>46551.787550139998</v>
      </c>
      <c r="CB7">
        <v>43910.661317589998</v>
      </c>
      <c r="CC7">
        <v>45482.923954350001</v>
      </c>
      <c r="CD7">
        <v>45761.473067129999</v>
      </c>
      <c r="CE7">
        <v>47900.95821207</v>
      </c>
      <c r="CF7">
        <v>47886.904078059997</v>
      </c>
      <c r="CG7">
        <v>43858.542735299998</v>
      </c>
      <c r="CH7">
        <v>45700.712639780002</v>
      </c>
      <c r="CI7">
        <v>43922.586192700001</v>
      </c>
      <c r="CJ7">
        <v>45094.271261690003</v>
      </c>
      <c r="CK7">
        <v>41157.579215589998</v>
      </c>
      <c r="CL7">
        <v>43025.267808650002</v>
      </c>
      <c r="CM7">
        <v>42469.875019660001</v>
      </c>
      <c r="CN7">
        <v>40987.936872509999</v>
      </c>
      <c r="CO7">
        <v>41214.560682000003</v>
      </c>
      <c r="CP7">
        <v>37853.336754939999</v>
      </c>
      <c r="CQ7">
        <v>37493.65775328</v>
      </c>
      <c r="CR7">
        <v>36480.742414729997</v>
      </c>
      <c r="CS7">
        <v>35765.902699489998</v>
      </c>
    </row>
    <row r="8" spans="1:97" x14ac:dyDescent="0.25">
      <c r="B8">
        <f>SUM(B3:B7)</f>
        <v>113534.20859301</v>
      </c>
      <c r="C8">
        <f t="shared" ref="C8:BN8" si="0">SUM(C3:C7)</f>
        <v>95031.277716409997</v>
      </c>
      <c r="D8">
        <f t="shared" si="0"/>
        <v>110133.61887810001</v>
      </c>
      <c r="E8">
        <f t="shared" si="0"/>
        <v>112314.29942831</v>
      </c>
      <c r="F8">
        <f t="shared" si="0"/>
        <v>85215.561246330006</v>
      </c>
      <c r="G8">
        <f t="shared" si="0"/>
        <v>107634.30049903999</v>
      </c>
      <c r="H8">
        <f t="shared" si="0"/>
        <v>101794.47809239</v>
      </c>
      <c r="I8">
        <f t="shared" si="0"/>
        <v>112063.79888881999</v>
      </c>
      <c r="J8">
        <f t="shared" si="0"/>
        <v>93494.962866560003</v>
      </c>
      <c r="K8">
        <f t="shared" si="0"/>
        <v>99670.979502000002</v>
      </c>
      <c r="L8">
        <f t="shared" si="0"/>
        <v>96961.662826779997</v>
      </c>
      <c r="M8">
        <f t="shared" si="0"/>
        <v>103114.95976242001</v>
      </c>
      <c r="N8">
        <f t="shared" si="0"/>
        <v>91416.703503669996</v>
      </c>
      <c r="O8">
        <f t="shared" si="0"/>
        <v>92815.360452260007</v>
      </c>
      <c r="P8">
        <f t="shared" si="0"/>
        <v>104357.26894562</v>
      </c>
      <c r="Q8">
        <f t="shared" si="0"/>
        <v>99007.251035180001</v>
      </c>
      <c r="R8">
        <f t="shared" si="0"/>
        <v>88875.793812830001</v>
      </c>
      <c r="S8">
        <f t="shared" si="0"/>
        <v>95243.141237470001</v>
      </c>
      <c r="T8">
        <f t="shared" si="0"/>
        <v>106331.06458000001</v>
      </c>
      <c r="U8">
        <f t="shared" si="0"/>
        <v>87788.469985999996</v>
      </c>
      <c r="V8">
        <f t="shared" si="0"/>
        <v>82299.786362259998</v>
      </c>
      <c r="W8">
        <f t="shared" si="0"/>
        <v>101782.80697054</v>
      </c>
      <c r="X8">
        <f t="shared" si="0"/>
        <v>87635.324009230011</v>
      </c>
      <c r="Y8">
        <f t="shared" si="0"/>
        <v>87157.911203519994</v>
      </c>
      <c r="Z8">
        <f t="shared" si="0"/>
        <v>113657.75448303</v>
      </c>
      <c r="AA8">
        <f t="shared" si="0"/>
        <v>115779.72741981001</v>
      </c>
      <c r="AB8">
        <f t="shared" si="0"/>
        <v>119732.65309877001</v>
      </c>
      <c r="AC8">
        <f t="shared" si="0"/>
        <v>105708.21006568999</v>
      </c>
      <c r="AD8">
        <f t="shared" si="0"/>
        <v>108851.61951660001</v>
      </c>
      <c r="AE8">
        <f t="shared" si="0"/>
        <v>117130.47258879</v>
      </c>
      <c r="AF8">
        <f t="shared" si="0"/>
        <v>100443.3022409</v>
      </c>
      <c r="AG8">
        <f t="shared" si="0"/>
        <v>107958.56702059001</v>
      </c>
      <c r="AH8">
        <f t="shared" si="0"/>
        <v>103210.77872635001</v>
      </c>
      <c r="AI8">
        <f t="shared" si="0"/>
        <v>110905.83909563</v>
      </c>
      <c r="AJ8">
        <f t="shared" si="0"/>
        <v>95187.004992169997</v>
      </c>
      <c r="AK8">
        <f t="shared" si="0"/>
        <v>103506.42109637</v>
      </c>
      <c r="AL8">
        <f t="shared" si="0"/>
        <v>93602.077445620002</v>
      </c>
      <c r="AM8">
        <f t="shared" si="0"/>
        <v>85444.246169990001</v>
      </c>
      <c r="AN8">
        <f t="shared" si="0"/>
        <v>88890.326211430001</v>
      </c>
      <c r="AO8">
        <f t="shared" si="0"/>
        <v>84732.366362980014</v>
      </c>
      <c r="AP8">
        <f t="shared" si="0"/>
        <v>78822.816532069992</v>
      </c>
      <c r="AQ8">
        <f t="shared" si="0"/>
        <v>78833.235399940007</v>
      </c>
      <c r="AR8">
        <f t="shared" si="0"/>
        <v>84314.47247511</v>
      </c>
      <c r="AS8">
        <f t="shared" si="0"/>
        <v>84168.987456889998</v>
      </c>
      <c r="AT8">
        <f t="shared" si="0"/>
        <v>74763.257541430008</v>
      </c>
      <c r="AU8">
        <f t="shared" si="0"/>
        <v>69231.276087480001</v>
      </c>
      <c r="AV8">
        <f t="shared" si="0"/>
        <v>73141.053483419993</v>
      </c>
      <c r="AW8">
        <f t="shared" si="0"/>
        <v>76228.763600799997</v>
      </c>
      <c r="AX8">
        <f t="shared" si="0"/>
        <v>120243.72026852</v>
      </c>
      <c r="AY8">
        <f t="shared" si="0"/>
        <v>123760.1242511</v>
      </c>
      <c r="AZ8">
        <f t="shared" si="0"/>
        <v>120802.10751139</v>
      </c>
      <c r="BA8">
        <f t="shared" si="0"/>
        <v>113813.67163869999</v>
      </c>
      <c r="BB8">
        <f t="shared" si="0"/>
        <v>126616.10171337001</v>
      </c>
      <c r="BC8">
        <f t="shared" si="0"/>
        <v>120096.15940579001</v>
      </c>
      <c r="BD8">
        <f t="shared" si="0"/>
        <v>112569.46689868</v>
      </c>
      <c r="BE8">
        <f t="shared" si="0"/>
        <v>116464.28739919001</v>
      </c>
      <c r="BF8">
        <f t="shared" si="0"/>
        <v>106592.96542738</v>
      </c>
      <c r="BG8">
        <f t="shared" si="0"/>
        <v>113318.08292153</v>
      </c>
      <c r="BH8">
        <f t="shared" si="0"/>
        <v>120973.78837055</v>
      </c>
      <c r="BI8">
        <f t="shared" si="0"/>
        <v>118494.75148373999</v>
      </c>
      <c r="BJ8">
        <f t="shared" si="0"/>
        <v>112466.99096562</v>
      </c>
      <c r="BK8">
        <f t="shared" si="0"/>
        <v>106427.19476479001</v>
      </c>
      <c r="BL8">
        <f t="shared" si="0"/>
        <v>114903.82591143</v>
      </c>
      <c r="BM8">
        <f t="shared" si="0"/>
        <v>112219.63814508001</v>
      </c>
      <c r="BN8">
        <f t="shared" si="0"/>
        <v>98076.147227350011</v>
      </c>
      <c r="BO8">
        <f t="shared" ref="BO8:CS8" si="1">SUM(BO3:BO7)</f>
        <v>89266.304924569995</v>
      </c>
      <c r="BP8">
        <f t="shared" si="1"/>
        <v>94670.94274992001</v>
      </c>
      <c r="BQ8">
        <f t="shared" si="1"/>
        <v>100771.20996879</v>
      </c>
      <c r="BR8">
        <f t="shared" si="1"/>
        <v>78778.41832225</v>
      </c>
      <c r="BS8">
        <f t="shared" si="1"/>
        <v>82059.310300839992</v>
      </c>
      <c r="BT8">
        <f t="shared" si="1"/>
        <v>89824.899032310001</v>
      </c>
      <c r="BU8">
        <f t="shared" si="1"/>
        <v>84623.878128840006</v>
      </c>
      <c r="BV8">
        <f t="shared" si="1"/>
        <v>89925.502656230005</v>
      </c>
      <c r="BW8">
        <f t="shared" si="1"/>
        <v>88340.984370210004</v>
      </c>
      <c r="BX8">
        <f t="shared" si="1"/>
        <v>88254.164697710003</v>
      </c>
      <c r="BY8">
        <f t="shared" si="1"/>
        <v>87604.662620269984</v>
      </c>
      <c r="BZ8">
        <f t="shared" si="1"/>
        <v>85000.773995469994</v>
      </c>
      <c r="CA8">
        <f t="shared" si="1"/>
        <v>99259.455713599993</v>
      </c>
      <c r="CB8">
        <f t="shared" si="1"/>
        <v>94023.029740710001</v>
      </c>
      <c r="CC8">
        <f t="shared" si="1"/>
        <v>95154.089009510004</v>
      </c>
      <c r="CD8">
        <f t="shared" si="1"/>
        <v>97266.272733869991</v>
      </c>
      <c r="CE8">
        <f t="shared" si="1"/>
        <v>101409.57947239</v>
      </c>
      <c r="CF8">
        <f t="shared" si="1"/>
        <v>100980.92523982</v>
      </c>
      <c r="CG8">
        <f t="shared" si="1"/>
        <v>92621.946581609998</v>
      </c>
      <c r="CH8">
        <f t="shared" si="1"/>
        <v>95475.539807890003</v>
      </c>
      <c r="CI8">
        <f t="shared" si="1"/>
        <v>92432.551582749991</v>
      </c>
      <c r="CJ8">
        <f t="shared" si="1"/>
        <v>93829.369667049992</v>
      </c>
      <c r="CK8">
        <f t="shared" si="1"/>
        <v>87274.036239819994</v>
      </c>
      <c r="CL8">
        <f t="shared" si="1"/>
        <v>88833.255394859996</v>
      </c>
      <c r="CM8">
        <f t="shared" si="1"/>
        <v>88006.863856380005</v>
      </c>
      <c r="CN8">
        <f t="shared" si="1"/>
        <v>84585.119445799995</v>
      </c>
      <c r="CO8">
        <f t="shared" si="1"/>
        <v>87015.912460449996</v>
      </c>
      <c r="CP8">
        <f t="shared" si="1"/>
        <v>79355.339539599998</v>
      </c>
      <c r="CQ8">
        <f t="shared" si="1"/>
        <v>76305.075624589997</v>
      </c>
      <c r="CR8">
        <f t="shared" si="1"/>
        <v>75336.490835870005</v>
      </c>
      <c r="CS8">
        <f t="shared" si="1"/>
        <v>74070.144575099999</v>
      </c>
    </row>
    <row r="9" spans="1:97" x14ac:dyDescent="0.25">
      <c r="B9">
        <f>B8*B23</f>
        <v>227068.41718602</v>
      </c>
      <c r="C9">
        <f t="shared" ref="C9:BN9" si="2">C8*C23</f>
        <v>380125.11086563999</v>
      </c>
      <c r="D9">
        <f t="shared" si="2"/>
        <v>660801.71326860006</v>
      </c>
      <c r="E9">
        <f t="shared" si="2"/>
        <v>1010828.69485479</v>
      </c>
      <c r="F9">
        <f t="shared" si="2"/>
        <v>681724.48997064005</v>
      </c>
      <c r="G9">
        <f t="shared" si="2"/>
        <v>1829783.1084836798</v>
      </c>
      <c r="H9">
        <f t="shared" si="2"/>
        <v>2646656.4304021401</v>
      </c>
      <c r="I9">
        <f t="shared" si="2"/>
        <v>3922232.9611086994</v>
      </c>
      <c r="J9">
        <f t="shared" si="2"/>
        <v>1963394.22019776</v>
      </c>
      <c r="K9">
        <f t="shared" si="2"/>
        <v>4285852.1185860001</v>
      </c>
      <c r="L9">
        <f t="shared" si="2"/>
        <v>6302508.0837407</v>
      </c>
      <c r="M9">
        <f t="shared" si="2"/>
        <v>8971001.4993305411</v>
      </c>
      <c r="N9">
        <f t="shared" si="2"/>
        <v>5850669.0242348798</v>
      </c>
      <c r="O9">
        <f t="shared" si="2"/>
        <v>12065996.858793801</v>
      </c>
      <c r="P9">
        <f t="shared" si="2"/>
        <v>20245310.17545028</v>
      </c>
      <c r="Q9">
        <f t="shared" si="2"/>
        <v>25741885.2691468</v>
      </c>
      <c r="R9">
        <f t="shared" si="2"/>
        <v>5688050.8040211201</v>
      </c>
      <c r="S9">
        <f t="shared" si="2"/>
        <v>12381608.360871101</v>
      </c>
      <c r="T9">
        <f t="shared" si="2"/>
        <v>20628226.528520003</v>
      </c>
      <c r="U9">
        <f t="shared" si="2"/>
        <v>22825002.196359999</v>
      </c>
      <c r="V9">
        <f t="shared" si="2"/>
        <v>4444188.4635620397</v>
      </c>
      <c r="W9">
        <f t="shared" si="2"/>
        <v>10992543.15281832</v>
      </c>
      <c r="X9">
        <f t="shared" si="2"/>
        <v>14196922.489495263</v>
      </c>
      <c r="Y9">
        <f t="shared" si="2"/>
        <v>18826108.819960319</v>
      </c>
      <c r="Z9">
        <f t="shared" si="2"/>
        <v>227315.50896606001</v>
      </c>
      <c r="AA9">
        <f t="shared" si="2"/>
        <v>463118.90967924002</v>
      </c>
      <c r="AB9">
        <f t="shared" si="2"/>
        <v>718395.91859262006</v>
      </c>
      <c r="AC9">
        <f t="shared" si="2"/>
        <v>951373.89059120987</v>
      </c>
      <c r="AD9">
        <f t="shared" si="2"/>
        <v>870812.95613280009</v>
      </c>
      <c r="AE9">
        <f t="shared" si="2"/>
        <v>2108348.5065982202</v>
      </c>
      <c r="AF9">
        <f t="shared" si="2"/>
        <v>2611525.8582633999</v>
      </c>
      <c r="AG9">
        <f t="shared" si="2"/>
        <v>3886508.4127412401</v>
      </c>
      <c r="AH9">
        <f t="shared" si="2"/>
        <v>2167426.3532533501</v>
      </c>
      <c r="AI9">
        <f t="shared" si="2"/>
        <v>4879856.9202077202</v>
      </c>
      <c r="AJ9">
        <f t="shared" si="2"/>
        <v>6187155.3244910501</v>
      </c>
      <c r="AK9">
        <f t="shared" si="2"/>
        <v>9108565.0564805605</v>
      </c>
      <c r="AL9">
        <f t="shared" si="2"/>
        <v>6084135.0339652998</v>
      </c>
      <c r="AM9">
        <f t="shared" si="2"/>
        <v>11193196.24826869</v>
      </c>
      <c r="AN9">
        <f t="shared" si="2"/>
        <v>17511394.26365171</v>
      </c>
      <c r="AO9">
        <f t="shared" si="2"/>
        <v>22199879.987100765</v>
      </c>
      <c r="AP9">
        <f t="shared" si="2"/>
        <v>5123483.0745845493</v>
      </c>
      <c r="AQ9">
        <f t="shared" si="2"/>
        <v>10327153.83739214</v>
      </c>
      <c r="AR9">
        <f t="shared" si="2"/>
        <v>16609951.07759667</v>
      </c>
      <c r="AS9">
        <f t="shared" si="2"/>
        <v>22136443.70116207</v>
      </c>
      <c r="AT9">
        <f t="shared" si="2"/>
        <v>4037215.9072372206</v>
      </c>
      <c r="AU9">
        <f t="shared" si="2"/>
        <v>7546209.0935353199</v>
      </c>
      <c r="AV9">
        <f t="shared" si="2"/>
        <v>11995132.771280879</v>
      </c>
      <c r="AW9">
        <f t="shared" si="2"/>
        <v>16694099.2285752</v>
      </c>
      <c r="AX9">
        <f t="shared" si="2"/>
        <v>240487.44053704001</v>
      </c>
      <c r="AY9">
        <f t="shared" si="2"/>
        <v>495040.49700440001</v>
      </c>
      <c r="AZ9">
        <f t="shared" si="2"/>
        <v>845614.75257973</v>
      </c>
      <c r="BA9">
        <f t="shared" si="2"/>
        <v>1024323.0447482999</v>
      </c>
      <c r="BB9">
        <f t="shared" si="2"/>
        <v>1012928.8137069601</v>
      </c>
      <c r="BC9">
        <f t="shared" si="2"/>
        <v>2161730.8693042202</v>
      </c>
      <c r="BD9">
        <f t="shared" si="2"/>
        <v>2926806.1393656801</v>
      </c>
      <c r="BE9">
        <f t="shared" si="2"/>
        <v>4192714.3463708404</v>
      </c>
      <c r="BF9">
        <f t="shared" si="2"/>
        <v>2345045.2394023598</v>
      </c>
      <c r="BG9">
        <f t="shared" si="2"/>
        <v>4985995.6485473197</v>
      </c>
      <c r="BH9">
        <f t="shared" si="2"/>
        <v>7984270.0324563002</v>
      </c>
      <c r="BI9">
        <f t="shared" si="2"/>
        <v>10546032.882052859</v>
      </c>
      <c r="BJ9">
        <f t="shared" si="2"/>
        <v>7422821.4037309205</v>
      </c>
      <c r="BK9">
        <f t="shared" si="2"/>
        <v>14048389.708952282</v>
      </c>
      <c r="BL9">
        <f t="shared" si="2"/>
        <v>22865861.356374569</v>
      </c>
      <c r="BM9">
        <f t="shared" si="2"/>
        <v>29738204.108446203</v>
      </c>
      <c r="BN9">
        <f t="shared" si="2"/>
        <v>6473025.717005101</v>
      </c>
      <c r="BO9">
        <f t="shared" ref="BO9:CS9" si="3">BO8*BO23</f>
        <v>11783152.250043239</v>
      </c>
      <c r="BP9">
        <f t="shared" si="3"/>
        <v>18839517.607234083</v>
      </c>
      <c r="BQ9">
        <f t="shared" si="3"/>
        <v>26805141.851698142</v>
      </c>
      <c r="BR9">
        <f t="shared" si="3"/>
        <v>4332813.0077237496</v>
      </c>
      <c r="BS9">
        <f t="shared" si="3"/>
        <v>9026524.1330923997</v>
      </c>
      <c r="BT9">
        <f t="shared" si="3"/>
        <v>14910933.23936346</v>
      </c>
      <c r="BU9">
        <f t="shared" si="3"/>
        <v>18701877.066473641</v>
      </c>
      <c r="BV9">
        <f t="shared" si="3"/>
        <v>179851.00531246001</v>
      </c>
      <c r="BW9">
        <f t="shared" si="3"/>
        <v>353363.93748084002</v>
      </c>
      <c r="BX9">
        <f t="shared" si="3"/>
        <v>617779.15288397006</v>
      </c>
      <c r="BY9">
        <f t="shared" si="3"/>
        <v>788441.9635824298</v>
      </c>
      <c r="BZ9">
        <f t="shared" si="3"/>
        <v>680006.19196375995</v>
      </c>
      <c r="CA9">
        <f t="shared" si="3"/>
        <v>1786670.2028448</v>
      </c>
      <c r="CB9">
        <f t="shared" si="3"/>
        <v>2444598.7732584602</v>
      </c>
      <c r="CC9">
        <f t="shared" si="3"/>
        <v>3425547.2043423601</v>
      </c>
      <c r="CD9">
        <f t="shared" si="3"/>
        <v>2139858.0001451396</v>
      </c>
      <c r="CE9">
        <f t="shared" si="3"/>
        <v>4462021.4967851602</v>
      </c>
      <c r="CF9">
        <f t="shared" si="3"/>
        <v>6664741.0658281203</v>
      </c>
      <c r="CG9">
        <f t="shared" si="3"/>
        <v>8243353.2457632897</v>
      </c>
      <c r="CH9">
        <f t="shared" si="3"/>
        <v>6301385.6273207404</v>
      </c>
      <c r="CI9">
        <f t="shared" si="3"/>
        <v>12201096.808922999</v>
      </c>
      <c r="CJ9">
        <f t="shared" si="3"/>
        <v>18672044.563742947</v>
      </c>
      <c r="CK9">
        <f t="shared" si="3"/>
        <v>23214893.639792118</v>
      </c>
      <c r="CL9">
        <f t="shared" si="3"/>
        <v>5862994.8560607601</v>
      </c>
      <c r="CM9">
        <f t="shared" si="3"/>
        <v>11616906.02904216</v>
      </c>
      <c r="CN9">
        <f t="shared" si="3"/>
        <v>16832438.769714199</v>
      </c>
      <c r="CO9">
        <f t="shared" si="3"/>
        <v>23059216.80201925</v>
      </c>
      <c r="CP9">
        <f t="shared" si="3"/>
        <v>4364543.6746779997</v>
      </c>
      <c r="CQ9">
        <f t="shared" si="3"/>
        <v>8393558.3187048994</v>
      </c>
      <c r="CR9">
        <f t="shared" si="3"/>
        <v>12505857.478754422</v>
      </c>
      <c r="CS9">
        <f t="shared" si="3"/>
        <v>16443572.0956722</v>
      </c>
    </row>
    <row r="10" spans="1:97" x14ac:dyDescent="0.25">
      <c r="B10" t="s">
        <v>78</v>
      </c>
    </row>
    <row r="11" spans="1:97" x14ac:dyDescent="0.25">
      <c r="A11">
        <v>1</v>
      </c>
      <c r="B11">
        <f>B24/B23</f>
        <v>14044.47</v>
      </c>
      <c r="C11">
        <f t="shared" ref="C11:BN11" si="4">C24/C23</f>
        <v>11549.74</v>
      </c>
      <c r="D11">
        <f t="shared" si="4"/>
        <v>13901.778333333334</v>
      </c>
      <c r="E11">
        <f t="shared" si="4"/>
        <v>14434.344444444445</v>
      </c>
      <c r="F11">
        <f t="shared" si="4"/>
        <v>10621.3675</v>
      </c>
      <c r="G11">
        <f t="shared" si="4"/>
        <v>12959.211764705882</v>
      </c>
      <c r="H11">
        <f t="shared" si="4"/>
        <v>12829.742307692308</v>
      </c>
      <c r="I11">
        <f t="shared" si="4"/>
        <v>13610.517142857143</v>
      </c>
      <c r="J11">
        <f t="shared" si="4"/>
        <v>11728.914285714287</v>
      </c>
      <c r="K11">
        <f t="shared" si="4"/>
        <v>12326.983720930233</v>
      </c>
      <c r="L11">
        <f t="shared" si="4"/>
        <v>12060.575384615386</v>
      </c>
      <c r="M11">
        <f t="shared" si="4"/>
        <v>12935.574712643678</v>
      </c>
      <c r="N11">
        <f t="shared" si="4"/>
        <v>11361.739062500001</v>
      </c>
      <c r="O11">
        <f t="shared" si="4"/>
        <v>11366.723076923077</v>
      </c>
      <c r="P11">
        <f t="shared" si="4"/>
        <v>13105.226804123711</v>
      </c>
      <c r="Q11">
        <f t="shared" si="4"/>
        <v>12373.426923076922</v>
      </c>
      <c r="R11">
        <f t="shared" si="4"/>
        <v>11080.59375</v>
      </c>
      <c r="S11">
        <f t="shared" si="4"/>
        <v>11808.884615384615</v>
      </c>
      <c r="T11">
        <f t="shared" si="4"/>
        <v>13144.670103092783</v>
      </c>
      <c r="U11">
        <f t="shared" si="4"/>
        <v>10945.25</v>
      </c>
      <c r="V11">
        <f t="shared" si="4"/>
        <v>10151.868518518519</v>
      </c>
      <c r="W11">
        <f t="shared" si="4"/>
        <v>12564.046296296296</v>
      </c>
      <c r="X11">
        <f t="shared" si="4"/>
        <v>10808.086419753086</v>
      </c>
      <c r="Y11">
        <f t="shared" si="4"/>
        <v>10712.819444444445</v>
      </c>
      <c r="Z11" s="45">
        <f t="shared" si="4"/>
        <v>12244.754999999999</v>
      </c>
      <c r="AA11" s="45">
        <f t="shared" si="4"/>
        <v>13608.55</v>
      </c>
      <c r="AB11" s="45">
        <f t="shared" si="4"/>
        <v>14326.863333333333</v>
      </c>
      <c r="AC11" s="45">
        <f t="shared" si="4"/>
        <v>11693.488888888889</v>
      </c>
      <c r="AD11" s="45">
        <f t="shared" si="4"/>
        <v>11692.18375</v>
      </c>
      <c r="AE11" s="45">
        <f t="shared" si="4"/>
        <v>13553.783333333333</v>
      </c>
      <c r="AF11" s="45">
        <f t="shared" si="4"/>
        <v>11899</v>
      </c>
      <c r="AG11" s="45">
        <f t="shared" si="4"/>
        <v>11961.313888888888</v>
      </c>
      <c r="AH11" s="45">
        <f t="shared" si="4"/>
        <v>11832.009523809524</v>
      </c>
      <c r="AI11" s="45">
        <f t="shared" si="4"/>
        <v>12818.854545454546</v>
      </c>
      <c r="AJ11" s="45">
        <f t="shared" si="4"/>
        <v>11069.643076923077</v>
      </c>
      <c r="AK11" s="45">
        <f t="shared" si="4"/>
        <v>12063.306818181818</v>
      </c>
      <c r="AL11" s="45">
        <f t="shared" si="4"/>
        <v>11071.613846153847</v>
      </c>
      <c r="AM11" s="45">
        <f t="shared" si="4"/>
        <v>10530.656488549619</v>
      </c>
      <c r="AN11" s="45">
        <f t="shared" si="4"/>
        <v>10910.847715736041</v>
      </c>
      <c r="AO11" s="45">
        <f t="shared" si="4"/>
        <v>10529.259541984733</v>
      </c>
      <c r="AP11" s="45">
        <f t="shared" si="4"/>
        <v>9380.6476923076916</v>
      </c>
      <c r="AQ11" s="45">
        <f t="shared" si="4"/>
        <v>9646.3893129770986</v>
      </c>
      <c r="AR11" s="45">
        <f t="shared" si="4"/>
        <v>10282.751269035532</v>
      </c>
      <c r="AS11" s="45">
        <f t="shared" si="4"/>
        <v>10416.129277566541</v>
      </c>
      <c r="AT11" s="45">
        <f t="shared" si="4"/>
        <v>8944.781481481481</v>
      </c>
      <c r="AU11" s="45">
        <f t="shared" si="4"/>
        <v>8286.4174311926599</v>
      </c>
      <c r="AV11" s="45">
        <f t="shared" si="4"/>
        <v>8870.1829268292677</v>
      </c>
      <c r="AW11" s="45">
        <f t="shared" si="4"/>
        <v>9368.0273972602736</v>
      </c>
      <c r="AX11" s="46">
        <f t="shared" si="4"/>
        <v>14655.885</v>
      </c>
      <c r="AY11" s="46">
        <f t="shared" si="4"/>
        <v>14677.76</v>
      </c>
      <c r="AZ11" s="46">
        <f t="shared" si="4"/>
        <v>14443.542857142858</v>
      </c>
      <c r="BA11" s="46">
        <f t="shared" si="4"/>
        <v>13585.8</v>
      </c>
      <c r="BB11" s="46">
        <f t="shared" si="4"/>
        <v>15511.575000000001</v>
      </c>
      <c r="BC11" s="46">
        <f t="shared" si="4"/>
        <v>14886.783333333333</v>
      </c>
      <c r="BD11" s="46">
        <f t="shared" si="4"/>
        <v>13560.415384615384</v>
      </c>
      <c r="BE11" s="46">
        <f t="shared" si="4"/>
        <v>14194.455555555556</v>
      </c>
      <c r="BF11" s="46">
        <f t="shared" si="4"/>
        <v>12595.086363636365</v>
      </c>
      <c r="BG11" s="46">
        <f t="shared" si="4"/>
        <v>13670.038636363635</v>
      </c>
      <c r="BH11" s="46">
        <f t="shared" si="4"/>
        <v>14526.324242424243</v>
      </c>
      <c r="BI11" s="46">
        <f t="shared" si="4"/>
        <v>14415.685393258427</v>
      </c>
      <c r="BJ11" s="46">
        <f t="shared" si="4"/>
        <v>13268.837878787879</v>
      </c>
      <c r="BK11" s="46">
        <f t="shared" si="4"/>
        <v>12906.69696969697</v>
      </c>
      <c r="BL11" s="46">
        <f t="shared" si="4"/>
        <v>13942.050251256282</v>
      </c>
      <c r="BM11" s="46">
        <f t="shared" si="4"/>
        <v>13636.169811320755</v>
      </c>
      <c r="BN11" s="46">
        <f t="shared" si="4"/>
        <v>11745.975757575758</v>
      </c>
      <c r="BO11" s="46">
        <f t="shared" ref="BO11:BU11" si="5">BO24/BO23</f>
        <v>10991.204545454546</v>
      </c>
      <c r="BP11" s="46">
        <f t="shared" si="5"/>
        <v>11714.08040201005</v>
      </c>
      <c r="BQ11" s="46">
        <f t="shared" si="5"/>
        <v>12264.176691729323</v>
      </c>
      <c r="BR11" s="46">
        <f t="shared" si="5"/>
        <v>9405.3654545454538</v>
      </c>
      <c r="BS11" s="46">
        <f t="shared" si="5"/>
        <v>10096.527272727273</v>
      </c>
      <c r="BT11" s="46">
        <f t="shared" si="5"/>
        <v>11175.578313253012</v>
      </c>
      <c r="BU11" s="46">
        <f t="shared" si="5"/>
        <v>10398.208144796379</v>
      </c>
      <c r="BV11" s="46">
        <f t="shared" ref="BV11:CS11" si="6">BV24/BV23</f>
        <v>11410.45</v>
      </c>
      <c r="BW11" s="46">
        <f t="shared" si="6"/>
        <v>10942.075000000001</v>
      </c>
      <c r="BX11" s="46">
        <f t="shared" si="6"/>
        <v>11355.68142857143</v>
      </c>
      <c r="BY11" s="46">
        <f t="shared" si="6"/>
        <v>11074.806666666665</v>
      </c>
      <c r="BZ11" s="46">
        <f t="shared" si="6"/>
        <v>10623.078750000001</v>
      </c>
      <c r="CA11" s="46">
        <f t="shared" si="6"/>
        <v>12534.822222222221</v>
      </c>
      <c r="CB11" s="46">
        <f t="shared" si="6"/>
        <v>12249.95</v>
      </c>
      <c r="CC11" s="46">
        <f t="shared" si="6"/>
        <v>11378.438888888888</v>
      </c>
      <c r="CD11" s="46">
        <f t="shared" si="6"/>
        <v>12252.518181818183</v>
      </c>
      <c r="CE11" s="46">
        <f t="shared" si="6"/>
        <v>12752.120454545455</v>
      </c>
      <c r="CF11" s="46">
        <f t="shared" si="6"/>
        <v>12965.94696969697</v>
      </c>
      <c r="CG11" s="46">
        <f t="shared" si="6"/>
        <v>11711.719101123595</v>
      </c>
      <c r="CH11" s="46">
        <f t="shared" si="6"/>
        <v>11936.228787878788</v>
      </c>
      <c r="CI11" s="46">
        <f t="shared" si="6"/>
        <v>11759.954545454546</v>
      </c>
      <c r="CJ11" s="46">
        <f t="shared" si="6"/>
        <v>11763.145728643216</v>
      </c>
      <c r="CK11" s="46">
        <f t="shared" si="6"/>
        <v>10739.796992481202</v>
      </c>
      <c r="CL11" s="46">
        <f t="shared" si="6"/>
        <v>10976.342424242424</v>
      </c>
      <c r="CM11" s="46">
        <f t="shared" si="6"/>
        <v>11009.287878787878</v>
      </c>
      <c r="CN11" s="46">
        <f t="shared" si="6"/>
        <v>10497.346733668342</v>
      </c>
      <c r="CO11" s="46">
        <f t="shared" si="6"/>
        <v>10741.237735849056</v>
      </c>
      <c r="CP11" s="46">
        <f t="shared" si="6"/>
        <v>9873.4018181818174</v>
      </c>
      <c r="CQ11" s="46">
        <f t="shared" si="6"/>
        <v>9170.545454545454</v>
      </c>
      <c r="CR11" s="46">
        <f t="shared" si="6"/>
        <v>9299.2891566265062</v>
      </c>
      <c r="CS11" s="46">
        <f t="shared" si="6"/>
        <v>9002.9639639639645</v>
      </c>
    </row>
    <row r="12" spans="1:97" x14ac:dyDescent="0.25">
      <c r="A12">
        <v>2</v>
      </c>
      <c r="B12">
        <f>B25/B23</f>
        <v>8222.85</v>
      </c>
      <c r="C12">
        <f t="shared" ref="C12:BN12" si="7">C25/C23</f>
        <v>7167.3</v>
      </c>
      <c r="D12">
        <f t="shared" si="7"/>
        <v>8081.3450000000003</v>
      </c>
      <c r="E12">
        <f t="shared" si="7"/>
        <v>8291.5044444444429</v>
      </c>
      <c r="F12">
        <f t="shared" si="7"/>
        <v>6518.5562499999996</v>
      </c>
      <c r="G12">
        <f t="shared" si="7"/>
        <v>7792.7470588235301</v>
      </c>
      <c r="H12">
        <f t="shared" si="7"/>
        <v>7690.4923076923069</v>
      </c>
      <c r="I12">
        <f t="shared" si="7"/>
        <v>8055.9342857142865</v>
      </c>
      <c r="J12">
        <f t="shared" si="7"/>
        <v>7140.0476190476193</v>
      </c>
      <c r="K12">
        <f t="shared" si="7"/>
        <v>7345.6697674418601</v>
      </c>
      <c r="L12">
        <f t="shared" si="7"/>
        <v>7355.3430769230763</v>
      </c>
      <c r="M12">
        <f t="shared" si="7"/>
        <v>7595.1770114942528</v>
      </c>
      <c r="N12">
        <f t="shared" si="7"/>
        <v>6731.9265624999998</v>
      </c>
      <c r="O12">
        <f t="shared" si="7"/>
        <v>6930.2815384615387</v>
      </c>
      <c r="P12">
        <f t="shared" si="7"/>
        <v>7631.783505154639</v>
      </c>
      <c r="Q12">
        <f t="shared" si="7"/>
        <v>7438.4692307692312</v>
      </c>
      <c r="R12">
        <f t="shared" si="7"/>
        <v>6496.5812500000002</v>
      </c>
      <c r="S12">
        <f t="shared" si="7"/>
        <v>6998.1530769230767</v>
      </c>
      <c r="T12">
        <f t="shared" si="7"/>
        <v>7680.2680412371137</v>
      </c>
      <c r="U12">
        <f t="shared" si="7"/>
        <v>6718.55</v>
      </c>
      <c r="V12">
        <f t="shared" si="7"/>
        <v>5867.5685185185184</v>
      </c>
      <c r="W12">
        <f t="shared" si="7"/>
        <v>7194.6416666666673</v>
      </c>
      <c r="X12">
        <f t="shared" si="7"/>
        <v>6506.691358024691</v>
      </c>
      <c r="Y12">
        <f t="shared" si="7"/>
        <v>6535.7638888888887</v>
      </c>
      <c r="Z12" s="45">
        <f t="shared" si="7"/>
        <v>7454.12</v>
      </c>
      <c r="AA12" s="45">
        <f t="shared" si="7"/>
        <v>7713.4324999999999</v>
      </c>
      <c r="AB12" s="45">
        <f t="shared" si="7"/>
        <v>7890.8466666666673</v>
      </c>
      <c r="AC12" s="45">
        <f t="shared" si="7"/>
        <v>7148.7655555555557</v>
      </c>
      <c r="AD12" s="45">
        <f t="shared" si="7"/>
        <v>7016.78125</v>
      </c>
      <c r="AE12" s="45">
        <f t="shared" si="7"/>
        <v>7870.3499999999995</v>
      </c>
      <c r="AF12" s="45">
        <f t="shared" si="7"/>
        <v>7049.9769230769225</v>
      </c>
      <c r="AG12" s="45">
        <f t="shared" si="7"/>
        <v>7195.8055555555557</v>
      </c>
      <c r="AH12" s="45">
        <f t="shared" si="7"/>
        <v>7016.2380952380954</v>
      </c>
      <c r="AI12" s="45">
        <f t="shared" si="7"/>
        <v>7703.3272727272733</v>
      </c>
      <c r="AJ12" s="45">
        <f t="shared" si="7"/>
        <v>6822.06</v>
      </c>
      <c r="AK12" s="45">
        <f t="shared" si="7"/>
        <v>7454.3397727272732</v>
      </c>
      <c r="AL12" s="45">
        <f t="shared" si="7"/>
        <v>6608.7861538461539</v>
      </c>
      <c r="AM12" s="45">
        <f t="shared" si="7"/>
        <v>6460.8290076335879</v>
      </c>
      <c r="AN12" s="45">
        <f t="shared" si="7"/>
        <v>6694.5786802030461</v>
      </c>
      <c r="AO12" s="45">
        <f t="shared" si="7"/>
        <v>6506.2709923664124</v>
      </c>
      <c r="AP12" s="45">
        <f t="shared" si="7"/>
        <v>5749.4984615384619</v>
      </c>
      <c r="AQ12" s="45">
        <f t="shared" si="7"/>
        <v>6026.1778625954203</v>
      </c>
      <c r="AR12" s="45">
        <f t="shared" si="7"/>
        <v>6344.9390862944165</v>
      </c>
      <c r="AS12" s="45">
        <f t="shared" si="7"/>
        <v>6421.1711026615967</v>
      </c>
      <c r="AT12" s="45">
        <f t="shared" si="7"/>
        <v>5468.9981481481482</v>
      </c>
      <c r="AU12" s="45">
        <f t="shared" si="7"/>
        <v>5326.2211009174307</v>
      </c>
      <c r="AV12" s="45">
        <f t="shared" si="7"/>
        <v>5612.1426829268294</v>
      </c>
      <c r="AW12" s="45">
        <f t="shared" si="7"/>
        <v>5856.9406392694063</v>
      </c>
      <c r="AX12" s="46">
        <f t="shared" si="7"/>
        <v>8571.86</v>
      </c>
      <c r="AY12" s="46">
        <f t="shared" si="7"/>
        <v>8539.8799999999992</v>
      </c>
      <c r="AZ12" s="46">
        <f t="shared" si="7"/>
        <v>7967.1157142857137</v>
      </c>
      <c r="BA12" s="46">
        <f t="shared" si="7"/>
        <v>7539.6244444444437</v>
      </c>
      <c r="BB12" s="46">
        <f t="shared" si="7"/>
        <v>8676.9950000000008</v>
      </c>
      <c r="BC12" s="46">
        <f t="shared" si="7"/>
        <v>8314.9611111111099</v>
      </c>
      <c r="BD12" s="46">
        <f t="shared" si="7"/>
        <v>7588.876923076923</v>
      </c>
      <c r="BE12" s="46">
        <f t="shared" si="7"/>
        <v>7680.1277777777768</v>
      </c>
      <c r="BF12" s="46">
        <f t="shared" si="7"/>
        <v>7375.6</v>
      </c>
      <c r="BG12" s="46">
        <f t="shared" si="7"/>
        <v>8015.0613636363641</v>
      </c>
      <c r="BH12" s="46">
        <f t="shared" si="7"/>
        <v>8169.8590909090899</v>
      </c>
      <c r="BI12" s="46">
        <f t="shared" si="7"/>
        <v>7757.0438202247196</v>
      </c>
      <c r="BJ12" s="46">
        <f t="shared" si="7"/>
        <v>7503.3469696969696</v>
      </c>
      <c r="BK12" s="46">
        <f t="shared" si="7"/>
        <v>7562.7856060606055</v>
      </c>
      <c r="BL12" s="46">
        <f t="shared" si="7"/>
        <v>7916.3015075376888</v>
      </c>
      <c r="BM12" s="46">
        <f t="shared" si="7"/>
        <v>7775.4377358490565</v>
      </c>
      <c r="BN12" s="46">
        <f t="shared" si="7"/>
        <v>6932.2090909090912</v>
      </c>
      <c r="BO12" s="46">
        <f t="shared" ref="BO12:BU12" si="8">BO25/BO23</f>
        <v>6439.1196969696975</v>
      </c>
      <c r="BP12" s="46">
        <f t="shared" si="8"/>
        <v>6707.281407035176</v>
      </c>
      <c r="BQ12" s="46">
        <f t="shared" si="8"/>
        <v>7124.3909774436088</v>
      </c>
      <c r="BR12" s="46">
        <f t="shared" si="8"/>
        <v>5637.847272727272</v>
      </c>
      <c r="BS12" s="46">
        <f t="shared" si="8"/>
        <v>5925.3190909090908</v>
      </c>
      <c r="BT12" s="46">
        <f t="shared" si="8"/>
        <v>6375.7289156626503</v>
      </c>
      <c r="BU12" s="46">
        <f t="shared" si="8"/>
        <v>6113.1176470588234</v>
      </c>
      <c r="BV12" s="46">
        <f t="shared" ref="BV12:CS12" si="9">BV25/BV23</f>
        <v>6692.6350000000002</v>
      </c>
      <c r="BW12" s="46">
        <f t="shared" si="9"/>
        <v>6562.9224999999997</v>
      </c>
      <c r="BX12" s="46">
        <f t="shared" si="9"/>
        <v>6534.8142857142857</v>
      </c>
      <c r="BY12" s="46">
        <f t="shared" si="9"/>
        <v>6449.9744444444441</v>
      </c>
      <c r="BZ12" s="46">
        <f t="shared" si="9"/>
        <v>6294.5162499999997</v>
      </c>
      <c r="CA12" s="46">
        <f t="shared" si="9"/>
        <v>7272.8277777777776</v>
      </c>
      <c r="CB12" s="46">
        <f t="shared" si="9"/>
        <v>7007.4846153846156</v>
      </c>
      <c r="CC12" s="46">
        <f t="shared" si="9"/>
        <v>7148.7694444444451</v>
      </c>
      <c r="CD12" s="46">
        <f t="shared" si="9"/>
        <v>7102.6227272727274</v>
      </c>
      <c r="CE12" s="46">
        <f t="shared" si="9"/>
        <v>7502.05</v>
      </c>
      <c r="CF12" s="46">
        <f t="shared" si="9"/>
        <v>7600.8</v>
      </c>
      <c r="CG12" s="46">
        <f t="shared" si="9"/>
        <v>7028.5348314606736</v>
      </c>
      <c r="CH12" s="46">
        <f t="shared" si="9"/>
        <v>7042.9606060606066</v>
      </c>
      <c r="CI12" s="46">
        <f t="shared" si="9"/>
        <v>6974.2128787878783</v>
      </c>
      <c r="CJ12" s="46">
        <f t="shared" si="9"/>
        <v>7157.2311557788944</v>
      </c>
      <c r="CK12" s="46">
        <f t="shared" si="9"/>
        <v>6524.2142857142853</v>
      </c>
      <c r="CL12" s="46">
        <f t="shared" si="9"/>
        <v>6611.8530303030302</v>
      </c>
      <c r="CM12" s="46">
        <f t="shared" si="9"/>
        <v>6586.0969696969696</v>
      </c>
      <c r="CN12" s="46">
        <f t="shared" si="9"/>
        <v>6518.4422110552759</v>
      </c>
      <c r="CO12" s="46">
        <f t="shared" si="9"/>
        <v>6575.6301886792453</v>
      </c>
      <c r="CP12" s="46">
        <f t="shared" si="9"/>
        <v>5815.9927272727273</v>
      </c>
      <c r="CQ12" s="46">
        <f t="shared" si="9"/>
        <v>5821.7672727272729</v>
      </c>
      <c r="CR12" s="46">
        <f t="shared" si="9"/>
        <v>5854.4174698795186</v>
      </c>
      <c r="CS12" s="46">
        <f t="shared" si="9"/>
        <v>5647.4864864864867</v>
      </c>
    </row>
    <row r="13" spans="1:97" x14ac:dyDescent="0.25">
      <c r="A13">
        <v>3</v>
      </c>
      <c r="B13">
        <f>B26/B23</f>
        <v>12804.43</v>
      </c>
      <c r="C13">
        <f t="shared" ref="C13:BN13" si="10">C26/C23</f>
        <v>10397.4375</v>
      </c>
      <c r="D13">
        <f t="shared" si="10"/>
        <v>13024.701666666668</v>
      </c>
      <c r="E13">
        <f t="shared" si="10"/>
        <v>13187.844444444445</v>
      </c>
      <c r="F13">
        <f t="shared" si="10"/>
        <v>9707.1287499999999</v>
      </c>
      <c r="G13">
        <f t="shared" si="10"/>
        <v>12332.064705882352</v>
      </c>
      <c r="H13">
        <f t="shared" si="10"/>
        <v>11980.56923076923</v>
      </c>
      <c r="I13">
        <f t="shared" si="10"/>
        <v>12450.6</v>
      </c>
      <c r="J13">
        <f t="shared" si="10"/>
        <v>10547.204761904761</v>
      </c>
      <c r="K13">
        <f t="shared" si="10"/>
        <v>11342.197674418605</v>
      </c>
      <c r="L13">
        <f t="shared" si="10"/>
        <v>11151.646153846154</v>
      </c>
      <c r="M13">
        <f t="shared" si="10"/>
        <v>11889.51724137931</v>
      </c>
      <c r="N13">
        <f t="shared" si="10"/>
        <v>10732.4203125</v>
      </c>
      <c r="O13">
        <f t="shared" si="10"/>
        <v>10564.223076923077</v>
      </c>
      <c r="P13">
        <f t="shared" si="10"/>
        <v>11963.690721649484</v>
      </c>
      <c r="Q13">
        <f t="shared" si="10"/>
        <v>11489.011538461538</v>
      </c>
      <c r="R13">
        <f t="shared" si="10"/>
        <v>10367.69375</v>
      </c>
      <c r="S13">
        <f t="shared" si="10"/>
        <v>10976.73076923077</v>
      </c>
      <c r="T13">
        <f t="shared" si="10"/>
        <v>12085.994845360825</v>
      </c>
      <c r="U13">
        <f t="shared" si="10"/>
        <v>10078.588461538462</v>
      </c>
      <c r="V13">
        <f t="shared" si="10"/>
        <v>9654.1018518518522</v>
      </c>
      <c r="W13">
        <f t="shared" si="10"/>
        <v>11460.314814814816</v>
      </c>
      <c r="X13">
        <f t="shared" si="10"/>
        <v>10018.074074074075</v>
      </c>
      <c r="Y13">
        <f t="shared" si="10"/>
        <v>9902</v>
      </c>
      <c r="Z13" s="45">
        <f t="shared" si="10"/>
        <v>13385.74</v>
      </c>
      <c r="AA13" s="45">
        <f t="shared" si="10"/>
        <v>15347.862499999999</v>
      </c>
      <c r="AB13" s="45">
        <f t="shared" si="10"/>
        <v>16527.665000000001</v>
      </c>
      <c r="AC13" s="45">
        <f t="shared" si="10"/>
        <v>12157.233333333334</v>
      </c>
      <c r="AD13" s="45">
        <f t="shared" si="10"/>
        <v>12752.275</v>
      </c>
      <c r="AE13" s="45">
        <f t="shared" si="10"/>
        <v>15273.766666666666</v>
      </c>
      <c r="AF13" s="45">
        <f t="shared" si="10"/>
        <v>12749.326923076924</v>
      </c>
      <c r="AG13" s="45">
        <f t="shared" si="10"/>
        <v>12783.611111111111</v>
      </c>
      <c r="AH13" s="45">
        <f t="shared" si="10"/>
        <v>12860.457142857142</v>
      </c>
      <c r="AI13" s="45">
        <f t="shared" si="10"/>
        <v>13695.152272727271</v>
      </c>
      <c r="AJ13" s="45">
        <f t="shared" si="10"/>
        <v>11354.26</v>
      </c>
      <c r="AK13" s="45">
        <f t="shared" si="10"/>
        <v>12310.522727272728</v>
      </c>
      <c r="AL13" s="45">
        <f t="shared" si="10"/>
        <v>11656.869230769231</v>
      </c>
      <c r="AM13" s="45">
        <f t="shared" si="10"/>
        <v>10128.687022900764</v>
      </c>
      <c r="AN13" s="45">
        <f t="shared" si="10"/>
        <v>10474.97461928934</v>
      </c>
      <c r="AO13" s="45">
        <f t="shared" si="10"/>
        <v>9872.3740458015272</v>
      </c>
      <c r="AP13" s="45">
        <f t="shared" si="10"/>
        <v>9698.64</v>
      </c>
      <c r="AQ13" s="45">
        <f t="shared" si="10"/>
        <v>9310.1832061068708</v>
      </c>
      <c r="AR13" s="45">
        <f t="shared" si="10"/>
        <v>9964.3756345177662</v>
      </c>
      <c r="AS13" s="45">
        <f t="shared" si="10"/>
        <v>9876.0950570342211</v>
      </c>
      <c r="AT13" s="45">
        <f t="shared" si="10"/>
        <v>9333.4148148148161</v>
      </c>
      <c r="AU13" s="45">
        <f t="shared" si="10"/>
        <v>8196.6055045871562</v>
      </c>
      <c r="AV13" s="45">
        <f t="shared" si="10"/>
        <v>8546.8597560975613</v>
      </c>
      <c r="AW13" s="45">
        <f t="shared" si="10"/>
        <v>8857.744292237443</v>
      </c>
      <c r="AX13" s="46">
        <f t="shared" si="10"/>
        <v>15940.434999999999</v>
      </c>
      <c r="AY13" s="46">
        <f t="shared" si="10"/>
        <v>16281.195</v>
      </c>
      <c r="AZ13" s="46">
        <f t="shared" si="10"/>
        <v>16446.257142857143</v>
      </c>
      <c r="BA13" s="46">
        <f t="shared" si="10"/>
        <v>15572.966666666667</v>
      </c>
      <c r="BB13" s="46">
        <f t="shared" si="10"/>
        <v>17847.3</v>
      </c>
      <c r="BC13" s="46">
        <f t="shared" si="10"/>
        <v>17228.866666666665</v>
      </c>
      <c r="BD13" s="46">
        <f t="shared" si="10"/>
        <v>15864.719230769231</v>
      </c>
      <c r="BE13" s="46">
        <f t="shared" si="10"/>
        <v>16287.013888888889</v>
      </c>
      <c r="BF13" s="46">
        <f t="shared" si="10"/>
        <v>13780.895454545454</v>
      </c>
      <c r="BG13" s="46">
        <f t="shared" si="10"/>
        <v>15558.986363636364</v>
      </c>
      <c r="BH13" s="46">
        <f t="shared" si="10"/>
        <v>16775.075757575756</v>
      </c>
      <c r="BI13" s="46">
        <f t="shared" si="10"/>
        <v>16781.977528089887</v>
      </c>
      <c r="BJ13" s="46">
        <f t="shared" si="10"/>
        <v>15036.725757575758</v>
      </c>
      <c r="BK13" s="46">
        <f t="shared" si="10"/>
        <v>14329.098484848484</v>
      </c>
      <c r="BL13" s="46">
        <f t="shared" si="10"/>
        <v>15890.185929648242</v>
      </c>
      <c r="BM13" s="46">
        <f t="shared" si="10"/>
        <v>15227.51320754717</v>
      </c>
      <c r="BN13" s="46">
        <f t="shared" si="10"/>
        <v>12666.800000000001</v>
      </c>
      <c r="BO13" s="46">
        <f t="shared" ref="BO13:BU13" si="11">BO26/BO23</f>
        <v>12046.378787878788</v>
      </c>
      <c r="BP13" s="46">
        <f t="shared" si="11"/>
        <v>12815.879396984925</v>
      </c>
      <c r="BQ13" s="46">
        <f t="shared" si="11"/>
        <v>13366.424812030074</v>
      </c>
      <c r="BR13" s="46">
        <f t="shared" si="11"/>
        <v>9902.9254545454551</v>
      </c>
      <c r="BS13" s="46">
        <f t="shared" si="11"/>
        <v>10790.854545454546</v>
      </c>
      <c r="BT13" s="46">
        <f t="shared" si="11"/>
        <v>12101.789156626506</v>
      </c>
      <c r="BU13" s="46">
        <f t="shared" si="11"/>
        <v>11062.303167420814</v>
      </c>
      <c r="BV13" s="46">
        <f t="shared" ref="BV13:CS13" si="12">BV26/BV23</f>
        <v>11142.59</v>
      </c>
      <c r="BW13" s="46">
        <f t="shared" si="12"/>
        <v>10822.35</v>
      </c>
      <c r="BX13" s="46">
        <f t="shared" si="12"/>
        <v>10742.94</v>
      </c>
      <c r="BY13" s="46">
        <f t="shared" si="12"/>
        <v>10845.991111111111</v>
      </c>
      <c r="BZ13" s="46">
        <f t="shared" si="12"/>
        <v>9975.7674999999999</v>
      </c>
      <c r="CA13" s="46">
        <f t="shared" si="12"/>
        <v>11890.066666666668</v>
      </c>
      <c r="CB13" s="46">
        <f t="shared" si="12"/>
        <v>11512.926923076922</v>
      </c>
      <c r="CC13" s="46">
        <f t="shared" si="12"/>
        <v>11502.047222222223</v>
      </c>
      <c r="CD13" s="46">
        <f t="shared" si="12"/>
        <v>11121.240909090908</v>
      </c>
      <c r="CE13" s="46">
        <f t="shared" si="12"/>
        <v>11755.781818181818</v>
      </c>
      <c r="CF13" s="46">
        <f t="shared" si="12"/>
        <v>11997.730303030303</v>
      </c>
      <c r="CG13" s="46">
        <f t="shared" si="12"/>
        <v>11176.705617977528</v>
      </c>
      <c r="CH13" s="46">
        <f t="shared" si="12"/>
        <v>10749.689393939394</v>
      </c>
      <c r="CI13" s="46">
        <f t="shared" si="12"/>
        <v>10811.280303030304</v>
      </c>
      <c r="CJ13" s="46">
        <f t="shared" si="12"/>
        <v>10974.13567839196</v>
      </c>
      <c r="CK13" s="46">
        <f t="shared" si="12"/>
        <v>10719.74060150376</v>
      </c>
      <c r="CL13" s="46">
        <f t="shared" si="12"/>
        <v>9968.7363636363625</v>
      </c>
      <c r="CM13" s="46">
        <f t="shared" si="12"/>
        <v>10146.810606060606</v>
      </c>
      <c r="CN13" s="46">
        <f t="shared" si="12"/>
        <v>9842.1658291457279</v>
      </c>
      <c r="CO13" s="46">
        <f t="shared" si="12"/>
        <v>10596.694339622642</v>
      </c>
      <c r="CP13" s="46">
        <f t="shared" si="12"/>
        <v>9202.7163636363639</v>
      </c>
      <c r="CQ13" s="46">
        <f t="shared" si="12"/>
        <v>8684.6372727272719</v>
      </c>
      <c r="CR13" s="46">
        <f t="shared" si="12"/>
        <v>8928.9879518072285</v>
      </c>
      <c r="CS13" s="46">
        <f t="shared" si="12"/>
        <v>8916.905405405405</v>
      </c>
    </row>
    <row r="14" spans="1:97" x14ac:dyDescent="0.25">
      <c r="A14">
        <v>4</v>
      </c>
      <c r="B14">
        <f>B27/B23</f>
        <v>24914.064999999999</v>
      </c>
      <c r="C14">
        <f t="shared" ref="C14:BN14" si="13">C27/C23</f>
        <v>19059.39</v>
      </c>
      <c r="D14">
        <f t="shared" si="13"/>
        <v>22928.95</v>
      </c>
      <c r="E14">
        <f t="shared" si="13"/>
        <v>23272.433333333334</v>
      </c>
      <c r="F14">
        <f t="shared" si="13"/>
        <v>16091.362499999999</v>
      </c>
      <c r="G14">
        <f t="shared" si="13"/>
        <v>20586.370588235295</v>
      </c>
      <c r="H14">
        <f t="shared" si="13"/>
        <v>20870.315384615384</v>
      </c>
      <c r="I14">
        <f t="shared" si="13"/>
        <v>22778.888571428572</v>
      </c>
      <c r="J14">
        <f t="shared" si="13"/>
        <v>18555.033333333333</v>
      </c>
      <c r="K14">
        <f t="shared" si="13"/>
        <v>20398.797674418605</v>
      </c>
      <c r="L14">
        <f t="shared" si="13"/>
        <v>19272.830769230768</v>
      </c>
      <c r="M14">
        <f t="shared" si="13"/>
        <v>21429.356321839081</v>
      </c>
      <c r="N14">
        <f t="shared" si="13"/>
        <v>18124.03125</v>
      </c>
      <c r="O14">
        <f t="shared" si="13"/>
        <v>18695.830769230768</v>
      </c>
      <c r="P14">
        <f t="shared" si="13"/>
        <v>21884.829896907217</v>
      </c>
      <c r="Q14">
        <f t="shared" si="13"/>
        <v>20162.692307692309</v>
      </c>
      <c r="R14">
        <f t="shared" si="13"/>
        <v>17960.609375</v>
      </c>
      <c r="S14">
        <f t="shared" si="13"/>
        <v>19842.392307692309</v>
      </c>
      <c r="T14">
        <f t="shared" si="13"/>
        <v>22211.350515463917</v>
      </c>
      <c r="U14">
        <f t="shared" si="13"/>
        <v>17616.2</v>
      </c>
      <c r="V14">
        <f t="shared" si="13"/>
        <v>18108.37222222222</v>
      </c>
      <c r="W14">
        <f t="shared" si="13"/>
        <v>22368.074074074073</v>
      </c>
      <c r="X14">
        <f t="shared" si="13"/>
        <v>17684.203703703704</v>
      </c>
      <c r="Y14">
        <f t="shared" si="13"/>
        <v>17896.129629629631</v>
      </c>
      <c r="Z14" s="45">
        <f t="shared" si="13"/>
        <v>23379.01</v>
      </c>
      <c r="AA14" s="45">
        <f t="shared" si="13"/>
        <v>24125.172500000001</v>
      </c>
      <c r="AB14" s="45">
        <f t="shared" si="13"/>
        <v>25133.383333333331</v>
      </c>
      <c r="AC14" s="45">
        <f t="shared" si="13"/>
        <v>22298.911111111112</v>
      </c>
      <c r="AD14" s="45">
        <f t="shared" si="13"/>
        <v>22021.5625</v>
      </c>
      <c r="AE14" s="45">
        <f t="shared" si="13"/>
        <v>24192.477777777778</v>
      </c>
      <c r="AF14" s="45">
        <f t="shared" si="13"/>
        <v>21011.953846153847</v>
      </c>
      <c r="AG14" s="45">
        <f t="shared" si="13"/>
        <v>22453.591666666667</v>
      </c>
      <c r="AH14" s="45">
        <f t="shared" si="13"/>
        <v>21349.038095238095</v>
      </c>
      <c r="AI14" s="45">
        <f t="shared" si="13"/>
        <v>22776.590909090908</v>
      </c>
      <c r="AJ14" s="45">
        <f t="shared" si="13"/>
        <v>19991.784615384615</v>
      </c>
      <c r="AK14" s="45">
        <f t="shared" si="13"/>
        <v>20727.011363636364</v>
      </c>
      <c r="AL14" s="45">
        <f t="shared" si="13"/>
        <v>19788.23076923077</v>
      </c>
      <c r="AM14" s="45">
        <f t="shared" si="13"/>
        <v>17416.374045801527</v>
      </c>
      <c r="AN14" s="45">
        <f t="shared" si="13"/>
        <v>18201.197969543147</v>
      </c>
      <c r="AO14" s="45">
        <f t="shared" si="13"/>
        <v>16777.114503816792</v>
      </c>
      <c r="AP14" s="45">
        <f t="shared" si="13"/>
        <v>16133.723076923077</v>
      </c>
      <c r="AQ14" s="45">
        <f t="shared" si="13"/>
        <v>15668.763358778626</v>
      </c>
      <c r="AR14" s="45">
        <f t="shared" si="13"/>
        <v>17012.477157360405</v>
      </c>
      <c r="AS14" s="45">
        <f t="shared" si="13"/>
        <v>16897.038022813689</v>
      </c>
      <c r="AT14" s="45">
        <f t="shared" si="13"/>
        <v>15169.537037037036</v>
      </c>
      <c r="AU14" s="45">
        <f t="shared" si="13"/>
        <v>13629.56880733945</v>
      </c>
      <c r="AV14" s="45">
        <f t="shared" si="13"/>
        <v>14324.737804878048</v>
      </c>
      <c r="AW14" s="45">
        <f t="shared" si="13"/>
        <v>15165.694063926941</v>
      </c>
      <c r="AX14" s="46">
        <f t="shared" si="13"/>
        <v>22952.064999999999</v>
      </c>
      <c r="AY14" s="46">
        <f t="shared" si="13"/>
        <v>23809.075000000001</v>
      </c>
      <c r="AZ14" s="46">
        <f t="shared" si="13"/>
        <v>26072.771428571428</v>
      </c>
      <c r="BA14" s="46">
        <f t="shared" si="13"/>
        <v>24392.844444444447</v>
      </c>
      <c r="BB14" s="46">
        <f t="shared" si="13"/>
        <v>26960.625</v>
      </c>
      <c r="BC14" s="46">
        <f t="shared" si="13"/>
        <v>24512.9</v>
      </c>
      <c r="BD14" s="46">
        <f t="shared" si="13"/>
        <v>23413.996153846154</v>
      </c>
      <c r="BE14" s="46">
        <f t="shared" si="13"/>
        <v>25184.930555555555</v>
      </c>
      <c r="BF14" s="46">
        <f t="shared" si="13"/>
        <v>22821.899999999998</v>
      </c>
      <c r="BG14" s="46">
        <f t="shared" si="13"/>
        <v>23126.75</v>
      </c>
      <c r="BH14" s="46">
        <f t="shared" si="13"/>
        <v>25313.621212121212</v>
      </c>
      <c r="BI14" s="46">
        <f t="shared" si="13"/>
        <v>25342.921348314605</v>
      </c>
      <c r="BJ14" s="46">
        <f t="shared" si="13"/>
        <v>24142.454545454544</v>
      </c>
      <c r="BK14" s="46">
        <f t="shared" si="13"/>
        <v>21943.113636363636</v>
      </c>
      <c r="BL14" s="46">
        <f t="shared" si="13"/>
        <v>23667.54271356784</v>
      </c>
      <c r="BM14" s="46">
        <f t="shared" si="13"/>
        <v>23377.599999999999</v>
      </c>
      <c r="BN14" s="46">
        <f t="shared" si="13"/>
        <v>20329.439393939392</v>
      </c>
      <c r="BO14" s="46">
        <f t="shared" ref="BO14:BU14" si="14">BO27/BO23</f>
        <v>18150.598484848484</v>
      </c>
      <c r="BP14" s="46">
        <f t="shared" si="14"/>
        <v>19270.844221105526</v>
      </c>
      <c r="BQ14" s="46">
        <f t="shared" si="14"/>
        <v>20840.872180451126</v>
      </c>
      <c r="BR14" s="46">
        <f t="shared" si="14"/>
        <v>16030.723636363637</v>
      </c>
      <c r="BS14" s="46">
        <f t="shared" si="14"/>
        <v>16756.018181818181</v>
      </c>
      <c r="BT14" s="46">
        <f t="shared" si="14"/>
        <v>18306.873493975905</v>
      </c>
      <c r="BU14" s="46">
        <f t="shared" si="14"/>
        <v>17407.343891402714</v>
      </c>
      <c r="BV14" s="46">
        <f t="shared" ref="BV14:CS14" si="15">BV27/BV23</f>
        <v>18371.555</v>
      </c>
      <c r="BW14" s="46">
        <f t="shared" si="15"/>
        <v>17670.192500000001</v>
      </c>
      <c r="BX14" s="46">
        <f t="shared" si="15"/>
        <v>18186.071428571428</v>
      </c>
      <c r="BY14" s="46">
        <f t="shared" si="15"/>
        <v>18859.377777777776</v>
      </c>
      <c r="BZ14" s="46">
        <f t="shared" si="15"/>
        <v>17243.162499999999</v>
      </c>
      <c r="CA14" s="46">
        <f t="shared" si="15"/>
        <v>21117.122222222224</v>
      </c>
      <c r="CB14" s="46">
        <f t="shared" si="15"/>
        <v>19430.780769230769</v>
      </c>
      <c r="CC14" s="46">
        <f t="shared" si="15"/>
        <v>19737.808333333334</v>
      </c>
      <c r="CD14" s="46">
        <f t="shared" si="15"/>
        <v>21120.054545454546</v>
      </c>
      <c r="CE14" s="46">
        <f t="shared" si="15"/>
        <v>21590.843181818182</v>
      </c>
      <c r="CF14" s="46">
        <f t="shared" si="15"/>
        <v>20619.878787878788</v>
      </c>
      <c r="CG14" s="46">
        <f t="shared" si="15"/>
        <v>18916.887640449437</v>
      </c>
      <c r="CH14" s="46">
        <f t="shared" si="15"/>
        <v>20132.121212121212</v>
      </c>
      <c r="CI14" s="46">
        <f t="shared" si="15"/>
        <v>19057.674242424244</v>
      </c>
      <c r="CJ14" s="46">
        <f t="shared" si="15"/>
        <v>18920.231155778896</v>
      </c>
      <c r="CK14" s="46">
        <f t="shared" si="15"/>
        <v>18358.304511278195</v>
      </c>
      <c r="CL14" s="46">
        <f t="shared" si="15"/>
        <v>18341.18181818182</v>
      </c>
      <c r="CM14" s="46">
        <f t="shared" si="15"/>
        <v>17906.522727272728</v>
      </c>
      <c r="CN14" s="46">
        <f t="shared" si="15"/>
        <v>16836.678391959798</v>
      </c>
      <c r="CO14" s="46">
        <f t="shared" si="15"/>
        <v>17787.007547169811</v>
      </c>
      <c r="CP14" s="46">
        <f t="shared" si="15"/>
        <v>16716.261818181818</v>
      </c>
      <c r="CQ14" s="46">
        <f t="shared" si="15"/>
        <v>15191.718181818182</v>
      </c>
      <c r="CR14" s="46">
        <f t="shared" si="15"/>
        <v>14824.445783132531</v>
      </c>
      <c r="CS14" s="46">
        <f t="shared" si="15"/>
        <v>14957.972972972973</v>
      </c>
    </row>
    <row r="15" spans="1:97" x14ac:dyDescent="0.25">
      <c r="A15">
        <v>5</v>
      </c>
      <c r="B15">
        <f>B28/B23</f>
        <v>53726.15</v>
      </c>
      <c r="C15">
        <f t="shared" ref="C15:BN15" si="16">C28/C23</f>
        <v>47070.35</v>
      </c>
      <c r="D15">
        <f t="shared" si="16"/>
        <v>52372.85</v>
      </c>
      <c r="E15">
        <f t="shared" si="16"/>
        <v>53214.677777777775</v>
      </c>
      <c r="F15">
        <f t="shared" si="16"/>
        <v>42470.137499999997</v>
      </c>
      <c r="G15">
        <f t="shared" si="16"/>
        <v>48692.411764705881</v>
      </c>
      <c r="H15">
        <f t="shared" si="16"/>
        <v>48626.192307692305</v>
      </c>
      <c r="I15">
        <f t="shared" si="16"/>
        <v>52449.885714285716</v>
      </c>
      <c r="J15">
        <f t="shared" si="16"/>
        <v>45663.866666666661</v>
      </c>
      <c r="K15">
        <f t="shared" si="16"/>
        <v>46477.20930232558</v>
      </c>
      <c r="L15">
        <f t="shared" si="16"/>
        <v>47373.846153846156</v>
      </c>
      <c r="M15">
        <f t="shared" si="16"/>
        <v>48478.126436781611</v>
      </c>
      <c r="N15">
        <f t="shared" si="16"/>
        <v>43259.21875</v>
      </c>
      <c r="O15">
        <f t="shared" si="16"/>
        <v>44917.738461538458</v>
      </c>
      <c r="P15">
        <f t="shared" si="16"/>
        <v>48414.9793814433</v>
      </c>
      <c r="Q15">
        <f t="shared" si="16"/>
        <v>46923.076923076922</v>
      </c>
      <c r="R15">
        <f t="shared" si="16"/>
        <v>41860.5625</v>
      </c>
      <c r="S15">
        <f t="shared" si="16"/>
        <v>45235.530769230769</v>
      </c>
      <c r="T15">
        <f t="shared" si="16"/>
        <v>49841.623711340209</v>
      </c>
      <c r="U15">
        <f t="shared" si="16"/>
        <v>41538.461538461539</v>
      </c>
      <c r="V15">
        <f t="shared" si="16"/>
        <v>38625.703703703701</v>
      </c>
      <c r="W15">
        <f t="shared" si="16"/>
        <v>47643.472222222219</v>
      </c>
      <c r="X15">
        <f t="shared" si="16"/>
        <v>41699.074074074073</v>
      </c>
      <c r="Y15">
        <f t="shared" si="16"/>
        <v>41133.504629629628</v>
      </c>
      <c r="Z15" s="45">
        <f t="shared" si="16"/>
        <v>57233.35</v>
      </c>
      <c r="AA15" s="45">
        <f t="shared" si="16"/>
        <v>55060.2</v>
      </c>
      <c r="AB15" s="45">
        <f t="shared" si="16"/>
        <v>55971.233333333337</v>
      </c>
      <c r="AC15" s="45">
        <f t="shared" si="16"/>
        <v>52517.288888888885</v>
      </c>
      <c r="AD15" s="45">
        <f t="shared" si="16"/>
        <v>55511.75</v>
      </c>
      <c r="AE15" s="45">
        <f t="shared" si="16"/>
        <v>56351.666666666664</v>
      </c>
      <c r="AF15" s="45">
        <f t="shared" si="16"/>
        <v>47917.846153846156</v>
      </c>
      <c r="AG15" s="45">
        <f t="shared" si="16"/>
        <v>53739.138888888891</v>
      </c>
      <c r="AH15" s="45">
        <f t="shared" si="16"/>
        <v>50290.809523809527</v>
      </c>
      <c r="AI15" s="45">
        <f t="shared" si="16"/>
        <v>54103.75</v>
      </c>
      <c r="AJ15" s="45">
        <f t="shared" si="16"/>
        <v>46087.907692307694</v>
      </c>
      <c r="AK15" s="45">
        <f t="shared" si="16"/>
        <v>51142.26136363636</v>
      </c>
      <c r="AL15" s="45">
        <f t="shared" si="16"/>
        <v>44616.43076923077</v>
      </c>
      <c r="AM15" s="45">
        <f t="shared" si="16"/>
        <v>41051.740458015265</v>
      </c>
      <c r="AN15" s="45">
        <f t="shared" si="16"/>
        <v>42764.8883248731</v>
      </c>
      <c r="AO15" s="45">
        <f t="shared" si="16"/>
        <v>41221.374045801524</v>
      </c>
      <c r="AP15" s="45">
        <f t="shared" si="16"/>
        <v>37984.492307692308</v>
      </c>
      <c r="AQ15" s="45">
        <f t="shared" si="16"/>
        <v>38298.526717557252</v>
      </c>
      <c r="AR15" s="45">
        <f t="shared" si="16"/>
        <v>40827.94923857868</v>
      </c>
      <c r="AS15" s="45">
        <f t="shared" si="16"/>
        <v>40684.410646387834</v>
      </c>
      <c r="AT15" s="45">
        <f t="shared" si="16"/>
        <v>35974.074074074073</v>
      </c>
      <c r="AU15" s="45">
        <f t="shared" si="16"/>
        <v>33907.091743119265</v>
      </c>
      <c r="AV15" s="45">
        <f t="shared" si="16"/>
        <v>35905.042682926833</v>
      </c>
      <c r="AW15" s="45">
        <f t="shared" si="16"/>
        <v>37127.570776255707</v>
      </c>
      <c r="AX15" s="46">
        <f t="shared" si="16"/>
        <v>58214</v>
      </c>
      <c r="AY15" s="46">
        <f t="shared" si="16"/>
        <v>60617.35</v>
      </c>
      <c r="AZ15" s="46">
        <f t="shared" si="16"/>
        <v>56104.871428571423</v>
      </c>
      <c r="BA15" s="46">
        <f t="shared" si="16"/>
        <v>53012.655555555561</v>
      </c>
      <c r="BB15" s="46">
        <f t="shared" si="16"/>
        <v>57854.025000000001</v>
      </c>
      <c r="BC15" s="46">
        <f t="shared" si="16"/>
        <v>55452.455555555556</v>
      </c>
      <c r="BD15" s="46">
        <f t="shared" si="16"/>
        <v>52314.961538461539</v>
      </c>
      <c r="BE15" s="46">
        <f t="shared" si="16"/>
        <v>53391.916666666664</v>
      </c>
      <c r="BF15" s="46">
        <f t="shared" si="16"/>
        <v>50298.5</v>
      </c>
      <c r="BG15" s="46">
        <f t="shared" si="16"/>
        <v>53184.5</v>
      </c>
      <c r="BH15" s="46">
        <f t="shared" si="16"/>
        <v>56418.757575757576</v>
      </c>
      <c r="BI15" s="46">
        <f t="shared" si="16"/>
        <v>54456.044943820227</v>
      </c>
      <c r="BJ15" s="46">
        <f t="shared" si="16"/>
        <v>52773.78787878788</v>
      </c>
      <c r="BK15" s="46">
        <f t="shared" si="16"/>
        <v>49888.515151515152</v>
      </c>
      <c r="BL15" s="46">
        <f t="shared" si="16"/>
        <v>53768.84422110553</v>
      </c>
      <c r="BM15" s="46">
        <f t="shared" si="16"/>
        <v>52452.830188679247</v>
      </c>
      <c r="BN15" s="46">
        <f t="shared" si="16"/>
        <v>46577.833333333336</v>
      </c>
      <c r="BO15" s="46">
        <f t="shared" ref="BO15:BU15" si="17">BO28/BO23</f>
        <v>41792.992424242424</v>
      </c>
      <c r="BP15" s="46">
        <f t="shared" si="17"/>
        <v>44342.959798994976</v>
      </c>
      <c r="BQ15" s="46">
        <f t="shared" si="17"/>
        <v>47368.42105263158</v>
      </c>
      <c r="BR15" s="46">
        <f t="shared" si="17"/>
        <v>37941.327272727271</v>
      </c>
      <c r="BS15" s="46">
        <f t="shared" si="17"/>
        <v>38621.054545454543</v>
      </c>
      <c r="BT15" s="46">
        <f t="shared" si="17"/>
        <v>41994.180722891564</v>
      </c>
      <c r="BU15" s="46">
        <f t="shared" si="17"/>
        <v>39774.099547511309</v>
      </c>
      <c r="BV15" s="46">
        <f t="shared" ref="BV15:CS15" si="18">BV28/BV23</f>
        <v>42527.745000000003</v>
      </c>
      <c r="BW15" s="46">
        <f t="shared" si="18"/>
        <v>42503.925000000003</v>
      </c>
      <c r="BX15" s="46">
        <f t="shared" si="18"/>
        <v>41632.928571428572</v>
      </c>
      <c r="BY15" s="46">
        <f t="shared" si="18"/>
        <v>40547.722222222219</v>
      </c>
      <c r="BZ15" s="46">
        <f t="shared" si="18"/>
        <v>41016.512499999997</v>
      </c>
      <c r="CA15" s="46">
        <f t="shared" si="18"/>
        <v>46629.105555555558</v>
      </c>
      <c r="CB15" s="46">
        <f t="shared" si="18"/>
        <v>43993.5</v>
      </c>
      <c r="CC15" s="46">
        <f t="shared" si="18"/>
        <v>45560.444444444445</v>
      </c>
      <c r="CD15" s="46">
        <f t="shared" si="18"/>
        <v>45839.545454545456</v>
      </c>
      <c r="CE15" s="46">
        <f t="shared" si="18"/>
        <v>47990.681818181816</v>
      </c>
      <c r="CF15" s="46">
        <f t="shared" si="18"/>
        <v>47969.409090909088</v>
      </c>
      <c r="CG15" s="46">
        <f t="shared" si="18"/>
        <v>43930.370786516854</v>
      </c>
      <c r="CH15" s="46">
        <f t="shared" si="18"/>
        <v>45780.166666666664</v>
      </c>
      <c r="CI15" s="46">
        <f t="shared" si="18"/>
        <v>44013.007575757576</v>
      </c>
      <c r="CJ15" s="46">
        <f t="shared" si="18"/>
        <v>45172.869346733671</v>
      </c>
      <c r="CK15" s="46">
        <f t="shared" si="18"/>
        <v>41353.383458646618</v>
      </c>
      <c r="CL15" s="46">
        <f t="shared" si="18"/>
        <v>43110.92424242424</v>
      </c>
      <c r="CM15" s="46">
        <f t="shared" si="18"/>
        <v>42531.931818181816</v>
      </c>
      <c r="CN15" s="46">
        <f t="shared" si="18"/>
        <v>41056.678391959802</v>
      </c>
      <c r="CO15" s="46">
        <f t="shared" si="18"/>
        <v>41132.07547169811</v>
      </c>
      <c r="CP15" s="46">
        <f t="shared" si="18"/>
        <v>37928.327272727271</v>
      </c>
      <c r="CQ15" s="46">
        <f t="shared" si="18"/>
        <v>37539.345454545452</v>
      </c>
      <c r="CR15" s="46">
        <f t="shared" si="18"/>
        <v>36532.102409638552</v>
      </c>
      <c r="CS15" s="46">
        <f t="shared" si="18"/>
        <v>35984.288288288291</v>
      </c>
    </row>
    <row r="17" spans="1:100" x14ac:dyDescent="0.25">
      <c r="B17">
        <f t="shared" ref="B17:AG17" si="19">B11-B3</f>
        <v>15.004631269999663</v>
      </c>
      <c r="C17">
        <f t="shared" si="19"/>
        <v>16.995979010000156</v>
      </c>
      <c r="D17">
        <f t="shared" si="19"/>
        <v>45.187067493334325</v>
      </c>
      <c r="E17">
        <f t="shared" si="19"/>
        <v>36.580126354445383</v>
      </c>
      <c r="F17">
        <f t="shared" si="19"/>
        <v>27.494005110000217</v>
      </c>
      <c r="G17">
        <f t="shared" si="19"/>
        <v>-664.64720161411788</v>
      </c>
      <c r="H17">
        <f t="shared" si="19"/>
        <v>25.134164682307528</v>
      </c>
      <c r="I17">
        <f t="shared" si="19"/>
        <v>-328.92635975285702</v>
      </c>
      <c r="J17">
        <f t="shared" si="19"/>
        <v>13.312291734286191</v>
      </c>
      <c r="K17">
        <f t="shared" si="19"/>
        <v>-218.11844501976702</v>
      </c>
      <c r="L17">
        <f t="shared" si="19"/>
        <v>31.167304465385314</v>
      </c>
      <c r="M17">
        <f t="shared" si="19"/>
        <v>-53.126115236322221</v>
      </c>
      <c r="N17">
        <f t="shared" si="19"/>
        <v>-152.29082609999932</v>
      </c>
      <c r="O17">
        <f t="shared" si="19"/>
        <v>-41.827343006922092</v>
      </c>
      <c r="P17">
        <f t="shared" si="19"/>
        <v>-172.61807834628962</v>
      </c>
      <c r="Q17">
        <f t="shared" si="19"/>
        <v>-79.577478813078415</v>
      </c>
      <c r="R17">
        <f t="shared" si="19"/>
        <v>-140.17334022999967</v>
      </c>
      <c r="S17">
        <f t="shared" si="19"/>
        <v>-47.524766365384494</v>
      </c>
      <c r="T17">
        <f t="shared" si="19"/>
        <v>-176.17942684721675</v>
      </c>
      <c r="U17">
        <f t="shared" si="19"/>
        <v>-113.17449427999964</v>
      </c>
      <c r="V17">
        <f t="shared" si="19"/>
        <v>8.9555169785180624</v>
      </c>
      <c r="W17">
        <f t="shared" si="19"/>
        <v>-92.05281373370417</v>
      </c>
      <c r="X17">
        <f t="shared" si="19"/>
        <v>-117.30236817691366</v>
      </c>
      <c r="Y17">
        <f t="shared" si="19"/>
        <v>-128.29544852555409</v>
      </c>
      <c r="Z17" s="45">
        <f t="shared" si="19"/>
        <v>-0.4811159900000348</v>
      </c>
      <c r="AA17" s="45">
        <f t="shared" si="19"/>
        <v>-28.238107670000318</v>
      </c>
      <c r="AB17" s="45">
        <f t="shared" si="19"/>
        <v>-37.29203946666712</v>
      </c>
      <c r="AC17" s="45">
        <f t="shared" si="19"/>
        <v>12.515833608889807</v>
      </c>
      <c r="AD17" s="45">
        <f t="shared" si="19"/>
        <v>17.177936440000849</v>
      </c>
      <c r="AE17" s="45">
        <f t="shared" si="19"/>
        <v>7.7908885633332829</v>
      </c>
      <c r="AF17" s="45">
        <f t="shared" si="19"/>
        <v>17.995431580000513</v>
      </c>
      <c r="AG17" s="45">
        <f t="shared" si="19"/>
        <v>12.608323958887922</v>
      </c>
      <c r="AH17" s="45">
        <f t="shared" ref="AH17:BM17" si="20">AH11-AH3</f>
        <v>18.931386539523373</v>
      </c>
      <c r="AI17" s="45">
        <f t="shared" si="20"/>
        <v>17.135316154544853</v>
      </c>
      <c r="AJ17" s="45">
        <f t="shared" si="20"/>
        <v>11.635954013077935</v>
      </c>
      <c r="AK17" s="45">
        <f t="shared" si="20"/>
        <v>15.292265021818821</v>
      </c>
      <c r="AL17" s="45">
        <f t="shared" si="20"/>
        <v>11.038155293847012</v>
      </c>
      <c r="AM17" s="45">
        <f t="shared" si="20"/>
        <v>11.375157429618412</v>
      </c>
      <c r="AN17" s="45">
        <f t="shared" si="20"/>
        <v>15.573988776041006</v>
      </c>
      <c r="AO17" s="45">
        <f t="shared" si="20"/>
        <v>21.326772964732299</v>
      </c>
      <c r="AP17" s="45">
        <f t="shared" si="20"/>
        <v>13.205084207691471</v>
      </c>
      <c r="AQ17" s="45">
        <f t="shared" si="20"/>
        <v>14.490074547098629</v>
      </c>
      <c r="AR17" s="45">
        <f t="shared" si="20"/>
        <v>8.6721162355315755</v>
      </c>
      <c r="AS17" s="45">
        <f t="shared" si="20"/>
        <v>16.077164326539787</v>
      </c>
      <c r="AT17" s="45">
        <f t="shared" si="20"/>
        <v>10.968225081480341</v>
      </c>
      <c r="AU17" s="45">
        <f t="shared" si="20"/>
        <v>4.5974322226593358</v>
      </c>
      <c r="AV17" s="45">
        <f t="shared" si="20"/>
        <v>10.035832039267916</v>
      </c>
      <c r="AW17" s="45">
        <f t="shared" si="20"/>
        <v>8.520386570273331</v>
      </c>
      <c r="AX17" s="46">
        <f t="shared" si="20"/>
        <v>12.565232410001045</v>
      </c>
      <c r="AY17" s="46">
        <f t="shared" si="20"/>
        <v>19.373278549999668</v>
      </c>
      <c r="AZ17" s="46">
        <f t="shared" si="20"/>
        <v>27.822547712858068</v>
      </c>
      <c r="BA17" s="46">
        <f t="shared" si="20"/>
        <v>34.076422579999416</v>
      </c>
      <c r="BB17" s="46">
        <f t="shared" si="20"/>
        <v>27.828261590000693</v>
      </c>
      <c r="BC17" s="46">
        <f t="shared" si="20"/>
        <v>34.367309623332403</v>
      </c>
      <c r="BD17" s="46">
        <f t="shared" si="20"/>
        <v>19.491170525383495</v>
      </c>
      <c r="BE17" s="46">
        <f t="shared" si="20"/>
        <v>33.729165985556392</v>
      </c>
      <c r="BF17" s="46">
        <f t="shared" si="20"/>
        <v>32.354764216364856</v>
      </c>
      <c r="BG17" s="46">
        <f t="shared" si="20"/>
        <v>26.940230223635808</v>
      </c>
      <c r="BH17" s="46">
        <f t="shared" si="20"/>
        <v>26.85441201424328</v>
      </c>
      <c r="BI17" s="46">
        <f t="shared" si="20"/>
        <v>33.327447068426409</v>
      </c>
      <c r="BJ17" s="46">
        <f t="shared" si="20"/>
        <v>29.012593067878697</v>
      </c>
      <c r="BK17" s="46">
        <f t="shared" si="20"/>
        <v>24.588735756969982</v>
      </c>
      <c r="BL17" s="46">
        <f t="shared" si="20"/>
        <v>30.407934156281044</v>
      </c>
      <c r="BM17" s="46">
        <f t="shared" si="20"/>
        <v>29.347190040754867</v>
      </c>
      <c r="BN17" s="46">
        <f t="shared" ref="BN17:CS17" si="21">BN11-BN3</f>
        <v>21.094586795758005</v>
      </c>
      <c r="BO17" s="46">
        <f t="shared" si="21"/>
        <v>19.010466214545886</v>
      </c>
      <c r="BP17" s="46">
        <f t="shared" si="21"/>
        <v>22.232743830049003</v>
      </c>
      <c r="BQ17" s="46">
        <f t="shared" si="21"/>
        <v>24.10067442932268</v>
      </c>
      <c r="BR17" s="46">
        <f t="shared" si="21"/>
        <v>16.682275265453427</v>
      </c>
      <c r="BS17" s="46">
        <f t="shared" si="21"/>
        <v>16.936779077273968</v>
      </c>
      <c r="BT17" s="46">
        <f t="shared" si="21"/>
        <v>15.855388053012575</v>
      </c>
      <c r="BU17" s="46">
        <f t="shared" si="21"/>
        <v>14.099441496378859</v>
      </c>
      <c r="BV17">
        <f t="shared" si="21"/>
        <v>27.227268020000338</v>
      </c>
      <c r="BW17">
        <f t="shared" si="21"/>
        <v>19.497197059999962</v>
      </c>
      <c r="BX17">
        <f t="shared" si="21"/>
        <v>29.574907851429089</v>
      </c>
      <c r="BY17">
        <f t="shared" si="21"/>
        <v>22.941780836665203</v>
      </c>
      <c r="BZ17">
        <f t="shared" si="21"/>
        <v>18.884142290000455</v>
      </c>
      <c r="CA17">
        <f t="shared" si="21"/>
        <v>26.145551302221065</v>
      </c>
      <c r="CB17">
        <f t="shared" si="21"/>
        <v>22.564832490001208</v>
      </c>
      <c r="CC17">
        <f t="shared" si="21"/>
        <v>19.497865008888766</v>
      </c>
      <c r="CD17">
        <f t="shared" si="21"/>
        <v>20.656614148183507</v>
      </c>
      <c r="CE17">
        <f t="shared" si="21"/>
        <v>23.76213504545558</v>
      </c>
      <c r="CF17">
        <f t="shared" si="21"/>
        <v>22.226768946969969</v>
      </c>
      <c r="CG17">
        <f t="shared" si="21"/>
        <v>16.660216683594626</v>
      </c>
      <c r="CH17">
        <f t="shared" si="21"/>
        <v>20.692402638787826</v>
      </c>
      <c r="CI17">
        <f t="shared" si="21"/>
        <v>24.132091914545526</v>
      </c>
      <c r="CJ17">
        <f t="shared" si="21"/>
        <v>15.645217153216436</v>
      </c>
      <c r="CK17">
        <f t="shared" si="21"/>
        <v>56.522669191203022</v>
      </c>
      <c r="CL17">
        <f t="shared" si="21"/>
        <v>21.74272183242465</v>
      </c>
      <c r="CM17">
        <f t="shared" si="21"/>
        <v>15.919304917877525</v>
      </c>
      <c r="CN17">
        <f t="shared" si="21"/>
        <v>17.492761718342081</v>
      </c>
      <c r="CO17">
        <f t="shared" si="21"/>
        <v>-24.798636690944477</v>
      </c>
      <c r="CP17">
        <f t="shared" si="21"/>
        <v>19.458154381816712</v>
      </c>
      <c r="CQ17">
        <f t="shared" si="21"/>
        <v>11.114545195454411</v>
      </c>
      <c r="CR17">
        <f t="shared" si="21"/>
        <v>13.08563201650577</v>
      </c>
      <c r="CS17">
        <f t="shared" si="21"/>
        <v>50.145537653965221</v>
      </c>
    </row>
    <row r="18" spans="1:100" x14ac:dyDescent="0.25">
      <c r="B18">
        <f t="shared" ref="B18:AG18" si="22">B12-B4</f>
        <v>13.002682930000447</v>
      </c>
      <c r="C18">
        <f t="shared" si="22"/>
        <v>10.976920150000296</v>
      </c>
      <c r="D18">
        <f t="shared" si="22"/>
        <v>19.801324740000382</v>
      </c>
      <c r="E18">
        <f t="shared" si="22"/>
        <v>20.171625444443634</v>
      </c>
      <c r="F18">
        <f t="shared" si="22"/>
        <v>17.241932699999779</v>
      </c>
      <c r="G18">
        <f t="shared" si="22"/>
        <v>-402.61995278647009</v>
      </c>
      <c r="H18">
        <f t="shared" si="22"/>
        <v>15.371509862306993</v>
      </c>
      <c r="I18">
        <f t="shared" si="22"/>
        <v>-204.66364601571422</v>
      </c>
      <c r="J18">
        <f t="shared" si="22"/>
        <v>8.3126892476193461</v>
      </c>
      <c r="K18">
        <f t="shared" si="22"/>
        <v>-129.7409306781401</v>
      </c>
      <c r="L18">
        <f t="shared" si="22"/>
        <v>19.048538143076257</v>
      </c>
      <c r="M18">
        <f t="shared" si="22"/>
        <v>-64.315471775747028</v>
      </c>
      <c r="N18">
        <f t="shared" si="22"/>
        <v>-90.215125460000309</v>
      </c>
      <c r="O18">
        <f t="shared" si="22"/>
        <v>-25.482054628460901</v>
      </c>
      <c r="P18">
        <f t="shared" si="22"/>
        <v>-100.48248729536135</v>
      </c>
      <c r="Q18">
        <f t="shared" si="22"/>
        <v>-47.829975580768405</v>
      </c>
      <c r="R18">
        <f t="shared" si="22"/>
        <v>-82.147367479999957</v>
      </c>
      <c r="S18">
        <f t="shared" si="22"/>
        <v>-28.119481996923241</v>
      </c>
      <c r="T18">
        <f t="shared" si="22"/>
        <v>-102.8958087528863</v>
      </c>
      <c r="U18">
        <f t="shared" si="22"/>
        <v>-71.05324346999987</v>
      </c>
      <c r="V18">
        <f t="shared" si="22"/>
        <v>5.2016716085181542</v>
      </c>
      <c r="W18">
        <f t="shared" si="22"/>
        <v>-50.491955193332615</v>
      </c>
      <c r="X18">
        <f t="shared" si="22"/>
        <v>-68.164261725309188</v>
      </c>
      <c r="Y18">
        <f t="shared" si="22"/>
        <v>-81.575881671111347</v>
      </c>
      <c r="Z18" s="45">
        <f t="shared" si="22"/>
        <v>12.07258765000006</v>
      </c>
      <c r="AA18" s="45">
        <f t="shared" si="22"/>
        <v>12.092069530000117</v>
      </c>
      <c r="AB18" s="45">
        <f t="shared" si="22"/>
        <v>15.310933456667044</v>
      </c>
      <c r="AC18" s="45">
        <f t="shared" si="22"/>
        <v>11.643653695555258</v>
      </c>
      <c r="AD18" s="45">
        <f t="shared" si="22"/>
        <v>10.395614580000256</v>
      </c>
      <c r="AE18" s="45">
        <f t="shared" si="22"/>
        <v>9.6882407499997498</v>
      </c>
      <c r="AF18" s="45">
        <f t="shared" si="22"/>
        <v>10.647454286922766</v>
      </c>
      <c r="AG18" s="45">
        <f t="shared" si="22"/>
        <v>5.7661742655554917</v>
      </c>
      <c r="AH18" s="45">
        <f t="shared" ref="AH18:BM18" si="23">AH12-AH4</f>
        <v>10.388867538095838</v>
      </c>
      <c r="AI18" s="45">
        <f t="shared" si="23"/>
        <v>12.39265763727326</v>
      </c>
      <c r="AJ18" s="45">
        <f t="shared" si="23"/>
        <v>10.801473720000104</v>
      </c>
      <c r="AK18" s="45">
        <f t="shared" si="23"/>
        <v>11.6728701272732</v>
      </c>
      <c r="AL18" s="45">
        <f t="shared" si="23"/>
        <v>10.910135756153977</v>
      </c>
      <c r="AM18" s="45">
        <f t="shared" si="23"/>
        <v>11.786951383587621</v>
      </c>
      <c r="AN18" s="45">
        <f t="shared" si="23"/>
        <v>11.956429123046291</v>
      </c>
      <c r="AO18" s="45">
        <f t="shared" si="23"/>
        <v>9.7541533964122209</v>
      </c>
      <c r="AP18" s="45">
        <f t="shared" si="23"/>
        <v>9.7509025584622577</v>
      </c>
      <c r="AQ18" s="45">
        <f t="shared" si="23"/>
        <v>7.4423993354203049</v>
      </c>
      <c r="AR18" s="45">
        <f t="shared" si="23"/>
        <v>10.001606724416888</v>
      </c>
      <c r="AS18" s="45">
        <f t="shared" si="23"/>
        <v>9.4883025715971598</v>
      </c>
      <c r="AT18" s="45">
        <f t="shared" si="23"/>
        <v>9.5678124481482882</v>
      </c>
      <c r="AU18" s="45">
        <f t="shared" si="23"/>
        <v>10.601909817431078</v>
      </c>
      <c r="AV18" s="45">
        <f t="shared" si="23"/>
        <v>7.0648890268294053</v>
      </c>
      <c r="AW18" s="45">
        <f t="shared" si="23"/>
        <v>6.4339950394059997</v>
      </c>
      <c r="AX18" s="46">
        <f t="shared" si="23"/>
        <v>7.9836630099998729</v>
      </c>
      <c r="AY18" s="46">
        <f t="shared" si="23"/>
        <v>13.444686689999799</v>
      </c>
      <c r="AZ18" s="46">
        <f t="shared" si="23"/>
        <v>15.581209685713475</v>
      </c>
      <c r="BA18" s="46">
        <f t="shared" si="23"/>
        <v>20.044673274443994</v>
      </c>
      <c r="BB18" s="46">
        <f t="shared" si="23"/>
        <v>16.456197380000958</v>
      </c>
      <c r="BC18" s="46">
        <f t="shared" si="23"/>
        <v>19.275072941109102</v>
      </c>
      <c r="BD18" s="46">
        <f t="shared" si="23"/>
        <v>11.062096476923216</v>
      </c>
      <c r="BE18" s="46">
        <f t="shared" si="23"/>
        <v>18.379946267777086</v>
      </c>
      <c r="BF18" s="46">
        <f t="shared" si="23"/>
        <v>18.885395050000625</v>
      </c>
      <c r="BG18" s="46">
        <f t="shared" si="23"/>
        <v>15.834416086364399</v>
      </c>
      <c r="BH18" s="46">
        <f t="shared" si="23"/>
        <v>15.218521719089949</v>
      </c>
      <c r="BI18" s="46">
        <f t="shared" si="23"/>
        <v>17.999940354719911</v>
      </c>
      <c r="BJ18" s="46">
        <f t="shared" si="23"/>
        <v>16.409847196969167</v>
      </c>
      <c r="BK18" s="46">
        <f t="shared" si="23"/>
        <v>14.417129230605497</v>
      </c>
      <c r="BL18" s="46">
        <f t="shared" si="23"/>
        <v>17.375942227688938</v>
      </c>
      <c r="BM18" s="46">
        <f t="shared" si="23"/>
        <v>17.043809259056616</v>
      </c>
      <c r="BN18" s="46">
        <f t="shared" ref="BN18:CS18" si="24">BN12-BN4</f>
        <v>12.450965149090734</v>
      </c>
      <c r="BO18" s="46">
        <f t="shared" si="24"/>
        <v>11.134609399697183</v>
      </c>
      <c r="BP18" s="46">
        <f t="shared" si="24"/>
        <v>12.730427105176204</v>
      </c>
      <c r="BQ18" s="46">
        <f t="shared" si="24"/>
        <v>14.044773073608667</v>
      </c>
      <c r="BR18" s="46">
        <f t="shared" si="24"/>
        <v>9.9916979672716479</v>
      </c>
      <c r="BS18" s="46">
        <f t="shared" si="24"/>
        <v>9.947222689091177</v>
      </c>
      <c r="BT18" s="46">
        <f t="shared" si="24"/>
        <v>9.57807108265024</v>
      </c>
      <c r="BU18" s="46">
        <f t="shared" si="24"/>
        <v>8.2846201188231134</v>
      </c>
      <c r="BV18">
        <f t="shared" si="24"/>
        <v>16.684962070000438</v>
      </c>
      <c r="BW18">
        <f t="shared" si="24"/>
        <v>12.13951452999936</v>
      </c>
      <c r="BX18">
        <f t="shared" si="24"/>
        <v>13.827251944285308</v>
      </c>
      <c r="BY18">
        <f t="shared" si="24"/>
        <v>13.419629734444243</v>
      </c>
      <c r="BZ18">
        <f t="shared" si="24"/>
        <v>11.29979049999929</v>
      </c>
      <c r="CA18">
        <f t="shared" si="24"/>
        <v>12.244278287777888</v>
      </c>
      <c r="CB18">
        <f t="shared" si="24"/>
        <v>13.179228974615398</v>
      </c>
      <c r="CC18">
        <f t="shared" si="24"/>
        <v>12.23276186444491</v>
      </c>
      <c r="CD18">
        <f t="shared" si="24"/>
        <v>12.044332302727526</v>
      </c>
      <c r="CE18">
        <f t="shared" si="24"/>
        <v>14.00763902000017</v>
      </c>
      <c r="CF18">
        <f t="shared" si="24"/>
        <v>13.058239110000613</v>
      </c>
      <c r="CG18">
        <f t="shared" si="24"/>
        <v>11.487270860673561</v>
      </c>
      <c r="CH18">
        <f t="shared" si="24"/>
        <v>12.222141160606952</v>
      </c>
      <c r="CI18">
        <f t="shared" si="24"/>
        <v>14.32098377787861</v>
      </c>
      <c r="CJ18">
        <f t="shared" si="24"/>
        <v>12.453957778894619</v>
      </c>
      <c r="CK18">
        <f t="shared" si="24"/>
        <v>30.895868374284873</v>
      </c>
      <c r="CL18">
        <f t="shared" si="24"/>
        <v>13.157700463029869</v>
      </c>
      <c r="CM18">
        <f t="shared" si="24"/>
        <v>9.605992486969626</v>
      </c>
      <c r="CN18">
        <f t="shared" si="24"/>
        <v>10.914853155275523</v>
      </c>
      <c r="CO18">
        <f t="shared" si="24"/>
        <v>-13.181374520754616</v>
      </c>
      <c r="CP18">
        <f t="shared" si="24"/>
        <v>11.498648592727477</v>
      </c>
      <c r="CQ18">
        <f t="shared" si="24"/>
        <v>7.0854489772727902</v>
      </c>
      <c r="CR18">
        <f t="shared" si="24"/>
        <v>8.2282784195185741</v>
      </c>
      <c r="CS18">
        <f t="shared" si="24"/>
        <v>34.276576016486615</v>
      </c>
    </row>
    <row r="19" spans="1:100" x14ac:dyDescent="0.25">
      <c r="B19">
        <f t="shared" ref="B19:AG19" si="25">B13-B5</f>
        <v>11.691330359999483</v>
      </c>
      <c r="C19">
        <f t="shared" si="25"/>
        <v>35.088411869999618</v>
      </c>
      <c r="D19">
        <f t="shared" si="25"/>
        <v>41.850680136667506</v>
      </c>
      <c r="E19">
        <f t="shared" si="25"/>
        <v>30.821308704444164</v>
      </c>
      <c r="F19">
        <f t="shared" si="25"/>
        <v>23.699192289999701</v>
      </c>
      <c r="G19">
        <f t="shared" si="25"/>
        <v>-633.51301101764693</v>
      </c>
      <c r="H19">
        <f t="shared" si="25"/>
        <v>25.886322619229759</v>
      </c>
      <c r="I19">
        <f t="shared" si="25"/>
        <v>-301.03927786999884</v>
      </c>
      <c r="J19">
        <f t="shared" si="25"/>
        <v>11.766642714761474</v>
      </c>
      <c r="K19">
        <f t="shared" si="25"/>
        <v>-200.8329933113946</v>
      </c>
      <c r="L19">
        <f t="shared" si="25"/>
        <v>28.260595486153761</v>
      </c>
      <c r="M19">
        <f t="shared" si="25"/>
        <v>-48.907027840690716</v>
      </c>
      <c r="N19">
        <f t="shared" si="25"/>
        <v>-143.90083398000024</v>
      </c>
      <c r="O19">
        <f t="shared" si="25"/>
        <v>-38.990670406923527</v>
      </c>
      <c r="P19">
        <f t="shared" si="25"/>
        <v>-157.88775133051604</v>
      </c>
      <c r="Q19">
        <f t="shared" si="25"/>
        <v>-73.052813408461589</v>
      </c>
      <c r="R19">
        <f t="shared" si="25"/>
        <v>-131.19627186999969</v>
      </c>
      <c r="S19">
        <f t="shared" si="25"/>
        <v>-44.335467399230765</v>
      </c>
      <c r="T19">
        <f t="shared" si="25"/>
        <v>-122.43182430917477</v>
      </c>
      <c r="U19">
        <f t="shared" si="25"/>
        <v>-104.33751603153723</v>
      </c>
      <c r="V19">
        <f t="shared" si="25"/>
        <v>8.4964358918514336</v>
      </c>
      <c r="W19">
        <f t="shared" si="25"/>
        <v>88.002956114814879</v>
      </c>
      <c r="X19">
        <f t="shared" si="25"/>
        <v>-108.86917775592519</v>
      </c>
      <c r="Y19">
        <f t="shared" si="25"/>
        <v>-118.64636020999933</v>
      </c>
      <c r="Z19" s="45">
        <f t="shared" si="25"/>
        <v>-47.077131550000558</v>
      </c>
      <c r="AA19" s="45">
        <f t="shared" si="25"/>
        <v>-32.302100440001595</v>
      </c>
      <c r="AB19" s="45">
        <f t="shared" si="25"/>
        <v>-11.287674809998862</v>
      </c>
      <c r="AC19" s="45">
        <f t="shared" si="25"/>
        <v>12.465276553333752</v>
      </c>
      <c r="AD19" s="45">
        <f t="shared" si="25"/>
        <v>0.59451771999920311</v>
      </c>
      <c r="AE19" s="45">
        <f t="shared" si="25"/>
        <v>5.075911306666967</v>
      </c>
      <c r="AF19" s="45">
        <f t="shared" si="25"/>
        <v>23.083881876924352</v>
      </c>
      <c r="AG19" s="45">
        <f t="shared" si="25"/>
        <v>13.382967071111125</v>
      </c>
      <c r="AH19" s="45">
        <f t="shared" ref="AH19:BM19" si="26">AH13-AH5</f>
        <v>19.721110237142057</v>
      </c>
      <c r="AI19" s="45">
        <f t="shared" si="26"/>
        <v>17.612737687271874</v>
      </c>
      <c r="AJ19" s="45">
        <f t="shared" si="26"/>
        <v>11.65514187000008</v>
      </c>
      <c r="AK19" s="45">
        <f t="shared" si="26"/>
        <v>14.355411332728181</v>
      </c>
      <c r="AL19" s="45">
        <f t="shared" si="26"/>
        <v>11.613395599229989</v>
      </c>
      <c r="AM19" s="45">
        <f t="shared" si="26"/>
        <v>10.912614900764311</v>
      </c>
      <c r="AN19" s="45">
        <f t="shared" si="26"/>
        <v>14.880021459339332</v>
      </c>
      <c r="AO19" s="45">
        <f t="shared" si="26"/>
        <v>19.994710341527025</v>
      </c>
      <c r="AP19" s="45">
        <f t="shared" si="26"/>
        <v>13.505736170000091</v>
      </c>
      <c r="AQ19" s="45">
        <f t="shared" si="26"/>
        <v>13.943288666871013</v>
      </c>
      <c r="AR19" s="45">
        <f t="shared" si="26"/>
        <v>8.3868380577659991</v>
      </c>
      <c r="AS19" s="45">
        <f t="shared" si="26"/>
        <v>15.188383474220245</v>
      </c>
      <c r="AT19" s="45">
        <f t="shared" si="26"/>
        <v>10.900831854816715</v>
      </c>
      <c r="AU19" s="45">
        <f t="shared" si="26"/>
        <v>4.4488905671569228</v>
      </c>
      <c r="AV19" s="45">
        <f t="shared" si="26"/>
        <v>9.6176901775615988</v>
      </c>
      <c r="AW19" s="45">
        <f t="shared" si="26"/>
        <v>6.4771938374433375</v>
      </c>
      <c r="AX19" s="46">
        <f t="shared" si="26"/>
        <v>13.35616693999873</v>
      </c>
      <c r="AY19" s="46">
        <f t="shared" si="26"/>
        <v>21.289257829999769</v>
      </c>
      <c r="AZ19" s="46">
        <f t="shared" si="26"/>
        <v>31.612456017141085</v>
      </c>
      <c r="BA19" s="46">
        <f t="shared" si="26"/>
        <v>38.956094476667204</v>
      </c>
      <c r="BB19" s="46">
        <f t="shared" si="26"/>
        <v>31.694095529997867</v>
      </c>
      <c r="BC19" s="46">
        <f t="shared" si="26"/>
        <v>49.822045556666126</v>
      </c>
      <c r="BD19" s="46">
        <f t="shared" si="26"/>
        <v>22.570747059231508</v>
      </c>
      <c r="BE19" s="46">
        <f t="shared" si="26"/>
        <v>38.683015878888909</v>
      </c>
      <c r="BF19" s="46">
        <f t="shared" si="26"/>
        <v>35.101418185455259</v>
      </c>
      <c r="BG19" s="46">
        <f t="shared" si="26"/>
        <v>28.931364076364844</v>
      </c>
      <c r="BH19" s="46">
        <f t="shared" si="26"/>
        <v>25.844063565757097</v>
      </c>
      <c r="BI19" s="46">
        <f t="shared" si="26"/>
        <v>32.004660699887609</v>
      </c>
      <c r="BJ19" s="46">
        <f t="shared" si="26"/>
        <v>32.815884855757758</v>
      </c>
      <c r="BK19" s="46">
        <f t="shared" si="26"/>
        <v>27.223402798483221</v>
      </c>
      <c r="BL19" s="46">
        <f t="shared" si="26"/>
        <v>23.633551418241041</v>
      </c>
      <c r="BM19" s="46">
        <f t="shared" si="26"/>
        <v>32.617804887169768</v>
      </c>
      <c r="BN19" s="46">
        <f t="shared" ref="BN19:CS19" si="27">BN13-BN5</f>
        <v>22.680202560000907</v>
      </c>
      <c r="BO19" s="46">
        <f t="shared" si="27"/>
        <v>20.331697418787371</v>
      </c>
      <c r="BP19" s="46">
        <f t="shared" si="27"/>
        <v>17.088367964925055</v>
      </c>
      <c r="BQ19" s="46">
        <f t="shared" si="27"/>
        <v>17.016593970074609</v>
      </c>
      <c r="BR19" s="46">
        <f t="shared" si="27"/>
        <v>17.496894885454822</v>
      </c>
      <c r="BS19" s="46">
        <f t="shared" si="27"/>
        <v>10.676423384546069</v>
      </c>
      <c r="BT19" s="46">
        <f t="shared" si="27"/>
        <v>13.39332524650672</v>
      </c>
      <c r="BU19" s="46">
        <f t="shared" si="27"/>
        <v>31.404728830813838</v>
      </c>
      <c r="BV19">
        <f t="shared" si="27"/>
        <v>25.51334314000087</v>
      </c>
      <c r="BW19">
        <f t="shared" si="27"/>
        <v>19.010681560001103</v>
      </c>
      <c r="BX19">
        <f t="shared" si="27"/>
        <v>19.03508900000088</v>
      </c>
      <c r="BY19">
        <f t="shared" si="27"/>
        <v>16.390828081110158</v>
      </c>
      <c r="BZ19">
        <f t="shared" si="27"/>
        <v>17.61303874999976</v>
      </c>
      <c r="CA19">
        <f t="shared" si="27"/>
        <v>24.375949256667809</v>
      </c>
      <c r="CB19">
        <f t="shared" si="27"/>
        <v>20.757807706922904</v>
      </c>
      <c r="CC19">
        <f t="shared" si="27"/>
        <v>19.598889242222867</v>
      </c>
      <c r="CD19">
        <f t="shared" si="27"/>
        <v>18.507712560907748</v>
      </c>
      <c r="CE19">
        <f t="shared" si="27"/>
        <v>21.711929671819234</v>
      </c>
      <c r="CF19">
        <f t="shared" si="27"/>
        <v>20.480339160303629</v>
      </c>
      <c r="CG19">
        <f t="shared" si="27"/>
        <v>15.625824717528303</v>
      </c>
      <c r="CH19">
        <f t="shared" si="27"/>
        <v>18.571073449393225</v>
      </c>
      <c r="CI19">
        <f t="shared" si="27"/>
        <v>15.881310120303169</v>
      </c>
      <c r="CJ19">
        <f t="shared" si="27"/>
        <v>13.220801881960142</v>
      </c>
      <c r="CK19">
        <f t="shared" si="27"/>
        <v>51.419253853759074</v>
      </c>
      <c r="CL19">
        <f t="shared" si="27"/>
        <v>18.809973796362101</v>
      </c>
      <c r="CM19">
        <f t="shared" si="27"/>
        <v>40.959700080606126</v>
      </c>
      <c r="CN19">
        <f t="shared" si="27"/>
        <v>41.000551995728529</v>
      </c>
      <c r="CO19">
        <f t="shared" si="27"/>
        <v>-28.706742277357989</v>
      </c>
      <c r="CP19">
        <f t="shared" si="27"/>
        <v>43.260566296363322</v>
      </c>
      <c r="CQ19">
        <f t="shared" si="27"/>
        <v>20.576163467272636</v>
      </c>
      <c r="CR19">
        <f t="shared" si="27"/>
        <v>9.3460264272289351</v>
      </c>
      <c r="CS19">
        <f t="shared" si="27"/>
        <v>45.938174945404171</v>
      </c>
    </row>
    <row r="20" spans="1:100" x14ac:dyDescent="0.25">
      <c r="B20">
        <f t="shared" ref="B20:AG20" si="28">B14-B6</f>
        <v>52.940241609998338</v>
      </c>
      <c r="C20">
        <f t="shared" si="28"/>
        <v>77.448672559999977</v>
      </c>
      <c r="D20">
        <f t="shared" si="28"/>
        <v>72.97335798000131</v>
      </c>
      <c r="E20">
        <f t="shared" si="28"/>
        <v>64.699186453333823</v>
      </c>
      <c r="F20">
        <f t="shared" si="28"/>
        <v>64.880630709998513</v>
      </c>
      <c r="G20">
        <f t="shared" si="28"/>
        <v>-1055.9490523147033</v>
      </c>
      <c r="H20">
        <f t="shared" si="28"/>
        <v>39.208029705383524</v>
      </c>
      <c r="I20">
        <f t="shared" si="28"/>
        <v>-550.90180066142784</v>
      </c>
      <c r="J20">
        <f t="shared" si="28"/>
        <v>53.229234113332495</v>
      </c>
      <c r="K20">
        <f t="shared" si="28"/>
        <v>-410.79216031139367</v>
      </c>
      <c r="L20">
        <f t="shared" si="28"/>
        <v>50.212855470766954</v>
      </c>
      <c r="M20">
        <f t="shared" si="28"/>
        <v>-210.37715776091864</v>
      </c>
      <c r="N20">
        <f t="shared" si="28"/>
        <v>-242.42282577999867</v>
      </c>
      <c r="O20">
        <f t="shared" si="28"/>
        <v>-69.111944239233708</v>
      </c>
      <c r="P20">
        <f t="shared" si="28"/>
        <v>-288.36863645278208</v>
      </c>
      <c r="Q20">
        <f t="shared" si="28"/>
        <v>-118.42069465769237</v>
      </c>
      <c r="R20">
        <f t="shared" si="28"/>
        <v>-227.07006986999841</v>
      </c>
      <c r="S20">
        <f t="shared" si="28"/>
        <v>-79.752032077689364</v>
      </c>
      <c r="T20">
        <f t="shared" si="28"/>
        <v>-297.94009711608305</v>
      </c>
      <c r="U20">
        <f t="shared" si="28"/>
        <v>-163.62527364999914</v>
      </c>
      <c r="V20">
        <f t="shared" si="28"/>
        <v>50.924494152219268</v>
      </c>
      <c r="W20">
        <f t="shared" si="28"/>
        <v>-163.51644884592679</v>
      </c>
      <c r="X20">
        <f t="shared" si="28"/>
        <v>-188.11471907629675</v>
      </c>
      <c r="Y20">
        <f t="shared" si="28"/>
        <v>-135.84216804036987</v>
      </c>
      <c r="Z20" s="45">
        <f t="shared" si="28"/>
        <v>-8.786803430000873</v>
      </c>
      <c r="AA20" s="45">
        <f t="shared" si="28"/>
        <v>37.779975530000229</v>
      </c>
      <c r="AB20" s="45">
        <f t="shared" si="28"/>
        <v>43.231046743330808</v>
      </c>
      <c r="AC20" s="45">
        <f t="shared" si="28"/>
        <v>21.277790661111794</v>
      </c>
      <c r="AD20" s="45">
        <f t="shared" si="28"/>
        <v>32.64238117000059</v>
      </c>
      <c r="AE20" s="45">
        <f t="shared" si="28"/>
        <v>26.916269177778304</v>
      </c>
      <c r="AF20" s="45">
        <f t="shared" si="28"/>
        <v>38.751359813846648</v>
      </c>
      <c r="AG20" s="45">
        <f t="shared" si="28"/>
        <v>42.210742356666742</v>
      </c>
      <c r="AH20" s="45">
        <f t="shared" ref="AH20:BM20" si="29">AH14-AH6</f>
        <v>26.542059658095241</v>
      </c>
      <c r="AI20" s="45">
        <f t="shared" si="29"/>
        <v>43.550665690909227</v>
      </c>
      <c r="AJ20" s="45">
        <f t="shared" si="29"/>
        <v>31.687038434614806</v>
      </c>
      <c r="AK20" s="45">
        <f t="shared" si="29"/>
        <v>44.352330376364989</v>
      </c>
      <c r="AL20" s="45">
        <f t="shared" si="29"/>
        <v>32.685191350770765</v>
      </c>
      <c r="AM20" s="45">
        <f t="shared" si="29"/>
        <v>35.173280081526173</v>
      </c>
      <c r="AN20" s="45">
        <f t="shared" si="29"/>
        <v>33.993204513146338</v>
      </c>
      <c r="AO20" s="45">
        <f t="shared" si="29"/>
        <v>61.205114076790778</v>
      </c>
      <c r="AP20" s="45">
        <f t="shared" si="29"/>
        <v>23.344422233078149</v>
      </c>
      <c r="AQ20" s="45">
        <f t="shared" si="29"/>
        <v>33.663301778626192</v>
      </c>
      <c r="AR20" s="45">
        <f t="shared" si="29"/>
        <v>26.875522020403878</v>
      </c>
      <c r="AS20" s="45">
        <f t="shared" si="29"/>
        <v>25.053334103689849</v>
      </c>
      <c r="AT20" s="45">
        <f t="shared" si="29"/>
        <v>33.382887147035945</v>
      </c>
      <c r="AU20" s="45">
        <f t="shared" si="29"/>
        <v>27.521130349450686</v>
      </c>
      <c r="AV20" s="45">
        <f t="shared" si="29"/>
        <v>30.666500838047796</v>
      </c>
      <c r="AW20" s="45">
        <f t="shared" si="29"/>
        <v>78.659939096942253</v>
      </c>
      <c r="AX20" s="46">
        <f t="shared" si="29"/>
        <v>11.422821269999986</v>
      </c>
      <c r="AY20" s="46">
        <f t="shared" si="29"/>
        <v>30.930635640001128</v>
      </c>
      <c r="AZ20" s="46">
        <f t="shared" si="29"/>
        <v>48.154101581429131</v>
      </c>
      <c r="BA20" s="46">
        <f t="shared" si="29"/>
        <v>61.074147704446659</v>
      </c>
      <c r="BB20" s="46">
        <f t="shared" si="29"/>
        <v>48.764409420000447</v>
      </c>
      <c r="BC20" s="46">
        <f t="shared" si="29"/>
        <v>67.805495110002084</v>
      </c>
      <c r="BD20" s="46">
        <f t="shared" si="29"/>
        <v>44.666004056154634</v>
      </c>
      <c r="BE20" s="46">
        <f t="shared" si="29"/>
        <v>55.644934965555876</v>
      </c>
      <c r="BF20" s="46">
        <f t="shared" si="29"/>
        <v>63.907696009999199</v>
      </c>
      <c r="BG20" s="46">
        <f t="shared" si="29"/>
        <v>61.609600110001338</v>
      </c>
      <c r="BH20" s="46">
        <f t="shared" si="29"/>
        <v>57.391142371212482</v>
      </c>
      <c r="BI20" s="46">
        <f t="shared" si="29"/>
        <v>49.379415934603458</v>
      </c>
      <c r="BJ20" s="46">
        <f t="shared" si="29"/>
        <v>66.505480914544023</v>
      </c>
      <c r="BK20" s="46">
        <f t="shared" si="29"/>
        <v>41.708989483635378</v>
      </c>
      <c r="BL20" s="46">
        <f t="shared" si="29"/>
        <v>91.727848767841351</v>
      </c>
      <c r="BM20" s="46">
        <f t="shared" si="29"/>
        <v>56.00782075999814</v>
      </c>
      <c r="BN20" s="46">
        <f t="shared" ref="BN20:CS20" si="30">BN14-BN6</f>
        <v>36.357209959391184</v>
      </c>
      <c r="BO20" s="46">
        <f t="shared" si="30"/>
        <v>31.275306688483397</v>
      </c>
      <c r="BP20" s="46">
        <f t="shared" si="30"/>
        <v>43.938543215524987</v>
      </c>
      <c r="BQ20" s="46">
        <f t="shared" si="30"/>
        <v>44.562431581125566</v>
      </c>
      <c r="BR20" s="46">
        <f t="shared" si="30"/>
        <v>28.390786213636602</v>
      </c>
      <c r="BS20" s="46">
        <f t="shared" si="30"/>
        <v>28.069077418182133</v>
      </c>
      <c r="BT20" s="46">
        <f t="shared" si="30"/>
        <v>27.381392755905836</v>
      </c>
      <c r="BU20" s="46">
        <f t="shared" si="30"/>
        <v>23.503418532713113</v>
      </c>
      <c r="BV20">
        <f t="shared" si="30"/>
        <v>44.038242610000452</v>
      </c>
      <c r="BW20">
        <f t="shared" si="30"/>
        <v>31.605109100000846</v>
      </c>
      <c r="BX20">
        <f t="shared" si="30"/>
        <v>47.746343341426837</v>
      </c>
      <c r="BY20">
        <f t="shared" si="30"/>
        <v>36.12618969777759</v>
      </c>
      <c r="BZ20">
        <f t="shared" si="30"/>
        <v>30.359170679999806</v>
      </c>
      <c r="CA20">
        <f t="shared" si="30"/>
        <v>44.404946582224511</v>
      </c>
      <c r="CB20">
        <f t="shared" si="30"/>
        <v>32.272015400769305</v>
      </c>
      <c r="CC20">
        <f t="shared" si="30"/>
        <v>44.569317613335443</v>
      </c>
      <c r="CD20">
        <f t="shared" si="30"/>
        <v>40.428037884546939</v>
      </c>
      <c r="CE20">
        <f t="shared" si="30"/>
        <v>32.692490488181647</v>
      </c>
      <c r="CF20">
        <f t="shared" si="30"/>
        <v>34.569551628788759</v>
      </c>
      <c r="CG20">
        <f t="shared" si="30"/>
        <v>26.670032439436909</v>
      </c>
      <c r="CH20">
        <f t="shared" si="30"/>
        <v>34.687214641213359</v>
      </c>
      <c r="CI20">
        <f t="shared" si="30"/>
        <v>38.82219383424308</v>
      </c>
      <c r="CJ20">
        <f t="shared" si="30"/>
        <v>38.325336418896768</v>
      </c>
      <c r="CK20">
        <f t="shared" si="30"/>
        <v>86.76157532819343</v>
      </c>
      <c r="CL20">
        <f t="shared" si="30"/>
        <v>36.415654061820533</v>
      </c>
      <c r="CM20">
        <f t="shared" si="30"/>
        <v>45.244347612726415</v>
      </c>
      <c r="CN20">
        <f t="shared" si="30"/>
        <v>28.042425669798831</v>
      </c>
      <c r="CO20">
        <f t="shared" si="30"/>
        <v>-34.095213640190195</v>
      </c>
      <c r="CP20">
        <f t="shared" si="30"/>
        <v>32.152573341816606</v>
      </c>
      <c r="CQ20">
        <f t="shared" si="30"/>
        <v>18.4741528681825</v>
      </c>
      <c r="CR20">
        <f t="shared" si="30"/>
        <v>20.732003442530186</v>
      </c>
      <c r="CS20">
        <f t="shared" si="30"/>
        <v>90.72666460297296</v>
      </c>
    </row>
    <row r="21" spans="1:100" x14ac:dyDescent="0.25">
      <c r="B21">
        <f t="shared" ref="B21:AG21" si="31">B15-B7</f>
        <v>85.117520820000209</v>
      </c>
      <c r="C21">
        <f t="shared" si="31"/>
        <v>72.429799999998068</v>
      </c>
      <c r="D21">
        <f t="shared" si="31"/>
        <v>-3.8063084500026889</v>
      </c>
      <c r="E21">
        <f t="shared" si="31"/>
        <v>-65.767230822224519</v>
      </c>
      <c r="F21">
        <f t="shared" si="31"/>
        <v>59.675492859998485</v>
      </c>
      <c r="G21">
        <f t="shared" si="31"/>
        <v>-2514.7653989541213</v>
      </c>
      <c r="H21">
        <f t="shared" si="31"/>
        <v>97.233419202304503</v>
      </c>
      <c r="I21">
        <f t="shared" si="31"/>
        <v>-1332.4420902342827</v>
      </c>
      <c r="J21">
        <f t="shared" si="31"/>
        <v>53.482942296657711</v>
      </c>
      <c r="K21">
        <f t="shared" si="31"/>
        <v>-820.63683314441732</v>
      </c>
      <c r="L21">
        <f t="shared" si="31"/>
        <v>123.8894181161595</v>
      </c>
      <c r="M21">
        <f t="shared" si="31"/>
        <v>-410.48226566839003</v>
      </c>
      <c r="N21">
        <f t="shared" si="31"/>
        <v>-578.53795484999864</v>
      </c>
      <c r="O21">
        <f t="shared" si="31"/>
        <v>-165.15151690154016</v>
      </c>
      <c r="P21">
        <f t="shared" si="31"/>
        <v>-637.40168291670125</v>
      </c>
      <c r="Q21">
        <f t="shared" si="31"/>
        <v>-301.69314964307705</v>
      </c>
      <c r="R21">
        <f t="shared" si="31"/>
        <v>-529.16613838000194</v>
      </c>
      <c r="S21">
        <f t="shared" si="31"/>
        <v>-181.71795116923022</v>
      </c>
      <c r="T21">
        <f t="shared" si="31"/>
        <v>-667.7102064797873</v>
      </c>
      <c r="U21">
        <f t="shared" si="31"/>
        <v>-439.22945856845763</v>
      </c>
      <c r="V21">
        <f t="shared" si="31"/>
        <v>34.250333923700964</v>
      </c>
      <c r="W21">
        <f t="shared" si="31"/>
        <v>-334.19963480778097</v>
      </c>
      <c r="X21">
        <f t="shared" si="31"/>
        <v>-436.74385286592587</v>
      </c>
      <c r="Y21">
        <f t="shared" si="31"/>
        <v>-513.33375248037191</v>
      </c>
      <c r="Z21" s="45">
        <f t="shared" si="31"/>
        <v>83.49298029000056</v>
      </c>
      <c r="AA21" s="45">
        <f t="shared" si="31"/>
        <v>86.1582432399955</v>
      </c>
      <c r="AB21" s="45">
        <f t="shared" si="31"/>
        <v>107.37630197333783</v>
      </c>
      <c r="AC21" s="45">
        <f t="shared" si="31"/>
        <v>49.575157568884606</v>
      </c>
      <c r="AD21" s="45">
        <f t="shared" si="31"/>
        <v>82.122533490000933</v>
      </c>
      <c r="AE21" s="45">
        <f t="shared" si="31"/>
        <v>62.100545856665121</v>
      </c>
      <c r="AF21" s="45">
        <f t="shared" si="31"/>
        <v>94.323477696154441</v>
      </c>
      <c r="AG21" s="45">
        <f t="shared" si="31"/>
        <v>100.92588286889077</v>
      </c>
      <c r="AH21" s="45">
        <f t="shared" ref="AH21:BM21" si="32">AH15-AH7</f>
        <v>62.190230629523285</v>
      </c>
      <c r="AI21" s="45">
        <f t="shared" si="32"/>
        <v>101.14452719999827</v>
      </c>
      <c r="AJ21" s="45">
        <f t="shared" si="32"/>
        <v>72.870784407692554</v>
      </c>
      <c r="AK21" s="45">
        <f t="shared" si="32"/>
        <v>105.348072226363</v>
      </c>
      <c r="AL21" s="45">
        <f t="shared" si="32"/>
        <v>73.606445610770606</v>
      </c>
      <c r="AM21" s="45">
        <f t="shared" si="32"/>
        <v>74.79284911526338</v>
      </c>
      <c r="AN21" s="45">
        <f t="shared" si="32"/>
        <v>79.75745434309647</v>
      </c>
      <c r="AO21" s="45">
        <f t="shared" si="32"/>
        <v>61.746016011522443</v>
      </c>
      <c r="AP21" s="45">
        <f t="shared" si="32"/>
        <v>64.378861222307023</v>
      </c>
      <c r="AQ21" s="45">
        <f t="shared" si="32"/>
        <v>47.265993747249013</v>
      </c>
      <c r="AR21" s="45">
        <f t="shared" si="32"/>
        <v>64.083827638678486</v>
      </c>
      <c r="AS21" s="45">
        <f t="shared" si="32"/>
        <v>60.049465097836219</v>
      </c>
      <c r="AT21" s="45">
        <f t="shared" si="32"/>
        <v>62.728257594069873</v>
      </c>
      <c r="AU21" s="45">
        <f t="shared" si="32"/>
        <v>67.45913671926246</v>
      </c>
      <c r="AV21" s="45">
        <f t="shared" si="32"/>
        <v>60.527458156830107</v>
      </c>
      <c r="AW21" s="45">
        <f t="shared" si="32"/>
        <v>47.122053605708061</v>
      </c>
      <c r="AX21" s="46">
        <f t="shared" si="32"/>
        <v>45.196847849998449</v>
      </c>
      <c r="AY21" s="46">
        <f t="shared" si="32"/>
        <v>80.097890190001635</v>
      </c>
      <c r="AZ21" s="46">
        <f t="shared" si="32"/>
        <v>109.28074504142569</v>
      </c>
      <c r="BA21" s="46">
        <f t="shared" si="32"/>
        <v>136.06813437556411</v>
      </c>
      <c r="BB21" s="46">
        <f t="shared" si="32"/>
        <v>109.675322709998</v>
      </c>
      <c r="BC21" s="46">
        <f t="shared" si="32"/>
        <v>128.53733764555363</v>
      </c>
      <c r="BD21" s="46">
        <f t="shared" si="32"/>
        <v>75.712313971540425</v>
      </c>
      <c r="BE21" s="46">
        <f t="shared" si="32"/>
        <v>127.71998215666099</v>
      </c>
      <c r="BF21" s="46">
        <f t="shared" si="32"/>
        <v>128.76711734000128</v>
      </c>
      <c r="BG21" s="46">
        <f t="shared" si="32"/>
        <v>103.93783160999737</v>
      </c>
      <c r="BH21" s="46">
        <f t="shared" si="32"/>
        <v>104.54136856757395</v>
      </c>
      <c r="BI21" s="46">
        <f t="shared" si="32"/>
        <v>126.21008591022837</v>
      </c>
      <c r="BJ21" s="46">
        <f t="shared" si="32"/>
        <v>113.41825864787825</v>
      </c>
      <c r="BK21" s="46">
        <f t="shared" si="32"/>
        <v>95.076826425152831</v>
      </c>
      <c r="BL21" s="46">
        <f t="shared" si="32"/>
        <v>117.95343511553074</v>
      </c>
      <c r="BM21" s="46">
        <f t="shared" si="32"/>
        <v>114.89617336924857</v>
      </c>
      <c r="BN21" s="46">
        <f t="shared" ref="BN21:CS21" si="33">BN15-BN7</f>
        <v>83.527383943335735</v>
      </c>
      <c r="BO21" s="46">
        <f t="shared" si="33"/>
        <v>72.236935102424468</v>
      </c>
      <c r="BP21" s="46">
        <f t="shared" si="33"/>
        <v>84.11239409497648</v>
      </c>
      <c r="BQ21" s="46">
        <f t="shared" si="33"/>
        <v>93.351272441577748</v>
      </c>
      <c r="BR21" s="46">
        <f t="shared" si="33"/>
        <v>67.209114327270072</v>
      </c>
      <c r="BS21" s="46">
        <f t="shared" si="33"/>
        <v>64.83383295454405</v>
      </c>
      <c r="BT21" s="46">
        <f t="shared" si="33"/>
        <v>63.04339296156104</v>
      </c>
      <c r="BU21" s="46">
        <f t="shared" si="33"/>
        <v>53.902060371307016</v>
      </c>
      <c r="BV21">
        <f t="shared" si="33"/>
        <v>106.00852793000377</v>
      </c>
      <c r="BW21">
        <f t="shared" si="33"/>
        <v>78.228127540001879</v>
      </c>
      <c r="BX21">
        <f t="shared" si="33"/>
        <v>88.087424438570451</v>
      </c>
      <c r="BY21">
        <f t="shared" si="33"/>
        <v>84.331173602222407</v>
      </c>
      <c r="BZ21">
        <f t="shared" si="33"/>
        <v>74.107362309994642</v>
      </c>
      <c r="CA21">
        <f t="shared" si="33"/>
        <v>77.318005415560037</v>
      </c>
      <c r="CB21">
        <f t="shared" si="33"/>
        <v>82.838682410001638</v>
      </c>
      <c r="CC21">
        <f t="shared" si="33"/>
        <v>77.52049009444454</v>
      </c>
      <c r="CD21">
        <f t="shared" si="33"/>
        <v>78.072387415457342</v>
      </c>
      <c r="CE21">
        <f t="shared" si="33"/>
        <v>89.72360611181648</v>
      </c>
      <c r="CF21">
        <f t="shared" si="33"/>
        <v>82.505012849091145</v>
      </c>
      <c r="CG21">
        <f t="shared" si="33"/>
        <v>71.828051216856693</v>
      </c>
      <c r="CH21">
        <f t="shared" si="33"/>
        <v>79.454026886662177</v>
      </c>
      <c r="CI21">
        <f t="shared" si="33"/>
        <v>90.42138305757544</v>
      </c>
      <c r="CJ21">
        <f t="shared" si="33"/>
        <v>78.598085043668107</v>
      </c>
      <c r="CK21">
        <f t="shared" si="33"/>
        <v>195.80424305662018</v>
      </c>
      <c r="CL21">
        <f t="shared" si="33"/>
        <v>85.656433774238394</v>
      </c>
      <c r="CM21">
        <f t="shared" si="33"/>
        <v>62.056798521814926</v>
      </c>
      <c r="CN21">
        <f t="shared" si="33"/>
        <v>68.741519449802581</v>
      </c>
      <c r="CO21">
        <f t="shared" si="33"/>
        <v>-82.485210301892948</v>
      </c>
      <c r="CP21">
        <f t="shared" si="33"/>
        <v>74.990517787271529</v>
      </c>
      <c r="CQ21">
        <f t="shared" si="33"/>
        <v>45.687701265451324</v>
      </c>
      <c r="CR21">
        <f t="shared" si="33"/>
        <v>51.359994908554654</v>
      </c>
      <c r="CS21">
        <f t="shared" si="33"/>
        <v>218.38558879829361</v>
      </c>
    </row>
    <row r="23" spans="1:100" x14ac:dyDescent="0.25">
      <c r="B23">
        <v>2</v>
      </c>
      <c r="C23">
        <v>4</v>
      </c>
      <c r="D23">
        <v>6</v>
      </c>
      <c r="E23">
        <v>9</v>
      </c>
      <c r="F23">
        <v>8</v>
      </c>
      <c r="G23">
        <v>17</v>
      </c>
      <c r="H23">
        <v>26</v>
      </c>
      <c r="I23">
        <v>35</v>
      </c>
      <c r="J23">
        <v>21</v>
      </c>
      <c r="K23">
        <v>43</v>
      </c>
      <c r="L23">
        <v>65</v>
      </c>
      <c r="M23">
        <v>87</v>
      </c>
      <c r="N23">
        <v>64</v>
      </c>
      <c r="O23">
        <v>130</v>
      </c>
      <c r="P23">
        <v>194</v>
      </c>
      <c r="Q23">
        <v>260</v>
      </c>
      <c r="R23">
        <v>64</v>
      </c>
      <c r="S23">
        <v>130</v>
      </c>
      <c r="T23">
        <v>194</v>
      </c>
      <c r="U23">
        <v>260</v>
      </c>
      <c r="V23">
        <v>54</v>
      </c>
      <c r="W23">
        <v>108</v>
      </c>
      <c r="X23">
        <v>162</v>
      </c>
      <c r="Y23">
        <v>216</v>
      </c>
      <c r="Z23" s="45">
        <v>2</v>
      </c>
      <c r="AA23" s="45">
        <v>4</v>
      </c>
      <c r="AB23" s="45">
        <v>6</v>
      </c>
      <c r="AC23" s="45">
        <v>9</v>
      </c>
      <c r="AD23" s="45">
        <v>8</v>
      </c>
      <c r="AE23" s="45">
        <v>18</v>
      </c>
      <c r="AF23" s="45">
        <v>26</v>
      </c>
      <c r="AG23" s="45">
        <v>36</v>
      </c>
      <c r="AH23" s="45">
        <v>21</v>
      </c>
      <c r="AI23" s="45">
        <v>44</v>
      </c>
      <c r="AJ23" s="45">
        <v>65</v>
      </c>
      <c r="AK23" s="45">
        <v>88</v>
      </c>
      <c r="AL23" s="45">
        <v>65</v>
      </c>
      <c r="AM23" s="45">
        <v>131</v>
      </c>
      <c r="AN23" s="45">
        <v>197</v>
      </c>
      <c r="AO23" s="45">
        <v>262</v>
      </c>
      <c r="AP23" s="45">
        <v>65</v>
      </c>
      <c r="AQ23" s="45">
        <v>131</v>
      </c>
      <c r="AR23" s="45">
        <v>197</v>
      </c>
      <c r="AS23" s="45">
        <v>263</v>
      </c>
      <c r="AT23" s="45">
        <v>54</v>
      </c>
      <c r="AU23" s="45">
        <v>109</v>
      </c>
      <c r="AV23" s="45">
        <v>164</v>
      </c>
      <c r="AW23" s="45">
        <v>219</v>
      </c>
      <c r="AX23" s="46">
        <v>2</v>
      </c>
      <c r="AY23" s="46">
        <v>4</v>
      </c>
      <c r="AZ23" s="46">
        <v>7</v>
      </c>
      <c r="BA23" s="46">
        <v>9</v>
      </c>
      <c r="BB23" s="46">
        <v>8</v>
      </c>
      <c r="BC23" s="46">
        <v>18</v>
      </c>
      <c r="BD23" s="46">
        <v>26</v>
      </c>
      <c r="BE23" s="46">
        <v>36</v>
      </c>
      <c r="BF23" s="46">
        <v>22</v>
      </c>
      <c r="BG23" s="46">
        <v>44</v>
      </c>
      <c r="BH23" s="46">
        <v>66</v>
      </c>
      <c r="BI23" s="46">
        <v>89</v>
      </c>
      <c r="BJ23" s="46">
        <v>66</v>
      </c>
      <c r="BK23" s="46">
        <v>132</v>
      </c>
      <c r="BL23" s="46">
        <v>199</v>
      </c>
      <c r="BM23" s="46">
        <v>265</v>
      </c>
      <c r="BN23" s="46">
        <v>66</v>
      </c>
      <c r="BO23" s="46">
        <v>132</v>
      </c>
      <c r="BP23" s="46">
        <v>199</v>
      </c>
      <c r="BQ23" s="46">
        <v>266</v>
      </c>
      <c r="BR23" s="46">
        <v>55</v>
      </c>
      <c r="BS23" s="46">
        <v>110</v>
      </c>
      <c r="BT23" s="46">
        <v>166</v>
      </c>
      <c r="BU23" s="46">
        <v>221</v>
      </c>
      <c r="BV23">
        <v>2</v>
      </c>
      <c r="BW23">
        <v>4</v>
      </c>
      <c r="BX23">
        <v>7</v>
      </c>
      <c r="BY23">
        <v>9</v>
      </c>
      <c r="BZ23">
        <v>8</v>
      </c>
      <c r="CA23">
        <v>18</v>
      </c>
      <c r="CB23">
        <v>26</v>
      </c>
      <c r="CC23">
        <v>36</v>
      </c>
      <c r="CD23">
        <v>22</v>
      </c>
      <c r="CE23">
        <v>44</v>
      </c>
      <c r="CF23">
        <v>66</v>
      </c>
      <c r="CG23">
        <v>89</v>
      </c>
      <c r="CH23">
        <v>66</v>
      </c>
      <c r="CI23">
        <v>132</v>
      </c>
      <c r="CJ23">
        <v>199</v>
      </c>
      <c r="CK23">
        <v>266</v>
      </c>
      <c r="CL23">
        <v>66</v>
      </c>
      <c r="CM23">
        <v>132</v>
      </c>
      <c r="CN23">
        <v>199</v>
      </c>
      <c r="CO23">
        <v>265</v>
      </c>
      <c r="CP23">
        <v>55</v>
      </c>
      <c r="CQ23">
        <v>110</v>
      </c>
      <c r="CR23">
        <v>166</v>
      </c>
      <c r="CS23">
        <v>222</v>
      </c>
    </row>
    <row r="24" spans="1:100" x14ac:dyDescent="0.25">
      <c r="A24">
        <v>1</v>
      </c>
      <c r="B24">
        <v>28088.94</v>
      </c>
      <c r="C24">
        <v>46198.96</v>
      </c>
      <c r="D24">
        <v>83410.67</v>
      </c>
      <c r="E24">
        <v>129909.1</v>
      </c>
      <c r="F24">
        <v>84970.94</v>
      </c>
      <c r="G24">
        <v>220306.6</v>
      </c>
      <c r="H24">
        <v>333573.3</v>
      </c>
      <c r="I24">
        <v>476368.1</v>
      </c>
      <c r="J24">
        <v>246307.20000000001</v>
      </c>
      <c r="K24">
        <v>530060.30000000005</v>
      </c>
      <c r="L24">
        <v>783937.4</v>
      </c>
      <c r="M24">
        <v>1125395</v>
      </c>
      <c r="N24">
        <v>727151.3</v>
      </c>
      <c r="O24">
        <v>1477674</v>
      </c>
      <c r="P24">
        <v>2542414</v>
      </c>
      <c r="Q24">
        <v>3217091</v>
      </c>
      <c r="R24">
        <v>709158</v>
      </c>
      <c r="S24">
        <v>1535155</v>
      </c>
      <c r="T24" s="45">
        <v>2550066</v>
      </c>
      <c r="U24" s="45">
        <v>2845765</v>
      </c>
      <c r="V24" s="45">
        <v>548200.9</v>
      </c>
      <c r="W24" s="45">
        <v>1356917</v>
      </c>
      <c r="X24" s="45">
        <v>1750910</v>
      </c>
      <c r="Y24" s="45">
        <v>2313969</v>
      </c>
      <c r="Z24" s="45">
        <v>24489.51</v>
      </c>
      <c r="AA24" s="45">
        <v>54434.2</v>
      </c>
      <c r="AB24" s="45">
        <v>85961.18</v>
      </c>
      <c r="AC24" s="45">
        <v>105241.4</v>
      </c>
      <c r="AD24" s="45">
        <v>93537.47</v>
      </c>
      <c r="AE24" s="45">
        <v>243968.1</v>
      </c>
      <c r="AF24" s="45">
        <v>309374</v>
      </c>
      <c r="AG24" s="45">
        <v>430607.3</v>
      </c>
      <c r="AH24" s="45">
        <v>248472.2</v>
      </c>
      <c r="AI24" s="45">
        <v>564029.6</v>
      </c>
      <c r="AJ24" s="45">
        <v>719526.8</v>
      </c>
      <c r="AK24" s="45">
        <v>1061571</v>
      </c>
      <c r="AL24" s="45">
        <v>719654.9</v>
      </c>
      <c r="AM24" s="45">
        <v>1379516</v>
      </c>
      <c r="AN24" s="45">
        <v>2149437</v>
      </c>
      <c r="AO24" s="45">
        <v>2758666</v>
      </c>
      <c r="AP24" s="45">
        <v>609742.1</v>
      </c>
      <c r="AQ24" s="45">
        <v>1263677</v>
      </c>
      <c r="AR24" s="46">
        <v>2025702</v>
      </c>
      <c r="AS24" s="46">
        <v>2739442</v>
      </c>
      <c r="AT24" s="46">
        <v>483018.2</v>
      </c>
      <c r="AU24" s="46">
        <v>903219.5</v>
      </c>
      <c r="AV24" s="46">
        <v>1454710</v>
      </c>
      <c r="AW24" s="46">
        <v>2051598</v>
      </c>
      <c r="AX24" s="46">
        <v>29311.77</v>
      </c>
      <c r="AY24" s="46">
        <v>58711.040000000001</v>
      </c>
      <c r="AZ24" s="46">
        <v>101104.8</v>
      </c>
      <c r="BA24" s="46">
        <v>122272.2</v>
      </c>
      <c r="BB24" s="46">
        <v>124092.6</v>
      </c>
      <c r="BC24" s="46">
        <v>267962.09999999998</v>
      </c>
      <c r="BD24" s="46">
        <v>352570.8</v>
      </c>
      <c r="BE24" s="46">
        <v>511000.4</v>
      </c>
      <c r="BF24" s="46">
        <v>277091.90000000002</v>
      </c>
      <c r="BG24" s="46">
        <v>601481.69999999995</v>
      </c>
      <c r="BH24" s="46">
        <v>958737.4</v>
      </c>
      <c r="BI24" s="46">
        <v>1282996</v>
      </c>
      <c r="BJ24" s="46">
        <v>875743.3</v>
      </c>
      <c r="BK24" s="46">
        <v>1703684</v>
      </c>
      <c r="BL24" s="46">
        <v>2774468</v>
      </c>
      <c r="BM24" s="46">
        <v>3613585</v>
      </c>
      <c r="BN24" s="46">
        <v>775234.4</v>
      </c>
      <c r="BO24" s="46">
        <v>1450839</v>
      </c>
      <c r="BP24">
        <v>2331102</v>
      </c>
      <c r="BQ24">
        <v>3262271</v>
      </c>
      <c r="BR24">
        <v>517295.1</v>
      </c>
      <c r="BS24">
        <v>1110618</v>
      </c>
      <c r="BT24">
        <v>1855146</v>
      </c>
      <c r="BU24">
        <v>2298004</v>
      </c>
      <c r="BV24">
        <v>22820.9</v>
      </c>
      <c r="BW24">
        <v>43768.3</v>
      </c>
      <c r="BX24">
        <v>79489.77</v>
      </c>
      <c r="BY24">
        <v>99673.26</v>
      </c>
      <c r="BZ24">
        <v>84984.63</v>
      </c>
      <c r="CA24">
        <v>225626.8</v>
      </c>
      <c r="CB24">
        <v>318498.7</v>
      </c>
      <c r="CC24">
        <v>409623.8</v>
      </c>
      <c r="CD24">
        <v>269555.40000000002</v>
      </c>
      <c r="CE24">
        <v>561093.30000000005</v>
      </c>
      <c r="CF24">
        <v>855752.5</v>
      </c>
      <c r="CG24">
        <v>1042343</v>
      </c>
      <c r="CH24">
        <v>787791.1</v>
      </c>
      <c r="CI24">
        <v>1552314</v>
      </c>
      <c r="CJ24">
        <v>2340866</v>
      </c>
      <c r="CK24">
        <v>2856786</v>
      </c>
      <c r="CL24">
        <v>724438.6</v>
      </c>
      <c r="CM24">
        <v>1453226</v>
      </c>
      <c r="CN24">
        <v>2088972</v>
      </c>
      <c r="CO24">
        <v>2846428</v>
      </c>
      <c r="CP24">
        <v>543037.1</v>
      </c>
      <c r="CQ24">
        <v>1008760</v>
      </c>
      <c r="CR24">
        <v>1543682</v>
      </c>
      <c r="CS24">
        <v>1998658</v>
      </c>
      <c r="CT24">
        <v>99156104.839999974</v>
      </c>
      <c r="CU24">
        <v>806629410.61999989</v>
      </c>
      <c r="CV24">
        <v>773646117.70499992</v>
      </c>
    </row>
    <row r="25" spans="1:100" x14ac:dyDescent="0.25">
      <c r="A25">
        <v>2</v>
      </c>
      <c r="B25">
        <v>16445.7</v>
      </c>
      <c r="C25">
        <v>28669.200000000001</v>
      </c>
      <c r="D25">
        <v>48488.07</v>
      </c>
      <c r="E25">
        <v>74623.539999999994</v>
      </c>
      <c r="F25">
        <v>52148.45</v>
      </c>
      <c r="G25">
        <v>132476.70000000001</v>
      </c>
      <c r="H25">
        <v>199952.8</v>
      </c>
      <c r="I25">
        <v>281957.7</v>
      </c>
      <c r="J25">
        <v>149941</v>
      </c>
      <c r="K25">
        <v>315863.8</v>
      </c>
      <c r="L25">
        <v>478097.3</v>
      </c>
      <c r="M25">
        <v>660780.4</v>
      </c>
      <c r="N25">
        <v>430843.3</v>
      </c>
      <c r="O25">
        <v>900936.6</v>
      </c>
      <c r="P25">
        <v>1480566</v>
      </c>
      <c r="Q25">
        <v>1934002</v>
      </c>
      <c r="R25">
        <v>415781.2</v>
      </c>
      <c r="S25">
        <v>909759.9</v>
      </c>
      <c r="T25" s="45">
        <v>1489972</v>
      </c>
      <c r="U25" s="45">
        <v>1746823</v>
      </c>
      <c r="V25" s="45">
        <v>316848.7</v>
      </c>
      <c r="W25" s="45">
        <v>777021.3</v>
      </c>
      <c r="X25" s="45">
        <v>1054084</v>
      </c>
      <c r="Y25" s="45">
        <v>1411725</v>
      </c>
      <c r="Z25" s="45">
        <v>14908.24</v>
      </c>
      <c r="AA25" s="45">
        <v>30853.73</v>
      </c>
      <c r="AB25" s="45">
        <v>47345.08</v>
      </c>
      <c r="AC25" s="45">
        <v>64338.89</v>
      </c>
      <c r="AD25" s="45">
        <v>56134.25</v>
      </c>
      <c r="AE25" s="45">
        <v>141666.29999999999</v>
      </c>
      <c r="AF25" s="45">
        <v>183299.4</v>
      </c>
      <c r="AG25" s="45">
        <v>259049</v>
      </c>
      <c r="AH25" s="45">
        <v>147341</v>
      </c>
      <c r="AI25" s="45">
        <v>338946.4</v>
      </c>
      <c r="AJ25" s="45">
        <v>443433.9</v>
      </c>
      <c r="AK25" s="45">
        <v>655981.9</v>
      </c>
      <c r="AL25" s="45">
        <v>429571.1</v>
      </c>
      <c r="AM25" s="45">
        <v>846368.6</v>
      </c>
      <c r="AN25" s="45">
        <v>1318832</v>
      </c>
      <c r="AO25" s="45">
        <v>1704643</v>
      </c>
      <c r="AP25" s="45">
        <v>373717.4</v>
      </c>
      <c r="AQ25" s="45">
        <v>789429.3</v>
      </c>
      <c r="AR25" s="46">
        <v>1249953</v>
      </c>
      <c r="AS25" s="46">
        <v>1688768</v>
      </c>
      <c r="AT25" s="46">
        <v>295325.90000000002</v>
      </c>
      <c r="AU25" s="46">
        <v>580558.1</v>
      </c>
      <c r="AV25" s="46">
        <v>920391.4</v>
      </c>
      <c r="AW25" s="46">
        <v>1282670</v>
      </c>
      <c r="AX25" s="46">
        <v>17143.72</v>
      </c>
      <c r="AY25" s="46">
        <v>34159.519999999997</v>
      </c>
      <c r="AZ25" s="46">
        <v>55769.81</v>
      </c>
      <c r="BA25" s="46">
        <v>67856.62</v>
      </c>
      <c r="BB25" s="46">
        <v>69415.960000000006</v>
      </c>
      <c r="BC25" s="46">
        <v>149669.29999999999</v>
      </c>
      <c r="BD25" s="46">
        <v>197310.8</v>
      </c>
      <c r="BE25" s="46">
        <v>276484.59999999998</v>
      </c>
      <c r="BF25" s="46">
        <v>162263.20000000001</v>
      </c>
      <c r="BG25" s="46">
        <v>352662.7</v>
      </c>
      <c r="BH25" s="46">
        <v>539210.69999999995</v>
      </c>
      <c r="BI25" s="46">
        <v>690376.9</v>
      </c>
      <c r="BJ25" s="46">
        <v>495220.9</v>
      </c>
      <c r="BK25" s="46">
        <v>998287.7</v>
      </c>
      <c r="BL25" s="46">
        <v>1575344</v>
      </c>
      <c r="BM25" s="46">
        <v>2060491</v>
      </c>
      <c r="BN25" s="46">
        <v>457525.8</v>
      </c>
      <c r="BO25" s="46">
        <v>849963.8</v>
      </c>
      <c r="BP25">
        <v>1334749</v>
      </c>
      <c r="BQ25">
        <v>1895088</v>
      </c>
      <c r="BR25">
        <v>310081.59999999998</v>
      </c>
      <c r="BS25">
        <v>651785.1</v>
      </c>
      <c r="BT25">
        <v>1058371</v>
      </c>
      <c r="BU25">
        <v>1350999</v>
      </c>
      <c r="BV25">
        <v>13385.27</v>
      </c>
      <c r="BW25">
        <v>26251.69</v>
      </c>
      <c r="BX25">
        <v>45743.7</v>
      </c>
      <c r="BY25">
        <v>58049.77</v>
      </c>
      <c r="BZ25">
        <v>50356.13</v>
      </c>
      <c r="CA25">
        <v>130910.9</v>
      </c>
      <c r="CB25">
        <v>182194.6</v>
      </c>
      <c r="CC25">
        <v>257355.7</v>
      </c>
      <c r="CD25">
        <v>156257.70000000001</v>
      </c>
      <c r="CE25">
        <v>330090.2</v>
      </c>
      <c r="CF25">
        <v>501652.8</v>
      </c>
      <c r="CG25">
        <v>625539.6</v>
      </c>
      <c r="CH25">
        <v>464835.4</v>
      </c>
      <c r="CI25">
        <v>920596.1</v>
      </c>
      <c r="CJ25">
        <v>1424289</v>
      </c>
      <c r="CK25">
        <v>1735441</v>
      </c>
      <c r="CL25">
        <v>436382.3</v>
      </c>
      <c r="CM25">
        <v>869364.8</v>
      </c>
      <c r="CN25">
        <v>1297170</v>
      </c>
      <c r="CO25">
        <v>1742542</v>
      </c>
      <c r="CP25">
        <v>319879.59999999998</v>
      </c>
      <c r="CQ25">
        <v>640394.4</v>
      </c>
      <c r="CR25">
        <v>971833.3</v>
      </c>
      <c r="CS25">
        <v>1253742</v>
      </c>
      <c r="CT25">
        <v>59275822.240000002</v>
      </c>
    </row>
    <row r="26" spans="1:100" x14ac:dyDescent="0.25">
      <c r="A26">
        <v>3</v>
      </c>
      <c r="B26">
        <v>25608.86</v>
      </c>
      <c r="C26">
        <v>41589.75</v>
      </c>
      <c r="D26">
        <v>78148.210000000006</v>
      </c>
      <c r="E26">
        <v>118690.6</v>
      </c>
      <c r="F26">
        <v>77657.03</v>
      </c>
      <c r="G26">
        <v>209645.1</v>
      </c>
      <c r="H26">
        <v>311494.8</v>
      </c>
      <c r="I26">
        <v>435771</v>
      </c>
      <c r="J26">
        <v>221491.3</v>
      </c>
      <c r="K26">
        <v>487714.5</v>
      </c>
      <c r="L26">
        <v>724857</v>
      </c>
      <c r="M26">
        <v>1034388</v>
      </c>
      <c r="N26">
        <v>686874.9</v>
      </c>
      <c r="O26">
        <v>1373349</v>
      </c>
      <c r="P26">
        <v>2320956</v>
      </c>
      <c r="Q26">
        <v>2987143</v>
      </c>
      <c r="R26">
        <v>663532.4</v>
      </c>
      <c r="S26">
        <v>1426975</v>
      </c>
      <c r="T26" s="45">
        <v>2344683</v>
      </c>
      <c r="U26" s="45">
        <v>2620433</v>
      </c>
      <c r="V26" s="45">
        <v>521321.5</v>
      </c>
      <c r="W26" s="45">
        <v>1237714</v>
      </c>
      <c r="X26" s="45">
        <v>1622928</v>
      </c>
      <c r="Y26" s="45">
        <v>2138832</v>
      </c>
      <c r="Z26" s="45">
        <v>26771.48</v>
      </c>
      <c r="AA26" s="45">
        <v>61391.45</v>
      </c>
      <c r="AB26" s="45">
        <v>99165.99</v>
      </c>
      <c r="AC26" s="45">
        <v>109415.1</v>
      </c>
      <c r="AD26" s="45">
        <v>102018.2</v>
      </c>
      <c r="AE26" s="45">
        <v>274927.8</v>
      </c>
      <c r="AF26" s="45">
        <v>331482.5</v>
      </c>
      <c r="AG26" s="45">
        <v>460210</v>
      </c>
      <c r="AH26" s="45">
        <v>270069.59999999998</v>
      </c>
      <c r="AI26" s="45">
        <v>602586.69999999995</v>
      </c>
      <c r="AJ26" s="45">
        <v>738026.9</v>
      </c>
      <c r="AK26" s="45">
        <v>1083326</v>
      </c>
      <c r="AL26" s="45">
        <v>757696.5</v>
      </c>
      <c r="AM26" s="45">
        <v>1326858</v>
      </c>
      <c r="AN26" s="45">
        <v>2063570</v>
      </c>
      <c r="AO26" s="45">
        <v>2586562</v>
      </c>
      <c r="AP26" s="45">
        <v>630411.6</v>
      </c>
      <c r="AQ26" s="45">
        <v>1219634</v>
      </c>
      <c r="AR26" s="46">
        <v>1962982</v>
      </c>
      <c r="AS26" s="46">
        <v>2597413</v>
      </c>
      <c r="AT26" s="46">
        <v>504004.4</v>
      </c>
      <c r="AU26" s="46">
        <v>893430</v>
      </c>
      <c r="AV26" s="46">
        <v>1401685</v>
      </c>
      <c r="AW26" s="46">
        <v>1939846</v>
      </c>
      <c r="AX26" s="46">
        <v>31880.87</v>
      </c>
      <c r="AY26" s="46">
        <v>65124.78</v>
      </c>
      <c r="AZ26" s="46">
        <v>115123.8</v>
      </c>
      <c r="BA26" s="46">
        <v>140156.70000000001</v>
      </c>
      <c r="BB26" s="46">
        <v>142778.4</v>
      </c>
      <c r="BC26" s="46">
        <v>310119.59999999998</v>
      </c>
      <c r="BD26" s="46">
        <v>412482.7</v>
      </c>
      <c r="BE26" s="46">
        <v>586332.5</v>
      </c>
      <c r="BF26" s="46">
        <v>303179.7</v>
      </c>
      <c r="BG26" s="46">
        <v>684595.4</v>
      </c>
      <c r="BH26" s="46">
        <v>1107155</v>
      </c>
      <c r="BI26" s="46">
        <v>1493596</v>
      </c>
      <c r="BJ26" s="46">
        <v>992423.9</v>
      </c>
      <c r="BK26" s="46">
        <v>1891441</v>
      </c>
      <c r="BL26" s="46">
        <v>3162147</v>
      </c>
      <c r="BM26" s="46">
        <v>4035291</v>
      </c>
      <c r="BN26" s="46">
        <v>836008.8</v>
      </c>
      <c r="BO26" s="46">
        <v>1590122</v>
      </c>
      <c r="BP26">
        <v>2550360</v>
      </c>
      <c r="BQ26">
        <v>3555469</v>
      </c>
      <c r="BR26">
        <v>544660.9</v>
      </c>
      <c r="BS26">
        <v>1186994</v>
      </c>
      <c r="BT26">
        <v>2008897</v>
      </c>
      <c r="BU26">
        <v>2444769</v>
      </c>
      <c r="BV26">
        <v>22285.18</v>
      </c>
      <c r="BW26">
        <v>43289.4</v>
      </c>
      <c r="BX26">
        <v>75200.58</v>
      </c>
      <c r="BY26">
        <v>97613.92</v>
      </c>
      <c r="BZ26">
        <v>79806.14</v>
      </c>
      <c r="CA26">
        <v>214021.2</v>
      </c>
      <c r="CB26">
        <v>299336.09999999998</v>
      </c>
      <c r="CC26">
        <v>414073.7</v>
      </c>
      <c r="CD26">
        <v>244667.3</v>
      </c>
      <c r="CE26">
        <v>517254.40000000002</v>
      </c>
      <c r="CF26">
        <v>791850.2</v>
      </c>
      <c r="CG26">
        <v>994726.8</v>
      </c>
      <c r="CH26">
        <v>709479.5</v>
      </c>
      <c r="CI26">
        <v>1427089</v>
      </c>
      <c r="CJ26">
        <v>2183853</v>
      </c>
      <c r="CK26">
        <v>2851451</v>
      </c>
      <c r="CL26">
        <v>657936.6</v>
      </c>
      <c r="CM26">
        <v>1339379</v>
      </c>
      <c r="CN26">
        <v>1958591</v>
      </c>
      <c r="CO26">
        <v>2808124</v>
      </c>
      <c r="CP26">
        <v>506149.4</v>
      </c>
      <c r="CQ26">
        <v>955310.1</v>
      </c>
      <c r="CR26">
        <v>1482212</v>
      </c>
      <c r="CS26">
        <v>1979553</v>
      </c>
      <c r="CT26">
        <v>98599643.74000001</v>
      </c>
    </row>
    <row r="27" spans="1:100" x14ac:dyDescent="0.25">
      <c r="A27">
        <v>4</v>
      </c>
      <c r="B27">
        <v>49828.13</v>
      </c>
      <c r="C27">
        <v>76237.56</v>
      </c>
      <c r="D27">
        <v>137573.70000000001</v>
      </c>
      <c r="E27">
        <v>209451.9</v>
      </c>
      <c r="F27">
        <v>128730.9</v>
      </c>
      <c r="G27">
        <v>349968.3</v>
      </c>
      <c r="H27">
        <v>542628.19999999995</v>
      </c>
      <c r="I27">
        <v>797261.1</v>
      </c>
      <c r="J27">
        <v>389655.7</v>
      </c>
      <c r="K27">
        <v>877148.3</v>
      </c>
      <c r="L27">
        <v>1252734</v>
      </c>
      <c r="M27">
        <v>1864354</v>
      </c>
      <c r="N27">
        <v>1159938</v>
      </c>
      <c r="O27">
        <v>2430458</v>
      </c>
      <c r="P27">
        <v>4245657</v>
      </c>
      <c r="Q27">
        <v>5242300</v>
      </c>
      <c r="R27">
        <v>1149479</v>
      </c>
      <c r="S27">
        <v>2579511</v>
      </c>
      <c r="T27" s="45">
        <v>4309002</v>
      </c>
      <c r="U27" s="45">
        <v>4580212</v>
      </c>
      <c r="V27" s="45">
        <v>977852.1</v>
      </c>
      <c r="W27" s="45">
        <v>2415752</v>
      </c>
      <c r="X27" s="45">
        <v>2864841</v>
      </c>
      <c r="Y27" s="45">
        <v>3865564</v>
      </c>
      <c r="Z27" s="45">
        <v>46758.02</v>
      </c>
      <c r="AA27" s="45">
        <v>96500.69</v>
      </c>
      <c r="AB27" s="45">
        <v>150800.29999999999</v>
      </c>
      <c r="AC27" s="45">
        <v>200690.2</v>
      </c>
      <c r="AD27" s="45">
        <v>176172.5</v>
      </c>
      <c r="AE27" s="45">
        <v>435464.6</v>
      </c>
      <c r="AF27" s="45">
        <v>546310.80000000005</v>
      </c>
      <c r="AG27" s="45">
        <v>808329.3</v>
      </c>
      <c r="AH27" s="45">
        <v>448329.8</v>
      </c>
      <c r="AI27" s="45">
        <v>1002170</v>
      </c>
      <c r="AJ27" s="45">
        <v>1299466</v>
      </c>
      <c r="AK27" s="45">
        <v>1823977</v>
      </c>
      <c r="AL27" s="45">
        <v>1286235</v>
      </c>
      <c r="AM27" s="45">
        <v>2281545</v>
      </c>
      <c r="AN27" s="45">
        <v>3585636</v>
      </c>
      <c r="AO27" s="45">
        <v>4395604</v>
      </c>
      <c r="AP27" s="45">
        <v>1048692</v>
      </c>
      <c r="AQ27" s="45">
        <v>2052608</v>
      </c>
      <c r="AR27" s="46">
        <v>3351458</v>
      </c>
      <c r="AS27" s="46">
        <v>4443921</v>
      </c>
      <c r="AT27" s="46">
        <v>819155</v>
      </c>
      <c r="AU27" s="46">
        <v>1485623</v>
      </c>
      <c r="AV27" s="46">
        <v>2349257</v>
      </c>
      <c r="AW27" s="46">
        <v>3321287</v>
      </c>
      <c r="AX27" s="46">
        <v>45904.13</v>
      </c>
      <c r="AY27" s="46">
        <v>95236.3</v>
      </c>
      <c r="AZ27" s="46">
        <v>182509.4</v>
      </c>
      <c r="BA27" s="46">
        <v>219535.6</v>
      </c>
      <c r="BB27" s="46">
        <v>215685</v>
      </c>
      <c r="BC27" s="46">
        <v>441232.2</v>
      </c>
      <c r="BD27" s="46">
        <v>608763.9</v>
      </c>
      <c r="BE27" s="46">
        <v>906657.5</v>
      </c>
      <c r="BF27" s="46">
        <v>502081.8</v>
      </c>
      <c r="BG27" s="46">
        <v>1017577</v>
      </c>
      <c r="BH27" s="46">
        <v>1670699</v>
      </c>
      <c r="BI27" s="46">
        <v>2255520</v>
      </c>
      <c r="BJ27" s="46">
        <v>1593402</v>
      </c>
      <c r="BK27" s="46">
        <v>2896491</v>
      </c>
      <c r="BL27" s="46">
        <v>4709841</v>
      </c>
      <c r="BM27" s="46">
        <v>6195064</v>
      </c>
      <c r="BN27" s="46">
        <v>1341743</v>
      </c>
      <c r="BO27" s="46">
        <v>2395879</v>
      </c>
      <c r="BP27">
        <v>3834898</v>
      </c>
      <c r="BQ27">
        <v>5543672</v>
      </c>
      <c r="BR27">
        <v>881689.8</v>
      </c>
      <c r="BS27">
        <v>1843162</v>
      </c>
      <c r="BT27">
        <v>3038941</v>
      </c>
      <c r="BU27">
        <v>3847023</v>
      </c>
      <c r="BV27">
        <v>36743.11</v>
      </c>
      <c r="BW27">
        <v>70680.77</v>
      </c>
      <c r="BX27">
        <v>127302.5</v>
      </c>
      <c r="BY27">
        <v>169734.39999999999</v>
      </c>
      <c r="BZ27">
        <v>137945.29999999999</v>
      </c>
      <c r="CA27">
        <v>380108.2</v>
      </c>
      <c r="CB27">
        <v>505200.3</v>
      </c>
      <c r="CC27">
        <v>710561.1</v>
      </c>
      <c r="CD27">
        <v>464641.2</v>
      </c>
      <c r="CE27">
        <v>949997.1</v>
      </c>
      <c r="CF27">
        <v>1360912</v>
      </c>
      <c r="CG27">
        <v>1683603</v>
      </c>
      <c r="CH27">
        <v>1328720</v>
      </c>
      <c r="CI27">
        <v>2515613</v>
      </c>
      <c r="CJ27">
        <v>3765126</v>
      </c>
      <c r="CK27">
        <v>4883309</v>
      </c>
      <c r="CL27">
        <v>1210518</v>
      </c>
      <c r="CM27">
        <v>2363661</v>
      </c>
      <c r="CN27">
        <v>3350499</v>
      </c>
      <c r="CO27">
        <v>4713557</v>
      </c>
      <c r="CP27">
        <v>919394.4</v>
      </c>
      <c r="CQ27">
        <v>1671089</v>
      </c>
      <c r="CR27">
        <v>2460858</v>
      </c>
      <c r="CS27">
        <v>3320670</v>
      </c>
      <c r="CT27">
        <v>165335779.10999998</v>
      </c>
    </row>
    <row r="28" spans="1:100" x14ac:dyDescent="0.25">
      <c r="A28">
        <v>5</v>
      </c>
      <c r="B28">
        <v>107452.3</v>
      </c>
      <c r="C28">
        <v>188281.4</v>
      </c>
      <c r="D28">
        <v>314237.09999999998</v>
      </c>
      <c r="E28">
        <v>478932.1</v>
      </c>
      <c r="F28">
        <v>339761.1</v>
      </c>
      <c r="G28">
        <v>827771</v>
      </c>
      <c r="H28">
        <v>1264281</v>
      </c>
      <c r="I28">
        <v>1835746</v>
      </c>
      <c r="J28">
        <v>958941.2</v>
      </c>
      <c r="K28">
        <v>1998520</v>
      </c>
      <c r="L28">
        <v>3079300</v>
      </c>
      <c r="M28">
        <v>4217597</v>
      </c>
      <c r="N28">
        <v>2768590</v>
      </c>
      <c r="O28">
        <v>5839306</v>
      </c>
      <c r="P28">
        <v>9392506</v>
      </c>
      <c r="Q28">
        <v>12200000</v>
      </c>
      <c r="R28">
        <v>2679076</v>
      </c>
      <c r="S28">
        <v>5880619</v>
      </c>
      <c r="T28" s="45">
        <v>9669275</v>
      </c>
      <c r="U28" s="45">
        <v>10800000</v>
      </c>
      <c r="V28" s="45">
        <v>2085788</v>
      </c>
      <c r="W28" s="45">
        <v>5145495</v>
      </c>
      <c r="X28" s="45">
        <v>6755250</v>
      </c>
      <c r="Y28" s="45">
        <v>8884837</v>
      </c>
      <c r="Z28" s="45">
        <v>114466.7</v>
      </c>
      <c r="AA28" s="45">
        <v>220240.8</v>
      </c>
      <c r="AB28" s="45">
        <v>335827.4</v>
      </c>
      <c r="AC28" s="45">
        <v>472655.6</v>
      </c>
      <c r="AD28" s="45">
        <v>444094</v>
      </c>
      <c r="AE28" s="45">
        <v>1014330</v>
      </c>
      <c r="AF28" s="45">
        <v>1245864</v>
      </c>
      <c r="AG28" s="45">
        <v>1934609</v>
      </c>
      <c r="AH28" s="45">
        <v>1056107</v>
      </c>
      <c r="AI28" s="45">
        <v>2380565</v>
      </c>
      <c r="AJ28" s="45">
        <v>2995714</v>
      </c>
      <c r="AK28" s="45">
        <v>4500519</v>
      </c>
      <c r="AL28" s="45">
        <v>2900068</v>
      </c>
      <c r="AM28" s="45">
        <v>5377778</v>
      </c>
      <c r="AN28" s="45">
        <v>8424683</v>
      </c>
      <c r="AO28" s="45">
        <v>10800000</v>
      </c>
      <c r="AP28" s="45">
        <v>2468992</v>
      </c>
      <c r="AQ28" s="45">
        <v>5017107</v>
      </c>
      <c r="AR28" s="46">
        <v>8043106</v>
      </c>
      <c r="AS28" s="46">
        <v>10700000</v>
      </c>
      <c r="AT28" s="46">
        <v>1942600</v>
      </c>
      <c r="AU28" s="46">
        <v>3695873</v>
      </c>
      <c r="AV28" s="46">
        <v>5888427</v>
      </c>
      <c r="AW28" s="46">
        <v>8130938</v>
      </c>
      <c r="AX28" s="46">
        <v>116428</v>
      </c>
      <c r="AY28" s="46">
        <v>242469.4</v>
      </c>
      <c r="AZ28" s="46">
        <v>392734.1</v>
      </c>
      <c r="BA28" s="46">
        <v>477113.9</v>
      </c>
      <c r="BB28" s="46">
        <v>462832.2</v>
      </c>
      <c r="BC28" s="46">
        <v>998144.2</v>
      </c>
      <c r="BD28" s="46">
        <v>1360189</v>
      </c>
      <c r="BE28" s="46">
        <v>1922109</v>
      </c>
      <c r="BF28" s="46">
        <v>1106567</v>
      </c>
      <c r="BG28" s="46">
        <v>2340118</v>
      </c>
      <c r="BH28" s="46">
        <v>3723638</v>
      </c>
      <c r="BI28" s="46">
        <v>4846588</v>
      </c>
      <c r="BJ28" s="46">
        <v>3483070</v>
      </c>
      <c r="BK28" s="46">
        <v>6585284</v>
      </c>
      <c r="BL28" s="46">
        <v>10700000</v>
      </c>
      <c r="BM28" s="46">
        <v>13900000</v>
      </c>
      <c r="BN28" s="46">
        <v>3074137</v>
      </c>
      <c r="BO28" s="46">
        <v>5516675</v>
      </c>
      <c r="BP28">
        <v>8824249</v>
      </c>
      <c r="BQ28">
        <v>12600000</v>
      </c>
      <c r="BR28">
        <v>2086773</v>
      </c>
      <c r="BS28">
        <v>4248316</v>
      </c>
      <c r="BT28">
        <v>6971034</v>
      </c>
      <c r="BU28">
        <v>8790076</v>
      </c>
      <c r="BV28">
        <v>85055.49</v>
      </c>
      <c r="BW28">
        <v>170015.7</v>
      </c>
      <c r="BX28">
        <v>291430.5</v>
      </c>
      <c r="BY28">
        <v>364929.5</v>
      </c>
      <c r="BZ28">
        <v>328132.09999999998</v>
      </c>
      <c r="CA28">
        <v>839323.9</v>
      </c>
      <c r="CB28">
        <v>1143831</v>
      </c>
      <c r="CC28">
        <v>1640176</v>
      </c>
      <c r="CD28">
        <v>1008470</v>
      </c>
      <c r="CE28">
        <v>2111590</v>
      </c>
      <c r="CF28">
        <v>3165981</v>
      </c>
      <c r="CG28">
        <v>3909803</v>
      </c>
      <c r="CH28">
        <v>3021491</v>
      </c>
      <c r="CI28">
        <v>5809717</v>
      </c>
      <c r="CJ28">
        <v>8989401</v>
      </c>
      <c r="CK28">
        <v>11000000</v>
      </c>
      <c r="CL28">
        <v>2845321</v>
      </c>
      <c r="CM28">
        <v>5614215</v>
      </c>
      <c r="CN28">
        <v>8170279</v>
      </c>
      <c r="CO28">
        <v>10900000</v>
      </c>
      <c r="CP28">
        <v>2086058</v>
      </c>
      <c r="CQ28">
        <v>4129328</v>
      </c>
      <c r="CR28">
        <v>6064329</v>
      </c>
      <c r="CS28">
        <v>7988512</v>
      </c>
      <c r="CT28">
        <v>384262060.69</v>
      </c>
    </row>
    <row r="30" spans="1:100" x14ac:dyDescent="0.25">
      <c r="B30">
        <f>ABS(B17)/B11</f>
        <v>1.0683657888122275E-3</v>
      </c>
      <c r="C30">
        <f t="shared" ref="C30:BN34" si="34">ABS(C17)/C11</f>
        <v>1.4715464599203234E-3</v>
      </c>
      <c r="D30">
        <f t="shared" si="34"/>
        <v>3.2504523097585231E-3</v>
      </c>
      <c r="E30">
        <f t="shared" si="34"/>
        <v>2.5342423062742212E-3</v>
      </c>
      <c r="F30">
        <f t="shared" si="34"/>
        <v>2.5885560508098621E-3</v>
      </c>
      <c r="G30">
        <f t="shared" si="34"/>
        <v>5.1287625642808719E-2</v>
      </c>
      <c r="H30">
        <f t="shared" si="34"/>
        <v>1.9590545218696933E-3</v>
      </c>
      <c r="I30">
        <f t="shared" si="34"/>
        <v>2.4167072881979283E-2</v>
      </c>
      <c r="J30">
        <f t="shared" si="34"/>
        <v>1.1349977849612596E-3</v>
      </c>
      <c r="K30">
        <f t="shared" si="34"/>
        <v>1.7694388989045174E-2</v>
      </c>
      <c r="L30">
        <f t="shared" si="34"/>
        <v>2.5842303100350171E-3</v>
      </c>
      <c r="M30">
        <f t="shared" si="34"/>
        <v>4.1069775728166851E-3</v>
      </c>
      <c r="N30">
        <f t="shared" si="34"/>
        <v>1.3403830633872148E-2</v>
      </c>
      <c r="O30">
        <f t="shared" si="34"/>
        <v>3.6798066359020136E-3</v>
      </c>
      <c r="P30">
        <f t="shared" si="34"/>
        <v>1.3171697134762548E-2</v>
      </c>
      <c r="Q30">
        <f t="shared" si="34"/>
        <v>6.4313208707495028E-3</v>
      </c>
      <c r="R30">
        <f t="shared" si="34"/>
        <v>1.2650345585497137E-2</v>
      </c>
      <c r="S30">
        <f t="shared" si="34"/>
        <v>4.024492398161739E-3</v>
      </c>
      <c r="T30">
        <f t="shared" si="34"/>
        <v>1.3403107530691382E-2</v>
      </c>
      <c r="U30">
        <f t="shared" si="34"/>
        <v>1.0340055666156518E-2</v>
      </c>
      <c r="V30">
        <f t="shared" si="34"/>
        <v>8.8215454742955612E-4</v>
      </c>
      <c r="W30">
        <f t="shared" si="34"/>
        <v>7.3266853339150817E-3</v>
      </c>
      <c r="X30">
        <f t="shared" si="34"/>
        <v>1.0853204130800563E-2</v>
      </c>
      <c r="Y30">
        <f t="shared" si="34"/>
        <v>1.1975880783847875E-2</v>
      </c>
      <c r="Z30" s="45">
        <f t="shared" si="34"/>
        <v>3.9291597912741806E-5</v>
      </c>
      <c r="AA30" s="45">
        <f t="shared" si="34"/>
        <v>2.075026925719516E-3</v>
      </c>
      <c r="AB30" s="45">
        <f t="shared" si="34"/>
        <v>2.6029451526840687E-3</v>
      </c>
      <c r="AC30" s="45">
        <f t="shared" si="34"/>
        <v>1.0703250097395917E-3</v>
      </c>
      <c r="AD30" s="45">
        <f t="shared" si="34"/>
        <v>1.4691811903829214E-3</v>
      </c>
      <c r="AE30" s="45">
        <f t="shared" si="34"/>
        <v>5.7481283061186733E-4</v>
      </c>
      <c r="AF30" s="45">
        <f t="shared" si="34"/>
        <v>1.5123482292630063E-3</v>
      </c>
      <c r="AG30" s="45">
        <f t="shared" si="34"/>
        <v>1.054091889570765E-3</v>
      </c>
      <c r="AH30" s="45">
        <f t="shared" si="34"/>
        <v>1.6000144777966745E-3</v>
      </c>
      <c r="AI30" s="45">
        <f t="shared" si="34"/>
        <v>1.3367275596883098E-3</v>
      </c>
      <c r="AJ30" s="45">
        <f t="shared" si="34"/>
        <v>1.0511589156235262E-3</v>
      </c>
      <c r="AK30" s="45">
        <f t="shared" si="34"/>
        <v>1.2676677508334875E-3</v>
      </c>
      <c r="AL30" s="45">
        <f t="shared" si="34"/>
        <v>9.9697798778283276E-4</v>
      </c>
      <c r="AM30" s="45">
        <f t="shared" si="34"/>
        <v>1.0801945198750953E-3</v>
      </c>
      <c r="AN30" s="45">
        <f t="shared" si="34"/>
        <v>1.4273857707297669E-3</v>
      </c>
      <c r="AO30" s="45">
        <f t="shared" si="34"/>
        <v>2.025476993865826E-3</v>
      </c>
      <c r="AP30" s="45">
        <f t="shared" si="34"/>
        <v>1.4076942915700681E-3</v>
      </c>
      <c r="AQ30" s="45">
        <f t="shared" si="34"/>
        <v>1.5021241707096993E-3</v>
      </c>
      <c r="AR30" s="45">
        <f t="shared" si="34"/>
        <v>8.4336536094633879E-4</v>
      </c>
      <c r="AS30" s="45">
        <f t="shared" si="34"/>
        <v>1.5434874028652419E-3</v>
      </c>
      <c r="AT30" s="45">
        <f t="shared" si="34"/>
        <v>1.2262149840315301E-3</v>
      </c>
      <c r="AU30" s="45">
        <f t="shared" si="34"/>
        <v>5.5481542667077896E-4</v>
      </c>
      <c r="AV30" s="45">
        <f t="shared" si="34"/>
        <v>1.1314120714368764E-3</v>
      </c>
      <c r="AW30" s="45">
        <f t="shared" si="34"/>
        <v>9.095176827477213E-4</v>
      </c>
      <c r="AX30" s="46">
        <f t="shared" si="34"/>
        <v>8.5735064173886766E-4</v>
      </c>
      <c r="AY30" s="46">
        <f t="shared" si="34"/>
        <v>1.3199070260039452E-3</v>
      </c>
      <c r="AZ30" s="46">
        <f t="shared" si="34"/>
        <v>1.9262966148986642E-3</v>
      </c>
      <c r="BA30" s="46">
        <f t="shared" si="34"/>
        <v>2.5082382031238071E-3</v>
      </c>
      <c r="BB30" s="46">
        <f t="shared" si="34"/>
        <v>1.7940319786998221E-3</v>
      </c>
      <c r="BC30" s="46">
        <f t="shared" si="34"/>
        <v>2.3085786132441238E-3</v>
      </c>
      <c r="BD30" s="46">
        <f t="shared" si="34"/>
        <v>1.4373579254435447E-3</v>
      </c>
      <c r="BE30" s="46">
        <f t="shared" si="34"/>
        <v>2.3762211839365097E-3</v>
      </c>
      <c r="BF30" s="46">
        <f t="shared" si="34"/>
        <v>2.5688402034127551E-3</v>
      </c>
      <c r="BG30" s="46">
        <f t="shared" si="34"/>
        <v>1.9707501156560137E-3</v>
      </c>
      <c r="BH30" s="46">
        <f t="shared" si="34"/>
        <v>1.8486722150821032E-3</v>
      </c>
      <c r="BI30" s="46">
        <f t="shared" si="34"/>
        <v>2.3118877916142766E-3</v>
      </c>
      <c r="BJ30" s="46">
        <f t="shared" si="34"/>
        <v>2.1865210301694501E-3</v>
      </c>
      <c r="BK30" s="46">
        <f t="shared" si="34"/>
        <v>1.905114516494865E-3</v>
      </c>
      <c r="BL30" s="46">
        <f t="shared" si="34"/>
        <v>2.1810231356425547E-3</v>
      </c>
      <c r="BM30" s="46">
        <f t="shared" si="34"/>
        <v>2.152157860075255E-3</v>
      </c>
      <c r="BN30" s="46">
        <f t="shared" si="34"/>
        <v>1.7958990577817862E-3</v>
      </c>
      <c r="BO30" s="46">
        <f t="shared" ref="BO30:CS34" si="35">ABS(BO17)/BO11</f>
        <v>1.7296071723465229E-3</v>
      </c>
      <c r="BP30" s="46">
        <f t="shared" si="35"/>
        <v>1.8979504209510145E-3</v>
      </c>
      <c r="BQ30" s="46">
        <f t="shared" si="35"/>
        <v>1.9651277892608655E-3</v>
      </c>
      <c r="BR30" s="46">
        <f t="shared" si="35"/>
        <v>1.7736977203146494E-3</v>
      </c>
      <c r="BS30" s="46">
        <f t="shared" si="35"/>
        <v>1.6774855967579641E-3</v>
      </c>
      <c r="BT30" s="46">
        <f t="shared" si="35"/>
        <v>1.4187532500407446E-3</v>
      </c>
      <c r="BU30" s="46">
        <f t="shared" si="35"/>
        <v>1.3559491500883933E-3</v>
      </c>
      <c r="BV30">
        <f t="shared" si="35"/>
        <v>2.3861695217980306E-3</v>
      </c>
      <c r="BW30">
        <f t="shared" si="35"/>
        <v>1.7818555493359313E-3</v>
      </c>
      <c r="BX30">
        <f t="shared" si="35"/>
        <v>2.6044150707695292E-3</v>
      </c>
      <c r="BY30">
        <f t="shared" si="35"/>
        <v>2.0715287884632934E-3</v>
      </c>
      <c r="BZ30">
        <f t="shared" si="35"/>
        <v>1.7776524804544495E-3</v>
      </c>
      <c r="CA30">
        <f t="shared" si="35"/>
        <v>2.0858334357442432E-3</v>
      </c>
      <c r="CB30">
        <f t="shared" si="35"/>
        <v>1.8420346605497334E-3</v>
      </c>
      <c r="CC30">
        <f t="shared" si="35"/>
        <v>1.7135799734292675E-3</v>
      </c>
      <c r="CD30">
        <f t="shared" si="35"/>
        <v>1.6859076511174962E-3</v>
      </c>
      <c r="CE30">
        <f t="shared" si="35"/>
        <v>1.8633869661249661E-3</v>
      </c>
      <c r="CF30">
        <f t="shared" si="35"/>
        <v>1.7142418520542072E-3</v>
      </c>
      <c r="CG30">
        <f t="shared" si="35"/>
        <v>1.4225252962219938E-3</v>
      </c>
      <c r="CH30">
        <f t="shared" si="35"/>
        <v>1.733579592559495E-3</v>
      </c>
      <c r="CI30">
        <f t="shared" si="35"/>
        <v>2.0520565637622344E-3</v>
      </c>
      <c r="CJ30">
        <f t="shared" si="35"/>
        <v>1.3300198360307984E-3</v>
      </c>
      <c r="CK30">
        <f t="shared" si="35"/>
        <v>5.2629178401392349E-3</v>
      </c>
      <c r="CL30">
        <f t="shared" si="35"/>
        <v>1.9808713132348646E-3</v>
      </c>
      <c r="CM30">
        <f t="shared" si="35"/>
        <v>1.4459886137186051E-3</v>
      </c>
      <c r="CN30">
        <f t="shared" si="35"/>
        <v>1.6663983921039027E-3</v>
      </c>
      <c r="CO30">
        <f t="shared" si="35"/>
        <v>2.3087317589274301E-3</v>
      </c>
      <c r="CP30">
        <f t="shared" si="35"/>
        <v>1.9707649643089199E-3</v>
      </c>
      <c r="CQ30">
        <f t="shared" si="35"/>
        <v>1.2119830004163382E-3</v>
      </c>
      <c r="CR30">
        <f t="shared" si="35"/>
        <v>1.4071647623927453E-3</v>
      </c>
      <c r="CS30">
        <f t="shared" si="35"/>
        <v>5.5698920771739225E-3</v>
      </c>
    </row>
    <row r="31" spans="1:100" x14ac:dyDescent="0.25">
      <c r="B31">
        <f t="shared" ref="B31:Q34" si="36">ABS(B18)/B12</f>
        <v>1.5812866500058307E-3</v>
      </c>
      <c r="C31">
        <f t="shared" si="36"/>
        <v>1.5315279324153162E-3</v>
      </c>
      <c r="D31">
        <f t="shared" si="36"/>
        <v>2.4502511327013487E-3</v>
      </c>
      <c r="E31">
        <f t="shared" si="36"/>
        <v>2.4328064441862815E-3</v>
      </c>
      <c r="F31">
        <f t="shared" si="36"/>
        <v>2.6450539105188791E-3</v>
      </c>
      <c r="G31">
        <f t="shared" si="36"/>
        <v>5.1665985017516222E-2</v>
      </c>
      <c r="H31">
        <f t="shared" si="36"/>
        <v>1.9987679913458672E-3</v>
      </c>
      <c r="I31">
        <f t="shared" si="36"/>
        <v>2.5405327148540355E-2</v>
      </c>
      <c r="J31">
        <f t="shared" si="36"/>
        <v>1.1642344268746124E-3</v>
      </c>
      <c r="K31">
        <f t="shared" si="36"/>
        <v>1.766223295977578E-2</v>
      </c>
      <c r="L31">
        <f t="shared" si="36"/>
        <v>2.5897552220017911E-3</v>
      </c>
      <c r="M31">
        <f t="shared" si="36"/>
        <v>8.4679358596138621E-3</v>
      </c>
      <c r="N31">
        <f t="shared" si="36"/>
        <v>1.34010857995007E-2</v>
      </c>
      <c r="O31">
        <f t="shared" si="36"/>
        <v>3.6769147814617775E-3</v>
      </c>
      <c r="P31">
        <f t="shared" si="36"/>
        <v>1.3166317837435212E-2</v>
      </c>
      <c r="Q31">
        <f t="shared" si="36"/>
        <v>6.430083139003881E-3</v>
      </c>
      <c r="R31">
        <f t="shared" si="34"/>
        <v>1.2644707165018518E-2</v>
      </c>
      <c r="S31">
        <f t="shared" si="34"/>
        <v>4.0181290245921162E-3</v>
      </c>
      <c r="T31">
        <f t="shared" si="34"/>
        <v>1.3397424178481167E-2</v>
      </c>
      <c r="U31">
        <f t="shared" si="34"/>
        <v>1.0575681280931134E-2</v>
      </c>
      <c r="V31">
        <f t="shared" si="34"/>
        <v>8.8651229075574663E-4</v>
      </c>
      <c r="W31">
        <f t="shared" si="34"/>
        <v>7.0179944370635941E-3</v>
      </c>
      <c r="X31">
        <f t="shared" si="34"/>
        <v>1.0476025060147094E-2</v>
      </c>
      <c r="Y31">
        <f t="shared" si="34"/>
        <v>1.2481460936768883E-2</v>
      </c>
      <c r="Z31" s="45">
        <f t="shared" si="34"/>
        <v>1.6195859001465042E-3</v>
      </c>
      <c r="AA31" s="45">
        <f t="shared" si="34"/>
        <v>1.5676638811579823E-3</v>
      </c>
      <c r="AB31" s="45">
        <f t="shared" si="34"/>
        <v>1.9403410183276119E-3</v>
      </c>
      <c r="AC31" s="45">
        <f t="shared" si="34"/>
        <v>1.6287642397933399E-3</v>
      </c>
      <c r="AD31" s="45">
        <f t="shared" si="34"/>
        <v>1.4815360789536165E-3</v>
      </c>
      <c r="AE31" s="45">
        <f t="shared" si="34"/>
        <v>1.2309796578296708E-3</v>
      </c>
      <c r="AF31" s="45">
        <f t="shared" si="34"/>
        <v>1.5102821474592494E-3</v>
      </c>
      <c r="AG31" s="45">
        <f t="shared" si="34"/>
        <v>8.0132435778558378E-4</v>
      </c>
      <c r="AH31" s="45">
        <f t="shared" si="34"/>
        <v>1.4806891381218574E-3</v>
      </c>
      <c r="AI31" s="45">
        <f t="shared" si="34"/>
        <v>1.6087408983840022E-3</v>
      </c>
      <c r="AJ31" s="45">
        <f t="shared" si="34"/>
        <v>1.5833155557119262E-3</v>
      </c>
      <c r="AK31" s="45">
        <f t="shared" si="34"/>
        <v>1.5659160278660761E-3</v>
      </c>
      <c r="AL31" s="45">
        <f t="shared" si="34"/>
        <v>1.6508531978757614E-3</v>
      </c>
      <c r="AM31" s="45">
        <f t="shared" si="34"/>
        <v>1.8243713569359476E-3</v>
      </c>
      <c r="AN31" s="45">
        <f t="shared" si="34"/>
        <v>1.7859867953159457E-3</v>
      </c>
      <c r="AO31" s="45">
        <f t="shared" si="34"/>
        <v>1.4991926109220533E-3</v>
      </c>
      <c r="AP31" s="45">
        <f t="shared" si="34"/>
        <v>1.6959570688976394E-3</v>
      </c>
      <c r="AQ31" s="45">
        <f t="shared" si="34"/>
        <v>1.2350115620740957E-3</v>
      </c>
      <c r="AR31" s="45">
        <f t="shared" si="34"/>
        <v>1.5763124891176924E-3</v>
      </c>
      <c r="AS31" s="45">
        <f t="shared" si="34"/>
        <v>1.4776592026436155E-3</v>
      </c>
      <c r="AT31" s="45">
        <f t="shared" si="34"/>
        <v>1.7494634645996425E-3</v>
      </c>
      <c r="AU31" s="45">
        <f t="shared" si="34"/>
        <v>1.9905125259642191E-3</v>
      </c>
      <c r="AV31" s="45">
        <f t="shared" si="34"/>
        <v>1.2588576994526702E-3</v>
      </c>
      <c r="AW31" s="45">
        <f t="shared" si="34"/>
        <v>1.0985248845220626E-3</v>
      </c>
      <c r="AX31" s="46">
        <f t="shared" si="34"/>
        <v>9.3138047168291039E-4</v>
      </c>
      <c r="AY31" s="46">
        <f t="shared" si="34"/>
        <v>1.5743414064366009E-3</v>
      </c>
      <c r="AZ31" s="46">
        <f t="shared" si="34"/>
        <v>1.955690144900876E-3</v>
      </c>
      <c r="BA31" s="46">
        <f t="shared" si="34"/>
        <v>2.658577150910198E-3</v>
      </c>
      <c r="BB31" s="46">
        <f t="shared" si="34"/>
        <v>1.8965318500242258E-3</v>
      </c>
      <c r="BC31" s="46">
        <f t="shared" si="34"/>
        <v>2.3181194335776534E-3</v>
      </c>
      <c r="BD31" s="46">
        <f t="shared" si="34"/>
        <v>1.4576724051597967E-3</v>
      </c>
      <c r="BE31" s="46">
        <f t="shared" si="34"/>
        <v>2.3931823531580972E-3</v>
      </c>
      <c r="BF31" s="46">
        <f t="shared" si="34"/>
        <v>2.560523218450109E-3</v>
      </c>
      <c r="BG31" s="46">
        <f t="shared" si="34"/>
        <v>1.9755826397292188E-3</v>
      </c>
      <c r="BH31" s="46">
        <f t="shared" si="34"/>
        <v>1.86276428390597E-3</v>
      </c>
      <c r="BI31" s="46">
        <f t="shared" si="34"/>
        <v>2.3204639256760645E-3</v>
      </c>
      <c r="BJ31" s="46">
        <f t="shared" si="34"/>
        <v>2.1870036482708323E-3</v>
      </c>
      <c r="BK31" s="46">
        <f t="shared" si="34"/>
        <v>1.9063252591812218E-3</v>
      </c>
      <c r="BL31" s="46">
        <f t="shared" si="34"/>
        <v>2.1949571035342749E-3</v>
      </c>
      <c r="BM31" s="46">
        <f t="shared" si="34"/>
        <v>2.1920063973344234E-3</v>
      </c>
      <c r="BN31" s="46">
        <f t="shared" si="34"/>
        <v>1.7961035199326211E-3</v>
      </c>
      <c r="BO31" s="46">
        <f t="shared" si="35"/>
        <v>1.7292129862001512E-3</v>
      </c>
      <c r="BP31" s="46">
        <f t="shared" si="35"/>
        <v>1.8980010428403127E-3</v>
      </c>
      <c r="BQ31" s="46">
        <f t="shared" si="35"/>
        <v>1.9713647269044526E-3</v>
      </c>
      <c r="BR31" s="46">
        <f t="shared" si="35"/>
        <v>1.7722541040807991E-3</v>
      </c>
      <c r="BS31" s="46">
        <f t="shared" si="35"/>
        <v>1.6787657401189893E-3</v>
      </c>
      <c r="BT31" s="46">
        <f t="shared" si="35"/>
        <v>1.5022707535636748E-3</v>
      </c>
      <c r="BU31" s="46">
        <f t="shared" si="35"/>
        <v>1.3552201343301573E-3</v>
      </c>
      <c r="BV31">
        <f t="shared" si="35"/>
        <v>2.4930333224507891E-3</v>
      </c>
      <c r="BW31">
        <f t="shared" si="35"/>
        <v>1.8497116993228795E-3</v>
      </c>
      <c r="BX31">
        <f t="shared" si="35"/>
        <v>2.115936481089137E-3</v>
      </c>
      <c r="BY31">
        <f t="shared" si="35"/>
        <v>2.0805709929599754E-3</v>
      </c>
      <c r="BZ31">
        <f t="shared" si="35"/>
        <v>1.7951801300059064E-3</v>
      </c>
      <c r="CA31">
        <f t="shared" si="35"/>
        <v>1.6835649986364923E-3</v>
      </c>
      <c r="CB31">
        <f t="shared" si="35"/>
        <v>1.8807360555142707E-3</v>
      </c>
      <c r="CC31">
        <f t="shared" si="35"/>
        <v>1.7111702873494417E-3</v>
      </c>
      <c r="CD31">
        <f t="shared" si="35"/>
        <v>1.6957584212490364E-3</v>
      </c>
      <c r="CE31">
        <f t="shared" si="35"/>
        <v>1.867174841543334E-3</v>
      </c>
      <c r="CF31">
        <f t="shared" si="35"/>
        <v>1.7180085135775989E-3</v>
      </c>
      <c r="CG31">
        <f t="shared" si="35"/>
        <v>1.6343763154242307E-3</v>
      </c>
      <c r="CH31">
        <f t="shared" si="35"/>
        <v>1.735369803160557E-3</v>
      </c>
      <c r="CI31">
        <f t="shared" si="35"/>
        <v>2.0534193645616971E-3</v>
      </c>
      <c r="CJ31">
        <f t="shared" si="35"/>
        <v>1.7400524739010336E-3</v>
      </c>
      <c r="CK31">
        <f t="shared" si="35"/>
        <v>4.7355692227853191E-3</v>
      </c>
      <c r="CL31">
        <f t="shared" si="35"/>
        <v>1.9900170803443936E-3</v>
      </c>
      <c r="CM31">
        <f t="shared" si="35"/>
        <v>1.4585258205531103E-3</v>
      </c>
      <c r="CN31">
        <f t="shared" si="35"/>
        <v>1.67445730158717E-3</v>
      </c>
      <c r="CO31">
        <f t="shared" si="35"/>
        <v>2.0045796589120797E-3</v>
      </c>
      <c r="CP31">
        <f t="shared" si="35"/>
        <v>1.9770741010055382E-3</v>
      </c>
      <c r="CQ31">
        <f t="shared" si="35"/>
        <v>1.2170615288016368E-3</v>
      </c>
      <c r="CR31">
        <f t="shared" si="35"/>
        <v>1.4054820077065513E-3</v>
      </c>
      <c r="CS31">
        <f t="shared" si="35"/>
        <v>6.0693506922955666E-3</v>
      </c>
    </row>
    <row r="32" spans="1:100" x14ac:dyDescent="0.25">
      <c r="B32">
        <f t="shared" si="36"/>
        <v>9.1306917683953777E-4</v>
      </c>
      <c r="C32">
        <f t="shared" si="36"/>
        <v>3.3747172675959456E-3</v>
      </c>
      <c r="D32">
        <f t="shared" si="36"/>
        <v>3.2131776379779528E-3</v>
      </c>
      <c r="E32">
        <f t="shared" si="36"/>
        <v>2.3370998068928581E-3</v>
      </c>
      <c r="F32">
        <f t="shared" si="36"/>
        <v>2.4414214440083223E-3</v>
      </c>
      <c r="G32">
        <f t="shared" si="36"/>
        <v>5.1371203940850506E-2</v>
      </c>
      <c r="H32">
        <f t="shared" si="36"/>
        <v>2.1606922109132279E-3</v>
      </c>
      <c r="I32">
        <f t="shared" si="36"/>
        <v>2.4178696437922576E-2</v>
      </c>
      <c r="J32">
        <f t="shared" si="36"/>
        <v>1.1156171687555718E-3</v>
      </c>
      <c r="K32">
        <f t="shared" si="36"/>
        <v>1.7706708970904018E-2</v>
      </c>
      <c r="L32">
        <f t="shared" si="36"/>
        <v>2.5342084115901405E-3</v>
      </c>
      <c r="M32">
        <f t="shared" si="36"/>
        <v>4.1134578341396966E-3</v>
      </c>
      <c r="N32">
        <f t="shared" si="36"/>
        <v>1.3408050541255788E-2</v>
      </c>
      <c r="O32">
        <f t="shared" si="36"/>
        <v>3.6908223276822267E-3</v>
      </c>
      <c r="P32">
        <f t="shared" si="36"/>
        <v>1.3197244479481779E-2</v>
      </c>
      <c r="Q32">
        <f t="shared" si="36"/>
        <v>6.3584942154426534E-3</v>
      </c>
      <c r="R32">
        <f t="shared" si="34"/>
        <v>1.2654335190986875E-2</v>
      </c>
      <c r="S32">
        <f t="shared" si="34"/>
        <v>4.0390411618283426E-3</v>
      </c>
      <c r="T32">
        <f t="shared" si="34"/>
        <v>1.0130057630809753E-2</v>
      </c>
      <c r="U32">
        <f t="shared" si="34"/>
        <v>1.0352393733478276E-2</v>
      </c>
      <c r="V32">
        <f t="shared" si="34"/>
        <v>8.8008558664850274E-4</v>
      </c>
      <c r="W32">
        <f t="shared" si="34"/>
        <v>7.6789300762534849E-3</v>
      </c>
      <c r="X32">
        <f t="shared" si="34"/>
        <v>1.0867276180126216E-2</v>
      </c>
      <c r="Y32">
        <f t="shared" si="34"/>
        <v>1.1982060211068403E-2</v>
      </c>
      <c r="Z32" s="45">
        <f t="shared" si="34"/>
        <v>3.516961449273672E-3</v>
      </c>
      <c r="AA32" s="45">
        <f t="shared" si="34"/>
        <v>2.1046644404067081E-3</v>
      </c>
      <c r="AB32" s="45">
        <f t="shared" si="34"/>
        <v>6.8295641338318876E-4</v>
      </c>
      <c r="AC32" s="45">
        <f t="shared" si="34"/>
        <v>1.0253382666560993E-3</v>
      </c>
      <c r="AD32" s="45">
        <f t="shared" si="34"/>
        <v>4.6620522220482472E-5</v>
      </c>
      <c r="AE32" s="45">
        <f t="shared" si="34"/>
        <v>3.3232871873999429E-4</v>
      </c>
      <c r="AF32" s="45">
        <f t="shared" si="34"/>
        <v>1.8105961213639727E-3</v>
      </c>
      <c r="AG32" s="45">
        <f t="shared" si="34"/>
        <v>1.0468847147171955E-3</v>
      </c>
      <c r="AH32" s="45">
        <f t="shared" si="34"/>
        <v>1.5334688353668211E-3</v>
      </c>
      <c r="AI32" s="45">
        <f t="shared" si="34"/>
        <v>1.2860563604207703E-3</v>
      </c>
      <c r="AJ32" s="45">
        <f t="shared" si="34"/>
        <v>1.0264994698025304E-3</v>
      </c>
      <c r="AK32" s="45">
        <f t="shared" si="34"/>
        <v>1.1661089988425275E-3</v>
      </c>
      <c r="AL32" s="45">
        <f t="shared" si="34"/>
        <v>9.9627055681258828E-4</v>
      </c>
      <c r="AM32" s="45">
        <f t="shared" si="34"/>
        <v>1.0773967915181011E-3</v>
      </c>
      <c r="AN32" s="45">
        <f t="shared" si="34"/>
        <v>1.4205305502066072E-3</v>
      </c>
      <c r="AO32" s="45">
        <f t="shared" si="34"/>
        <v>2.0253193658145755E-3</v>
      </c>
      <c r="AP32" s="45">
        <f t="shared" si="34"/>
        <v>1.3925391776579078E-3</v>
      </c>
      <c r="AQ32" s="45">
        <f t="shared" si="34"/>
        <v>1.4976384844634558E-3</v>
      </c>
      <c r="AR32" s="45">
        <f t="shared" si="34"/>
        <v>8.4168224536949497E-4</v>
      </c>
      <c r="AS32" s="45">
        <f t="shared" si="34"/>
        <v>1.5378936094182652E-3</v>
      </c>
      <c r="AT32" s="45">
        <f t="shared" si="34"/>
        <v>1.1679360738916218E-3</v>
      </c>
      <c r="AU32" s="45">
        <f t="shared" si="34"/>
        <v>5.4277231771946832E-4</v>
      </c>
      <c r="AV32" s="45">
        <f t="shared" si="34"/>
        <v>1.1252893404153587E-3</v>
      </c>
      <c r="AW32" s="45">
        <f t="shared" si="34"/>
        <v>7.3124642389142788E-4</v>
      </c>
      <c r="AX32" s="46">
        <f t="shared" si="34"/>
        <v>8.3787970278092973E-4</v>
      </c>
      <c r="AY32" s="46">
        <f t="shared" si="34"/>
        <v>1.3075979883540349E-3</v>
      </c>
      <c r="AZ32" s="46">
        <f t="shared" si="34"/>
        <v>1.9221671984419172E-3</v>
      </c>
      <c r="BA32" s="46">
        <f t="shared" si="34"/>
        <v>2.5015204431183442E-3</v>
      </c>
      <c r="BB32" s="46">
        <f t="shared" si="34"/>
        <v>1.7758481972061806E-3</v>
      </c>
      <c r="BC32" s="46">
        <f t="shared" si="34"/>
        <v>2.8917773014668869E-3</v>
      </c>
      <c r="BD32" s="46">
        <f t="shared" si="34"/>
        <v>1.422700693968545E-3</v>
      </c>
      <c r="BE32" s="46">
        <f t="shared" si="34"/>
        <v>2.3750833727279328E-3</v>
      </c>
      <c r="BF32" s="46">
        <f t="shared" si="34"/>
        <v>2.5471072109379874E-3</v>
      </c>
      <c r="BG32" s="46">
        <f t="shared" si="34"/>
        <v>1.8594632966567597E-3</v>
      </c>
      <c r="BH32" s="46">
        <f t="shared" si="34"/>
        <v>1.5406227631541822E-3</v>
      </c>
      <c r="BI32" s="46">
        <f t="shared" si="34"/>
        <v>1.9070851838716744E-3</v>
      </c>
      <c r="BJ32" s="46">
        <f t="shared" si="34"/>
        <v>2.182382347382013E-3</v>
      </c>
      <c r="BK32" s="46">
        <f t="shared" si="34"/>
        <v>1.8998684967703383E-3</v>
      </c>
      <c r="BL32" s="46">
        <f t="shared" si="34"/>
        <v>1.4873049014577648E-3</v>
      </c>
      <c r="BM32" s="46">
        <f t="shared" si="34"/>
        <v>2.1420309700341286E-3</v>
      </c>
      <c r="BN32" s="46">
        <f t="shared" si="34"/>
        <v>1.7905234597531267E-3</v>
      </c>
      <c r="BO32" s="46">
        <f t="shared" si="35"/>
        <v>1.6877849996918054E-3</v>
      </c>
      <c r="BP32" s="46">
        <f t="shared" si="35"/>
        <v>1.3333745922223081E-3</v>
      </c>
      <c r="BQ32" s="46">
        <f t="shared" si="35"/>
        <v>1.2730849280474239E-3</v>
      </c>
      <c r="BR32" s="46">
        <f t="shared" si="35"/>
        <v>1.7668410174110445E-3</v>
      </c>
      <c r="BS32" s="46">
        <f t="shared" si="35"/>
        <v>9.893955422690154E-4</v>
      </c>
      <c r="BT32" s="46">
        <f t="shared" si="35"/>
        <v>1.1067227393540412E-3</v>
      </c>
      <c r="BU32" s="46">
        <f t="shared" si="35"/>
        <v>2.8388960558686153E-3</v>
      </c>
      <c r="BV32">
        <f t="shared" si="35"/>
        <v>2.2897138941665152E-3</v>
      </c>
      <c r="BW32">
        <f t="shared" si="35"/>
        <v>1.756613079414462E-3</v>
      </c>
      <c r="BX32">
        <f t="shared" si="35"/>
        <v>1.7718696185588748E-3</v>
      </c>
      <c r="BY32">
        <f t="shared" si="35"/>
        <v>1.511233774137863E-3</v>
      </c>
      <c r="BZ32">
        <f t="shared" si="35"/>
        <v>1.7655823223626413E-3</v>
      </c>
      <c r="CA32">
        <f t="shared" si="35"/>
        <v>2.0501103938302401E-3</v>
      </c>
      <c r="CB32">
        <f t="shared" si="35"/>
        <v>1.8030000403559596E-3</v>
      </c>
      <c r="CC32">
        <f t="shared" si="35"/>
        <v>1.7039479028009342E-3</v>
      </c>
      <c r="CD32">
        <f t="shared" si="35"/>
        <v>1.664176930631803E-3</v>
      </c>
      <c r="CE32">
        <f t="shared" si="35"/>
        <v>1.8469149910760475E-3</v>
      </c>
      <c r="CF32">
        <f t="shared" si="35"/>
        <v>1.7070177977855402E-3</v>
      </c>
      <c r="CG32">
        <f t="shared" si="35"/>
        <v>1.3980707063085251E-3</v>
      </c>
      <c r="CH32">
        <f t="shared" si="35"/>
        <v>1.7275916325418181E-3</v>
      </c>
      <c r="CI32">
        <f t="shared" si="35"/>
        <v>1.4689573922019006E-3</v>
      </c>
      <c r="CJ32">
        <f t="shared" si="35"/>
        <v>1.2047237494969068E-3</v>
      </c>
      <c r="CK32">
        <f t="shared" si="35"/>
        <v>4.7966882562947471E-3</v>
      </c>
      <c r="CL32">
        <f t="shared" si="35"/>
        <v>1.8868965042526877E-3</v>
      </c>
      <c r="CM32">
        <f t="shared" si="35"/>
        <v>4.036706869855365E-3</v>
      </c>
      <c r="CN32">
        <f t="shared" si="35"/>
        <v>4.1658058508131498E-3</v>
      </c>
      <c r="CO32">
        <f t="shared" si="35"/>
        <v>2.7090280569874647E-3</v>
      </c>
      <c r="CP32">
        <f t="shared" si="35"/>
        <v>4.7008475092531624E-3</v>
      </c>
      <c r="CQ32">
        <f t="shared" si="35"/>
        <v>2.3692599726518018E-3</v>
      </c>
      <c r="CR32">
        <f t="shared" si="35"/>
        <v>1.0467061303781127E-3</v>
      </c>
      <c r="CS32">
        <f t="shared" si="35"/>
        <v>5.1518069169553564E-3</v>
      </c>
    </row>
    <row r="33" spans="2:97" x14ac:dyDescent="0.25">
      <c r="B33">
        <f t="shared" si="36"/>
        <v>2.1249138432447032E-3</v>
      </c>
      <c r="C33">
        <f t="shared" si="34"/>
        <v>4.0635441407096441E-3</v>
      </c>
      <c r="D33">
        <f t="shared" si="34"/>
        <v>3.1825861184224011E-3</v>
      </c>
      <c r="E33">
        <f t="shared" si="34"/>
        <v>2.7800782808845583E-3</v>
      </c>
      <c r="F33">
        <f t="shared" si="34"/>
        <v>4.0320159781372473E-3</v>
      </c>
      <c r="G33">
        <f t="shared" si="34"/>
        <v>5.1293599704173076E-2</v>
      </c>
      <c r="H33">
        <f t="shared" si="34"/>
        <v>1.8786505609918018E-3</v>
      </c>
      <c r="I33">
        <f t="shared" si="34"/>
        <v>2.4184753304971201E-2</v>
      </c>
      <c r="J33">
        <f t="shared" si="34"/>
        <v>2.8687220958912765E-3</v>
      </c>
      <c r="K33">
        <f t="shared" si="34"/>
        <v>2.0138057490836987E-2</v>
      </c>
      <c r="L33">
        <f t="shared" si="34"/>
        <v>2.6053700191739446E-3</v>
      </c>
      <c r="M33">
        <f t="shared" si="34"/>
        <v>9.8172411061418167E-3</v>
      </c>
      <c r="N33">
        <f t="shared" si="34"/>
        <v>1.3375767368531693E-2</v>
      </c>
      <c r="O33">
        <f t="shared" si="34"/>
        <v>3.6966500762820763E-3</v>
      </c>
      <c r="P33">
        <f t="shared" si="34"/>
        <v>1.317664509211171E-2</v>
      </c>
      <c r="Q33">
        <f t="shared" si="34"/>
        <v>5.8732580376933815E-3</v>
      </c>
      <c r="R33">
        <f t="shared" si="34"/>
        <v>1.2642670698359776E-2</v>
      </c>
      <c r="S33">
        <f t="shared" si="34"/>
        <v>4.019275037051448E-3</v>
      </c>
      <c r="T33">
        <f t="shared" si="34"/>
        <v>1.3413866793406016E-2</v>
      </c>
      <c r="U33">
        <f t="shared" si="34"/>
        <v>9.2883410525538505E-3</v>
      </c>
      <c r="V33">
        <f t="shared" si="34"/>
        <v>2.8122071673414013E-3</v>
      </c>
      <c r="W33">
        <f t="shared" si="34"/>
        <v>7.3102605215105247E-3</v>
      </c>
      <c r="X33">
        <f t="shared" si="34"/>
        <v>1.06374435755283E-2</v>
      </c>
      <c r="Y33">
        <f t="shared" si="34"/>
        <v>7.5905891861368455E-3</v>
      </c>
      <c r="Z33" s="45">
        <f t="shared" si="34"/>
        <v>3.7584155317102279E-4</v>
      </c>
      <c r="AA33" s="45">
        <f t="shared" si="34"/>
        <v>1.5659981511013125E-3</v>
      </c>
      <c r="AB33" s="45">
        <f t="shared" si="34"/>
        <v>1.7200647509320926E-3</v>
      </c>
      <c r="AC33" s="45">
        <f t="shared" si="34"/>
        <v>9.5420760929036967E-4</v>
      </c>
      <c r="AD33" s="45">
        <f t="shared" si="34"/>
        <v>1.4822917842455816E-3</v>
      </c>
      <c r="AE33" s="45">
        <f t="shared" si="34"/>
        <v>1.1125883601101202E-3</v>
      </c>
      <c r="AF33" s="45">
        <f t="shared" si="34"/>
        <v>1.8442530427002593E-3</v>
      </c>
      <c r="AG33" s="45">
        <f t="shared" si="34"/>
        <v>1.8799104830667436E-3</v>
      </c>
      <c r="AH33" s="45">
        <f t="shared" si="34"/>
        <v>1.2432438192152297E-3</v>
      </c>
      <c r="AI33" s="45">
        <f t="shared" si="34"/>
        <v>1.9120800766337109E-3</v>
      </c>
      <c r="AJ33" s="45">
        <f t="shared" si="34"/>
        <v>1.5850029921906095E-3</v>
      </c>
      <c r="AK33" s="45">
        <f t="shared" si="34"/>
        <v>2.1398323954304899E-3</v>
      </c>
      <c r="AL33" s="45">
        <f t="shared" si="34"/>
        <v>1.6517490488130861E-3</v>
      </c>
      <c r="AM33" s="45">
        <f t="shared" si="34"/>
        <v>2.0195524044802661E-3</v>
      </c>
      <c r="AN33" s="45">
        <f t="shared" si="34"/>
        <v>1.8676355572874181E-3</v>
      </c>
      <c r="AO33" s="45">
        <f t="shared" si="34"/>
        <v>3.6481311528789185E-3</v>
      </c>
      <c r="AP33" s="45">
        <f t="shared" si="34"/>
        <v>1.4469333657070708E-3</v>
      </c>
      <c r="AQ33" s="45">
        <f t="shared" si="34"/>
        <v>2.1484338621889964E-3</v>
      </c>
      <c r="AR33" s="45">
        <f t="shared" si="34"/>
        <v>1.5797535991856572E-3</v>
      </c>
      <c r="AS33" s="45">
        <f t="shared" si="34"/>
        <v>1.4827056712462777E-3</v>
      </c>
      <c r="AT33" s="45">
        <f t="shared" si="34"/>
        <v>2.200652997222676E-3</v>
      </c>
      <c r="AU33" s="45">
        <f t="shared" si="34"/>
        <v>2.0192223788202826E-3</v>
      </c>
      <c r="AV33" s="45">
        <f t="shared" si="34"/>
        <v>2.1408071306969986E-3</v>
      </c>
      <c r="AW33" s="45">
        <f t="shared" si="34"/>
        <v>5.1867022218285716E-3</v>
      </c>
      <c r="AX33" s="46">
        <f t="shared" si="34"/>
        <v>4.9768163648891662E-4</v>
      </c>
      <c r="AY33" s="46">
        <f t="shared" si="34"/>
        <v>1.299111185125887E-3</v>
      </c>
      <c r="AZ33" s="46">
        <f t="shared" si="34"/>
        <v>1.8469115074073112E-3</v>
      </c>
      <c r="BA33" s="46">
        <f t="shared" si="34"/>
        <v>2.5037730980306603E-3</v>
      </c>
      <c r="BB33" s="46">
        <f t="shared" si="34"/>
        <v>1.8087269646011712E-3</v>
      </c>
      <c r="BC33" s="46">
        <f t="shared" si="34"/>
        <v>2.7661147848684602E-3</v>
      </c>
      <c r="BD33" s="46">
        <f t="shared" si="34"/>
        <v>1.907662569117552E-3</v>
      </c>
      <c r="BE33" s="46">
        <f t="shared" si="34"/>
        <v>2.2094535795049528E-3</v>
      </c>
      <c r="BF33" s="46">
        <f t="shared" si="34"/>
        <v>2.8002793812083658E-3</v>
      </c>
      <c r="BG33" s="46">
        <f t="shared" si="34"/>
        <v>2.663997323878251E-3</v>
      </c>
      <c r="BH33" s="46">
        <f t="shared" si="34"/>
        <v>2.2672039646279931E-3</v>
      </c>
      <c r="BI33" s="46">
        <f t="shared" si="34"/>
        <v>1.9484500328880738E-3</v>
      </c>
      <c r="BJ33" s="46">
        <f t="shared" si="34"/>
        <v>2.7547108264957027E-3</v>
      </c>
      <c r="BK33" s="46">
        <f t="shared" si="34"/>
        <v>1.900778083494777E-3</v>
      </c>
      <c r="BL33" s="46">
        <f t="shared" si="34"/>
        <v>3.875681133354699E-3</v>
      </c>
      <c r="BM33" s="46">
        <f t="shared" si="34"/>
        <v>2.3957900195057725E-3</v>
      </c>
      <c r="BN33" s="46">
        <f t="shared" si="34"/>
        <v>1.7884019945099906E-3</v>
      </c>
      <c r="BO33" s="46">
        <f t="shared" si="35"/>
        <v>1.723100575145827E-3</v>
      </c>
      <c r="BP33" s="46">
        <f t="shared" si="35"/>
        <v>2.2800528462268025E-3</v>
      </c>
      <c r="BQ33" s="46">
        <f t="shared" si="35"/>
        <v>2.1382229685629672E-3</v>
      </c>
      <c r="BR33" s="46">
        <f t="shared" si="35"/>
        <v>1.7710233709747046E-3</v>
      </c>
      <c r="BS33" s="46">
        <f t="shared" si="35"/>
        <v>1.675163938926711E-3</v>
      </c>
      <c r="BT33" s="46">
        <f t="shared" si="35"/>
        <v>1.4956891882666916E-3</v>
      </c>
      <c r="BU33" s="46">
        <f t="shared" si="35"/>
        <v>1.3502013103975719E-3</v>
      </c>
      <c r="BV33">
        <f t="shared" si="35"/>
        <v>2.3970884669262046E-3</v>
      </c>
      <c r="BW33">
        <f t="shared" si="35"/>
        <v>1.7886114766435535E-3</v>
      </c>
      <c r="BX33">
        <f t="shared" si="35"/>
        <v>2.6254347195851448E-3</v>
      </c>
      <c r="BY33">
        <f t="shared" si="35"/>
        <v>1.9155557581727589E-3</v>
      </c>
      <c r="BZ33">
        <f t="shared" si="35"/>
        <v>1.760649804233986E-3</v>
      </c>
      <c r="CA33">
        <f t="shared" si="35"/>
        <v>2.1027934637559546E-3</v>
      </c>
      <c r="CB33">
        <f t="shared" si="35"/>
        <v>1.6608707485328135E-3</v>
      </c>
      <c r="CC33">
        <f t="shared" si="35"/>
        <v>2.2580682140917593E-3</v>
      </c>
      <c r="CD33">
        <f t="shared" si="35"/>
        <v>1.9142013955284907E-3</v>
      </c>
      <c r="CE33">
        <f t="shared" si="35"/>
        <v>1.5141831290642809E-3</v>
      </c>
      <c r="CF33">
        <f t="shared" si="35"/>
        <v>1.6765157537739824E-3</v>
      </c>
      <c r="CG33">
        <f t="shared" si="35"/>
        <v>1.4098530871647799E-3</v>
      </c>
      <c r="CH33">
        <f t="shared" si="35"/>
        <v>1.7229786308026384E-3</v>
      </c>
      <c r="CI33">
        <f t="shared" si="35"/>
        <v>2.0370898012214461E-3</v>
      </c>
      <c r="CJ33">
        <f t="shared" si="35"/>
        <v>2.0256272824230731E-3</v>
      </c>
      <c r="CK33">
        <f t="shared" si="35"/>
        <v>4.7260124307717272E-3</v>
      </c>
      <c r="CL33">
        <f t="shared" si="35"/>
        <v>1.9854584302589099E-3</v>
      </c>
      <c r="CM33">
        <f t="shared" si="35"/>
        <v>2.5266964614976033E-3</v>
      </c>
      <c r="CN33">
        <f t="shared" si="35"/>
        <v>1.6655557002971698E-3</v>
      </c>
      <c r="CO33">
        <f t="shared" si="35"/>
        <v>1.9168605820721807E-3</v>
      </c>
      <c r="CP33">
        <f t="shared" si="35"/>
        <v>1.92343082990272E-3</v>
      </c>
      <c r="CQ33">
        <f t="shared" si="35"/>
        <v>1.2160673761242369E-3</v>
      </c>
      <c r="CR33">
        <f t="shared" si="35"/>
        <v>1.3985010802980142E-3</v>
      </c>
      <c r="CS33">
        <f t="shared" si="35"/>
        <v>6.0654384632799997E-3</v>
      </c>
    </row>
    <row r="34" spans="2:97" x14ac:dyDescent="0.25">
      <c r="B34">
        <f t="shared" si="36"/>
        <v>1.5842847630064727E-3</v>
      </c>
      <c r="C34">
        <f t="shared" si="34"/>
        <v>1.5387563508662686E-3</v>
      </c>
      <c r="D34">
        <f t="shared" si="34"/>
        <v>7.2677130421634276E-5</v>
      </c>
      <c r="E34">
        <f t="shared" si="34"/>
        <v>1.2358851649326087E-3</v>
      </c>
      <c r="F34">
        <f t="shared" si="34"/>
        <v>1.4051165447721587E-3</v>
      </c>
      <c r="G34">
        <f t="shared" si="34"/>
        <v>5.1645940462060239E-2</v>
      </c>
      <c r="H34">
        <f t="shared" si="34"/>
        <v>1.9996099753614247E-3</v>
      </c>
      <c r="I34">
        <f t="shared" si="34"/>
        <v>2.540409901925424E-2</v>
      </c>
      <c r="J34">
        <f t="shared" si="34"/>
        <v>1.1712311330765767E-3</v>
      </c>
      <c r="K34">
        <f t="shared" si="34"/>
        <v>1.7656757913460934E-2</v>
      </c>
      <c r="L34">
        <f t="shared" si="34"/>
        <v>2.615143759149926E-3</v>
      </c>
      <c r="M34">
        <f t="shared" si="34"/>
        <v>8.4673706646580821E-3</v>
      </c>
      <c r="N34">
        <f t="shared" si="34"/>
        <v>1.3373749493568897E-2</v>
      </c>
      <c r="O34">
        <f t="shared" si="34"/>
        <v>3.6767549426593199E-3</v>
      </c>
      <c r="P34">
        <f t="shared" si="34"/>
        <v>1.3165381686829909E-2</v>
      </c>
      <c r="Q34">
        <f t="shared" si="34"/>
        <v>6.4295261399344291E-3</v>
      </c>
      <c r="R34">
        <f t="shared" si="34"/>
        <v>1.2641161675264205E-2</v>
      </c>
      <c r="S34">
        <f t="shared" si="34"/>
        <v>4.017150856397928E-3</v>
      </c>
      <c r="T34">
        <f t="shared" si="34"/>
        <v>1.3396638326769973E-2</v>
      </c>
      <c r="U34">
        <f t="shared" si="34"/>
        <v>1.0574042521092498E-2</v>
      </c>
      <c r="V34">
        <f t="shared" si="34"/>
        <v>8.8672388175588897E-4</v>
      </c>
      <c r="W34">
        <f t="shared" si="34"/>
        <v>7.0145944285710795E-3</v>
      </c>
      <c r="X34">
        <f t="shared" si="34"/>
        <v>1.0473706252807816E-2</v>
      </c>
      <c r="Y34">
        <f t="shared" si="34"/>
        <v>1.2479698900020377E-2</v>
      </c>
      <c r="Z34" s="45">
        <f t="shared" si="34"/>
        <v>1.4588169361045712E-3</v>
      </c>
      <c r="AA34" s="45">
        <f t="shared" si="34"/>
        <v>1.5648007678867042E-3</v>
      </c>
      <c r="AB34" s="45">
        <f t="shared" si="34"/>
        <v>1.9184194376040398E-3</v>
      </c>
      <c r="AC34" s="45">
        <f t="shared" si="34"/>
        <v>9.4397785220351027E-4</v>
      </c>
      <c r="AD34" s="45">
        <f t="shared" si="34"/>
        <v>1.4793720877111771E-3</v>
      </c>
      <c r="AE34" s="45">
        <f t="shared" si="34"/>
        <v>1.1020179087870537E-3</v>
      </c>
      <c r="AF34" s="45">
        <f t="shared" ref="AF34:BN34" si="37">ABS(AF21)/AF15</f>
        <v>1.9684415153660554E-3</v>
      </c>
      <c r="AG34" s="45">
        <f t="shared" si="37"/>
        <v>1.8780703404564269E-3</v>
      </c>
      <c r="AH34" s="45">
        <f t="shared" si="37"/>
        <v>1.2366122402559484E-3</v>
      </c>
      <c r="AI34" s="45">
        <f t="shared" si="37"/>
        <v>1.869455022988208E-3</v>
      </c>
      <c r="AJ34" s="45">
        <f t="shared" si="37"/>
        <v>1.5811258973653746E-3</v>
      </c>
      <c r="AK34" s="45">
        <f t="shared" si="37"/>
        <v>2.0599025036712308E-3</v>
      </c>
      <c r="AL34" s="45">
        <f t="shared" si="37"/>
        <v>1.6497609589499588E-3</v>
      </c>
      <c r="AM34" s="45">
        <f t="shared" si="37"/>
        <v>1.8219166417988066E-3</v>
      </c>
      <c r="AN34" s="45">
        <f t="shared" si="37"/>
        <v>1.8650219249305882E-3</v>
      </c>
      <c r="AO34" s="45">
        <f t="shared" si="37"/>
        <v>1.4979126106498964E-3</v>
      </c>
      <c r="AP34" s="45">
        <f t="shared" si="37"/>
        <v>1.694872231035968E-3</v>
      </c>
      <c r="AQ34" s="45">
        <f t="shared" si="37"/>
        <v>1.2341465272495925E-3</v>
      </c>
      <c r="AR34" s="45">
        <f t="shared" si="37"/>
        <v>1.5696068216457251E-3</v>
      </c>
      <c r="AS34" s="45">
        <f t="shared" si="37"/>
        <v>1.4759821795075631E-3</v>
      </c>
      <c r="AT34" s="45">
        <f t="shared" si="37"/>
        <v>1.7437073561617283E-3</v>
      </c>
      <c r="AU34" s="45">
        <f t="shared" si="37"/>
        <v>1.9895288345675322E-3</v>
      </c>
      <c r="AV34" s="45">
        <f t="shared" si="37"/>
        <v>1.6857648295071225E-3</v>
      </c>
      <c r="AW34" s="45">
        <f t="shared" si="37"/>
        <v>1.269193018031876E-3</v>
      </c>
      <c r="AX34" s="46">
        <f t="shared" si="37"/>
        <v>7.7639138093926632E-4</v>
      </c>
      <c r="AY34" s="46">
        <f t="shared" si="37"/>
        <v>1.3213690501152169E-3</v>
      </c>
      <c r="AZ34" s="46">
        <f t="shared" si="37"/>
        <v>1.9477942335284354E-3</v>
      </c>
      <c r="BA34" s="46">
        <f t="shared" si="37"/>
        <v>2.5667104005565062E-3</v>
      </c>
      <c r="BB34" s="46">
        <f t="shared" si="37"/>
        <v>1.8957250201692621E-3</v>
      </c>
      <c r="BC34" s="46">
        <f t="shared" si="37"/>
        <v>2.3179737733485454E-3</v>
      </c>
      <c r="BD34" s="46">
        <f t="shared" si="37"/>
        <v>1.4472401726966259E-3</v>
      </c>
      <c r="BE34" s="46">
        <f t="shared" si="37"/>
        <v>2.3921220688523886E-3</v>
      </c>
      <c r="BF34" s="46">
        <f t="shared" si="37"/>
        <v>2.5600587957891642E-3</v>
      </c>
      <c r="BG34" s="46">
        <f t="shared" si="37"/>
        <v>1.9542880277147925E-3</v>
      </c>
      <c r="BH34" s="46">
        <f t="shared" si="37"/>
        <v>1.8529541071016788E-3</v>
      </c>
      <c r="BI34" s="46">
        <f t="shared" si="37"/>
        <v>2.3176506123504465E-3</v>
      </c>
      <c r="BJ34" s="46">
        <f t="shared" si="37"/>
        <v>2.1491400031466391E-3</v>
      </c>
      <c r="BK34" s="46">
        <f t="shared" si="37"/>
        <v>1.905785853445375E-3</v>
      </c>
      <c r="BL34" s="46">
        <f t="shared" si="37"/>
        <v>2.1937134194383754E-3</v>
      </c>
      <c r="BM34" s="46">
        <f t="shared" si="37"/>
        <v>2.1904666145935877E-3</v>
      </c>
      <c r="BN34" s="46">
        <f t="shared" si="37"/>
        <v>1.7932861613715193E-3</v>
      </c>
      <c r="BO34" s="46">
        <f t="shared" si="35"/>
        <v>1.7284461081212923E-3</v>
      </c>
      <c r="BP34" s="46">
        <f t="shared" si="35"/>
        <v>1.8968601662192805E-3</v>
      </c>
      <c r="BQ34" s="46">
        <f t="shared" si="35"/>
        <v>1.9707490848777523E-3</v>
      </c>
      <c r="BR34" s="46">
        <f t="shared" si="35"/>
        <v>1.7713959726332737E-3</v>
      </c>
      <c r="BS34" s="46">
        <f t="shared" si="35"/>
        <v>1.678717314107483E-3</v>
      </c>
      <c r="BT34" s="46">
        <f t="shared" si="35"/>
        <v>1.5012411690459597E-3</v>
      </c>
      <c r="BU34" s="46">
        <f t="shared" si="35"/>
        <v>1.3552050451052814E-3</v>
      </c>
      <c r="BV34">
        <f t="shared" si="35"/>
        <v>2.4926910168880049E-3</v>
      </c>
      <c r="BW34">
        <f t="shared" si="35"/>
        <v>1.8404918496351072E-3</v>
      </c>
      <c r="BX34">
        <f t="shared" si="35"/>
        <v>2.1158113892334302E-3</v>
      </c>
      <c r="BY34">
        <f t="shared" si="35"/>
        <v>2.0798005160448845E-3</v>
      </c>
      <c r="BZ34">
        <f t="shared" si="35"/>
        <v>1.8067689765187776E-3</v>
      </c>
      <c r="CA34">
        <f t="shared" si="35"/>
        <v>1.6581490143198359E-3</v>
      </c>
      <c r="CB34">
        <f t="shared" si="35"/>
        <v>1.8829754943344276E-3</v>
      </c>
      <c r="CC34">
        <f t="shared" si="35"/>
        <v>1.7014866961838262E-3</v>
      </c>
      <c r="CD34">
        <f t="shared" si="35"/>
        <v>1.703166701181058E-3</v>
      </c>
      <c r="CE34">
        <f t="shared" si="35"/>
        <v>1.8696047380977962E-3</v>
      </c>
      <c r="CF34">
        <f t="shared" si="35"/>
        <v>1.719950577100752E-3</v>
      </c>
      <c r="CG34">
        <f t="shared" si="35"/>
        <v>1.6350431360097287E-3</v>
      </c>
      <c r="CH34">
        <f t="shared" si="35"/>
        <v>1.7355556493531517E-3</v>
      </c>
      <c r="CI34">
        <f t="shared" si="35"/>
        <v>2.0544240904677383E-3</v>
      </c>
      <c r="CJ34">
        <f t="shared" si="35"/>
        <v>1.7399400609328644E-3</v>
      </c>
      <c r="CK34">
        <f t="shared" si="35"/>
        <v>4.7349026048237241E-3</v>
      </c>
      <c r="CL34">
        <f t="shared" si="35"/>
        <v>1.9868846534713425E-3</v>
      </c>
      <c r="CM34">
        <f t="shared" si="35"/>
        <v>1.4590637168116238E-3</v>
      </c>
      <c r="CN34">
        <f t="shared" si="35"/>
        <v>1.6743078627438196E-3</v>
      </c>
      <c r="CO34">
        <f t="shared" si="35"/>
        <v>2.0053743788992322E-3</v>
      </c>
      <c r="CP34">
        <f t="shared" si="35"/>
        <v>1.9771638556070515E-3</v>
      </c>
      <c r="CQ34">
        <f t="shared" si="35"/>
        <v>1.217061744477466E-3</v>
      </c>
      <c r="CR34">
        <f t="shared" si="35"/>
        <v>1.4058866454673012E-3</v>
      </c>
      <c r="CS34">
        <f t="shared" si="35"/>
        <v>6.0689150511661219E-3</v>
      </c>
    </row>
    <row r="36" spans="2:97" x14ac:dyDescent="0.25">
      <c r="B36" s="8">
        <f>AVERAGE(B30:CS34)</f>
        <v>3.7453297134610766E-3</v>
      </c>
      <c r="BV36">
        <v>120222.36469118801</v>
      </c>
    </row>
    <row r="51" spans="4:6" x14ac:dyDescent="0.25">
      <c r="D51" s="77"/>
    </row>
    <row r="52" spans="4:6" x14ac:dyDescent="0.25">
      <c r="D52" s="77"/>
    </row>
    <row r="53" spans="4:6" x14ac:dyDescent="0.25">
      <c r="D53" s="77"/>
      <c r="F53" s="77"/>
    </row>
    <row r="56" spans="4:6" x14ac:dyDescent="0.25">
      <c r="D56" s="77"/>
    </row>
    <row r="57" spans="4:6" x14ac:dyDescent="0.25">
      <c r="D57" s="77"/>
      <c r="F57" s="77"/>
    </row>
    <row r="60" spans="4:6" x14ac:dyDescent="0.25">
      <c r="D60" s="77"/>
    </row>
    <row r="61" spans="4:6" x14ac:dyDescent="0.25">
      <c r="D61" s="77"/>
    </row>
    <row r="76" spans="4:6" x14ac:dyDescent="0.25">
      <c r="D76" s="77"/>
    </row>
    <row r="77" spans="4:6" x14ac:dyDescent="0.25">
      <c r="D77" s="77"/>
      <c r="F77" s="77"/>
    </row>
    <row r="80" spans="4:6" x14ac:dyDescent="0.25">
      <c r="D80" s="77"/>
    </row>
    <row r="81" spans="4:6" x14ac:dyDescent="0.25">
      <c r="D81" s="77"/>
      <c r="F81" s="77"/>
    </row>
    <row r="85" spans="4:6" x14ac:dyDescent="0.25">
      <c r="D85" s="77"/>
    </row>
    <row r="99" spans="4:6" x14ac:dyDescent="0.25">
      <c r="D99" s="77"/>
    </row>
    <row r="100" spans="4:6" x14ac:dyDescent="0.25">
      <c r="D100" s="77"/>
      <c r="F100" s="77"/>
    </row>
    <row r="101" spans="4:6" x14ac:dyDescent="0.25">
      <c r="D101" s="77"/>
      <c r="F101" s="77"/>
    </row>
    <row r="103" spans="4:6" x14ac:dyDescent="0.25">
      <c r="D103" s="77"/>
    </row>
    <row r="104" spans="4:6" x14ac:dyDescent="0.25">
      <c r="D104" s="77"/>
    </row>
    <row r="105" spans="4:6" x14ac:dyDescent="0.25">
      <c r="D105" s="77"/>
      <c r="F105" s="77"/>
    </row>
    <row r="108" spans="4:6" x14ac:dyDescent="0.25">
      <c r="D108" s="77"/>
    </row>
    <row r="109" spans="4:6" x14ac:dyDescent="0.25">
      <c r="D109" s="77"/>
    </row>
    <row r="124" spans="4:6" x14ac:dyDescent="0.25">
      <c r="D124" s="77"/>
    </row>
    <row r="125" spans="4:6" x14ac:dyDescent="0.25">
      <c r="D125" s="77"/>
      <c r="F125" s="77"/>
    </row>
    <row r="128" spans="4:6" x14ac:dyDescent="0.25">
      <c r="D128" s="77"/>
    </row>
    <row r="129" spans="4:6" x14ac:dyDescent="0.25">
      <c r="D129" s="77"/>
      <c r="F129" s="77"/>
    </row>
    <row r="133" spans="4:6" x14ac:dyDescent="0.25">
      <c r="D133" s="7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"/>
  <sheetViews>
    <sheetView workbookViewId="0">
      <selection activeCell="G22" sqref="G22"/>
    </sheetView>
  </sheetViews>
  <sheetFormatPr defaultColWidth="8.85546875" defaultRowHeight="15" x14ac:dyDescent="0.25"/>
  <cols>
    <col min="2" max="2" width="11.7109375" bestFit="1" customWidth="1"/>
    <col min="3" max="3" width="17.42578125" bestFit="1" customWidth="1"/>
    <col min="4" max="4" width="19.85546875" bestFit="1" customWidth="1"/>
    <col min="5" max="6" width="15.28515625" bestFit="1" customWidth="1"/>
    <col min="7" max="7" width="13.85546875" bestFit="1" customWidth="1"/>
    <col min="8" max="8" width="10.42578125" bestFit="1" customWidth="1"/>
    <col min="10" max="10" width="14.42578125" bestFit="1" customWidth="1"/>
  </cols>
  <sheetData>
    <row r="1" spans="1:10" x14ac:dyDescent="0.25">
      <c r="B1" t="s">
        <v>126</v>
      </c>
      <c r="E1" t="s">
        <v>123</v>
      </c>
      <c r="F1" t="s">
        <v>122</v>
      </c>
      <c r="H1" t="s">
        <v>30</v>
      </c>
    </row>
    <row r="2" spans="1:10" x14ac:dyDescent="0.25">
      <c r="A2" t="s">
        <v>25</v>
      </c>
      <c r="D2" s="10" t="s">
        <v>25</v>
      </c>
      <c r="E2" s="7"/>
      <c r="F2" s="7">
        <f>F9</f>
        <v>95278071.0927542</v>
      </c>
      <c r="G2" s="6"/>
      <c r="H2" s="9"/>
    </row>
    <row r="3" spans="1:10" x14ac:dyDescent="0.25">
      <c r="A3" t="s">
        <v>26</v>
      </c>
      <c r="D3" s="10" t="s">
        <v>26</v>
      </c>
      <c r="E3" s="7"/>
      <c r="F3" s="7">
        <f>G9</f>
        <v>326073053.55501801</v>
      </c>
      <c r="G3" s="6"/>
      <c r="H3" s="9"/>
    </row>
    <row r="4" spans="1:10" x14ac:dyDescent="0.25">
      <c r="A4" t="s">
        <v>79</v>
      </c>
      <c r="D4" t="s">
        <v>125</v>
      </c>
      <c r="F4" s="6">
        <f>F2+F3</f>
        <v>421351124.64777219</v>
      </c>
      <c r="J4" s="6"/>
    </row>
    <row r="5" spans="1:10" x14ac:dyDescent="0.25">
      <c r="D5" t="s">
        <v>124</v>
      </c>
      <c r="E5" s="6"/>
      <c r="F5" s="6">
        <f>'cap expansion'!D3*0.5*0.907185+'cap expansion'!E3*0.5*0.907185</f>
        <v>33067.42728081916</v>
      </c>
    </row>
    <row r="6" spans="1:10" x14ac:dyDescent="0.25">
      <c r="D6" t="s">
        <v>127</v>
      </c>
      <c r="E6">
        <v>370131480</v>
      </c>
      <c r="F6" s="6">
        <f>F4+F5</f>
        <v>421384192.07505304</v>
      </c>
      <c r="G6" s="6">
        <f>E6*1.10231/1000/'generation PA and RPJM'!H12</f>
        <v>0.48707749030088154</v>
      </c>
      <c r="H6" s="9">
        <f>(F6-E6)/E6</f>
        <v>0.13847163736262863</v>
      </c>
    </row>
    <row r="7" spans="1:10" x14ac:dyDescent="0.25">
      <c r="B7" s="6"/>
      <c r="G7">
        <f>F6*1.10231/1000/'generation PA and RPJM'!L12</f>
        <v>0.55239493031915721</v>
      </c>
      <c r="H7" s="6">
        <f>G6/G7</f>
        <v>0.88175590246540236</v>
      </c>
    </row>
    <row r="8" spans="1:10" ht="14.1" customHeight="1" x14ac:dyDescent="0.25"/>
    <row r="9" spans="1:10" x14ac:dyDescent="0.25">
      <c r="F9">
        <v>95278071.0927542</v>
      </c>
      <c r="G9">
        <v>326073053.55501801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49"/>
  <sheetViews>
    <sheetView tabSelected="1" topLeftCell="G16" workbookViewId="0">
      <selection activeCell="L52" sqref="L52"/>
    </sheetView>
  </sheetViews>
  <sheetFormatPr defaultColWidth="8.85546875" defaultRowHeight="15" x14ac:dyDescent="0.25"/>
  <cols>
    <col min="3" max="3" width="11.140625" bestFit="1" customWidth="1"/>
    <col min="4" max="4" width="11.7109375" bestFit="1" customWidth="1"/>
    <col min="8" max="8" width="31.7109375" bestFit="1" customWidth="1"/>
    <col min="9" max="9" width="28.85546875" bestFit="1" customWidth="1"/>
    <col min="10" max="10" width="11.5703125" bestFit="1" customWidth="1"/>
    <col min="11" max="11" width="20.42578125" bestFit="1" customWidth="1"/>
    <col min="12" max="23" width="11.5703125" bestFit="1" customWidth="1"/>
  </cols>
  <sheetData>
    <row r="1" spans="1:8" x14ac:dyDescent="0.25">
      <c r="A1" s="78"/>
      <c r="B1" s="78" t="s">
        <v>133</v>
      </c>
      <c r="C1" s="78" t="s">
        <v>134</v>
      </c>
      <c r="D1" s="78" t="s">
        <v>135</v>
      </c>
      <c r="E1" s="78" t="s">
        <v>136</v>
      </c>
      <c r="F1" s="78"/>
    </row>
    <row r="2" spans="1:8" x14ac:dyDescent="0.25">
      <c r="A2" s="78" t="s">
        <v>105</v>
      </c>
      <c r="B2" s="78">
        <v>4.7700985937888882</v>
      </c>
      <c r="C2">
        <v>4.3464926400000001</v>
      </c>
      <c r="D2" s="78">
        <v>35.322217140343817</v>
      </c>
      <c r="E2" s="78">
        <v>46.044900180427732</v>
      </c>
      <c r="F2" s="78"/>
    </row>
    <row r="3" spans="1:8" x14ac:dyDescent="0.25">
      <c r="A3" s="78" t="s">
        <v>106</v>
      </c>
      <c r="B3" s="78">
        <v>13.664150838967094</v>
      </c>
      <c r="C3" s="78">
        <v>12.450713520000001</v>
      </c>
      <c r="D3" s="78">
        <v>3.0590608196906777</v>
      </c>
      <c r="E3" s="78">
        <v>3.9876927750278717</v>
      </c>
      <c r="F3" s="78"/>
    </row>
    <row r="4" spans="1:8" x14ac:dyDescent="0.25">
      <c r="A4" s="78" t="s">
        <v>137</v>
      </c>
      <c r="B4" s="78">
        <v>3.0661255773508332E-3</v>
      </c>
      <c r="C4" s="78">
        <v>2.7938400000000001E-3</v>
      </c>
      <c r="D4" s="78">
        <v>0.36955898174637575</v>
      </c>
      <c r="E4" s="78">
        <v>0.48174513954439602</v>
      </c>
      <c r="F4" s="78"/>
    </row>
    <row r="5" spans="1:8" x14ac:dyDescent="0.25">
      <c r="A5" s="78"/>
      <c r="B5" s="78"/>
      <c r="C5" s="78"/>
      <c r="D5" s="78"/>
      <c r="E5" s="78"/>
      <c r="F5" s="78"/>
    </row>
    <row r="6" spans="1:8" x14ac:dyDescent="0.25">
      <c r="A6" s="78"/>
      <c r="B6" s="78"/>
      <c r="C6" s="78"/>
      <c r="D6" s="78"/>
      <c r="E6" s="78"/>
      <c r="F6" s="78"/>
    </row>
    <row r="7" spans="1:8" x14ac:dyDescent="0.25">
      <c r="B7" s="78"/>
      <c r="C7" s="78"/>
      <c r="E7" s="78"/>
    </row>
    <row r="8" spans="1:8" x14ac:dyDescent="0.25">
      <c r="B8" s="78"/>
      <c r="C8" s="88"/>
      <c r="E8" s="78"/>
    </row>
    <row r="16" spans="1:8" x14ac:dyDescent="0.25">
      <c r="H16" t="s">
        <v>145</v>
      </c>
    </row>
    <row r="17" spans="8:11" x14ac:dyDescent="0.25">
      <c r="I17">
        <v>2016</v>
      </c>
      <c r="J17">
        <v>2017</v>
      </c>
      <c r="K17">
        <v>2018</v>
      </c>
    </row>
    <row r="18" spans="8:11" x14ac:dyDescent="0.25">
      <c r="H18" t="s">
        <v>25</v>
      </c>
      <c r="I18" s="90">
        <v>84253</v>
      </c>
      <c r="J18" s="90">
        <v>96236</v>
      </c>
      <c r="K18" s="90">
        <v>107033</v>
      </c>
    </row>
    <row r="19" spans="8:11" x14ac:dyDescent="0.25">
      <c r="H19" t="s">
        <v>26</v>
      </c>
      <c r="I19" s="90">
        <v>199781</v>
      </c>
      <c r="J19" s="90">
        <v>228749</v>
      </c>
      <c r="K19" s="90">
        <v>233376</v>
      </c>
    </row>
    <row r="20" spans="8:11" x14ac:dyDescent="0.25">
      <c r="I20" s="90">
        <f>I18+I19</f>
        <v>284034</v>
      </c>
      <c r="J20" s="90">
        <f>J18+J19</f>
        <v>324985</v>
      </c>
      <c r="K20" s="90">
        <f>K18+K19</f>
        <v>340409</v>
      </c>
    </row>
    <row r="22" spans="8:11" x14ac:dyDescent="0.25">
      <c r="H22" t="s">
        <v>25</v>
      </c>
      <c r="I22" s="8">
        <f t="shared" ref="I22:K23" si="0">I18/I$20</f>
        <v>0.29662998091777742</v>
      </c>
      <c r="J22" s="8">
        <f t="shared" si="0"/>
        <v>0.2961244365124544</v>
      </c>
      <c r="K22" s="8">
        <f t="shared" si="0"/>
        <v>0.31442470674982154</v>
      </c>
    </row>
    <row r="23" spans="8:11" x14ac:dyDescent="0.25">
      <c r="H23" t="s">
        <v>26</v>
      </c>
      <c r="I23" s="8">
        <f t="shared" si="0"/>
        <v>0.70337001908222252</v>
      </c>
      <c r="J23" s="8">
        <f t="shared" si="0"/>
        <v>0.70387556348754554</v>
      </c>
      <c r="K23" s="8">
        <f t="shared" si="0"/>
        <v>0.68557529325017841</v>
      </c>
    </row>
    <row r="25" spans="8:11" x14ac:dyDescent="0.25">
      <c r="J25" s="9">
        <f t="shared" ref="J25:K27" si="1">(J18-I18)/I18</f>
        <v>0.14222638956476327</v>
      </c>
      <c r="K25" s="9">
        <f t="shared" si="1"/>
        <v>0.11219294235005611</v>
      </c>
    </row>
    <row r="26" spans="8:11" x14ac:dyDescent="0.25">
      <c r="J26" s="9">
        <f t="shared" si="1"/>
        <v>0.14499877365715458</v>
      </c>
      <c r="K26" s="9">
        <f t="shared" si="1"/>
        <v>2.0227410830211279E-2</v>
      </c>
    </row>
    <row r="27" spans="8:11" x14ac:dyDescent="0.25">
      <c r="J27" s="9">
        <f t="shared" si="1"/>
        <v>0.1441764014167318</v>
      </c>
      <c r="K27" s="9">
        <f t="shared" si="1"/>
        <v>4.7460652030093697E-2</v>
      </c>
    </row>
    <row r="28" spans="8:11" x14ac:dyDescent="0.25">
      <c r="J28" s="9"/>
      <c r="K28" s="9"/>
    </row>
    <row r="29" spans="8:11" x14ac:dyDescent="0.25">
      <c r="H29" t="s">
        <v>144</v>
      </c>
      <c r="J29" s="9"/>
      <c r="K29" s="9"/>
    </row>
    <row r="30" spans="8:11" x14ac:dyDescent="0.25">
      <c r="H30" t="s">
        <v>25</v>
      </c>
      <c r="I30" s="78">
        <v>9.5001910560000002</v>
      </c>
      <c r="J30" s="78">
        <v>4.1221805245283019</v>
      </c>
      <c r="K30" s="9"/>
    </row>
    <row r="31" spans="8:11" x14ac:dyDescent="0.25">
      <c r="H31" t="s">
        <v>26</v>
      </c>
      <c r="I31" s="78">
        <v>34.990170356355939</v>
      </c>
      <c r="J31">
        <v>35.530206208584346</v>
      </c>
      <c r="K31" s="9"/>
    </row>
    <row r="32" spans="8:11" x14ac:dyDescent="0.25">
      <c r="I32" s="78"/>
      <c r="K32" s="9"/>
    </row>
    <row r="33" spans="8:23" x14ac:dyDescent="0.25">
      <c r="H33" t="s">
        <v>143</v>
      </c>
      <c r="J33" s="9"/>
      <c r="K33" s="9"/>
    </row>
    <row r="34" spans="8:23" x14ac:dyDescent="0.25">
      <c r="H34" t="s">
        <v>25</v>
      </c>
      <c r="I34" s="78">
        <v>7.0707595492006501</v>
      </c>
      <c r="J34">
        <v>2.9468185220000001</v>
      </c>
      <c r="K34" s="9"/>
    </row>
    <row r="35" spans="8:23" x14ac:dyDescent="0.25">
      <c r="H35" t="s">
        <v>26</v>
      </c>
      <c r="I35" s="78">
        <v>26.317709106058064</v>
      </c>
      <c r="J35" s="78">
        <v>33.384286964461396</v>
      </c>
      <c r="K35" s="9"/>
      <c r="L35" s="95">
        <f>L41/K41-1</f>
        <v>0.17598242582923285</v>
      </c>
      <c r="M35" s="95">
        <f>M41/L41-1</f>
        <v>0.13882083498078002</v>
      </c>
      <c r="N35" s="95">
        <f t="shared" ref="N35:W35" si="2">N41/M41-1</f>
        <v>0.1095065267679689</v>
      </c>
      <c r="O35" s="95">
        <f t="shared" si="2"/>
        <v>8.638241807466529E-2</v>
      </c>
      <c r="P35" s="95">
        <f t="shared" si="2"/>
        <v>6.8141346207036602E-2</v>
      </c>
      <c r="Q35" s="95">
        <f t="shared" si="2"/>
        <v>5.3752177426820591E-2</v>
      </c>
      <c r="R35" s="95">
        <f t="shared" si="2"/>
        <v>4.2401518886136191E-2</v>
      </c>
      <c r="S35" s="95">
        <f t="shared" si="2"/>
        <v>3.3447739048321212E-2</v>
      </c>
      <c r="T35" s="95">
        <f t="shared" si="2"/>
        <v>2.638469745503369E-2</v>
      </c>
      <c r="U35" s="95">
        <f t="shared" si="2"/>
        <v>2.0813133551058183E-2</v>
      </c>
      <c r="V35" s="95">
        <f t="shared" si="2"/>
        <v>1.641809723050458E-2</v>
      </c>
      <c r="W35" s="95">
        <f t="shared" si="2"/>
        <v>1.2951145295303057E-2</v>
      </c>
    </row>
    <row r="36" spans="8:23" x14ac:dyDescent="0.25">
      <c r="J36" s="9"/>
      <c r="K36" s="9"/>
    </row>
    <row r="37" spans="8:23" x14ac:dyDescent="0.25">
      <c r="H37" t="s">
        <v>25</v>
      </c>
      <c r="I37">
        <v>0.56499999999999995</v>
      </c>
      <c r="J37">
        <v>0.60499999999999998</v>
      </c>
      <c r="K37" s="9"/>
    </row>
    <row r="38" spans="8:23" x14ac:dyDescent="0.25">
      <c r="H38" t="s">
        <v>26</v>
      </c>
      <c r="I38">
        <v>0.68500000000000005</v>
      </c>
      <c r="J38">
        <v>0.81399999999999995</v>
      </c>
      <c r="L38" s="8">
        <f t="shared" ref="L38:W38" si="3">L41/$K$41-1</f>
        <v>0.17598242582923285</v>
      </c>
      <c r="M38" s="8">
        <f>M41/$K$41-1</f>
        <v>0.33923328810557019</v>
      </c>
      <c r="N38" s="8">
        <f t="shared" si="3"/>
        <v>0.48588807401805778</v>
      </c>
      <c r="O38" s="8">
        <f t="shared" si="3"/>
        <v>0.61424267884004458</v>
      </c>
      <c r="P38" s="8">
        <f t="shared" si="3"/>
        <v>0.7242393480810585</v>
      </c>
      <c r="Q38" s="8">
        <f t="shared" si="3"/>
        <v>0.81692096744541698</v>
      </c>
      <c r="R38" s="8">
        <f t="shared" si="3"/>
        <v>0.89396117616117055</v>
      </c>
      <c r="S38" s="8">
        <f t="shared" si="3"/>
        <v>0.95730989534906086</v>
      </c>
      <c r="T38" s="8">
        <f t="shared" si="3"/>
        <v>1.0089529247635896</v>
      </c>
      <c r="U38" s="8">
        <f t="shared" si="3"/>
        <v>1.0507655302844832</v>
      </c>
      <c r="V38" s="8">
        <f t="shared" si="3"/>
        <v>1.084435198157661</v>
      </c>
      <c r="W38" s="8">
        <f t="shared" si="3"/>
        <v>1.1114310212676446</v>
      </c>
    </row>
    <row r="39" spans="8:23" x14ac:dyDescent="0.25">
      <c r="L39" s="8">
        <f>L42/$K$42-1</f>
        <v>5.0307569757152004E-2</v>
      </c>
      <c r="M39" s="8">
        <f>M42/$K$42-1</f>
        <v>5.7678559379655381E-2</v>
      </c>
      <c r="N39" s="8">
        <f>N42/$K$42-1</f>
        <v>5.8714032837310359E-2</v>
      </c>
      <c r="O39" s="8">
        <f t="shared" ref="O39:W39" si="4">O42/$K$42-1</f>
        <v>5.8858623386098374E-2</v>
      </c>
      <c r="P39" s="8">
        <f t="shared" si="4"/>
        <v>5.8878796604046713E-2</v>
      </c>
      <c r="Q39" s="8">
        <f>Q42/$K$42-1</f>
        <v>5.888161083296084E-2</v>
      </c>
      <c r="R39" s="8">
        <f t="shared" si="4"/>
        <v>5.8882003420527518E-2</v>
      </c>
      <c r="S39" s="8">
        <f t="shared" si="4"/>
        <v>5.8882058186735309E-2</v>
      </c>
      <c r="T39" s="8">
        <f t="shared" si="4"/>
        <v>5.8882065826652452E-2</v>
      </c>
      <c r="U39" s="8">
        <f t="shared" si="4"/>
        <v>5.8882066892425255E-2</v>
      </c>
      <c r="V39" s="8">
        <f t="shared" si="4"/>
        <v>5.8882067041101216E-2</v>
      </c>
      <c r="W39" s="8">
        <f t="shared" si="4"/>
        <v>5.8882067061841514E-2</v>
      </c>
    </row>
    <row r="40" spans="8:23" x14ac:dyDescent="0.25">
      <c r="H40" t="s">
        <v>146</v>
      </c>
      <c r="I40">
        <v>2016</v>
      </c>
      <c r="J40">
        <v>2017</v>
      </c>
      <c r="K40">
        <v>2018</v>
      </c>
      <c r="L40">
        <v>2019</v>
      </c>
      <c r="M40">
        <v>2020</v>
      </c>
      <c r="N40">
        <v>2021</v>
      </c>
      <c r="O40">
        <v>2022</v>
      </c>
      <c r="P40">
        <v>2023</v>
      </c>
      <c r="Q40">
        <v>2024</v>
      </c>
      <c r="R40">
        <v>2025</v>
      </c>
      <c r="S40">
        <v>2026</v>
      </c>
      <c r="T40">
        <v>2027</v>
      </c>
      <c r="U40">
        <v>2028</v>
      </c>
      <c r="V40">
        <v>2029</v>
      </c>
      <c r="W40">
        <v>2030</v>
      </c>
    </row>
    <row r="41" spans="8:23" x14ac:dyDescent="0.25">
      <c r="H41" t="s">
        <v>25</v>
      </c>
      <c r="I41" s="90">
        <f>I37*I18</f>
        <v>47602.944999999992</v>
      </c>
      <c r="J41" s="90">
        <f>J37*J18</f>
        <v>58222.78</v>
      </c>
      <c r="K41" s="91">
        <f>J41*(1+J45/4)</f>
        <v>61470.038740196112</v>
      </c>
      <c r="L41" s="93">
        <f>K41*(1+K45)</f>
        <v>72287.685273512747</v>
      </c>
      <c r="M41" s="93">
        <f t="shared" ref="M41:W41" si="5">L41*(1+L45)</f>
        <v>82322.722102009619</v>
      </c>
      <c r="N41" s="93">
        <f t="shared" si="5"/>
        <v>91337.597473485395</v>
      </c>
      <c r="O41" s="93">
        <f t="shared" si="5"/>
        <v>99227.560004375497</v>
      </c>
      <c r="P41" s="93">
        <f t="shared" si="5"/>
        <v>105989.05952391315</v>
      </c>
      <c r="Q41" s="93">
        <f>P41*(1+P45)</f>
        <v>111686.20225674438</v>
      </c>
      <c r="R41" s="93">
        <f t="shared" si="5"/>
        <v>116421.86687105455</v>
      </c>
      <c r="S41" s="93">
        <f t="shared" si="5"/>
        <v>120315.91509367597</v>
      </c>
      <c r="T41" s="93">
        <f t="shared" si="5"/>
        <v>123490.41411244812</v>
      </c>
      <c r="U41" s="93">
        <f t="shared" si="5"/>
        <v>126060.63659364599</v>
      </c>
      <c r="V41" s="93">
        <f t="shared" si="5"/>
        <v>128130.31238217978</v>
      </c>
      <c r="W41" s="93">
        <f t="shared" si="5"/>
        <v>129789.74667457395</v>
      </c>
    </row>
    <row r="42" spans="8:23" x14ac:dyDescent="0.25">
      <c r="H42" t="s">
        <v>26</v>
      </c>
      <c r="I42" s="90">
        <f>I38*I19</f>
        <v>136849.98500000002</v>
      </c>
      <c r="J42" s="90">
        <f>J38*J19</f>
        <v>186201.68599999999</v>
      </c>
      <c r="K42" s="91">
        <f>J42*(1+J46/4)</f>
        <v>202988.99133504968</v>
      </c>
      <c r="L42" s="93">
        <f>K42*(1+K46)</f>
        <v>213200.87417657161</v>
      </c>
      <c r="M42" s="93">
        <f>L42*(1+L46)</f>
        <v>214697.1039251847</v>
      </c>
      <c r="N42" s="93">
        <f>M42*(1+M46)</f>
        <v>214907.2936379083</v>
      </c>
      <c r="O42" s="93">
        <f>N42*(1+N46)</f>
        <v>214936.64392756336</v>
      </c>
      <c r="P42" s="93">
        <f>O42*(1+O46)</f>
        <v>214940.73886872665</v>
      </c>
      <c r="Q42" s="93">
        <f t="shared" ref="Q42:W42" si="6">P42*(1+P46)</f>
        <v>214941.31012621534</v>
      </c>
      <c r="R42" s="93">
        <f t="shared" si="6"/>
        <v>214941.38981716952</v>
      </c>
      <c r="S42" s="93">
        <f t="shared" si="6"/>
        <v>214941.40093410679</v>
      </c>
      <c r="T42" s="93">
        <f t="shared" si="6"/>
        <v>214941.40248492587</v>
      </c>
      <c r="U42" s="93">
        <f t="shared" si="6"/>
        <v>214941.40270126602</v>
      </c>
      <c r="V42" s="93">
        <f t="shared" si="6"/>
        <v>214941.40273144559</v>
      </c>
      <c r="W42" s="93">
        <f t="shared" si="6"/>
        <v>214941.40273565563</v>
      </c>
    </row>
    <row r="43" spans="8:23" x14ac:dyDescent="0.25">
      <c r="I43" s="92">
        <f>SUM(I41:I42)</f>
        <v>184452.93</v>
      </c>
      <c r="J43" s="92">
        <f>J41+J42</f>
        <v>244424.46599999999</v>
      </c>
      <c r="K43" s="92">
        <f t="shared" ref="K43:L43" si="7">K41+K42</f>
        <v>264459.03007524577</v>
      </c>
      <c r="L43" s="92">
        <f t="shared" si="7"/>
        <v>285488.55945008434</v>
      </c>
    </row>
    <row r="44" spans="8:23" x14ac:dyDescent="0.25">
      <c r="J44">
        <v>2018</v>
      </c>
      <c r="K44">
        <v>2019</v>
      </c>
      <c r="L44">
        <v>2020</v>
      </c>
      <c r="M44">
        <v>2021</v>
      </c>
      <c r="N44">
        <v>2022</v>
      </c>
      <c r="O44">
        <v>2023</v>
      </c>
      <c r="P44">
        <v>2024</v>
      </c>
      <c r="Q44">
        <v>2025</v>
      </c>
      <c r="R44">
        <v>2026</v>
      </c>
      <c r="S44">
        <v>2027</v>
      </c>
      <c r="T44">
        <v>2028</v>
      </c>
      <c r="U44">
        <v>2029</v>
      </c>
      <c r="V44">
        <v>2030</v>
      </c>
    </row>
    <row r="45" spans="8:23" x14ac:dyDescent="0.25">
      <c r="J45" s="8">
        <f>(J41-I41)/I41</f>
        <v>0.22309197466669359</v>
      </c>
      <c r="K45" s="42">
        <f>J45*K25/J25</f>
        <v>0.17598242582923287</v>
      </c>
      <c r="L45" s="94">
        <f>K45*(1+$K48)</f>
        <v>0.1388208349807801</v>
      </c>
      <c r="M45" s="94">
        <f t="shared" ref="M45:V45" si="8">L45*(1+$K48)</f>
        <v>0.10950652676796885</v>
      </c>
      <c r="N45" s="94">
        <f t="shared" si="8"/>
        <v>8.6382418074665374E-2</v>
      </c>
      <c r="O45" s="94">
        <f t="shared" si="8"/>
        <v>6.8141346207036491E-2</v>
      </c>
      <c r="P45" s="94">
        <f t="shared" si="8"/>
        <v>5.3752177426820584E-2</v>
      </c>
      <c r="Q45" s="94">
        <f t="shared" si="8"/>
        <v>4.2401518886136164E-2</v>
      </c>
      <c r="R45" s="94">
        <f t="shared" si="8"/>
        <v>3.3447739048321302E-2</v>
      </c>
      <c r="S45" s="94">
        <f t="shared" si="8"/>
        <v>2.6384697455033638E-2</v>
      </c>
      <c r="T45" s="94">
        <f t="shared" si="8"/>
        <v>2.081313355105829E-2</v>
      </c>
      <c r="U45" s="94">
        <f t="shared" si="8"/>
        <v>1.6418097230504552E-2</v>
      </c>
      <c r="V45" s="94">
        <f t="shared" si="8"/>
        <v>1.2951145295302982E-2</v>
      </c>
    </row>
    <row r="46" spans="8:23" x14ac:dyDescent="0.25">
      <c r="J46" s="8">
        <f>(J42-I42)/I42</f>
        <v>0.36062627993711482</v>
      </c>
      <c r="K46" s="42">
        <f>J46*K26/J26</f>
        <v>5.0307569757152018E-2</v>
      </c>
      <c r="L46" s="94">
        <f>K46*(1+$K49)</f>
        <v>7.0179343982142376E-3</v>
      </c>
      <c r="M46" s="94">
        <f t="shared" ref="M46:V46" si="9">L46*(1+$K49)</f>
        <v>9.7900581275120664E-4</v>
      </c>
      <c r="N46" s="94">
        <f t="shared" si="9"/>
        <v>1.3657186388697727E-4</v>
      </c>
      <c r="O46" s="94">
        <f t="shared" si="9"/>
        <v>1.9051852157187365E-5</v>
      </c>
      <c r="P46" s="94">
        <f t="shared" si="9"/>
        <v>2.6577441376923024E-6</v>
      </c>
      <c r="Q46" s="94">
        <f t="shared" si="9"/>
        <v>3.707568084803259E-7</v>
      </c>
      <c r="R46" s="94">
        <f t="shared" si="9"/>
        <v>5.1720784211332313E-8</v>
      </c>
      <c r="S46" s="94">
        <f t="shared" si="9"/>
        <v>7.2150786128507527E-9</v>
      </c>
      <c r="T46" s="94">
        <f t="shared" si="9"/>
        <v>1.0065075420532832E-9</v>
      </c>
      <c r="U46" s="94">
        <f t="shared" si="9"/>
        <v>1.404083706594393E-10</v>
      </c>
      <c r="V46" s="94">
        <f t="shared" si="9"/>
        <v>1.9587047019062311E-11</v>
      </c>
    </row>
    <row r="48" spans="8:23" x14ac:dyDescent="0.25">
      <c r="I48" t="s">
        <v>152</v>
      </c>
      <c r="K48" s="8">
        <f>(K45-J45)/J45</f>
        <v>-0.21116648820668632</v>
      </c>
    </row>
    <row r="49" spans="11:11" x14ac:dyDescent="0.25">
      <c r="K49" s="8">
        <f>(K46-J46)/J46</f>
        <v>-0.86049943513289018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2126-B31B-45DA-B89A-7746E82E5AC0}">
  <dimension ref="D1:M41"/>
  <sheetViews>
    <sheetView workbookViewId="0">
      <selection activeCell="H25" sqref="H25"/>
    </sheetView>
  </sheetViews>
  <sheetFormatPr defaultRowHeight="15" x14ac:dyDescent="0.25"/>
  <cols>
    <col min="7" max="7" width="14.5703125" bestFit="1" customWidth="1"/>
    <col min="8" max="8" width="22.28515625" bestFit="1" customWidth="1"/>
    <col min="11" max="11" width="15.28515625" bestFit="1" customWidth="1"/>
    <col min="12" max="12" width="14.28515625" bestFit="1" customWidth="1"/>
    <col min="13" max="13" width="13.28515625" bestFit="1" customWidth="1"/>
  </cols>
  <sheetData>
    <row r="1" spans="4:13" x14ac:dyDescent="0.25">
      <c r="E1" t="s">
        <v>147</v>
      </c>
      <c r="F1" t="s">
        <v>148</v>
      </c>
      <c r="G1" t="s">
        <v>149</v>
      </c>
      <c r="H1" t="s">
        <v>150</v>
      </c>
      <c r="I1" t="s">
        <v>151</v>
      </c>
      <c r="K1" s="6">
        <f>SUM(K2:K12)/40</f>
        <v>124282325.49592939</v>
      </c>
      <c r="L1" s="6">
        <f>K1/E2</f>
        <v>12428232.549592938</v>
      </c>
    </row>
    <row r="2" spans="4:13" x14ac:dyDescent="0.25">
      <c r="D2">
        <v>2018</v>
      </c>
      <c r="E2">
        <v>10</v>
      </c>
      <c r="F2">
        <f>8760*E2*0.26</f>
        <v>22776</v>
      </c>
      <c r="G2">
        <f>0.023*1*1000000</f>
        <v>23000</v>
      </c>
      <c r="H2" s="90">
        <f>G2*F2</f>
        <v>523848000</v>
      </c>
      <c r="I2">
        <v>0</v>
      </c>
      <c r="J2">
        <f>(1-0.03)^I2</f>
        <v>1</v>
      </c>
      <c r="K2" s="6">
        <f>J2*H2</f>
        <v>523848000</v>
      </c>
      <c r="M2" s="6">
        <f>L1/1000</f>
        <v>12428.232549592938</v>
      </c>
    </row>
    <row r="3" spans="4:13" x14ac:dyDescent="0.25">
      <c r="D3">
        <v>2019</v>
      </c>
      <c r="H3" s="90">
        <f>H2</f>
        <v>523848000</v>
      </c>
      <c r="I3">
        <v>1</v>
      </c>
      <c r="J3">
        <f t="shared" ref="J3:J41" si="0">(1-0.03)^I3</f>
        <v>0.97</v>
      </c>
      <c r="K3" s="6">
        <f t="shared" ref="K3:K12" si="1">J3*H3</f>
        <v>508132560</v>
      </c>
    </row>
    <row r="4" spans="4:13" x14ac:dyDescent="0.25">
      <c r="D4">
        <v>2020</v>
      </c>
      <c r="H4" s="90">
        <f t="shared" ref="H4:H12" si="2">H3</f>
        <v>523848000</v>
      </c>
      <c r="I4">
        <v>2</v>
      </c>
      <c r="J4">
        <f t="shared" si="0"/>
        <v>0.94089999999999996</v>
      </c>
      <c r="K4" s="6">
        <f t="shared" si="1"/>
        <v>492888583.19999999</v>
      </c>
    </row>
    <row r="5" spans="4:13" x14ac:dyDescent="0.25">
      <c r="D5">
        <v>2021</v>
      </c>
      <c r="H5" s="90">
        <f t="shared" si="2"/>
        <v>523848000</v>
      </c>
      <c r="I5">
        <v>3</v>
      </c>
      <c r="J5">
        <f t="shared" si="0"/>
        <v>0.91267299999999996</v>
      </c>
      <c r="K5" s="6">
        <f t="shared" si="1"/>
        <v>478101925.704</v>
      </c>
    </row>
    <row r="6" spans="4:13" x14ac:dyDescent="0.25">
      <c r="D6">
        <v>2022</v>
      </c>
      <c r="H6" s="90">
        <f t="shared" si="2"/>
        <v>523848000</v>
      </c>
      <c r="I6">
        <v>4</v>
      </c>
      <c r="J6">
        <f t="shared" si="0"/>
        <v>0.88529280999999993</v>
      </c>
      <c r="K6" s="6">
        <f t="shared" si="1"/>
        <v>463758867.93287998</v>
      </c>
    </row>
    <row r="7" spans="4:13" x14ac:dyDescent="0.25">
      <c r="D7">
        <v>2023</v>
      </c>
      <c r="H7" s="90">
        <f t="shared" si="2"/>
        <v>523848000</v>
      </c>
      <c r="I7">
        <v>5</v>
      </c>
      <c r="J7">
        <f t="shared" si="0"/>
        <v>0.8587340256999999</v>
      </c>
      <c r="K7" s="6">
        <f t="shared" si="1"/>
        <v>449846101.89489353</v>
      </c>
    </row>
    <row r="8" spans="4:13" x14ac:dyDescent="0.25">
      <c r="D8">
        <v>2024</v>
      </c>
      <c r="H8" s="90">
        <f t="shared" si="2"/>
        <v>523848000</v>
      </c>
      <c r="I8">
        <v>6</v>
      </c>
      <c r="J8">
        <f t="shared" si="0"/>
        <v>0.83297200492899992</v>
      </c>
      <c r="K8" s="6">
        <f t="shared" si="1"/>
        <v>436350718.83804673</v>
      </c>
    </row>
    <row r="9" spans="4:13" x14ac:dyDescent="0.25">
      <c r="D9">
        <v>2025</v>
      </c>
      <c r="H9" s="90">
        <f t="shared" si="2"/>
        <v>523848000</v>
      </c>
      <c r="I9">
        <v>7</v>
      </c>
      <c r="J9">
        <f t="shared" si="0"/>
        <v>0.80798284478112992</v>
      </c>
      <c r="K9" s="6">
        <f t="shared" si="1"/>
        <v>423260197.27290535</v>
      </c>
    </row>
    <row r="10" spans="4:13" x14ac:dyDescent="0.25">
      <c r="D10">
        <v>2026</v>
      </c>
      <c r="H10" s="90">
        <f t="shared" si="2"/>
        <v>523848000</v>
      </c>
      <c r="I10">
        <v>8</v>
      </c>
      <c r="J10">
        <f t="shared" si="0"/>
        <v>0.78374335943769602</v>
      </c>
      <c r="K10" s="6">
        <f t="shared" si="1"/>
        <v>410562391.35471821</v>
      </c>
    </row>
    <row r="11" spans="4:13" x14ac:dyDescent="0.25">
      <c r="D11">
        <v>2027</v>
      </c>
      <c r="H11" s="90">
        <f t="shared" si="2"/>
        <v>523848000</v>
      </c>
      <c r="I11">
        <v>9</v>
      </c>
      <c r="J11">
        <f t="shared" si="0"/>
        <v>0.76023105865456508</v>
      </c>
      <c r="K11" s="6">
        <f t="shared" si="1"/>
        <v>398245519.61407661</v>
      </c>
    </row>
    <row r="12" spans="4:13" x14ac:dyDescent="0.25">
      <c r="D12">
        <v>2028</v>
      </c>
      <c r="H12" s="90">
        <f t="shared" si="2"/>
        <v>523848000</v>
      </c>
      <c r="I12">
        <v>10</v>
      </c>
      <c r="J12">
        <f t="shared" si="0"/>
        <v>0.7374241268949282</v>
      </c>
      <c r="K12" s="6">
        <f t="shared" si="1"/>
        <v>386298154.02565438</v>
      </c>
    </row>
    <row r="13" spans="4:13" x14ac:dyDescent="0.25">
      <c r="H13" s="90">
        <v>0</v>
      </c>
      <c r="I13">
        <v>11</v>
      </c>
      <c r="J13">
        <f t="shared" si="0"/>
        <v>0.71530140308808032</v>
      </c>
      <c r="K13" s="6">
        <f t="shared" ref="K13:K41" si="3">J13*H13</f>
        <v>0</v>
      </c>
    </row>
    <row r="14" spans="4:13" x14ac:dyDescent="0.25">
      <c r="H14" s="90">
        <v>0</v>
      </c>
      <c r="I14">
        <v>12</v>
      </c>
      <c r="J14">
        <f t="shared" si="0"/>
        <v>0.69384236099543783</v>
      </c>
      <c r="K14" s="6">
        <f t="shared" si="3"/>
        <v>0</v>
      </c>
    </row>
    <row r="15" spans="4:13" x14ac:dyDescent="0.25">
      <c r="H15" s="90">
        <v>0</v>
      </c>
      <c r="I15">
        <v>13</v>
      </c>
      <c r="J15">
        <f t="shared" si="0"/>
        <v>0.67302709016557472</v>
      </c>
      <c r="K15" s="6">
        <f t="shared" si="3"/>
        <v>0</v>
      </c>
    </row>
    <row r="16" spans="4:13" x14ac:dyDescent="0.25">
      <c r="H16" s="90">
        <v>0</v>
      </c>
      <c r="I16">
        <v>14</v>
      </c>
      <c r="J16">
        <f t="shared" si="0"/>
        <v>0.65283627746060746</v>
      </c>
      <c r="K16" s="6">
        <f t="shared" si="3"/>
        <v>0</v>
      </c>
    </row>
    <row r="17" spans="8:11" x14ac:dyDescent="0.25">
      <c r="H17" s="90">
        <v>0</v>
      </c>
      <c r="I17">
        <v>15</v>
      </c>
      <c r="J17">
        <f t="shared" si="0"/>
        <v>0.63325118913678924</v>
      </c>
      <c r="K17" s="6">
        <f t="shared" si="3"/>
        <v>0</v>
      </c>
    </row>
    <row r="18" spans="8:11" x14ac:dyDescent="0.25">
      <c r="H18" s="90">
        <v>0</v>
      </c>
      <c r="I18">
        <v>16</v>
      </c>
      <c r="J18">
        <f t="shared" si="0"/>
        <v>0.61425365346268557</v>
      </c>
      <c r="K18" s="6">
        <f t="shared" si="3"/>
        <v>0</v>
      </c>
    </row>
    <row r="19" spans="8:11" x14ac:dyDescent="0.25">
      <c r="H19" s="90">
        <v>0</v>
      </c>
      <c r="I19">
        <v>17</v>
      </c>
      <c r="J19">
        <f t="shared" si="0"/>
        <v>0.595826043858805</v>
      </c>
      <c r="K19" s="6">
        <f t="shared" si="3"/>
        <v>0</v>
      </c>
    </row>
    <row r="20" spans="8:11" x14ac:dyDescent="0.25">
      <c r="H20" s="90">
        <v>0</v>
      </c>
      <c r="I20">
        <v>18</v>
      </c>
      <c r="J20">
        <f t="shared" si="0"/>
        <v>0.57795126254304086</v>
      </c>
      <c r="K20" s="6">
        <f t="shared" si="3"/>
        <v>0</v>
      </c>
    </row>
    <row r="21" spans="8:11" x14ac:dyDescent="0.25">
      <c r="H21" s="90">
        <v>0</v>
      </c>
      <c r="I21">
        <v>19</v>
      </c>
      <c r="J21">
        <f t="shared" si="0"/>
        <v>0.56061272466674961</v>
      </c>
      <c r="K21" s="6">
        <f t="shared" si="3"/>
        <v>0</v>
      </c>
    </row>
    <row r="22" spans="8:11" x14ac:dyDescent="0.25">
      <c r="H22" s="90">
        <v>0</v>
      </c>
      <c r="I22">
        <v>20</v>
      </c>
      <c r="J22">
        <f t="shared" si="0"/>
        <v>0.54379434292674711</v>
      </c>
      <c r="K22" s="6">
        <f t="shared" si="3"/>
        <v>0</v>
      </c>
    </row>
    <row r="23" spans="8:11" x14ac:dyDescent="0.25">
      <c r="H23" s="90">
        <v>0</v>
      </c>
      <c r="I23">
        <v>21</v>
      </c>
      <c r="J23">
        <f t="shared" si="0"/>
        <v>0.52748051263894469</v>
      </c>
      <c r="K23" s="6">
        <f t="shared" si="3"/>
        <v>0</v>
      </c>
    </row>
    <row r="24" spans="8:11" x14ac:dyDescent="0.25">
      <c r="H24" s="90">
        <v>0</v>
      </c>
      <c r="I24">
        <v>22</v>
      </c>
      <c r="J24">
        <f t="shared" si="0"/>
        <v>0.51165609725977634</v>
      </c>
      <c r="K24" s="6">
        <f t="shared" si="3"/>
        <v>0</v>
      </c>
    </row>
    <row r="25" spans="8:11" x14ac:dyDescent="0.25">
      <c r="H25" s="90">
        <v>0</v>
      </c>
      <c r="I25">
        <v>23</v>
      </c>
      <c r="J25">
        <f t="shared" si="0"/>
        <v>0.49630641434198303</v>
      </c>
      <c r="K25" s="6">
        <f t="shared" si="3"/>
        <v>0</v>
      </c>
    </row>
    <row r="26" spans="8:11" x14ac:dyDescent="0.25">
      <c r="H26" s="90">
        <v>0</v>
      </c>
      <c r="I26">
        <v>24</v>
      </c>
      <c r="J26">
        <f t="shared" si="0"/>
        <v>0.48141722191172354</v>
      </c>
      <c r="K26" s="6">
        <f t="shared" si="3"/>
        <v>0</v>
      </c>
    </row>
    <row r="27" spans="8:11" x14ac:dyDescent="0.25">
      <c r="H27" s="90">
        <v>0</v>
      </c>
      <c r="I27">
        <v>25</v>
      </c>
      <c r="J27">
        <f t="shared" si="0"/>
        <v>0.46697470525437179</v>
      </c>
      <c r="K27" s="6">
        <f t="shared" si="3"/>
        <v>0</v>
      </c>
    </row>
    <row r="28" spans="8:11" x14ac:dyDescent="0.25">
      <c r="H28" s="90">
        <v>0</v>
      </c>
      <c r="I28">
        <v>26</v>
      </c>
      <c r="J28">
        <f t="shared" si="0"/>
        <v>0.45296546409674071</v>
      </c>
      <c r="K28" s="6">
        <f t="shared" si="3"/>
        <v>0</v>
      </c>
    </row>
    <row r="29" spans="8:11" x14ac:dyDescent="0.25">
      <c r="H29" s="90">
        <v>0</v>
      </c>
      <c r="I29">
        <v>27</v>
      </c>
      <c r="J29">
        <f t="shared" si="0"/>
        <v>0.43937650017383845</v>
      </c>
      <c r="K29" s="6">
        <f t="shared" si="3"/>
        <v>0</v>
      </c>
    </row>
    <row r="30" spans="8:11" x14ac:dyDescent="0.25">
      <c r="H30" s="90">
        <v>0</v>
      </c>
      <c r="I30">
        <v>28</v>
      </c>
      <c r="J30">
        <f t="shared" si="0"/>
        <v>0.42619520516862325</v>
      </c>
      <c r="K30" s="6">
        <f t="shared" si="3"/>
        <v>0</v>
      </c>
    </row>
    <row r="31" spans="8:11" x14ac:dyDescent="0.25">
      <c r="H31" s="90">
        <v>0</v>
      </c>
      <c r="I31">
        <v>29</v>
      </c>
      <c r="J31">
        <f t="shared" si="0"/>
        <v>0.41340934901356458</v>
      </c>
      <c r="K31" s="6">
        <f t="shared" si="3"/>
        <v>0</v>
      </c>
    </row>
    <row r="32" spans="8:11" x14ac:dyDescent="0.25">
      <c r="H32" s="90">
        <v>0</v>
      </c>
      <c r="I32">
        <v>30</v>
      </c>
      <c r="J32">
        <f t="shared" si="0"/>
        <v>0.4010070685431576</v>
      </c>
      <c r="K32" s="6">
        <f t="shared" si="3"/>
        <v>0</v>
      </c>
    </row>
    <row r="33" spans="8:11" x14ac:dyDescent="0.25">
      <c r="H33" s="90">
        <v>0</v>
      </c>
      <c r="I33">
        <v>31</v>
      </c>
      <c r="J33">
        <f t="shared" si="0"/>
        <v>0.38897685648686287</v>
      </c>
      <c r="K33" s="6">
        <f t="shared" si="3"/>
        <v>0</v>
      </c>
    </row>
    <row r="34" spans="8:11" x14ac:dyDescent="0.25">
      <c r="H34" s="90">
        <v>0</v>
      </c>
      <c r="I34">
        <v>32</v>
      </c>
      <c r="J34">
        <f t="shared" si="0"/>
        <v>0.37730755079225703</v>
      </c>
      <c r="K34" s="6">
        <f t="shared" si="3"/>
        <v>0</v>
      </c>
    </row>
    <row r="35" spans="8:11" x14ac:dyDescent="0.25">
      <c r="H35" s="90">
        <v>0</v>
      </c>
      <c r="I35">
        <v>33</v>
      </c>
      <c r="J35">
        <f t="shared" si="0"/>
        <v>0.36598832426848932</v>
      </c>
      <c r="K35" s="6">
        <f t="shared" si="3"/>
        <v>0</v>
      </c>
    </row>
    <row r="36" spans="8:11" x14ac:dyDescent="0.25">
      <c r="H36" s="90">
        <v>0</v>
      </c>
      <c r="I36">
        <v>34</v>
      </c>
      <c r="J36">
        <f t="shared" si="0"/>
        <v>0.35500867454043461</v>
      </c>
      <c r="K36" s="6">
        <f t="shared" si="3"/>
        <v>0</v>
      </c>
    </row>
    <row r="37" spans="8:11" x14ac:dyDescent="0.25">
      <c r="H37" s="90">
        <v>0</v>
      </c>
      <c r="I37">
        <v>35</v>
      </c>
      <c r="J37">
        <f t="shared" si="0"/>
        <v>0.34435841430422159</v>
      </c>
      <c r="K37" s="6">
        <f t="shared" si="3"/>
        <v>0</v>
      </c>
    </row>
    <row r="38" spans="8:11" x14ac:dyDescent="0.25">
      <c r="H38" s="90">
        <v>0</v>
      </c>
      <c r="I38">
        <v>36</v>
      </c>
      <c r="J38">
        <f t="shared" si="0"/>
        <v>0.33402766187509492</v>
      </c>
      <c r="K38" s="6">
        <f t="shared" si="3"/>
        <v>0</v>
      </c>
    </row>
    <row r="39" spans="8:11" x14ac:dyDescent="0.25">
      <c r="H39" s="90">
        <v>0</v>
      </c>
      <c r="I39">
        <v>37</v>
      </c>
      <c r="J39">
        <f t="shared" si="0"/>
        <v>0.32400683201884206</v>
      </c>
      <c r="K39" s="6">
        <f t="shared" si="3"/>
        <v>0</v>
      </c>
    </row>
    <row r="40" spans="8:11" x14ac:dyDescent="0.25">
      <c r="H40" s="90">
        <v>0</v>
      </c>
      <c r="I40">
        <v>38</v>
      </c>
      <c r="J40">
        <f t="shared" si="0"/>
        <v>0.31428662705827681</v>
      </c>
      <c r="K40" s="6">
        <f t="shared" si="3"/>
        <v>0</v>
      </c>
    </row>
    <row r="41" spans="8:11" x14ac:dyDescent="0.25">
      <c r="H41" s="90">
        <v>0</v>
      </c>
      <c r="I41">
        <v>39</v>
      </c>
      <c r="J41">
        <f t="shared" si="0"/>
        <v>0.30485802824652852</v>
      </c>
      <c r="K41" s="6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REC prices (2)</vt:lpstr>
      <vt:lpstr>generation PA and RPJM</vt:lpstr>
      <vt:lpstr>eta</vt:lpstr>
      <vt:lpstr>Sheet2</vt:lpstr>
      <vt:lpstr>cap expansion</vt:lpstr>
      <vt:lpstr>load</vt:lpstr>
      <vt:lpstr>Emission</vt:lpstr>
      <vt:lpstr>weighted REC prices</vt:lpstr>
      <vt:lpstr>Sheet4</vt:lpstr>
      <vt:lpstr>Total LMP</vt:lpstr>
      <vt:lpstr>Sheet3</vt:lpstr>
      <vt:lpstr>generation PJM</vt:lpstr>
      <vt:lpstr>cap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2018-07-23T01:43:29Z</dcterms:created>
  <dcterms:modified xsi:type="dcterms:W3CDTF">2019-08-27T07:15:32Z</dcterms:modified>
</cp:coreProperties>
</file>