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Research\PJM Model\Input Data\Data for 2030\Load Forecast - Long Term\"/>
    </mc:Choice>
  </mc:AlternateContent>
  <xr:revisionPtr revIDLastSave="0" documentId="13_ncr:1_{6E3C3182-A7FE-4B9A-B1EC-55B37938DA8C}" xr6:coauthVersionLast="45" xr6:coauthVersionMax="45" xr10:uidLastSave="{00000000-0000-0000-0000-000000000000}"/>
  <bookViews>
    <workbookView xWindow="-120" yWindow="-120" windowWidth="29040" windowHeight="15840" activeTab="4" xr2:uid="{57AE7914-B032-408D-B1B3-2CBC9A8F8015}"/>
  </bookViews>
  <sheets>
    <sheet name="2019 Load Forecast" sheetId="1" r:id="rId1"/>
    <sheet name="2018 Load Forecast" sheetId="4" r:id="rId2"/>
    <sheet name="2017 Load Forecast" sheetId="5" r:id="rId3"/>
    <sheet name="2016 Load Forecast" sheetId="6" r:id="rId4"/>
    <sheet name="Graph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3" l="1"/>
  <c r="K18" i="3"/>
  <c r="K19" i="3"/>
  <c r="K14" i="3"/>
  <c r="K17" i="3"/>
  <c r="C17" i="3"/>
  <c r="N16" i="3" l="1"/>
  <c r="M16" i="3"/>
  <c r="N15" i="3"/>
  <c r="L16" i="3"/>
  <c r="K16" i="3"/>
  <c r="J16" i="3"/>
  <c r="L15" i="3"/>
  <c r="M19" i="3" l="1"/>
  <c r="L19" i="3"/>
  <c r="J19" i="3" l="1"/>
  <c r="K15" i="3"/>
  <c r="J15" i="3" l="1"/>
  <c r="J14" i="3" l="1"/>
  <c r="J20" i="3" l="1"/>
  <c r="J18" i="3"/>
  <c r="J17" i="3"/>
  <c r="I15" i="3" l="1"/>
  <c r="H15" i="3" l="1"/>
  <c r="E16" i="3" l="1"/>
  <c r="D17" i="3"/>
  <c r="D16" i="3"/>
  <c r="C13" i="3"/>
  <c r="D13" i="3"/>
  <c r="E13" i="3"/>
  <c r="E17" i="3" s="1"/>
  <c r="F13" i="3"/>
  <c r="G13" i="3"/>
  <c r="H13" i="3"/>
  <c r="C14" i="3"/>
  <c r="D14" i="3"/>
  <c r="E14" i="3"/>
  <c r="F14" i="3"/>
  <c r="G14" i="3"/>
  <c r="H14" i="3"/>
  <c r="B14" i="3"/>
  <c r="B13" i="3"/>
  <c r="D15" i="3"/>
  <c r="E15" i="3"/>
  <c r="F15" i="3"/>
  <c r="G15" i="3"/>
  <c r="C15" i="3"/>
  <c r="C16" i="3" l="1"/>
  <c r="G6" i="3"/>
  <c r="J13" i="3" l="1"/>
  <c r="K13" i="3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K20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9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I8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H7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L14" i="3" l="1"/>
  <c r="L18" i="3" l="1"/>
  <c r="L20" i="3"/>
  <c r="L17" i="3"/>
  <c r="M14" i="3"/>
  <c r="M18" i="3" l="1"/>
  <c r="M20" i="3"/>
  <c r="N14" i="3"/>
  <c r="M17" i="3"/>
  <c r="N18" i="3" l="1"/>
  <c r="N20" i="3"/>
  <c r="O14" i="3"/>
  <c r="N17" i="3"/>
  <c r="O18" i="3" l="1"/>
  <c r="O17" i="3"/>
  <c r="P14" i="3"/>
  <c r="P18" i="3" s="1"/>
  <c r="Q14" i="3" l="1"/>
  <c r="Q18" i="3" s="1"/>
  <c r="P17" i="3"/>
  <c r="R14" i="3" l="1"/>
  <c r="R18" i="3" s="1"/>
  <c r="Q17" i="3"/>
  <c r="S14" i="3" l="1"/>
  <c r="S18" i="3" s="1"/>
  <c r="R17" i="3"/>
  <c r="S17" i="3" l="1"/>
  <c r="T14" i="3"/>
  <c r="T18" i="3" s="1"/>
  <c r="U14" i="3" l="1"/>
  <c r="T17" i="3"/>
  <c r="U18" i="3" l="1"/>
  <c r="U15" i="3"/>
  <c r="U17" i="3"/>
</calcChain>
</file>

<file path=xl/sharedStrings.xml><?xml version="1.0" encoding="utf-8"?>
<sst xmlns="http://schemas.openxmlformats.org/spreadsheetml/2006/main" count="163" uniqueCount="47">
  <si>
    <t>(10 yr)</t>
  </si>
  <si>
    <t>AE</t>
  </si>
  <si>
    <t>BGE</t>
  </si>
  <si>
    <t>DPL</t>
  </si>
  <si>
    <t>JCPL</t>
  </si>
  <si>
    <t>METED</t>
  </si>
  <si>
    <t>PECO</t>
  </si>
  <si>
    <t>PENLC</t>
  </si>
  <si>
    <t>PEPCO</t>
  </si>
  <si>
    <t>PL</t>
  </si>
  <si>
    <t>PS</t>
  </si>
  <si>
    <t>RECO</t>
  </si>
  <si>
    <t>UGI</t>
  </si>
  <si>
    <t>FE-EAST</t>
  </si>
  <si>
    <t>PLGRP</t>
  </si>
  <si>
    <t>Annual Growth Rate</t>
  </si>
  <si>
    <t>PJM-MID-ATLANTIC</t>
  </si>
  <si>
    <t>(15 yr)</t>
  </si>
  <si>
    <t>PJM MID-ATLANTIC ZONES</t>
  </si>
  <si>
    <t>PJM WESTERN AND PJM SOUTHERN ZONES</t>
  </si>
  <si>
    <t>AEP</t>
  </si>
  <si>
    <t>APS</t>
  </si>
  <si>
    <t>ATSI</t>
  </si>
  <si>
    <t>COMED</t>
  </si>
  <si>
    <t>DAYTON</t>
  </si>
  <si>
    <t>DEOK</t>
  </si>
  <si>
    <t>DLCO</t>
  </si>
  <si>
    <t>EKPC</t>
  </si>
  <si>
    <t>DOM</t>
  </si>
  <si>
    <t>PJM WESTERN</t>
  </si>
  <si>
    <t>PJM-RTO</t>
  </si>
  <si>
    <t>PJM TOTAL</t>
  </si>
  <si>
    <t>2016 Forecast RTO</t>
  </si>
  <si>
    <t>2017 Forecast RTO</t>
  </si>
  <si>
    <t>2018 Forecast RTO</t>
  </si>
  <si>
    <t>2019 Forecast RTO</t>
  </si>
  <si>
    <t>Actual Load</t>
  </si>
  <si>
    <t>2015 Forecast RTO</t>
  </si>
  <si>
    <t>2014 Forecast RTO</t>
  </si>
  <si>
    <t>2013 Forecast RTO</t>
  </si>
  <si>
    <t>2012 Forecast RTO</t>
  </si>
  <si>
    <t>NEMS Forecast</t>
  </si>
  <si>
    <t>All Data, Mean Growth Rate</t>
  </si>
  <si>
    <t>Last 5 Years, Mean Growth Rate</t>
  </si>
  <si>
    <t>Linear Forecast Based on Actual Load, All</t>
  </si>
  <si>
    <t>Linear Forecast Based on Actual Load, 5</t>
  </si>
  <si>
    <t>First Option***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</si>
</sst>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_(* #,##0_);_(* \(#,##0\);_(* &quot;-&quot;??_);_(@_)"/>
    <numFmt numFmtId="166" formatCode="0.000%"/>
    <numFmt numFmtId="167" formatCode="0.0000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2" fillId="0" borderId="0" xfId="0" applyFont="1"/>
    <xf numFmtId="0" fontId="0" fillId="3" borderId="0" xfId="0" applyFill="1"/>
    <xf numFmtId="3" fontId="0" fillId="3" borderId="0" xfId="0" applyNumberFormat="1" applyFill="1"/>
    <xf numFmtId="164" fontId="0" fillId="0" borderId="0" xfId="0" applyNumberFormat="1" applyAlignment="1">
      <alignment wrapText="1"/>
    </xf>
    <xf numFmtId="164" fontId="1" fillId="2" borderId="0" xfId="0" applyNumberFormat="1" applyFont="1" applyFill="1" applyAlignment="1">
      <alignment wrapText="1"/>
    </xf>
    <xf numFmtId="164" fontId="0" fillId="0" borderId="0" xfId="0" applyNumberFormat="1"/>
    <xf numFmtId="164" fontId="0" fillId="3" borderId="0" xfId="0" applyNumberFormat="1" applyFill="1"/>
    <xf numFmtId="4" fontId="0" fillId="0" borderId="0" xfId="0" applyNumberFormat="1"/>
    <xf numFmtId="10" fontId="0" fillId="0" borderId="0" xfId="2" applyNumberFormat="1" applyFont="1"/>
    <xf numFmtId="10" fontId="0" fillId="4" borderId="0" xfId="2" applyNumberFormat="1" applyFont="1" applyFill="1"/>
    <xf numFmtId="165" fontId="0" fillId="4" borderId="0" xfId="1" applyNumberFormat="1" applyFont="1" applyFill="1"/>
    <xf numFmtId="165" fontId="0" fillId="5" borderId="0" xfId="1" applyNumberFormat="1" applyFont="1" applyFill="1"/>
    <xf numFmtId="10" fontId="0" fillId="5" borderId="0" xfId="2" applyNumberFormat="1" applyFont="1" applyFill="1"/>
    <xf numFmtId="166" fontId="0" fillId="0" borderId="0" xfId="2" applyNumberFormat="1" applyFont="1"/>
    <xf numFmtId="164" fontId="0" fillId="0" borderId="0" xfId="2" applyNumberFormat="1" applyFont="1"/>
    <xf numFmtId="43" fontId="0" fillId="0" borderId="0" xfId="1" applyFont="1"/>
    <xf numFmtId="167" fontId="0" fillId="0" borderId="0" xfId="2" applyNumberFormat="1" applyFont="1"/>
    <xf numFmtId="165" fontId="0" fillId="0" borderId="0" xfId="1" applyNumberFormat="1" applyFont="1"/>
    <xf numFmtId="164" fontId="0" fillId="6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45417377302541E-2"/>
          <c:y val="0.1090008268033326"/>
          <c:w val="0.89233166865814928"/>
          <c:h val="0.68492876500154587"/>
        </c:manualLayout>
      </c:layout>
      <c:lineChart>
        <c:grouping val="standard"/>
        <c:varyColors val="0"/>
        <c:ser>
          <c:idx val="10"/>
          <c:order val="0"/>
          <c:tx>
            <c:strRef>
              <c:f>Graphs!$A$2</c:f>
              <c:strCache>
                <c:ptCount val="1"/>
                <c:pt idx="0">
                  <c:v>2012 Forecast RTO</c:v>
                </c:pt>
              </c:strCache>
            </c:strRef>
          </c:tx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Graphs!$B$2:$U$2</c:f>
              <c:numCache>
                <c:formatCode>#,##0</c:formatCode>
                <c:ptCount val="20"/>
                <c:pt idx="0">
                  <c:v>795370</c:v>
                </c:pt>
                <c:pt idx="1">
                  <c:v>821786</c:v>
                </c:pt>
                <c:pt idx="2">
                  <c:v>831898</c:v>
                </c:pt>
                <c:pt idx="3">
                  <c:v>851726</c:v>
                </c:pt>
                <c:pt idx="4">
                  <c:v>870636</c:v>
                </c:pt>
                <c:pt idx="5">
                  <c:v>888097</c:v>
                </c:pt>
                <c:pt idx="6">
                  <c:v>895748</c:v>
                </c:pt>
                <c:pt idx="7">
                  <c:v>905401</c:v>
                </c:pt>
                <c:pt idx="8">
                  <c:v>914548</c:v>
                </c:pt>
                <c:pt idx="9">
                  <c:v>928298</c:v>
                </c:pt>
                <c:pt idx="10">
                  <c:v>936942</c:v>
                </c:pt>
                <c:pt idx="11">
                  <c:v>947297</c:v>
                </c:pt>
                <c:pt idx="12">
                  <c:v>956854</c:v>
                </c:pt>
                <c:pt idx="13">
                  <c:v>968887</c:v>
                </c:pt>
                <c:pt idx="14">
                  <c:v>976459</c:v>
                </c:pt>
                <c:pt idx="15">
                  <c:v>986525</c:v>
                </c:pt>
                <c:pt idx="16">
                  <c:v>996311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7A-416B-90C0-CAEE69CAF5AA}"/>
            </c:ext>
          </c:extLst>
        </c:ser>
        <c:ser>
          <c:idx val="11"/>
          <c:order val="1"/>
          <c:tx>
            <c:strRef>
              <c:f>Graphs!$A$3</c:f>
              <c:strCache>
                <c:ptCount val="1"/>
                <c:pt idx="0">
                  <c:v>2013 Forecast RTO</c:v>
                </c:pt>
              </c:strCache>
            </c:strRef>
          </c:tx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Graphs!$B$3:$U$3</c:f>
              <c:numCache>
                <c:formatCode>#,##0</c:formatCode>
                <c:ptCount val="20"/>
                <c:pt idx="1">
                  <c:v>791018</c:v>
                </c:pt>
                <c:pt idx="2">
                  <c:v>816153</c:v>
                </c:pt>
                <c:pt idx="3">
                  <c:v>833173</c:v>
                </c:pt>
                <c:pt idx="4">
                  <c:v>852514</c:v>
                </c:pt>
                <c:pt idx="5">
                  <c:v>871879</c:v>
                </c:pt>
                <c:pt idx="6">
                  <c:v>881525</c:v>
                </c:pt>
                <c:pt idx="7">
                  <c:v>890913</c:v>
                </c:pt>
                <c:pt idx="8">
                  <c:v>899125</c:v>
                </c:pt>
                <c:pt idx="9">
                  <c:v>911994</c:v>
                </c:pt>
                <c:pt idx="10">
                  <c:v>920291</c:v>
                </c:pt>
                <c:pt idx="11">
                  <c:v>930179</c:v>
                </c:pt>
                <c:pt idx="12">
                  <c:v>939120</c:v>
                </c:pt>
                <c:pt idx="13">
                  <c:v>950081</c:v>
                </c:pt>
                <c:pt idx="14">
                  <c:v>956674</c:v>
                </c:pt>
                <c:pt idx="15">
                  <c:v>965844</c:v>
                </c:pt>
                <c:pt idx="16">
                  <c:v>974880</c:v>
                </c:pt>
                <c:pt idx="17">
                  <c:v>986877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7A-416B-90C0-CAEE69CAF5AA}"/>
            </c:ext>
          </c:extLst>
        </c:ser>
        <c:ser>
          <c:idx val="12"/>
          <c:order val="2"/>
          <c:tx>
            <c:strRef>
              <c:f>Graphs!$A$4</c:f>
              <c:strCache>
                <c:ptCount val="1"/>
                <c:pt idx="0">
                  <c:v>2014 Forecast RTO</c:v>
                </c:pt>
              </c:strCache>
            </c:strRef>
          </c:tx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Graphs!$B$4:$U$4</c:f>
              <c:numCache>
                <c:formatCode>General</c:formatCode>
                <c:ptCount val="20"/>
                <c:pt idx="2" formatCode="#,##0">
                  <c:v>810861</c:v>
                </c:pt>
                <c:pt idx="3" formatCode="#,##0">
                  <c:v>818627</c:v>
                </c:pt>
                <c:pt idx="4" formatCode="#,##0">
                  <c:v>833268</c:v>
                </c:pt>
                <c:pt idx="5" formatCode="#,##0">
                  <c:v>847022</c:v>
                </c:pt>
                <c:pt idx="6" formatCode="#,##0">
                  <c:v>851481</c:v>
                </c:pt>
                <c:pt idx="7" formatCode="#,##0">
                  <c:v>855921</c:v>
                </c:pt>
                <c:pt idx="8" formatCode="#,##0">
                  <c:v>859676</c:v>
                </c:pt>
                <c:pt idx="9" formatCode="#,##0">
                  <c:v>870305</c:v>
                </c:pt>
                <c:pt idx="10" formatCode="#,##0">
                  <c:v>875578</c:v>
                </c:pt>
                <c:pt idx="11" formatCode="#,##0">
                  <c:v>880692</c:v>
                </c:pt>
                <c:pt idx="12" formatCode="#,##0">
                  <c:v>884858</c:v>
                </c:pt>
                <c:pt idx="13" formatCode="#,##0">
                  <c:v>890441</c:v>
                </c:pt>
                <c:pt idx="14" formatCode="#,##0">
                  <c:v>928033</c:v>
                </c:pt>
                <c:pt idx="15" formatCode="#,##0">
                  <c:v>934742</c:v>
                </c:pt>
                <c:pt idx="16" formatCode="#,##0">
                  <c:v>941672</c:v>
                </c:pt>
                <c:pt idx="17" formatCode="#,##0">
                  <c:v>951106</c:v>
                </c:pt>
                <c:pt idx="18" formatCode="#,##0">
                  <c:v>955549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7A-416B-90C0-CAEE69CAF5AA}"/>
            </c:ext>
          </c:extLst>
        </c:ser>
        <c:ser>
          <c:idx val="13"/>
          <c:order val="3"/>
          <c:tx>
            <c:strRef>
              <c:f>Graphs!$A$5</c:f>
              <c:strCache>
                <c:ptCount val="1"/>
                <c:pt idx="0">
                  <c:v>2015 Forecast RTO</c:v>
                </c:pt>
              </c:strCache>
            </c:strRef>
          </c:tx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Graphs!$B$5:$U$5</c:f>
              <c:numCache>
                <c:formatCode>General</c:formatCode>
                <c:ptCount val="20"/>
                <c:pt idx="3" formatCode="#,##0">
                  <c:v>800195</c:v>
                </c:pt>
                <c:pt idx="4" formatCode="#,##0">
                  <c:v>812290</c:v>
                </c:pt>
                <c:pt idx="5" formatCode="#,##0">
                  <c:v>828506</c:v>
                </c:pt>
                <c:pt idx="6" formatCode="#,##0">
                  <c:v>837059</c:v>
                </c:pt>
                <c:pt idx="7" formatCode="#,##0">
                  <c:v>845957</c:v>
                </c:pt>
                <c:pt idx="8" formatCode="#,##0">
                  <c:v>852395</c:v>
                </c:pt>
                <c:pt idx="9" formatCode="#,##0">
                  <c:v>862785</c:v>
                </c:pt>
                <c:pt idx="10" formatCode="#,##0">
                  <c:v>868762</c:v>
                </c:pt>
                <c:pt idx="11" formatCode="#,##0">
                  <c:v>877524</c:v>
                </c:pt>
                <c:pt idx="12" formatCode="#,##0">
                  <c:v>885490</c:v>
                </c:pt>
                <c:pt idx="13" formatCode="#,##0">
                  <c:v>895321</c:v>
                </c:pt>
                <c:pt idx="14" formatCode="#,##0">
                  <c:v>900461</c:v>
                </c:pt>
                <c:pt idx="15" formatCode="#,##0">
                  <c:v>908022</c:v>
                </c:pt>
                <c:pt idx="16" formatCode="#,##0">
                  <c:v>915465</c:v>
                </c:pt>
                <c:pt idx="17" formatCode="#,##0">
                  <c:v>925736</c:v>
                </c:pt>
                <c:pt idx="18" formatCode="#,##0">
                  <c:v>931442</c:v>
                </c:pt>
                <c:pt idx="19" formatCode="#,##0">
                  <c:v>938816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7A-416B-90C0-CAEE69CAF5AA}"/>
            </c:ext>
          </c:extLst>
        </c:ser>
        <c:ser>
          <c:idx val="14"/>
          <c:order val="4"/>
          <c:tx>
            <c:strRef>
              <c:f>Graphs!$A$6</c:f>
              <c:strCache>
                <c:ptCount val="1"/>
                <c:pt idx="0">
                  <c:v>2016 Forecast RTO</c:v>
                </c:pt>
              </c:strCache>
            </c:strRef>
          </c:tx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Graphs!$B$6:$U$6</c:f>
              <c:numCache>
                <c:formatCode>General</c:formatCode>
                <c:ptCount val="20"/>
                <c:pt idx="5" formatCode="#,##0">
                  <c:v>811335</c:v>
                </c:pt>
                <c:pt idx="6" formatCode="#,##0">
                  <c:v>821812</c:v>
                </c:pt>
                <c:pt idx="7" formatCode="#,##0">
                  <c:v>833095</c:v>
                </c:pt>
                <c:pt idx="8" formatCode="#,##0">
                  <c:v>839492</c:v>
                </c:pt>
                <c:pt idx="9" formatCode="#,##0">
                  <c:v>841989</c:v>
                </c:pt>
                <c:pt idx="10" formatCode="#,##0">
                  <c:v>843262</c:v>
                </c:pt>
                <c:pt idx="11" formatCode="#,##0">
                  <c:v>848709</c:v>
                </c:pt>
                <c:pt idx="12" formatCode="#,##0">
                  <c:v>854214</c:v>
                </c:pt>
                <c:pt idx="13" formatCode="#,##0">
                  <c:v>862838</c:v>
                </c:pt>
                <c:pt idx="14" formatCode="#,##0">
                  <c:v>866736</c:v>
                </c:pt>
                <c:pt idx="15" formatCode="#,##0">
                  <c:v>835137</c:v>
                </c:pt>
                <c:pt idx="16" formatCode="#,##0">
                  <c:v>879605</c:v>
                </c:pt>
                <c:pt idx="17" formatCode="#,##0">
                  <c:v>889029</c:v>
                </c:pt>
                <c:pt idx="18" formatCode="#,##0">
                  <c:v>894596</c:v>
                </c:pt>
                <c:pt idx="19" formatCode="#,##0">
                  <c:v>899599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A-416B-90C0-CAEE69CAF5AA}"/>
            </c:ext>
          </c:extLst>
        </c:ser>
        <c:ser>
          <c:idx val="15"/>
          <c:order val="5"/>
          <c:tx>
            <c:strRef>
              <c:f>Graphs!$A$7</c:f>
              <c:strCache>
                <c:ptCount val="1"/>
                <c:pt idx="0">
                  <c:v>2017 Forecast RTO</c:v>
                </c:pt>
              </c:strCache>
            </c:strRef>
          </c:tx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Graphs!$B$7:$U$7</c:f>
              <c:numCache>
                <c:formatCode>General</c:formatCode>
                <c:ptCount val="20"/>
                <c:pt idx="6" formatCode="#,##0">
                  <c:v>814838</c:v>
                </c:pt>
                <c:pt idx="7" formatCode="#,##0">
                  <c:v>821638</c:v>
                </c:pt>
                <c:pt idx="8" formatCode="#,##0">
                  <c:v>823890</c:v>
                </c:pt>
                <c:pt idx="9" formatCode="#,##0">
                  <c:v>822831</c:v>
                </c:pt>
                <c:pt idx="10" formatCode="#,##0">
                  <c:v>820415</c:v>
                </c:pt>
                <c:pt idx="11" formatCode="#,##0">
                  <c:v>821341</c:v>
                </c:pt>
                <c:pt idx="12" formatCode="#,##0">
                  <c:v>822626</c:v>
                </c:pt>
                <c:pt idx="13" formatCode="#,##0">
                  <c:v>827522</c:v>
                </c:pt>
                <c:pt idx="14" formatCode="#,##0">
                  <c:v>827944</c:v>
                </c:pt>
                <c:pt idx="15" formatCode="#,##0">
                  <c:v>831502</c:v>
                </c:pt>
                <c:pt idx="16" formatCode="#,##0">
                  <c:v>835137</c:v>
                </c:pt>
                <c:pt idx="17" formatCode="#,##0">
                  <c:v>841099</c:v>
                </c:pt>
                <c:pt idx="18" formatCode="#,##0">
                  <c:v>842931</c:v>
                </c:pt>
                <c:pt idx="19" formatCode="#,##0">
                  <c:v>843429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7A-416B-90C0-CAEE69CAF5AA}"/>
            </c:ext>
          </c:extLst>
        </c:ser>
        <c:ser>
          <c:idx val="16"/>
          <c:order val="6"/>
          <c:tx>
            <c:strRef>
              <c:f>Graphs!$A$8</c:f>
              <c:strCache>
                <c:ptCount val="1"/>
                <c:pt idx="0">
                  <c:v>2018 Forecast RTO</c:v>
                </c:pt>
              </c:strCache>
            </c:strRef>
          </c:tx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Graphs!$B$8:$U$8</c:f>
              <c:numCache>
                <c:formatCode>General</c:formatCode>
                <c:ptCount val="20"/>
                <c:pt idx="7" formatCode="#,##0">
                  <c:v>806725</c:v>
                </c:pt>
                <c:pt idx="8" formatCode="#,##0">
                  <c:v>809000</c:v>
                </c:pt>
                <c:pt idx="9" formatCode="#,##0">
                  <c:v>808638</c:v>
                </c:pt>
                <c:pt idx="10" formatCode="#,##0">
                  <c:v>808882</c:v>
                </c:pt>
                <c:pt idx="11" formatCode="#,##0">
                  <c:v>812908</c:v>
                </c:pt>
                <c:pt idx="12" formatCode="#,##0">
                  <c:v>816817</c:v>
                </c:pt>
                <c:pt idx="13" formatCode="#,##0">
                  <c:v>822364</c:v>
                </c:pt>
                <c:pt idx="14" formatCode="#,##0">
                  <c:v>824140</c:v>
                </c:pt>
                <c:pt idx="15" formatCode="#,##0">
                  <c:v>828788</c:v>
                </c:pt>
                <c:pt idx="16" formatCode="#,##0">
                  <c:v>833712</c:v>
                </c:pt>
                <c:pt idx="17" formatCode="#,##0">
                  <c:v>841506</c:v>
                </c:pt>
                <c:pt idx="18" formatCode="#,##0">
                  <c:v>845058</c:v>
                </c:pt>
                <c:pt idx="19" formatCode="#,##0">
                  <c:v>848237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7A-416B-90C0-CAEE69CAF5AA}"/>
            </c:ext>
          </c:extLst>
        </c:ser>
        <c:ser>
          <c:idx val="17"/>
          <c:order val="7"/>
          <c:tx>
            <c:strRef>
              <c:f>Graphs!$A$9</c:f>
              <c:strCache>
                <c:ptCount val="1"/>
                <c:pt idx="0">
                  <c:v>2019 Forecast RTO</c:v>
                </c:pt>
              </c:strCache>
            </c:strRef>
          </c:tx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Graphs!$B$9:$U$9</c:f>
              <c:numCache>
                <c:formatCode>General</c:formatCode>
                <c:ptCount val="20"/>
                <c:pt idx="8" formatCode="#,##0">
                  <c:v>801724</c:v>
                </c:pt>
                <c:pt idx="9" formatCode="#,##0">
                  <c:v>802958</c:v>
                </c:pt>
                <c:pt idx="10" formatCode="#,##0">
                  <c:v>804361</c:v>
                </c:pt>
                <c:pt idx="11" formatCode="#,##0">
                  <c:v>809851</c:v>
                </c:pt>
                <c:pt idx="12" formatCode="#,##0">
                  <c:v>813283</c:v>
                </c:pt>
                <c:pt idx="13" formatCode="#,##0">
                  <c:v>818985</c:v>
                </c:pt>
                <c:pt idx="14" formatCode="#,##0">
                  <c:v>820484</c:v>
                </c:pt>
                <c:pt idx="15" formatCode="#,##0">
                  <c:v>823826</c:v>
                </c:pt>
                <c:pt idx="16" formatCode="#,##0">
                  <c:v>827338</c:v>
                </c:pt>
                <c:pt idx="17" formatCode="#,##0">
                  <c:v>833850</c:v>
                </c:pt>
                <c:pt idx="18" formatCode="#,##0">
                  <c:v>836489</c:v>
                </c:pt>
                <c:pt idx="19" formatCode="#,##0">
                  <c:v>837863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B7A-416B-90C0-CAEE69CAF5AA}"/>
            </c:ext>
          </c:extLst>
        </c:ser>
        <c:ser>
          <c:idx val="18"/>
          <c:order val="8"/>
          <c:tx>
            <c:strRef>
              <c:f>Graphs!$A$12</c:f>
              <c:strCache>
                <c:ptCount val="1"/>
                <c:pt idx="0">
                  <c:v>Actual Load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Graphs!$B$12:$U$12</c:f>
              <c:numCache>
                <c:formatCode>#,##0.00</c:formatCode>
                <c:ptCount val="20"/>
                <c:pt idx="0">
                  <c:v>739350.68236500002</c:v>
                </c:pt>
                <c:pt idx="1">
                  <c:v>780851.033943997</c:v>
                </c:pt>
                <c:pt idx="2">
                  <c:v>790654.98848200205</c:v>
                </c:pt>
                <c:pt idx="3">
                  <c:v>796947.461249004</c:v>
                </c:pt>
                <c:pt idx="4">
                  <c:v>792146.87462699704</c:v>
                </c:pt>
                <c:pt idx="5">
                  <c:v>792313.87934999994</c:v>
                </c:pt>
                <c:pt idx="6">
                  <c:v>773646.11770499998</c:v>
                </c:pt>
                <c:pt idx="7">
                  <c:v>806629.41061999998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B7A-416B-90C0-CAEE69CAF5AA}"/>
            </c:ext>
          </c:extLst>
        </c:ser>
        <c:ser>
          <c:idx val="19"/>
          <c:order val="9"/>
          <c:tx>
            <c:strRef>
              <c:f>Graphs!$A$10</c:f>
              <c:strCache>
                <c:ptCount val="1"/>
                <c:pt idx="0">
                  <c:v>NEMS Forecast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Graphs!$B$10:$U$10</c:f>
              <c:numCache>
                <c:formatCode>General</c:formatCode>
                <c:ptCount val="20"/>
                <c:pt idx="4">
                  <c:v>772554.62600000005</c:v>
                </c:pt>
                <c:pt idx="5" formatCode="#,##0">
                  <c:v>809656.43299999996</c:v>
                </c:pt>
                <c:pt idx="6" formatCode="#,##0">
                  <c:v>799648.16200000001</c:v>
                </c:pt>
                <c:pt idx="7" formatCode="#,##0">
                  <c:v>806193.14599999995</c:v>
                </c:pt>
                <c:pt idx="8" formatCode="#,##0">
                  <c:v>809150.87899999996</c:v>
                </c:pt>
                <c:pt idx="9" formatCode="#,##0">
                  <c:v>807084.96100000001</c:v>
                </c:pt>
                <c:pt idx="10" formatCode="#,##0">
                  <c:v>808979.46200000006</c:v>
                </c:pt>
                <c:pt idx="11" formatCode="#,##0">
                  <c:v>810315.61300000001</c:v>
                </c:pt>
                <c:pt idx="12" formatCode="#,##0">
                  <c:v>813358.429</c:v>
                </c:pt>
                <c:pt idx="13" formatCode="#,##0">
                  <c:v>816000.39599999995</c:v>
                </c:pt>
                <c:pt idx="14" formatCode="#,##0">
                  <c:v>816621.277</c:v>
                </c:pt>
                <c:pt idx="15" formatCode="#,##0">
                  <c:v>816294.73899999994</c:v>
                </c:pt>
                <c:pt idx="16" formatCode="#,##0">
                  <c:v>817038.39199999999</c:v>
                </c:pt>
                <c:pt idx="17" formatCode="#,##0">
                  <c:v>817617.00399999996</c:v>
                </c:pt>
                <c:pt idx="18" formatCode="#,##0">
                  <c:v>818840.42299999995</c:v>
                </c:pt>
                <c:pt idx="19" formatCode="#,##0">
                  <c:v>818580.2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B7A-416B-90C0-CAEE69CAF5AA}"/>
            </c:ext>
          </c:extLst>
        </c:ser>
        <c:ser>
          <c:idx val="20"/>
          <c:order val="11"/>
          <c:tx>
            <c:strRef>
              <c:f>Graphs!$A$13</c:f>
              <c:strCache>
                <c:ptCount val="1"/>
                <c:pt idx="0">
                  <c:v>Linear Forecast Based on Actual Load, All</c:v>
                </c:pt>
              </c:strCache>
            </c:strRef>
          </c:tx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Graphs!$B$13:$U$13</c:f>
              <c:numCache>
                <c:formatCode>#,##0.00</c:formatCode>
                <c:ptCount val="20"/>
                <c:pt idx="0">
                  <c:v>739350.68236500002</c:v>
                </c:pt>
                <c:pt idx="1">
                  <c:v>780851.033943997</c:v>
                </c:pt>
                <c:pt idx="2">
                  <c:v>790654.98848200205</c:v>
                </c:pt>
                <c:pt idx="3">
                  <c:v>796947.461249004</c:v>
                </c:pt>
                <c:pt idx="4">
                  <c:v>792146.87462699704</c:v>
                </c:pt>
                <c:pt idx="5">
                  <c:v>792313.87934999994</c:v>
                </c:pt>
                <c:pt idx="6">
                  <c:v>773646.11770499998</c:v>
                </c:pt>
                <c:pt idx="7">
                  <c:v>806629.41061999998</c:v>
                </c:pt>
                <c:pt idx="8" formatCode="_(* #,##0_);_(* \(#,##0\);_(* &quot;-&quot;??_);_(@_)">
                  <c:v>816989.34903228504</c:v>
                </c:pt>
                <c:pt idx="9" formatCode="_(* #,##0_);_(* \(#,##0\);_(* &quot;-&quot;??_);_(@_)">
                  <c:v>827482.34523107437</c:v>
                </c:pt>
                <c:pt idx="10" formatCode="_(* #,##0_);_(* \(#,##0\);_(* &quot;-&quot;??_);_(@_)">
                  <c:v>838110.10814298945</c:v>
                </c:pt>
                <c:pt idx="11" formatCode="_(* #,##0_);_(* \(#,##0\);_(* &quot;-&quot;??_);_(@_)">
                  <c:v>848874.36864323716</c:v>
                </c:pt>
                <c:pt idx="12" formatCode="_(* #,##0_);_(* \(#,##0\);_(* &quot;-&quot;??_);_(@_)">
                  <c:v>859776.87983750633</c:v>
                </c:pt>
                <c:pt idx="13" formatCode="_(* #,##0_);_(* \(#,##0\);_(* &quot;-&quot;??_);_(@_)">
                  <c:v>870819.41734748485</c:v>
                </c:pt>
                <c:pt idx="14" formatCode="_(* #,##0_);_(* \(#,##0\);_(* &quot;-&quot;??_);_(@_)">
                  <c:v>882003.77960004343</c:v>
                </c:pt>
                <c:pt idx="15" formatCode="_(* #,##0_);_(* \(#,##0\);_(* &quot;-&quot;??_);_(@_)">
                  <c:v>893331.78812013415</c:v>
                </c:pt>
                <c:pt idx="16" formatCode="_(* #,##0_);_(* \(#,##0\);_(* &quot;-&quot;??_);_(@_)">
                  <c:v>904805.2878274502</c:v>
                </c:pt>
                <c:pt idx="17" formatCode="_(* #,##0_);_(* \(#,##0\);_(* &quot;-&quot;??_);_(@_)">
                  <c:v>916426.14733689628</c:v>
                </c:pt>
                <c:pt idx="18" formatCode="_(* #,##0_);_(* \(#,##0\);_(* &quot;-&quot;??_);_(@_)">
                  <c:v>928196.25926291756</c:v>
                </c:pt>
                <c:pt idx="19" formatCode="_(* #,##0_);_(* \(#,##0\);_(* &quot;-&quot;??_);_(@_)">
                  <c:v>940117.54052773782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1B7A-416B-90C0-CAEE69CAF5AA}"/>
            </c:ext>
          </c:extLst>
        </c:ser>
        <c:ser>
          <c:idx val="21"/>
          <c:order val="12"/>
          <c:tx>
            <c:strRef>
              <c:f>Graphs!$A$14</c:f>
              <c:strCache>
                <c:ptCount val="1"/>
                <c:pt idx="0">
                  <c:v>Linear Forecast Based on Actual Load, 5</c:v>
                </c:pt>
              </c:strCache>
            </c:strRef>
          </c:tx>
          <c:cat>
            <c:numRef>
              <c:f>Graphs!$B$1:$U$1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Graphs!$B$14:$U$14</c:f>
              <c:numCache>
                <c:formatCode>#,##0.00</c:formatCode>
                <c:ptCount val="20"/>
                <c:pt idx="0">
                  <c:v>739350.68236500002</c:v>
                </c:pt>
                <c:pt idx="1">
                  <c:v>780851.033943997</c:v>
                </c:pt>
                <c:pt idx="2">
                  <c:v>790654.98848200205</c:v>
                </c:pt>
                <c:pt idx="3">
                  <c:v>796947.461249004</c:v>
                </c:pt>
                <c:pt idx="4">
                  <c:v>792146.87462699704</c:v>
                </c:pt>
                <c:pt idx="5">
                  <c:v>792313.87934999994</c:v>
                </c:pt>
                <c:pt idx="6">
                  <c:v>773646.11770499998</c:v>
                </c:pt>
                <c:pt idx="7">
                  <c:v>806629.41061999998</c:v>
                </c:pt>
                <c:pt idx="8" formatCode="_(* #,##0_);_(* \(#,##0\);_(* &quot;-&quot;??_);_(@_)">
                  <c:v>810052.44934567087</c:v>
                </c:pt>
                <c:pt idx="9" formatCode="_(* #,##0_);_(* \(#,##0\);_(* &quot;-&quot;??_);_(@_)">
                  <c:v>813490.01418948628</c:v>
                </c:pt>
                <c:pt idx="10" formatCode="_(* #,##0_);_(* \(#,##0\);_(* &quot;-&quot;??_);_(@_)">
                  <c:v>816942.16679495212</c:v>
                </c:pt>
                <c:pt idx="11" formatCode="_(* #,##0_);_(* \(#,##0\);_(* &quot;-&quot;??_);_(@_)">
                  <c:v>820408.96906716679</c:v>
                </c:pt>
                <c:pt idx="12" formatCode="_(* #,##0_);_(* \(#,##0\);_(* &quot;-&quot;??_);_(@_)">
                  <c:v>823890.48317393125</c:v>
                </c:pt>
                <c:pt idx="13" formatCode="_(* #,##0_);_(* \(#,##0\);_(* &quot;-&quot;??_);_(@_)">
                  <c:v>827386.77154686372</c:v>
                </c:pt>
                <c:pt idx="14" formatCode="_(* #,##0_);_(* \(#,##0\);_(* &quot;-&quot;??_);_(@_)">
                  <c:v>830897.89688251924</c:v>
                </c:pt>
                <c:pt idx="15" formatCode="_(* #,##0_);_(* \(#,##0\);_(* &quot;-&quot;??_);_(@_)">
                  <c:v>834423.92214351392</c:v>
                </c:pt>
                <c:pt idx="16" formatCode="_(* #,##0_);_(* \(#,##0\);_(* &quot;-&quot;??_);_(@_)">
                  <c:v>837964.91055965424</c:v>
                </c:pt>
                <c:pt idx="17" formatCode="_(* #,##0_);_(* \(#,##0\);_(* &quot;-&quot;??_);_(@_)">
                  <c:v>841520.92562907049</c:v>
                </c:pt>
                <c:pt idx="18" formatCode="_(* #,##0_);_(* \(#,##0\);_(* &quot;-&quot;??_);_(@_)">
                  <c:v>845092.03111935593</c:v>
                </c:pt>
                <c:pt idx="19" formatCode="_(* #,##0_);_(* \(#,##0\);_(* &quot;-&quot;??_);_(@_)">
                  <c:v>848678.2910687098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1B7A-416B-90C0-CAEE69CA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859455"/>
        <c:axId val="1549090863"/>
        <c:extLst>
          <c:ext xmlns:c15="http://schemas.microsoft.com/office/drawing/2012/chart" uri="{02D57815-91ED-43cb-92C2-25804820EDAC}">
            <c15:filteredLineSeries>
              <c15:ser>
                <c:idx val="8"/>
                <c:order val="10"/>
                <c:tx>
                  <c:strRef>
                    <c:extLst>
                      <c:ext uri="{02D57815-91ED-43cb-92C2-25804820EDAC}">
                        <c15:formulaRef>
                          <c15:sqref>Graphs!$A$12</c15:sqref>
                        </c15:formulaRef>
                      </c:ext>
                    </c:extLst>
                    <c:strCache>
                      <c:ptCount val="1"/>
                      <c:pt idx="0">
                        <c:v>Actual Load</c:v>
                      </c:pt>
                    </c:strCache>
                  </c:strRef>
                </c:tx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Graphs!$B$1:$U$1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  <c:pt idx="7">
                        <c:v>2018</c:v>
                      </c:pt>
                      <c:pt idx="8">
                        <c:v>2019</c:v>
                      </c:pt>
                      <c:pt idx="9">
                        <c:v>2020</c:v>
                      </c:pt>
                      <c:pt idx="10">
                        <c:v>2021</c:v>
                      </c:pt>
                      <c:pt idx="11">
                        <c:v>2022</c:v>
                      </c:pt>
                      <c:pt idx="12">
                        <c:v>2023</c:v>
                      </c:pt>
                      <c:pt idx="13">
                        <c:v>2024</c:v>
                      </c:pt>
                      <c:pt idx="14">
                        <c:v>2025</c:v>
                      </c:pt>
                      <c:pt idx="15">
                        <c:v>2026</c:v>
                      </c:pt>
                      <c:pt idx="16">
                        <c:v>2027</c:v>
                      </c:pt>
                      <c:pt idx="17">
                        <c:v>2028</c:v>
                      </c:pt>
                      <c:pt idx="18">
                        <c:v>2029</c:v>
                      </c:pt>
                      <c:pt idx="19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Graphs!$B$12:$U$12</c15:sqref>
                        </c15:formulaRef>
                      </c:ext>
                    </c:extLst>
                    <c:numCache>
                      <c:formatCode>#,##0.00</c:formatCode>
                      <c:ptCount val="20"/>
                      <c:pt idx="0">
                        <c:v>739350.68236500002</c:v>
                      </c:pt>
                      <c:pt idx="1">
                        <c:v>780851.033943997</c:v>
                      </c:pt>
                      <c:pt idx="2">
                        <c:v>790654.98848200205</c:v>
                      </c:pt>
                      <c:pt idx="3">
                        <c:v>796947.461249004</c:v>
                      </c:pt>
                      <c:pt idx="4">
                        <c:v>792146.87462699704</c:v>
                      </c:pt>
                      <c:pt idx="5">
                        <c:v>792313.87934999994</c:v>
                      </c:pt>
                      <c:pt idx="6">
                        <c:v>773646.11770499998</c:v>
                      </c:pt>
                      <c:pt idx="7">
                        <c:v>806629.41061999998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B7A-416B-90C0-CAEE69CAF5AA}"/>
                  </c:ext>
                </c:extLst>
              </c15:ser>
            </c15:filteredLineSeries>
          </c:ext>
        </c:extLst>
      </c:lineChart>
      <c:catAx>
        <c:axId val="15488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90863"/>
        <c:crosses val="autoZero"/>
        <c:auto val="1"/>
        <c:lblAlgn val="ctr"/>
        <c:lblOffset val="100"/>
        <c:noMultiLvlLbl val="0"/>
      </c:catAx>
      <c:valAx>
        <c:axId val="1549090863"/>
        <c:scaling>
          <c:orientation val="minMax"/>
          <c:min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5945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18</xdr:row>
      <xdr:rowOff>161925</xdr:rowOff>
    </xdr:from>
    <xdr:to>
      <xdr:col>9</xdr:col>
      <xdr:colOff>19051</xdr:colOff>
      <xdr:row>54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9464F1-0E83-4AE5-8377-878D1D7E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00BE-9EEB-4CC0-B51F-4A67AEFF3D28}">
  <dimension ref="A1:T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9" sqref="J59"/>
    </sheetView>
  </sheetViews>
  <sheetFormatPr defaultRowHeight="15" x14ac:dyDescent="0.25"/>
  <cols>
    <col min="1" max="1" width="17.85546875" customWidth="1"/>
    <col min="2" max="2" width="9.42578125" bestFit="1" customWidth="1"/>
    <col min="3" max="7" width="7.5703125" bestFit="1" customWidth="1"/>
    <col min="18" max="18" width="7.5703125" customWidth="1"/>
    <col min="19" max="20" width="12" style="9" bestFit="1" customWidth="1"/>
  </cols>
  <sheetData>
    <row r="1" spans="1:20" ht="30" customHeight="1" x14ac:dyDescent="0.25"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S1" s="7" t="s">
        <v>15</v>
      </c>
      <c r="T1" s="7" t="s">
        <v>15</v>
      </c>
    </row>
    <row r="2" spans="1:20" x14ac:dyDescent="0.25">
      <c r="A2" s="3" t="s">
        <v>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8" t="s">
        <v>0</v>
      </c>
      <c r="T2" s="8" t="s">
        <v>17</v>
      </c>
    </row>
    <row r="3" spans="1:20" ht="12.75" customHeight="1" x14ac:dyDescent="0.25">
      <c r="A3" t="s">
        <v>1</v>
      </c>
      <c r="B3" s="2">
        <v>9955</v>
      </c>
      <c r="C3" s="2">
        <v>9872</v>
      </c>
      <c r="D3" s="2">
        <v>9781</v>
      </c>
      <c r="E3" s="2">
        <v>9755</v>
      </c>
      <c r="F3" s="2">
        <v>9725</v>
      </c>
      <c r="G3" s="2">
        <v>9738</v>
      </c>
      <c r="H3" s="2">
        <v>9707</v>
      </c>
      <c r="I3" s="2">
        <v>9700</v>
      </c>
      <c r="J3" s="2">
        <v>9685</v>
      </c>
      <c r="K3" s="2">
        <v>9711</v>
      </c>
      <c r="L3" s="2">
        <v>9685</v>
      </c>
      <c r="M3" s="2">
        <v>9647</v>
      </c>
      <c r="N3" s="2">
        <v>9626</v>
      </c>
      <c r="O3" s="2">
        <v>9634</v>
      </c>
      <c r="P3" s="2">
        <v>9600</v>
      </c>
      <c r="Q3" s="2">
        <v>9593</v>
      </c>
      <c r="S3" s="9">
        <v>-3.0000000000000001E-3</v>
      </c>
      <c r="T3" s="9">
        <v>-2E-3</v>
      </c>
    </row>
    <row r="4" spans="1:20" x14ac:dyDescent="0.25">
      <c r="C4" s="1">
        <v>-8.0000000000000002E-3</v>
      </c>
      <c r="D4" s="1">
        <v>-8.9999999999999993E-3</v>
      </c>
      <c r="E4" s="1">
        <v>-3.0000000000000001E-3</v>
      </c>
      <c r="F4" s="1">
        <v>-3.0000000000000001E-3</v>
      </c>
      <c r="G4" s="1">
        <v>1E-3</v>
      </c>
      <c r="H4" s="1">
        <v>-3.0000000000000001E-3</v>
      </c>
      <c r="I4" s="1">
        <v>-1E-3</v>
      </c>
      <c r="J4" s="1">
        <v>-2E-3</v>
      </c>
      <c r="K4" s="1">
        <v>3.0000000000000001E-3</v>
      </c>
      <c r="L4" s="1">
        <v>-3.0000000000000001E-3</v>
      </c>
      <c r="M4" s="1">
        <v>-4.0000000000000001E-3</v>
      </c>
      <c r="N4" s="1">
        <v>-2E-3</v>
      </c>
      <c r="O4" s="1">
        <v>1E-3</v>
      </c>
      <c r="P4" s="1">
        <v>-4.0000000000000001E-3</v>
      </c>
      <c r="Q4" s="1">
        <v>-1E-3</v>
      </c>
    </row>
    <row r="5" spans="1:20" x14ac:dyDescent="0.25">
      <c r="A5" t="s">
        <v>2</v>
      </c>
      <c r="B5" s="2">
        <v>33131</v>
      </c>
      <c r="C5" s="2">
        <v>33068</v>
      </c>
      <c r="D5" s="2">
        <v>32924</v>
      </c>
      <c r="E5" s="2">
        <v>32966</v>
      </c>
      <c r="F5" s="2">
        <v>32964</v>
      </c>
      <c r="G5" s="2">
        <v>33094</v>
      </c>
      <c r="H5" s="2">
        <v>33056</v>
      </c>
      <c r="I5" s="2">
        <v>33096</v>
      </c>
      <c r="J5" s="2">
        <v>33144</v>
      </c>
      <c r="K5" s="2">
        <v>33323</v>
      </c>
      <c r="L5" s="2">
        <v>33341</v>
      </c>
      <c r="M5" s="2">
        <v>33362</v>
      </c>
      <c r="N5" s="2">
        <v>33403</v>
      </c>
      <c r="O5" s="2">
        <v>33536</v>
      </c>
      <c r="P5" s="2">
        <v>33508</v>
      </c>
      <c r="Q5" s="2">
        <v>33567</v>
      </c>
      <c r="S5" s="9">
        <v>1E-3</v>
      </c>
      <c r="T5" s="9">
        <v>1E-3</v>
      </c>
    </row>
    <row r="6" spans="1:20" x14ac:dyDescent="0.25">
      <c r="C6" s="1">
        <v>-2E-3</v>
      </c>
      <c r="D6" s="1">
        <v>-4.0000000000000001E-3</v>
      </c>
      <c r="E6" s="1">
        <v>1E-3</v>
      </c>
      <c r="F6" s="1">
        <v>0</v>
      </c>
      <c r="G6" s="1">
        <v>4.0000000000000001E-3</v>
      </c>
      <c r="H6" s="1">
        <v>-1E-3</v>
      </c>
      <c r="I6" s="1">
        <v>1E-3</v>
      </c>
      <c r="J6" s="1">
        <v>1E-3</v>
      </c>
      <c r="K6" s="1">
        <v>5.0000000000000001E-3</v>
      </c>
      <c r="L6" s="1">
        <v>1E-3</v>
      </c>
      <c r="M6" s="1">
        <v>1E-3</v>
      </c>
      <c r="N6" s="1">
        <v>1E-3</v>
      </c>
      <c r="O6" s="1">
        <v>4.0000000000000001E-3</v>
      </c>
      <c r="P6" s="1">
        <v>-1E-3</v>
      </c>
      <c r="Q6" s="1">
        <v>2E-3</v>
      </c>
    </row>
    <row r="7" spans="1:20" x14ac:dyDescent="0.25">
      <c r="A7" t="s">
        <v>3</v>
      </c>
      <c r="B7" s="2">
        <v>18868</v>
      </c>
      <c r="C7" s="2">
        <v>18853</v>
      </c>
      <c r="D7" s="2">
        <v>18785</v>
      </c>
      <c r="E7" s="2">
        <v>18828</v>
      </c>
      <c r="F7" s="2">
        <v>18865</v>
      </c>
      <c r="G7" s="2">
        <v>18983</v>
      </c>
      <c r="H7" s="2">
        <v>19004</v>
      </c>
      <c r="I7" s="2">
        <v>19073</v>
      </c>
      <c r="J7" s="2">
        <v>19151</v>
      </c>
      <c r="K7" s="2">
        <v>19311</v>
      </c>
      <c r="L7" s="2">
        <v>19367</v>
      </c>
      <c r="M7" s="2">
        <v>19424</v>
      </c>
      <c r="N7" s="2">
        <v>19501</v>
      </c>
      <c r="O7" s="2">
        <v>19633</v>
      </c>
      <c r="P7" s="2">
        <v>19659</v>
      </c>
      <c r="Q7" s="2">
        <v>19757</v>
      </c>
      <c r="S7" s="9">
        <v>3.0000000000000001E-3</v>
      </c>
      <c r="T7" s="9">
        <v>3.0000000000000001E-3</v>
      </c>
    </row>
    <row r="8" spans="1:20" x14ac:dyDescent="0.25">
      <c r="C8" s="1">
        <v>-1E-3</v>
      </c>
      <c r="D8" s="1">
        <v>-4.0000000000000001E-3</v>
      </c>
      <c r="E8" s="1">
        <v>2E-3</v>
      </c>
      <c r="F8" s="1">
        <v>2E-3</v>
      </c>
      <c r="G8" s="1">
        <v>6.0000000000000001E-3</v>
      </c>
      <c r="H8" s="1">
        <v>1E-3</v>
      </c>
      <c r="I8" s="1">
        <v>4.0000000000000001E-3</v>
      </c>
      <c r="J8" s="1">
        <v>4.0000000000000001E-3</v>
      </c>
      <c r="K8" s="1">
        <v>8.0000000000000002E-3</v>
      </c>
      <c r="L8" s="1">
        <v>3.0000000000000001E-3</v>
      </c>
      <c r="M8" s="1">
        <v>3.0000000000000001E-3</v>
      </c>
      <c r="N8" s="1">
        <v>4.0000000000000001E-3</v>
      </c>
      <c r="O8" s="1">
        <v>7.0000000000000001E-3</v>
      </c>
      <c r="P8" s="1">
        <v>1E-3</v>
      </c>
      <c r="Q8" s="1">
        <v>5.0000000000000001E-3</v>
      </c>
    </row>
    <row r="9" spans="1:20" x14ac:dyDescent="0.25">
      <c r="A9" t="s">
        <v>4</v>
      </c>
      <c r="B9" s="2">
        <v>22247</v>
      </c>
      <c r="C9" s="2">
        <v>22098</v>
      </c>
      <c r="D9" s="2">
        <v>21925</v>
      </c>
      <c r="E9" s="2">
        <v>21929</v>
      </c>
      <c r="F9" s="2">
        <v>21906</v>
      </c>
      <c r="G9" s="2">
        <v>21973</v>
      </c>
      <c r="H9" s="2">
        <v>21938</v>
      </c>
      <c r="I9" s="2">
        <v>21950</v>
      </c>
      <c r="J9" s="2">
        <v>21964</v>
      </c>
      <c r="K9" s="2">
        <v>22055</v>
      </c>
      <c r="L9" s="2">
        <v>22048</v>
      </c>
      <c r="M9" s="2">
        <v>21989</v>
      </c>
      <c r="N9" s="2">
        <v>21977</v>
      </c>
      <c r="O9" s="2">
        <v>22051</v>
      </c>
      <c r="P9" s="2">
        <v>22022</v>
      </c>
      <c r="Q9" s="2">
        <v>22059</v>
      </c>
      <c r="S9" s="9">
        <v>-1E-3</v>
      </c>
      <c r="T9" s="9">
        <v>-1E-3</v>
      </c>
    </row>
    <row r="10" spans="1:20" x14ac:dyDescent="0.25">
      <c r="C10" s="1">
        <v>-7.0000000000000001E-3</v>
      </c>
      <c r="D10" s="1">
        <v>-8.0000000000000002E-3</v>
      </c>
      <c r="E10" s="1">
        <v>0</v>
      </c>
      <c r="F10" s="1">
        <v>-1E-3</v>
      </c>
      <c r="G10" s="1">
        <v>3.0000000000000001E-3</v>
      </c>
      <c r="H10" s="1">
        <v>-2E-3</v>
      </c>
      <c r="I10" s="1">
        <v>1E-3</v>
      </c>
      <c r="J10" s="1">
        <v>1E-3</v>
      </c>
      <c r="K10" s="1">
        <v>4.0000000000000001E-3</v>
      </c>
      <c r="L10" s="1">
        <v>0</v>
      </c>
      <c r="M10" s="1">
        <v>-3.0000000000000001E-3</v>
      </c>
      <c r="N10" s="1">
        <v>-1E-3</v>
      </c>
      <c r="O10" s="1">
        <v>3.0000000000000001E-3</v>
      </c>
      <c r="P10" s="1">
        <v>-1E-3</v>
      </c>
      <c r="Q10" s="1">
        <v>2E-3</v>
      </c>
    </row>
    <row r="11" spans="1:20" x14ac:dyDescent="0.25">
      <c r="A11" t="s">
        <v>5</v>
      </c>
      <c r="B11" s="2">
        <v>15945</v>
      </c>
      <c r="C11" s="2">
        <v>15941</v>
      </c>
      <c r="D11" s="2">
        <v>15969</v>
      </c>
      <c r="E11" s="2">
        <v>16110</v>
      </c>
      <c r="F11" s="2">
        <v>16197</v>
      </c>
      <c r="G11" s="2">
        <v>16337</v>
      </c>
      <c r="H11" s="2">
        <v>16390</v>
      </c>
      <c r="I11" s="2">
        <v>16496</v>
      </c>
      <c r="J11" s="2">
        <v>16602</v>
      </c>
      <c r="K11" s="2">
        <v>16768</v>
      </c>
      <c r="L11" s="2">
        <v>16861</v>
      </c>
      <c r="M11" s="2">
        <v>16899</v>
      </c>
      <c r="N11" s="2">
        <v>16989</v>
      </c>
      <c r="O11" s="2">
        <v>17137</v>
      </c>
      <c r="P11" s="2">
        <v>17197</v>
      </c>
      <c r="Q11" s="2">
        <v>17293</v>
      </c>
      <c r="S11" s="9">
        <v>6.0000000000000001E-3</v>
      </c>
      <c r="T11" s="9">
        <v>5.0000000000000001E-3</v>
      </c>
    </row>
    <row r="12" spans="1:20" x14ac:dyDescent="0.25">
      <c r="C12" s="1">
        <v>0</v>
      </c>
      <c r="D12" s="1">
        <v>2E-3</v>
      </c>
      <c r="E12" s="1">
        <v>8.9999999999999993E-3</v>
      </c>
      <c r="F12" s="1">
        <v>5.0000000000000001E-3</v>
      </c>
      <c r="G12" s="1">
        <v>8.9999999999999993E-3</v>
      </c>
      <c r="H12" s="1">
        <v>3.0000000000000001E-3</v>
      </c>
      <c r="I12" s="1">
        <v>6.0000000000000001E-3</v>
      </c>
      <c r="J12" s="1">
        <v>6.0000000000000001E-3</v>
      </c>
      <c r="K12" s="1">
        <v>0.01</v>
      </c>
      <c r="L12" s="1">
        <v>6.0000000000000001E-3</v>
      </c>
      <c r="M12" s="1">
        <v>2E-3</v>
      </c>
      <c r="N12" s="1">
        <v>5.0000000000000001E-3</v>
      </c>
      <c r="O12" s="1">
        <v>8.9999999999999993E-3</v>
      </c>
      <c r="P12" s="1">
        <v>4.0000000000000001E-3</v>
      </c>
      <c r="Q12" s="1">
        <v>6.0000000000000001E-3</v>
      </c>
    </row>
    <row r="13" spans="1:20" x14ac:dyDescent="0.25">
      <c r="A13" t="s">
        <v>6</v>
      </c>
      <c r="B13" s="2">
        <v>42031</v>
      </c>
      <c r="C13" s="2">
        <v>41986</v>
      </c>
      <c r="D13" s="2">
        <v>42024</v>
      </c>
      <c r="E13" s="2">
        <v>42310</v>
      </c>
      <c r="F13" s="2">
        <v>42490</v>
      </c>
      <c r="G13" s="2">
        <v>42817</v>
      </c>
      <c r="H13" s="2">
        <v>42888</v>
      </c>
      <c r="I13" s="2">
        <v>43070</v>
      </c>
      <c r="J13" s="2">
        <v>43263</v>
      </c>
      <c r="K13" s="2">
        <v>43627</v>
      </c>
      <c r="L13" s="2">
        <v>43788</v>
      </c>
      <c r="M13" s="2">
        <v>43884</v>
      </c>
      <c r="N13" s="2">
        <v>44040</v>
      </c>
      <c r="O13" s="2">
        <v>44330</v>
      </c>
      <c r="P13" s="2">
        <v>44407</v>
      </c>
      <c r="Q13" s="2">
        <v>44611</v>
      </c>
      <c r="S13" s="9">
        <v>4.0000000000000001E-3</v>
      </c>
      <c r="T13" s="9">
        <v>4.0000000000000001E-3</v>
      </c>
    </row>
    <row r="14" spans="1:20" x14ac:dyDescent="0.25">
      <c r="C14" s="1">
        <v>-1E-3</v>
      </c>
      <c r="D14" s="1">
        <v>1E-3</v>
      </c>
      <c r="E14" s="1">
        <v>7.0000000000000001E-3</v>
      </c>
      <c r="F14" s="1">
        <v>4.0000000000000001E-3</v>
      </c>
      <c r="G14" s="1">
        <v>8.0000000000000002E-3</v>
      </c>
      <c r="H14" s="1">
        <v>2E-3</v>
      </c>
      <c r="I14" s="1">
        <v>4.0000000000000001E-3</v>
      </c>
      <c r="J14" s="1">
        <v>4.0000000000000001E-3</v>
      </c>
      <c r="K14" s="1">
        <v>8.0000000000000002E-3</v>
      </c>
      <c r="L14" s="1">
        <v>4.0000000000000001E-3</v>
      </c>
      <c r="M14" s="1">
        <v>2E-3</v>
      </c>
      <c r="N14" s="1">
        <v>4.0000000000000001E-3</v>
      </c>
      <c r="O14" s="1">
        <v>7.0000000000000001E-3</v>
      </c>
      <c r="P14" s="1">
        <v>2E-3</v>
      </c>
      <c r="Q14" s="1">
        <v>5.0000000000000001E-3</v>
      </c>
    </row>
    <row r="15" spans="1:20" x14ac:dyDescent="0.25">
      <c r="A15" t="s">
        <v>7</v>
      </c>
      <c r="B15" s="2">
        <v>18004</v>
      </c>
      <c r="C15" s="2">
        <v>18038</v>
      </c>
      <c r="D15" s="2">
        <v>18002</v>
      </c>
      <c r="E15" s="2">
        <v>18031</v>
      </c>
      <c r="F15" s="2">
        <v>18015</v>
      </c>
      <c r="G15" s="2">
        <v>18066</v>
      </c>
      <c r="H15" s="2">
        <v>18032</v>
      </c>
      <c r="I15" s="2">
        <v>18053</v>
      </c>
      <c r="J15" s="2">
        <v>18066</v>
      </c>
      <c r="K15" s="2">
        <v>18116</v>
      </c>
      <c r="L15" s="2">
        <v>18091</v>
      </c>
      <c r="M15" s="2">
        <v>18066</v>
      </c>
      <c r="N15" s="2">
        <v>18084</v>
      </c>
      <c r="O15" s="2">
        <v>18159</v>
      </c>
      <c r="P15" s="2">
        <v>18119</v>
      </c>
      <c r="Q15" s="2">
        <v>18108</v>
      </c>
      <c r="S15" s="9">
        <v>0</v>
      </c>
      <c r="T15" s="9">
        <v>0</v>
      </c>
    </row>
    <row r="16" spans="1:20" x14ac:dyDescent="0.25">
      <c r="C16" s="1">
        <v>2E-3</v>
      </c>
      <c r="D16" s="1">
        <v>-2E-3</v>
      </c>
      <c r="E16" s="1">
        <v>2E-3</v>
      </c>
      <c r="F16" s="1">
        <v>-1E-3</v>
      </c>
      <c r="G16" s="1">
        <v>3.0000000000000001E-3</v>
      </c>
      <c r="H16" s="1">
        <v>-2E-3</v>
      </c>
      <c r="I16" s="1">
        <v>1E-3</v>
      </c>
      <c r="J16" s="1">
        <v>1E-3</v>
      </c>
      <c r="K16" s="1">
        <v>3.0000000000000001E-3</v>
      </c>
      <c r="L16" s="1">
        <v>-1E-3</v>
      </c>
      <c r="M16" s="1">
        <v>-1E-3</v>
      </c>
      <c r="N16" s="1">
        <v>1E-3</v>
      </c>
      <c r="O16" s="1">
        <v>4.0000000000000001E-3</v>
      </c>
      <c r="P16" s="1">
        <v>-2E-3</v>
      </c>
      <c r="Q16" s="1">
        <v>-1E-3</v>
      </c>
    </row>
    <row r="17" spans="1:20" x14ac:dyDescent="0.25">
      <c r="A17" t="s">
        <v>8</v>
      </c>
      <c r="B17" s="2">
        <v>31561</v>
      </c>
      <c r="C17" s="2">
        <v>31570</v>
      </c>
      <c r="D17" s="2">
        <v>31447</v>
      </c>
      <c r="E17" s="2">
        <v>31497</v>
      </c>
      <c r="F17" s="2">
        <v>31503</v>
      </c>
      <c r="G17" s="2">
        <v>31638</v>
      </c>
      <c r="H17" s="2">
        <v>31627</v>
      </c>
      <c r="I17" s="2">
        <v>31688</v>
      </c>
      <c r="J17" s="2">
        <v>31763</v>
      </c>
      <c r="K17" s="2">
        <v>31938</v>
      </c>
      <c r="L17" s="2">
        <v>31966</v>
      </c>
      <c r="M17" s="2">
        <v>32016</v>
      </c>
      <c r="N17" s="2">
        <v>32097</v>
      </c>
      <c r="O17" s="2">
        <v>32257</v>
      </c>
      <c r="P17" s="2">
        <v>32254</v>
      </c>
      <c r="Q17" s="2">
        <v>32337</v>
      </c>
      <c r="S17" s="9">
        <v>1E-3</v>
      </c>
      <c r="T17" s="9">
        <v>2E-3</v>
      </c>
    </row>
    <row r="18" spans="1:20" x14ac:dyDescent="0.25">
      <c r="C18" s="1">
        <v>0</v>
      </c>
      <c r="D18" s="1">
        <v>-4.0000000000000001E-3</v>
      </c>
      <c r="E18" s="1">
        <v>2E-3</v>
      </c>
      <c r="F18" s="1">
        <v>0</v>
      </c>
      <c r="G18" s="1">
        <v>4.0000000000000001E-3</v>
      </c>
      <c r="H18" s="1">
        <v>0</v>
      </c>
      <c r="I18" s="1">
        <v>2E-3</v>
      </c>
      <c r="J18" s="1">
        <v>2E-3</v>
      </c>
      <c r="K18" s="1">
        <v>6.0000000000000001E-3</v>
      </c>
      <c r="L18" s="1">
        <v>1E-3</v>
      </c>
      <c r="M18" s="1">
        <v>2E-3</v>
      </c>
      <c r="N18" s="1">
        <v>3.0000000000000001E-3</v>
      </c>
      <c r="O18" s="1">
        <v>5.0000000000000001E-3</v>
      </c>
      <c r="P18" s="1">
        <v>0</v>
      </c>
      <c r="Q18" s="1">
        <v>3.0000000000000001E-3</v>
      </c>
    </row>
    <row r="19" spans="1:20" x14ac:dyDescent="0.25">
      <c r="A19" t="s">
        <v>9</v>
      </c>
      <c r="B19" s="2">
        <v>41062</v>
      </c>
      <c r="C19" s="2">
        <v>41055</v>
      </c>
      <c r="D19" s="2">
        <v>41033</v>
      </c>
      <c r="E19" s="2">
        <v>41273</v>
      </c>
      <c r="F19" s="2">
        <v>41394</v>
      </c>
      <c r="G19" s="2">
        <v>41659</v>
      </c>
      <c r="H19" s="2">
        <v>41683</v>
      </c>
      <c r="I19" s="2">
        <v>41813</v>
      </c>
      <c r="J19" s="2">
        <v>41948</v>
      </c>
      <c r="K19" s="2">
        <v>42243</v>
      </c>
      <c r="L19" s="2">
        <v>42328</v>
      </c>
      <c r="M19" s="2">
        <v>42339</v>
      </c>
      <c r="N19" s="2">
        <v>42439</v>
      </c>
      <c r="O19" s="2">
        <v>42679</v>
      </c>
      <c r="P19" s="2">
        <v>42696</v>
      </c>
      <c r="Q19" s="2">
        <v>42808</v>
      </c>
      <c r="S19" s="9">
        <v>3.0000000000000001E-3</v>
      </c>
      <c r="T19" s="9">
        <v>3.0000000000000001E-3</v>
      </c>
    </row>
    <row r="20" spans="1:20" x14ac:dyDescent="0.25">
      <c r="C20" s="1">
        <v>0</v>
      </c>
      <c r="D20" s="1">
        <v>-1E-3</v>
      </c>
      <c r="E20" s="1">
        <v>6.0000000000000001E-3</v>
      </c>
      <c r="F20" s="1">
        <v>3.0000000000000001E-3</v>
      </c>
      <c r="G20" s="1">
        <v>6.0000000000000001E-3</v>
      </c>
      <c r="H20" s="1">
        <v>1E-3</v>
      </c>
      <c r="I20" s="1">
        <v>3.0000000000000001E-3</v>
      </c>
      <c r="J20" s="1">
        <v>3.0000000000000001E-3</v>
      </c>
      <c r="K20" s="1">
        <v>7.0000000000000001E-3</v>
      </c>
      <c r="L20" s="1">
        <v>2E-3</v>
      </c>
      <c r="M20" s="1">
        <v>0</v>
      </c>
      <c r="N20" s="1">
        <v>2E-3</v>
      </c>
      <c r="O20" s="1">
        <v>6.0000000000000001E-3</v>
      </c>
      <c r="P20" s="1">
        <v>0</v>
      </c>
      <c r="Q20" s="1">
        <v>3.0000000000000001E-3</v>
      </c>
    </row>
    <row r="21" spans="1:20" x14ac:dyDescent="0.25">
      <c r="A21" t="s">
        <v>10</v>
      </c>
      <c r="B21" s="2">
        <v>43948</v>
      </c>
      <c r="C21" s="2">
        <v>43755</v>
      </c>
      <c r="D21" s="2">
        <v>43423</v>
      </c>
      <c r="E21" s="2">
        <v>43445</v>
      </c>
      <c r="F21" s="2">
        <v>43389</v>
      </c>
      <c r="G21" s="2">
        <v>43474</v>
      </c>
      <c r="H21" s="2">
        <v>43418</v>
      </c>
      <c r="I21" s="2">
        <v>43423</v>
      </c>
      <c r="J21" s="2">
        <v>43406</v>
      </c>
      <c r="K21" s="2">
        <v>43544</v>
      </c>
      <c r="L21" s="2">
        <v>43454</v>
      </c>
      <c r="M21" s="2">
        <v>43307</v>
      </c>
      <c r="N21" s="2">
        <v>43289</v>
      </c>
      <c r="O21" s="2">
        <v>43410</v>
      </c>
      <c r="P21" s="2">
        <v>43327</v>
      </c>
      <c r="Q21" s="2">
        <v>43336</v>
      </c>
      <c r="S21" s="9">
        <v>-1E-3</v>
      </c>
      <c r="T21" s="9">
        <v>-1E-3</v>
      </c>
    </row>
    <row r="22" spans="1:20" x14ac:dyDescent="0.25">
      <c r="C22" s="1">
        <v>-4.0000000000000001E-3</v>
      </c>
      <c r="D22" s="1">
        <v>-8.0000000000000002E-3</v>
      </c>
      <c r="E22" s="1">
        <v>1E-3</v>
      </c>
      <c r="F22" s="1">
        <v>-1E-3</v>
      </c>
      <c r="G22" s="1">
        <v>2E-3</v>
      </c>
      <c r="H22" s="1">
        <v>-1E-3</v>
      </c>
      <c r="I22" s="1">
        <v>0</v>
      </c>
      <c r="J22" s="1">
        <v>0</v>
      </c>
      <c r="K22" s="1">
        <v>3.0000000000000001E-3</v>
      </c>
      <c r="L22" s="1">
        <v>-2E-3</v>
      </c>
      <c r="M22" s="1">
        <v>-3.0000000000000001E-3</v>
      </c>
      <c r="N22" s="1">
        <v>0</v>
      </c>
      <c r="O22" s="1">
        <v>3.0000000000000001E-3</v>
      </c>
      <c r="P22" s="1">
        <v>-2E-3</v>
      </c>
      <c r="Q22" s="1">
        <v>0</v>
      </c>
    </row>
    <row r="23" spans="1:20" x14ac:dyDescent="0.25">
      <c r="A23" t="s">
        <v>11</v>
      </c>
      <c r="B23" s="2">
        <v>1510</v>
      </c>
      <c r="C23" s="2">
        <v>1507</v>
      </c>
      <c r="D23" s="2">
        <v>1498</v>
      </c>
      <c r="E23" s="2">
        <v>1496</v>
      </c>
      <c r="F23" s="2">
        <v>1492</v>
      </c>
      <c r="G23" s="2">
        <v>1493</v>
      </c>
      <c r="H23" s="2">
        <v>1492</v>
      </c>
      <c r="I23" s="2">
        <v>1494</v>
      </c>
      <c r="J23" s="2">
        <v>1491</v>
      </c>
      <c r="K23" s="2">
        <v>1495</v>
      </c>
      <c r="L23" s="2">
        <v>1489</v>
      </c>
      <c r="M23" s="2">
        <v>1487</v>
      </c>
      <c r="N23" s="2">
        <v>1485</v>
      </c>
      <c r="O23" s="2">
        <v>1491</v>
      </c>
      <c r="P23" s="2">
        <v>1486</v>
      </c>
      <c r="Q23" s="2">
        <v>1485</v>
      </c>
      <c r="S23" s="9">
        <v>-1E-3</v>
      </c>
      <c r="T23" s="9">
        <v>-1E-3</v>
      </c>
    </row>
    <row r="24" spans="1:20" x14ac:dyDescent="0.25">
      <c r="C24" s="1">
        <v>-2E-3</v>
      </c>
      <c r="D24" s="1">
        <v>-6.0000000000000001E-3</v>
      </c>
      <c r="E24" s="1">
        <v>-1E-3</v>
      </c>
      <c r="F24" s="1">
        <v>-3.0000000000000001E-3</v>
      </c>
      <c r="G24" s="1">
        <v>1E-3</v>
      </c>
      <c r="H24" s="1">
        <v>-1E-3</v>
      </c>
      <c r="I24" s="1">
        <v>1E-3</v>
      </c>
      <c r="J24" s="1">
        <v>-2E-3</v>
      </c>
      <c r="K24" s="1">
        <v>3.0000000000000001E-3</v>
      </c>
      <c r="L24" s="1">
        <v>-4.0000000000000001E-3</v>
      </c>
      <c r="M24" s="1">
        <v>-1E-3</v>
      </c>
      <c r="N24" s="1">
        <v>-1E-3</v>
      </c>
      <c r="O24" s="1">
        <v>4.0000000000000001E-3</v>
      </c>
      <c r="P24" s="1">
        <v>-3.0000000000000001E-3</v>
      </c>
      <c r="Q24" s="1">
        <v>-1E-3</v>
      </c>
    </row>
    <row r="25" spans="1:20" x14ac:dyDescent="0.25">
      <c r="A25" t="s">
        <v>12</v>
      </c>
      <c r="B25" s="2">
        <v>1025</v>
      </c>
      <c r="C25" s="2">
        <v>1023</v>
      </c>
      <c r="D25" s="2">
        <v>1017</v>
      </c>
      <c r="E25" s="2">
        <v>1018</v>
      </c>
      <c r="F25" s="2">
        <v>1015</v>
      </c>
      <c r="G25" s="2">
        <v>1019</v>
      </c>
      <c r="H25" s="2">
        <v>1015</v>
      </c>
      <c r="I25" s="2">
        <v>1012</v>
      </c>
      <c r="J25" s="2">
        <v>1012</v>
      </c>
      <c r="K25" s="2">
        <v>1016</v>
      </c>
      <c r="L25" s="2">
        <v>1012</v>
      </c>
      <c r="M25" s="2">
        <v>1009</v>
      </c>
      <c r="N25" s="2">
        <v>1006</v>
      </c>
      <c r="O25" s="2">
        <v>1007</v>
      </c>
      <c r="P25" s="2">
        <v>1003</v>
      </c>
      <c r="Q25" s="2">
        <v>1002</v>
      </c>
      <c r="S25" s="9">
        <v>-1E-3</v>
      </c>
      <c r="T25" s="9">
        <v>-2E-3</v>
      </c>
    </row>
    <row r="26" spans="1:20" x14ac:dyDescent="0.25">
      <c r="C26" s="1">
        <v>-2E-3</v>
      </c>
      <c r="D26" s="1">
        <v>-6.0000000000000001E-3</v>
      </c>
      <c r="E26" s="1">
        <v>1E-3</v>
      </c>
      <c r="F26" s="1">
        <v>-3.0000000000000001E-3</v>
      </c>
      <c r="G26" s="1">
        <v>4.0000000000000001E-3</v>
      </c>
      <c r="H26" s="1">
        <v>-4.0000000000000001E-3</v>
      </c>
      <c r="I26" s="1">
        <v>-3.0000000000000001E-3</v>
      </c>
      <c r="J26" s="1">
        <v>0</v>
      </c>
      <c r="K26" s="1">
        <v>4.0000000000000001E-3</v>
      </c>
      <c r="L26" s="1">
        <v>-4.0000000000000001E-3</v>
      </c>
      <c r="M26" s="1">
        <v>-3.0000000000000001E-3</v>
      </c>
      <c r="N26" s="1">
        <v>-3.0000000000000001E-3</v>
      </c>
      <c r="O26" s="1">
        <v>1E-3</v>
      </c>
      <c r="P26" s="1">
        <v>-4.0000000000000001E-3</v>
      </c>
      <c r="Q26" s="1">
        <v>-1E-3</v>
      </c>
    </row>
    <row r="27" spans="1:20" x14ac:dyDescent="0.25">
      <c r="A27" s="5" t="s">
        <v>16</v>
      </c>
      <c r="B27" s="6">
        <v>279287</v>
      </c>
      <c r="C27" s="6">
        <v>278766</v>
      </c>
      <c r="D27" s="6">
        <v>277828</v>
      </c>
      <c r="E27" s="6">
        <v>278658</v>
      </c>
      <c r="F27" s="6">
        <v>278955</v>
      </c>
      <c r="G27" s="6">
        <v>280291</v>
      </c>
      <c r="H27" s="6">
        <v>280250</v>
      </c>
      <c r="I27" s="6">
        <v>280868</v>
      </c>
      <c r="J27" s="6">
        <v>281495</v>
      </c>
      <c r="K27" s="6">
        <v>283147</v>
      </c>
      <c r="L27" s="6">
        <v>283430</v>
      </c>
      <c r="M27" s="6">
        <v>283429</v>
      </c>
      <c r="N27" s="6">
        <v>283936</v>
      </c>
      <c r="O27" s="6">
        <v>285324</v>
      </c>
      <c r="P27" s="6">
        <v>285278</v>
      </c>
      <c r="Q27" s="6">
        <v>285956</v>
      </c>
      <c r="R27" s="5"/>
      <c r="S27" s="10">
        <v>1E-3</v>
      </c>
      <c r="T27" s="10">
        <v>2E-3</v>
      </c>
    </row>
    <row r="28" spans="1:20" x14ac:dyDescent="0.25">
      <c r="C28" s="1">
        <v>-2E-3</v>
      </c>
      <c r="D28" s="1">
        <v>-3.0000000000000001E-3</v>
      </c>
      <c r="E28" s="1">
        <v>3.0000000000000001E-3</v>
      </c>
      <c r="F28" s="1">
        <v>1E-3</v>
      </c>
      <c r="G28" s="1">
        <v>5.0000000000000001E-3</v>
      </c>
      <c r="H28" s="1">
        <v>0</v>
      </c>
      <c r="I28" s="1">
        <v>2E-3</v>
      </c>
      <c r="J28" s="1">
        <v>2E-3</v>
      </c>
      <c r="K28" s="1">
        <v>6.0000000000000001E-3</v>
      </c>
      <c r="L28" s="1">
        <v>1E-3</v>
      </c>
      <c r="M28" s="1">
        <v>0</v>
      </c>
      <c r="N28" s="1">
        <v>2E-3</v>
      </c>
      <c r="O28" s="1">
        <v>5.0000000000000001E-3</v>
      </c>
      <c r="P28" s="1">
        <v>0</v>
      </c>
      <c r="Q28" s="1">
        <v>2E-3</v>
      </c>
    </row>
    <row r="29" spans="1:20" x14ac:dyDescent="0.25">
      <c r="A29" t="s">
        <v>13</v>
      </c>
      <c r="B29" s="2">
        <v>56196</v>
      </c>
      <c r="C29" s="2">
        <v>56077</v>
      </c>
      <c r="D29" s="2">
        <v>55896</v>
      </c>
      <c r="E29" s="2">
        <v>56070</v>
      </c>
      <c r="F29" s="2">
        <v>56118</v>
      </c>
      <c r="G29" s="2">
        <v>56376</v>
      </c>
      <c r="H29" s="2">
        <v>56360</v>
      </c>
      <c r="I29" s="2">
        <v>56499</v>
      </c>
      <c r="J29" s="2">
        <v>56632</v>
      </c>
      <c r="K29" s="2">
        <v>56939</v>
      </c>
      <c r="L29" s="2">
        <v>57000</v>
      </c>
      <c r="M29" s="2">
        <v>56954</v>
      </c>
      <c r="N29" s="2">
        <v>57050</v>
      </c>
      <c r="O29" s="2">
        <v>57347</v>
      </c>
      <c r="P29" s="2">
        <v>57338</v>
      </c>
      <c r="Q29" s="2">
        <v>57460</v>
      </c>
      <c r="S29" s="9">
        <v>1E-3</v>
      </c>
      <c r="T29" s="9">
        <v>1E-3</v>
      </c>
    </row>
    <row r="30" spans="1:20" x14ac:dyDescent="0.25">
      <c r="C30" s="1">
        <v>-2E-3</v>
      </c>
      <c r="D30" s="1">
        <v>-3.0000000000000001E-3</v>
      </c>
      <c r="E30" s="1">
        <v>3.0000000000000001E-3</v>
      </c>
      <c r="F30" s="1">
        <v>1E-3</v>
      </c>
      <c r="G30" s="1">
        <v>5.0000000000000001E-3</v>
      </c>
      <c r="H30" s="1">
        <v>0</v>
      </c>
      <c r="I30" s="1">
        <v>2E-3</v>
      </c>
      <c r="J30" s="1">
        <v>2E-3</v>
      </c>
      <c r="K30" s="1">
        <v>5.0000000000000001E-3</v>
      </c>
      <c r="L30" s="1">
        <v>1E-3</v>
      </c>
      <c r="M30" s="1">
        <v>-1E-3</v>
      </c>
      <c r="N30" s="1">
        <v>2E-3</v>
      </c>
      <c r="O30" s="1">
        <v>5.0000000000000001E-3</v>
      </c>
      <c r="P30" s="1">
        <v>0</v>
      </c>
      <c r="Q30" s="1">
        <v>2E-3</v>
      </c>
    </row>
    <row r="31" spans="1:20" x14ac:dyDescent="0.25">
      <c r="A31" t="s">
        <v>14</v>
      </c>
      <c r="B31" s="2">
        <v>42087</v>
      </c>
      <c r="C31" s="2">
        <v>42078</v>
      </c>
      <c r="D31" s="2">
        <v>42050</v>
      </c>
      <c r="E31" s="2">
        <v>42291</v>
      </c>
      <c r="F31" s="2">
        <v>42409</v>
      </c>
      <c r="G31" s="2">
        <v>42678</v>
      </c>
      <c r="H31" s="2">
        <v>42698</v>
      </c>
      <c r="I31" s="2">
        <v>42825</v>
      </c>
      <c r="J31" s="2">
        <v>42960</v>
      </c>
      <c r="K31" s="2">
        <v>43259</v>
      </c>
      <c r="L31" s="2">
        <v>43340</v>
      </c>
      <c r="M31" s="2">
        <v>43348</v>
      </c>
      <c r="N31" s="2">
        <v>43445</v>
      </c>
      <c r="O31" s="2">
        <v>43686</v>
      </c>
      <c r="P31" s="2">
        <v>43699</v>
      </c>
      <c r="Q31" s="2">
        <v>43810</v>
      </c>
      <c r="S31" s="9">
        <v>3.0000000000000001E-3</v>
      </c>
      <c r="T31" s="9">
        <v>3.0000000000000001E-3</v>
      </c>
    </row>
    <row r="32" spans="1:20" x14ac:dyDescent="0.25">
      <c r="C32" s="1">
        <v>0</v>
      </c>
      <c r="D32" s="1">
        <v>-1E-3</v>
      </c>
      <c r="E32" s="1">
        <v>6.0000000000000001E-3</v>
      </c>
      <c r="F32" s="1">
        <v>3.0000000000000001E-3</v>
      </c>
      <c r="G32" s="1">
        <v>6.0000000000000001E-3</v>
      </c>
      <c r="H32" s="1">
        <v>0</v>
      </c>
      <c r="I32" s="1">
        <v>3.0000000000000001E-3</v>
      </c>
      <c r="J32" s="1">
        <v>3.0000000000000001E-3</v>
      </c>
      <c r="K32" s="1">
        <v>7.0000000000000001E-3</v>
      </c>
      <c r="L32" s="1">
        <v>2E-3</v>
      </c>
      <c r="M32" s="1">
        <v>0</v>
      </c>
      <c r="N32" s="1">
        <v>2E-3</v>
      </c>
      <c r="O32" s="1">
        <v>6.0000000000000001E-3</v>
      </c>
      <c r="P32" s="1">
        <v>0</v>
      </c>
      <c r="Q32" s="1">
        <v>3.0000000000000001E-3</v>
      </c>
    </row>
    <row r="34" spans="1:20" x14ac:dyDescent="0.25">
      <c r="A34" s="3" t="s">
        <v>19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" t="s">
        <v>0</v>
      </c>
      <c r="T34" s="8" t="s">
        <v>17</v>
      </c>
    </row>
    <row r="35" spans="1:20" x14ac:dyDescent="0.25">
      <c r="A35" t="s">
        <v>20</v>
      </c>
      <c r="B35" s="2">
        <v>133042</v>
      </c>
      <c r="C35" s="2">
        <v>133200</v>
      </c>
      <c r="D35" s="2">
        <v>133335</v>
      </c>
      <c r="E35" s="2">
        <v>134446</v>
      </c>
      <c r="F35" s="2">
        <v>135188</v>
      </c>
      <c r="G35" s="2">
        <v>136334</v>
      </c>
      <c r="H35" s="2">
        <v>136823</v>
      </c>
      <c r="I35" s="2">
        <v>137589</v>
      </c>
      <c r="J35" s="2">
        <v>138390</v>
      </c>
      <c r="K35" s="2">
        <v>139748</v>
      </c>
      <c r="L35" s="2">
        <v>140422</v>
      </c>
      <c r="M35" s="2">
        <v>140861</v>
      </c>
      <c r="N35" s="2">
        <v>141596</v>
      </c>
      <c r="O35" s="2">
        <v>142798</v>
      </c>
      <c r="P35" s="2">
        <v>143317</v>
      </c>
      <c r="Q35" s="2">
        <v>144178</v>
      </c>
      <c r="S35" s="9">
        <v>5.0000000000000001E-3</v>
      </c>
      <c r="T35" s="9">
        <v>5.0000000000000001E-3</v>
      </c>
    </row>
    <row r="36" spans="1:20" x14ac:dyDescent="0.25">
      <c r="C36" s="1">
        <v>1E-3</v>
      </c>
      <c r="D36" s="1">
        <v>1E-3</v>
      </c>
      <c r="E36" s="1">
        <v>8.0000000000000002E-3</v>
      </c>
      <c r="F36" s="1">
        <v>6.0000000000000001E-3</v>
      </c>
      <c r="G36" s="1">
        <v>8.0000000000000002E-3</v>
      </c>
      <c r="H36" s="1">
        <v>4.0000000000000001E-3</v>
      </c>
      <c r="I36" s="1">
        <v>6.0000000000000001E-3</v>
      </c>
      <c r="J36" s="1">
        <v>6.0000000000000001E-3</v>
      </c>
      <c r="K36" s="1">
        <v>0.01</v>
      </c>
      <c r="L36" s="1">
        <v>5.0000000000000001E-3</v>
      </c>
      <c r="M36" s="1">
        <v>3.0000000000000001E-3</v>
      </c>
      <c r="N36" s="1">
        <v>5.0000000000000001E-3</v>
      </c>
      <c r="O36" s="1">
        <v>8.0000000000000002E-3</v>
      </c>
      <c r="P36" s="1">
        <v>4.0000000000000001E-3</v>
      </c>
      <c r="Q36" s="1">
        <v>6.0000000000000001E-3</v>
      </c>
    </row>
    <row r="37" spans="1:20" x14ac:dyDescent="0.25">
      <c r="A37" t="s">
        <v>21</v>
      </c>
      <c r="B37" s="2">
        <v>50092</v>
      </c>
      <c r="C37" s="2">
        <v>50362</v>
      </c>
      <c r="D37" s="2">
        <v>51484</v>
      </c>
      <c r="E37" s="2">
        <v>52002</v>
      </c>
      <c r="F37" s="2">
        <v>52344</v>
      </c>
      <c r="G37" s="2">
        <v>52850</v>
      </c>
      <c r="H37" s="2">
        <v>53001</v>
      </c>
      <c r="I37" s="2">
        <v>53281</v>
      </c>
      <c r="J37" s="2">
        <v>53569</v>
      </c>
      <c r="K37" s="2">
        <v>54098</v>
      </c>
      <c r="L37" s="2">
        <v>54335</v>
      </c>
      <c r="M37" s="2">
        <v>54531</v>
      </c>
      <c r="N37" s="2">
        <v>54761</v>
      </c>
      <c r="O37" s="2">
        <v>55238</v>
      </c>
      <c r="P37" s="2">
        <v>55412</v>
      </c>
      <c r="Q37" s="2">
        <v>55715</v>
      </c>
      <c r="S37" s="9">
        <v>8.0000000000000002E-3</v>
      </c>
      <c r="T37" s="9">
        <v>7.0000000000000001E-3</v>
      </c>
    </row>
    <row r="38" spans="1:20" x14ac:dyDescent="0.25">
      <c r="C38" s="1">
        <v>5.0000000000000001E-3</v>
      </c>
      <c r="D38" s="1">
        <v>2.1999999999999999E-2</v>
      </c>
      <c r="E38" s="1">
        <v>0.01</v>
      </c>
      <c r="F38" s="1">
        <v>7.0000000000000001E-3</v>
      </c>
      <c r="G38" s="1">
        <v>0.01</v>
      </c>
      <c r="H38" s="1">
        <v>3.0000000000000001E-3</v>
      </c>
      <c r="I38" s="1">
        <v>5.0000000000000001E-3</v>
      </c>
      <c r="J38" s="1">
        <v>5.0000000000000001E-3</v>
      </c>
      <c r="K38" s="1">
        <v>0.01</v>
      </c>
      <c r="L38" s="1">
        <v>4.0000000000000001E-3</v>
      </c>
      <c r="M38" s="1">
        <v>4.0000000000000001E-3</v>
      </c>
      <c r="N38" s="1">
        <v>4.0000000000000001E-3</v>
      </c>
      <c r="O38" s="1">
        <v>8.9999999999999993E-3</v>
      </c>
      <c r="P38" s="1">
        <v>3.0000000000000001E-3</v>
      </c>
      <c r="Q38" s="1">
        <v>5.0000000000000001E-3</v>
      </c>
    </row>
    <row r="39" spans="1:20" x14ac:dyDescent="0.25">
      <c r="A39" t="s">
        <v>22</v>
      </c>
      <c r="B39" s="2">
        <v>68772</v>
      </c>
      <c r="C39" s="2">
        <v>68871</v>
      </c>
      <c r="D39" s="2">
        <v>68814</v>
      </c>
      <c r="E39" s="2">
        <v>69107</v>
      </c>
      <c r="F39" s="2">
        <v>69218</v>
      </c>
      <c r="G39" s="2">
        <v>69548</v>
      </c>
      <c r="H39" s="2">
        <v>69606</v>
      </c>
      <c r="I39" s="2">
        <v>69812</v>
      </c>
      <c r="J39" s="2">
        <v>70023</v>
      </c>
      <c r="K39" s="2">
        <v>70396</v>
      </c>
      <c r="L39" s="2">
        <v>70470</v>
      </c>
      <c r="M39" s="2">
        <v>70470</v>
      </c>
      <c r="N39" s="2">
        <v>70663</v>
      </c>
      <c r="O39" s="2">
        <v>71068</v>
      </c>
      <c r="P39" s="2">
        <v>71068</v>
      </c>
      <c r="Q39" s="2">
        <v>71197</v>
      </c>
      <c r="S39" s="9">
        <v>2E-3</v>
      </c>
      <c r="T39" s="9">
        <v>2E-3</v>
      </c>
    </row>
    <row r="40" spans="1:20" x14ac:dyDescent="0.25">
      <c r="C40" s="1">
        <v>1E-3</v>
      </c>
      <c r="D40" s="1">
        <v>-1E-3</v>
      </c>
      <c r="E40" s="1">
        <v>4.0000000000000001E-3</v>
      </c>
      <c r="F40" s="1">
        <v>2E-3</v>
      </c>
      <c r="G40" s="1">
        <v>5.0000000000000001E-3</v>
      </c>
      <c r="H40" s="1">
        <v>1E-3</v>
      </c>
      <c r="I40" s="1">
        <v>3.0000000000000001E-3</v>
      </c>
      <c r="J40" s="1">
        <v>3.0000000000000001E-3</v>
      </c>
      <c r="K40" s="1">
        <v>5.0000000000000001E-3</v>
      </c>
      <c r="L40" s="1">
        <v>1E-3</v>
      </c>
      <c r="M40" s="1">
        <v>0</v>
      </c>
      <c r="N40" s="1">
        <v>3.0000000000000001E-3</v>
      </c>
      <c r="O40" s="1">
        <v>6.0000000000000001E-3</v>
      </c>
      <c r="P40" s="1">
        <v>0</v>
      </c>
      <c r="Q40" s="1">
        <v>2E-3</v>
      </c>
    </row>
    <row r="41" spans="1:20" x14ac:dyDescent="0.25">
      <c r="A41" t="s">
        <v>23</v>
      </c>
      <c r="B41" s="2">
        <v>101267</v>
      </c>
      <c r="C41" s="2">
        <v>101199</v>
      </c>
      <c r="D41" s="2">
        <v>101119</v>
      </c>
      <c r="E41" s="2">
        <v>101756</v>
      </c>
      <c r="F41" s="2">
        <v>102045</v>
      </c>
      <c r="G41" s="2">
        <v>102724</v>
      </c>
      <c r="H41" s="2">
        <v>102875</v>
      </c>
      <c r="I41" s="2">
        <v>103342</v>
      </c>
      <c r="J41" s="2">
        <v>103839</v>
      </c>
      <c r="K41" s="2">
        <v>104639</v>
      </c>
      <c r="L41" s="2">
        <v>105006</v>
      </c>
      <c r="M41" s="2">
        <v>105112</v>
      </c>
      <c r="N41" s="2">
        <v>105447</v>
      </c>
      <c r="O41" s="2">
        <v>106174</v>
      </c>
      <c r="P41" s="2">
        <v>106374</v>
      </c>
      <c r="Q41" s="2">
        <v>106736</v>
      </c>
      <c r="S41" s="9">
        <v>4.0000000000000001E-3</v>
      </c>
      <c r="T41" s="9">
        <v>4.0000000000000001E-3</v>
      </c>
    </row>
    <row r="42" spans="1:20" x14ac:dyDescent="0.25">
      <c r="C42" s="1">
        <v>-1E-3</v>
      </c>
      <c r="D42" s="1">
        <v>-1E-3</v>
      </c>
      <c r="E42" s="1">
        <v>6.0000000000000001E-3</v>
      </c>
      <c r="F42" s="1">
        <v>3.0000000000000001E-3</v>
      </c>
      <c r="G42" s="1">
        <v>7.0000000000000001E-3</v>
      </c>
      <c r="H42" s="1">
        <v>1E-3</v>
      </c>
      <c r="I42" s="1">
        <v>5.0000000000000001E-3</v>
      </c>
      <c r="J42" s="1">
        <v>5.0000000000000001E-3</v>
      </c>
      <c r="K42" s="1">
        <v>8.0000000000000002E-3</v>
      </c>
      <c r="L42" s="1">
        <v>4.0000000000000001E-3</v>
      </c>
      <c r="M42" s="1">
        <v>1E-3</v>
      </c>
      <c r="N42" s="1">
        <v>3.0000000000000001E-3</v>
      </c>
      <c r="O42" s="1">
        <v>7.0000000000000001E-3</v>
      </c>
      <c r="P42" s="1">
        <v>2E-3</v>
      </c>
      <c r="Q42" s="1">
        <v>3.0000000000000001E-3</v>
      </c>
    </row>
    <row r="43" spans="1:20" x14ac:dyDescent="0.25">
      <c r="A43" t="s">
        <v>24</v>
      </c>
      <c r="B43" s="2">
        <v>17701</v>
      </c>
      <c r="C43" s="2">
        <v>17692</v>
      </c>
      <c r="D43" s="2">
        <v>17692</v>
      </c>
      <c r="E43" s="2">
        <v>17809</v>
      </c>
      <c r="F43" s="2">
        <v>17871</v>
      </c>
      <c r="G43" s="2">
        <v>17986</v>
      </c>
      <c r="H43" s="2">
        <v>18031</v>
      </c>
      <c r="I43" s="2">
        <v>18110</v>
      </c>
      <c r="J43" s="2">
        <v>18192</v>
      </c>
      <c r="K43" s="2">
        <v>18329</v>
      </c>
      <c r="L43" s="2">
        <v>18384</v>
      </c>
      <c r="M43" s="2">
        <v>18388</v>
      </c>
      <c r="N43" s="2">
        <v>18452</v>
      </c>
      <c r="O43" s="2">
        <v>18583</v>
      </c>
      <c r="P43" s="2">
        <v>18616</v>
      </c>
      <c r="Q43" s="2">
        <v>18681</v>
      </c>
      <c r="S43" s="9">
        <v>4.0000000000000001E-3</v>
      </c>
      <c r="T43" s="9">
        <v>4.0000000000000001E-3</v>
      </c>
    </row>
    <row r="44" spans="1:20" x14ac:dyDescent="0.25">
      <c r="C44" s="1">
        <v>-1E-3</v>
      </c>
      <c r="D44" s="1">
        <v>0</v>
      </c>
      <c r="E44" s="1">
        <v>7.0000000000000001E-3</v>
      </c>
      <c r="F44" s="1">
        <v>3.0000000000000001E-3</v>
      </c>
      <c r="G44" s="1">
        <v>6.0000000000000001E-3</v>
      </c>
      <c r="H44" s="1">
        <v>3.0000000000000001E-3</v>
      </c>
      <c r="I44" s="1">
        <v>4.0000000000000001E-3</v>
      </c>
      <c r="J44" s="1">
        <v>5.0000000000000001E-3</v>
      </c>
      <c r="K44" s="1">
        <v>8.0000000000000002E-3</v>
      </c>
      <c r="L44" s="1">
        <v>3.0000000000000001E-3</v>
      </c>
      <c r="M44" s="1">
        <v>0</v>
      </c>
      <c r="N44" s="1">
        <v>3.0000000000000001E-3</v>
      </c>
      <c r="O44" s="1">
        <v>7.0000000000000001E-3</v>
      </c>
      <c r="P44" s="1">
        <v>2E-3</v>
      </c>
      <c r="Q44" s="1">
        <v>3.0000000000000001E-3</v>
      </c>
    </row>
    <row r="45" spans="1:20" x14ac:dyDescent="0.25">
      <c r="A45" t="s">
        <v>25</v>
      </c>
      <c r="B45" s="2">
        <v>27627</v>
      </c>
      <c r="C45" s="2">
        <v>27648</v>
      </c>
      <c r="D45" s="2">
        <v>27671</v>
      </c>
      <c r="E45" s="2">
        <v>27896</v>
      </c>
      <c r="F45" s="2">
        <v>28043</v>
      </c>
      <c r="G45" s="2">
        <v>28270</v>
      </c>
      <c r="H45" s="2">
        <v>28367</v>
      </c>
      <c r="I45" s="2">
        <v>28515</v>
      </c>
      <c r="J45" s="2">
        <v>28674</v>
      </c>
      <c r="K45" s="2">
        <v>28937</v>
      </c>
      <c r="L45" s="2">
        <v>29056</v>
      </c>
      <c r="M45" s="2">
        <v>29132</v>
      </c>
      <c r="N45" s="2">
        <v>29259</v>
      </c>
      <c r="O45" s="2">
        <v>29474</v>
      </c>
      <c r="P45" s="2">
        <v>29560</v>
      </c>
      <c r="Q45" s="2">
        <v>29707</v>
      </c>
      <c r="S45" s="9">
        <v>5.0000000000000001E-3</v>
      </c>
      <c r="T45" s="9">
        <v>5.0000000000000001E-3</v>
      </c>
    </row>
    <row r="46" spans="1:20" x14ac:dyDescent="0.25">
      <c r="C46" s="1">
        <v>1E-3</v>
      </c>
      <c r="D46" s="1">
        <v>1E-3</v>
      </c>
      <c r="E46" s="1">
        <v>8.0000000000000002E-3</v>
      </c>
      <c r="F46" s="1">
        <v>5.0000000000000001E-3</v>
      </c>
      <c r="G46" s="1">
        <v>8.0000000000000002E-3</v>
      </c>
      <c r="H46" s="1">
        <v>3.0000000000000001E-3</v>
      </c>
      <c r="I46" s="1">
        <v>5.0000000000000001E-3</v>
      </c>
      <c r="J46" s="1">
        <v>6.0000000000000001E-3</v>
      </c>
      <c r="K46" s="1">
        <v>8.9999999999999993E-3</v>
      </c>
      <c r="L46" s="1">
        <v>4.0000000000000001E-3</v>
      </c>
      <c r="M46" s="1">
        <v>3.0000000000000001E-3</v>
      </c>
      <c r="N46" s="1">
        <v>4.0000000000000001E-3</v>
      </c>
      <c r="O46" s="1">
        <v>7.0000000000000001E-3</v>
      </c>
      <c r="P46" s="1">
        <v>3.0000000000000001E-3</v>
      </c>
      <c r="Q46" s="1">
        <v>5.0000000000000001E-3</v>
      </c>
    </row>
    <row r="47" spans="1:20" x14ac:dyDescent="0.25">
      <c r="A47" t="s">
        <v>26</v>
      </c>
      <c r="B47" s="2">
        <v>14522</v>
      </c>
      <c r="C47" s="2">
        <v>14516</v>
      </c>
      <c r="D47" s="2">
        <v>14493</v>
      </c>
      <c r="E47" s="2">
        <v>14550</v>
      </c>
      <c r="F47" s="2">
        <v>14567</v>
      </c>
      <c r="G47" s="2">
        <v>14619</v>
      </c>
      <c r="H47" s="2">
        <v>14600</v>
      </c>
      <c r="I47" s="2">
        <v>14622</v>
      </c>
      <c r="J47" s="2">
        <v>14642</v>
      </c>
      <c r="K47" s="2">
        <v>14707</v>
      </c>
      <c r="L47" s="2">
        <v>14705</v>
      </c>
      <c r="M47" s="2">
        <v>14685</v>
      </c>
      <c r="N47" s="2">
        <v>14694</v>
      </c>
      <c r="O47" s="2">
        <v>14756</v>
      </c>
      <c r="P47" s="2">
        <v>14737</v>
      </c>
      <c r="Q47" s="2">
        <v>14748</v>
      </c>
      <c r="S47" s="9">
        <v>1E-3</v>
      </c>
      <c r="T47" s="9">
        <v>1E-3</v>
      </c>
    </row>
    <row r="48" spans="1:20" x14ac:dyDescent="0.25">
      <c r="C48" s="1">
        <v>0</v>
      </c>
      <c r="D48" s="1">
        <v>-2E-3</v>
      </c>
      <c r="E48" s="1">
        <v>4.0000000000000001E-3</v>
      </c>
      <c r="F48" s="1">
        <v>1E-3</v>
      </c>
      <c r="G48" s="1">
        <v>4.0000000000000001E-3</v>
      </c>
      <c r="H48" s="1">
        <v>-1E-3</v>
      </c>
      <c r="I48" s="1">
        <v>2E-3</v>
      </c>
      <c r="J48" s="1">
        <v>1E-3</v>
      </c>
      <c r="K48" s="1">
        <v>4.0000000000000001E-3</v>
      </c>
      <c r="L48" s="1">
        <v>0</v>
      </c>
      <c r="M48" s="1">
        <v>-1E-3</v>
      </c>
      <c r="N48" s="1">
        <v>1E-3</v>
      </c>
      <c r="O48" s="1">
        <v>4.0000000000000001E-3</v>
      </c>
      <c r="P48" s="1">
        <v>-1E-3</v>
      </c>
      <c r="Q48" s="1">
        <v>1E-3</v>
      </c>
    </row>
    <row r="49" spans="1:20" x14ac:dyDescent="0.25">
      <c r="A49" t="s">
        <v>27</v>
      </c>
      <c r="B49" s="2">
        <v>11017</v>
      </c>
      <c r="C49" s="2">
        <v>11052</v>
      </c>
      <c r="D49" s="2">
        <v>11073</v>
      </c>
      <c r="E49" s="2">
        <v>11127</v>
      </c>
      <c r="F49" s="2">
        <v>11163</v>
      </c>
      <c r="G49" s="2">
        <v>11227</v>
      </c>
      <c r="H49" s="2">
        <v>11227</v>
      </c>
      <c r="I49" s="2">
        <v>11269</v>
      </c>
      <c r="J49" s="2">
        <v>11301</v>
      </c>
      <c r="K49" s="2">
        <v>11381</v>
      </c>
      <c r="L49" s="2">
        <v>11392</v>
      </c>
      <c r="M49" s="2">
        <v>11418</v>
      </c>
      <c r="N49" s="2">
        <v>11455</v>
      </c>
      <c r="O49" s="2">
        <v>11522</v>
      </c>
      <c r="P49" s="2">
        <v>11533</v>
      </c>
      <c r="Q49" s="2">
        <v>11574</v>
      </c>
      <c r="S49" s="9">
        <v>3.0000000000000001E-3</v>
      </c>
      <c r="T49" s="9">
        <v>3.0000000000000001E-3</v>
      </c>
    </row>
    <row r="50" spans="1:20" x14ac:dyDescent="0.25">
      <c r="C50" s="1">
        <v>3.0000000000000001E-3</v>
      </c>
      <c r="D50" s="1">
        <v>2E-3</v>
      </c>
      <c r="E50" s="1">
        <v>5.0000000000000001E-3</v>
      </c>
      <c r="F50" s="1">
        <v>3.0000000000000001E-3</v>
      </c>
      <c r="G50" s="1">
        <v>6.0000000000000001E-3</v>
      </c>
      <c r="H50" s="1">
        <v>0</v>
      </c>
      <c r="I50" s="1">
        <v>4.0000000000000001E-3</v>
      </c>
      <c r="J50" s="1">
        <v>3.0000000000000001E-3</v>
      </c>
      <c r="K50" s="1">
        <v>7.0000000000000001E-3</v>
      </c>
      <c r="L50" s="1">
        <v>1E-3</v>
      </c>
      <c r="M50" s="1">
        <v>2E-3</v>
      </c>
      <c r="N50" s="1">
        <v>3.0000000000000001E-3</v>
      </c>
      <c r="O50" s="1">
        <v>6.0000000000000001E-3</v>
      </c>
      <c r="P50" s="1">
        <v>1E-3</v>
      </c>
      <c r="Q50" s="1">
        <v>4.0000000000000001E-3</v>
      </c>
    </row>
    <row r="51" spans="1:20" x14ac:dyDescent="0.25">
      <c r="A51" s="5" t="s">
        <v>29</v>
      </c>
      <c r="B51" s="6">
        <v>424610</v>
      </c>
      <c r="C51" s="6">
        <v>425110</v>
      </c>
      <c r="D51" s="6">
        <v>426251</v>
      </c>
      <c r="E51" s="6">
        <v>429263</v>
      </c>
      <c r="F51" s="6">
        <v>431009</v>
      </c>
      <c r="G51" s="6">
        <v>434128</v>
      </c>
      <c r="H51" s="6">
        <v>435100</v>
      </c>
      <c r="I51" s="6">
        <v>437110</v>
      </c>
      <c r="J51" s="6">
        <v>439200</v>
      </c>
      <c r="K51" s="6">
        <v>442805</v>
      </c>
      <c r="L51" s="6">
        <v>444340</v>
      </c>
      <c r="M51" s="6">
        <v>445167</v>
      </c>
      <c r="N51" s="6">
        <v>446897</v>
      </c>
      <c r="O51" s="6">
        <v>450183</v>
      </c>
      <c r="P51" s="6">
        <v>451187</v>
      </c>
      <c r="Q51" s="6">
        <v>453106</v>
      </c>
      <c r="R51" s="5"/>
      <c r="S51" s="10">
        <v>5.0000000000000001E-3</v>
      </c>
      <c r="T51" s="10">
        <v>4.0000000000000001E-3</v>
      </c>
    </row>
    <row r="52" spans="1:20" x14ac:dyDescent="0.25">
      <c r="C52" s="1">
        <v>1E-3</v>
      </c>
      <c r="D52" s="1">
        <v>3.0000000000000001E-3</v>
      </c>
      <c r="E52" s="1">
        <v>7.0000000000000001E-3</v>
      </c>
      <c r="F52" s="1">
        <v>4.0000000000000001E-3</v>
      </c>
      <c r="G52" s="1">
        <v>7.0000000000000001E-3</v>
      </c>
      <c r="H52" s="1">
        <v>2E-3</v>
      </c>
      <c r="I52" s="1">
        <v>5.0000000000000001E-3</v>
      </c>
      <c r="J52" s="1">
        <v>5.0000000000000001E-3</v>
      </c>
      <c r="K52" s="1">
        <v>8.0000000000000002E-3</v>
      </c>
      <c r="L52" s="1">
        <v>3.0000000000000001E-3</v>
      </c>
      <c r="M52" s="1">
        <v>2E-3</v>
      </c>
      <c r="N52" s="1">
        <v>4.0000000000000001E-3</v>
      </c>
      <c r="O52" s="1">
        <v>7.0000000000000001E-3</v>
      </c>
      <c r="P52" s="1">
        <v>2E-3</v>
      </c>
      <c r="Q52" s="1">
        <v>4.0000000000000001E-3</v>
      </c>
    </row>
    <row r="53" spans="1:20" x14ac:dyDescent="0.25">
      <c r="A53" t="s">
        <v>28</v>
      </c>
      <c r="B53" s="2">
        <v>97827</v>
      </c>
      <c r="C53" s="2">
        <v>99082</v>
      </c>
      <c r="D53" s="2">
        <v>100282</v>
      </c>
      <c r="E53" s="2">
        <v>101930</v>
      </c>
      <c r="F53" s="2">
        <v>103319</v>
      </c>
      <c r="G53" s="2">
        <v>104566</v>
      </c>
      <c r="H53" s="2">
        <v>105134</v>
      </c>
      <c r="I53" s="2">
        <v>105848</v>
      </c>
      <c r="J53" s="2">
        <v>106643</v>
      </c>
      <c r="K53" s="2">
        <v>107898</v>
      </c>
      <c r="L53" s="2">
        <v>108719</v>
      </c>
      <c r="M53" s="2">
        <v>109267</v>
      </c>
      <c r="N53" s="2">
        <v>109999</v>
      </c>
      <c r="O53" s="2">
        <v>111072</v>
      </c>
      <c r="P53" s="2">
        <v>111491</v>
      </c>
      <c r="Q53" s="2">
        <v>112341</v>
      </c>
      <c r="S53" s="9">
        <v>1.0999999999999999E-2</v>
      </c>
      <c r="T53" s="9">
        <v>8.9999999999999993E-3</v>
      </c>
    </row>
    <row r="54" spans="1:20" x14ac:dyDescent="0.25">
      <c r="C54" s="1">
        <v>1.2999999999999999E-2</v>
      </c>
      <c r="D54" s="1">
        <v>1.2E-2</v>
      </c>
      <c r="E54" s="1">
        <v>1.6E-2</v>
      </c>
      <c r="F54" s="1">
        <v>1.4E-2</v>
      </c>
      <c r="G54" s="1">
        <v>1.2E-2</v>
      </c>
      <c r="H54" s="1">
        <v>5.0000000000000001E-3</v>
      </c>
      <c r="I54" s="1">
        <v>7.0000000000000001E-3</v>
      </c>
      <c r="J54" s="1">
        <v>8.0000000000000002E-3</v>
      </c>
      <c r="K54" s="1">
        <v>1.2E-2</v>
      </c>
      <c r="L54" s="1">
        <v>8.0000000000000002E-3</v>
      </c>
      <c r="M54" s="1">
        <v>5.0000000000000001E-3</v>
      </c>
      <c r="N54" s="1">
        <v>7.0000000000000001E-3</v>
      </c>
      <c r="O54" s="1">
        <v>0.01</v>
      </c>
      <c r="P54" s="1">
        <v>4.0000000000000001E-3</v>
      </c>
      <c r="Q54" s="1">
        <v>8.0000000000000002E-3</v>
      </c>
    </row>
    <row r="55" spans="1:20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20" x14ac:dyDescent="0.25">
      <c r="A56" s="3" t="s">
        <v>31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8" t="s">
        <v>0</v>
      </c>
      <c r="T56" s="8" t="s">
        <v>17</v>
      </c>
    </row>
    <row r="57" spans="1:20" x14ac:dyDescent="0.25">
      <c r="A57" t="s">
        <v>30</v>
      </c>
      <c r="B57" s="2">
        <v>801724</v>
      </c>
      <c r="C57" s="2">
        <v>802958</v>
      </c>
      <c r="D57" s="2">
        <v>804361</v>
      </c>
      <c r="E57" s="2">
        <v>809851</v>
      </c>
      <c r="F57" s="2">
        <v>813283</v>
      </c>
      <c r="G57" s="2">
        <v>818985</v>
      </c>
      <c r="H57" s="2">
        <v>820484</v>
      </c>
      <c r="I57" s="2">
        <v>823826</v>
      </c>
      <c r="J57" s="2">
        <v>827338</v>
      </c>
      <c r="K57" s="2">
        <v>833850</v>
      </c>
      <c r="L57" s="2">
        <v>836489</v>
      </c>
      <c r="M57" s="2">
        <v>837863</v>
      </c>
      <c r="N57" s="2">
        <v>840832</v>
      </c>
      <c r="O57" s="2">
        <v>846579</v>
      </c>
      <c r="P57" s="2">
        <v>847956</v>
      </c>
      <c r="Q57" s="2">
        <v>851403</v>
      </c>
      <c r="S57" s="9">
        <v>4.0000000000000001E-3</v>
      </c>
      <c r="T57" s="9">
        <v>4.0000000000000001E-3</v>
      </c>
    </row>
    <row r="58" spans="1:20" x14ac:dyDescent="0.25">
      <c r="C58" s="1">
        <v>2E-3</v>
      </c>
      <c r="D58" s="1">
        <v>2E-3</v>
      </c>
      <c r="E58" s="1">
        <v>7.0000000000000001E-3</v>
      </c>
      <c r="F58" s="1">
        <v>4.0000000000000001E-3</v>
      </c>
      <c r="G58" s="1">
        <v>7.0000000000000001E-3</v>
      </c>
      <c r="H58" s="1">
        <v>2E-3</v>
      </c>
      <c r="I58" s="1">
        <v>4.0000000000000001E-3</v>
      </c>
      <c r="J58" s="1">
        <v>4.0000000000000001E-3</v>
      </c>
      <c r="K58" s="1">
        <v>8.0000000000000002E-3</v>
      </c>
      <c r="L58" s="1">
        <v>3.0000000000000001E-3</v>
      </c>
      <c r="M58" s="1">
        <v>2E-3</v>
      </c>
      <c r="N58" s="1">
        <v>4.0000000000000001E-3</v>
      </c>
      <c r="O58" s="1">
        <v>7.0000000000000001E-3</v>
      </c>
      <c r="P58" s="1">
        <v>2E-3</v>
      </c>
      <c r="Q58" s="1">
        <v>4.0000000000000001E-3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5B4B-2D74-4357-A39F-92C4FBBDCD1A}">
  <dimension ref="A1:T58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5" x14ac:dyDescent="0.25"/>
  <cols>
    <col min="1" max="1" width="17.85546875" customWidth="1"/>
    <col min="2" max="2" width="9.42578125" bestFit="1" customWidth="1"/>
    <col min="3" max="7" width="7.5703125" bestFit="1" customWidth="1"/>
    <col min="18" max="18" width="7.5703125" customWidth="1"/>
    <col min="19" max="20" width="12" style="9" bestFit="1" customWidth="1"/>
  </cols>
  <sheetData>
    <row r="1" spans="1:20" ht="30" customHeight="1" x14ac:dyDescent="0.25">
      <c r="B1" s="4">
        <v>2018</v>
      </c>
      <c r="C1" s="4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S1" s="7" t="s">
        <v>15</v>
      </c>
      <c r="T1" s="7" t="s">
        <v>15</v>
      </c>
    </row>
    <row r="2" spans="1:20" x14ac:dyDescent="0.25">
      <c r="A2" s="3" t="s">
        <v>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8" t="s">
        <v>0</v>
      </c>
      <c r="T2" s="8" t="s">
        <v>17</v>
      </c>
    </row>
    <row r="3" spans="1:20" ht="12.75" customHeight="1" x14ac:dyDescent="0.25">
      <c r="A3" t="s">
        <v>1</v>
      </c>
      <c r="B3" s="2">
        <v>9982</v>
      </c>
      <c r="C3" s="2">
        <v>9884</v>
      </c>
      <c r="D3" s="2">
        <v>9726</v>
      </c>
      <c r="E3" s="2">
        <v>9625</v>
      </c>
      <c r="F3" s="2">
        <v>9589</v>
      </c>
      <c r="G3" s="2">
        <v>9573</v>
      </c>
      <c r="H3" s="2">
        <v>9591</v>
      </c>
      <c r="I3" s="2">
        <v>9563</v>
      </c>
      <c r="J3" s="2">
        <v>9567</v>
      </c>
      <c r="K3" s="2">
        <v>9577</v>
      </c>
      <c r="L3" s="2">
        <v>9624</v>
      </c>
      <c r="M3" s="2">
        <v>9621</v>
      </c>
      <c r="N3" s="2">
        <v>9610</v>
      </c>
      <c r="O3" s="2">
        <v>9619</v>
      </c>
      <c r="P3" s="2">
        <v>9665</v>
      </c>
      <c r="Q3" s="2">
        <v>9665</v>
      </c>
      <c r="S3" s="9">
        <v>-4.0000000000000001E-3</v>
      </c>
      <c r="T3" s="9">
        <v>-2E-3</v>
      </c>
    </row>
    <row r="4" spans="1:20" x14ac:dyDescent="0.25">
      <c r="C4" s="1">
        <v>-0.01</v>
      </c>
      <c r="D4" s="1">
        <v>-1.6E-2</v>
      </c>
      <c r="E4" s="1">
        <v>-0.01</v>
      </c>
      <c r="F4" s="1">
        <v>-4.0000000000000001E-3</v>
      </c>
      <c r="G4" s="1">
        <v>-2E-3</v>
      </c>
      <c r="H4" s="1">
        <v>2E-3</v>
      </c>
      <c r="I4" s="1">
        <v>-3.0000000000000001E-3</v>
      </c>
      <c r="J4" s="1">
        <v>0</v>
      </c>
      <c r="K4" s="1">
        <v>1E-3</v>
      </c>
      <c r="L4" s="1">
        <v>5.0000000000000001E-3</v>
      </c>
      <c r="M4" s="1">
        <v>0</v>
      </c>
      <c r="N4" s="1">
        <v>-1E-3</v>
      </c>
      <c r="O4" s="1">
        <v>1E-3</v>
      </c>
      <c r="P4" s="1">
        <v>5.0000000000000001E-3</v>
      </c>
      <c r="Q4" s="1">
        <v>0</v>
      </c>
    </row>
    <row r="5" spans="1:20" x14ac:dyDescent="0.25">
      <c r="A5" t="s">
        <v>2</v>
      </c>
      <c r="B5" s="2">
        <v>32899</v>
      </c>
      <c r="C5" s="2">
        <v>32741</v>
      </c>
      <c r="D5" s="2">
        <v>32620</v>
      </c>
      <c r="E5" s="2">
        <v>32430</v>
      </c>
      <c r="F5" s="2">
        <v>32375</v>
      </c>
      <c r="G5" s="2">
        <v>32329</v>
      </c>
      <c r="H5" s="2">
        <v>32409</v>
      </c>
      <c r="I5" s="2">
        <v>32354</v>
      </c>
      <c r="J5" s="2">
        <v>32397</v>
      </c>
      <c r="K5" s="2">
        <v>32438</v>
      </c>
      <c r="L5" s="2">
        <v>32579</v>
      </c>
      <c r="M5" s="2">
        <v>32537</v>
      </c>
      <c r="N5" s="2">
        <v>32538</v>
      </c>
      <c r="O5" s="2">
        <v>32572</v>
      </c>
      <c r="P5" s="2">
        <v>32678</v>
      </c>
      <c r="Q5" s="2">
        <v>32614</v>
      </c>
      <c r="S5" s="9">
        <v>-1E-3</v>
      </c>
      <c r="T5" s="9">
        <v>-1E-3</v>
      </c>
    </row>
    <row r="6" spans="1:20" x14ac:dyDescent="0.25">
      <c r="C6" s="1">
        <v>-5.0000000000000001E-3</v>
      </c>
      <c r="D6" s="1">
        <v>-4.0000000000000001E-3</v>
      </c>
      <c r="E6" s="1">
        <v>-6.0000000000000001E-3</v>
      </c>
      <c r="F6" s="1">
        <v>-2E-3</v>
      </c>
      <c r="G6" s="1">
        <v>-1E-3</v>
      </c>
      <c r="H6" s="1">
        <v>2E-3</v>
      </c>
      <c r="I6" s="1">
        <v>-2E-3</v>
      </c>
      <c r="J6" s="1">
        <v>1E-3</v>
      </c>
      <c r="K6" s="1">
        <v>1E-3</v>
      </c>
      <c r="L6" s="1">
        <v>4.0000000000000001E-3</v>
      </c>
      <c r="M6" s="1">
        <v>-1E-3</v>
      </c>
      <c r="N6" s="1">
        <v>0</v>
      </c>
      <c r="O6" s="1">
        <v>1E-3</v>
      </c>
      <c r="P6" s="1">
        <v>3.0000000000000001E-3</v>
      </c>
      <c r="Q6" s="1">
        <v>-2E-3</v>
      </c>
    </row>
    <row r="7" spans="1:20" x14ac:dyDescent="0.25">
      <c r="A7" t="s">
        <v>3</v>
      </c>
      <c r="B7" s="2">
        <v>18833</v>
      </c>
      <c r="C7" s="2">
        <v>18838</v>
      </c>
      <c r="D7" s="2">
        <v>18838</v>
      </c>
      <c r="E7" s="2">
        <v>18797</v>
      </c>
      <c r="F7" s="2">
        <v>18852</v>
      </c>
      <c r="G7" s="2">
        <v>18917</v>
      </c>
      <c r="H7" s="2">
        <v>19042</v>
      </c>
      <c r="I7" s="2">
        <v>19068</v>
      </c>
      <c r="J7" s="2">
        <v>19166</v>
      </c>
      <c r="K7" s="2">
        <v>19269</v>
      </c>
      <c r="L7" s="2">
        <v>19453</v>
      </c>
      <c r="M7" s="2">
        <v>19520</v>
      </c>
      <c r="N7" s="2">
        <v>19609</v>
      </c>
      <c r="O7" s="2">
        <v>19723</v>
      </c>
      <c r="P7" s="2">
        <v>19889</v>
      </c>
      <c r="Q7" s="2">
        <v>19950</v>
      </c>
      <c r="S7" s="9">
        <v>3.0000000000000001E-3</v>
      </c>
      <c r="T7" s="9">
        <v>4.0000000000000001E-3</v>
      </c>
    </row>
    <row r="8" spans="1:20" x14ac:dyDescent="0.25">
      <c r="C8" s="1">
        <v>0</v>
      </c>
      <c r="D8" s="1">
        <v>0</v>
      </c>
      <c r="E8" s="1">
        <v>-2E-3</v>
      </c>
      <c r="F8" s="1">
        <v>3.0000000000000001E-3</v>
      </c>
      <c r="G8" s="1">
        <v>3.0000000000000001E-3</v>
      </c>
      <c r="H8" s="1">
        <v>7.0000000000000001E-3</v>
      </c>
      <c r="I8" s="1">
        <v>1E-3</v>
      </c>
      <c r="J8" s="1">
        <v>5.0000000000000001E-3</v>
      </c>
      <c r="K8" s="1">
        <v>5.0000000000000001E-3</v>
      </c>
      <c r="L8" s="1">
        <v>0.01</v>
      </c>
      <c r="M8" s="1">
        <v>3.0000000000000001E-3</v>
      </c>
      <c r="N8" s="1">
        <v>5.0000000000000001E-3</v>
      </c>
      <c r="O8" s="1">
        <v>6.0000000000000001E-3</v>
      </c>
      <c r="P8" s="1">
        <v>8.0000000000000002E-3</v>
      </c>
      <c r="Q8" s="1">
        <v>3.0000000000000001E-3</v>
      </c>
    </row>
    <row r="9" spans="1:20" x14ac:dyDescent="0.25">
      <c r="A9" t="s">
        <v>4</v>
      </c>
      <c r="B9" s="2">
        <v>22233</v>
      </c>
      <c r="C9" s="2">
        <v>22068</v>
      </c>
      <c r="D9" s="2">
        <v>21700</v>
      </c>
      <c r="E9" s="2">
        <v>21495</v>
      </c>
      <c r="F9" s="2">
        <v>21481</v>
      </c>
      <c r="G9" s="2">
        <v>21512</v>
      </c>
      <c r="H9" s="2">
        <v>21602</v>
      </c>
      <c r="I9" s="2">
        <v>21570</v>
      </c>
      <c r="J9" s="2">
        <v>21630</v>
      </c>
      <c r="K9" s="2">
        <v>21709</v>
      </c>
      <c r="L9" s="2">
        <v>21878</v>
      </c>
      <c r="M9" s="2">
        <v>21945</v>
      </c>
      <c r="N9" s="2">
        <v>21964</v>
      </c>
      <c r="O9" s="2">
        <v>22063</v>
      </c>
      <c r="P9" s="2">
        <v>22255</v>
      </c>
      <c r="Q9" s="2">
        <v>22333</v>
      </c>
      <c r="S9" s="9">
        <v>-2E-3</v>
      </c>
      <c r="T9" s="9">
        <v>0</v>
      </c>
    </row>
    <row r="10" spans="1:20" x14ac:dyDescent="0.25">
      <c r="C10" s="1">
        <v>-7.0000000000000001E-3</v>
      </c>
      <c r="D10" s="1">
        <v>-1.7000000000000001E-2</v>
      </c>
      <c r="E10" s="1">
        <v>-8.9999999999999993E-3</v>
      </c>
      <c r="F10" s="1">
        <v>-1E-3</v>
      </c>
      <c r="G10" s="1">
        <v>1E-3</v>
      </c>
      <c r="H10" s="1">
        <v>4.0000000000000001E-3</v>
      </c>
      <c r="I10" s="1">
        <v>-1E-3</v>
      </c>
      <c r="J10" s="1">
        <v>3.0000000000000001E-3</v>
      </c>
      <c r="K10" s="1">
        <v>4.0000000000000001E-3</v>
      </c>
      <c r="L10" s="1">
        <v>8.0000000000000002E-3</v>
      </c>
      <c r="M10" s="1">
        <v>3.0000000000000001E-3</v>
      </c>
      <c r="N10" s="1">
        <v>1E-3</v>
      </c>
      <c r="O10" s="1">
        <v>5.0000000000000001E-3</v>
      </c>
      <c r="P10" s="1">
        <v>8.9999999999999993E-3</v>
      </c>
      <c r="Q10" s="1">
        <v>4.0000000000000001E-3</v>
      </c>
    </row>
    <row r="11" spans="1:20" x14ac:dyDescent="0.25">
      <c r="A11" t="s">
        <v>5</v>
      </c>
      <c r="B11" s="2">
        <v>15967</v>
      </c>
      <c r="C11" s="2">
        <v>16003</v>
      </c>
      <c r="D11" s="2">
        <v>15926</v>
      </c>
      <c r="E11" s="2">
        <v>15918</v>
      </c>
      <c r="F11" s="2">
        <v>16012</v>
      </c>
      <c r="G11" s="2">
        <v>16116</v>
      </c>
      <c r="H11" s="2">
        <v>16248</v>
      </c>
      <c r="I11" s="2">
        <v>16292</v>
      </c>
      <c r="J11" s="2">
        <v>16404</v>
      </c>
      <c r="K11" s="2">
        <v>16522</v>
      </c>
      <c r="L11" s="2">
        <v>16698</v>
      </c>
      <c r="M11" s="2">
        <v>16789</v>
      </c>
      <c r="N11" s="2">
        <v>16848</v>
      </c>
      <c r="O11" s="2">
        <v>16963</v>
      </c>
      <c r="P11" s="2">
        <v>17139</v>
      </c>
      <c r="Q11" s="2">
        <v>17214</v>
      </c>
      <c r="S11" s="9">
        <v>4.0000000000000001E-3</v>
      </c>
      <c r="T11" s="9">
        <v>5.0000000000000001E-3</v>
      </c>
    </row>
    <row r="12" spans="1:20" x14ac:dyDescent="0.25">
      <c r="C12" s="1">
        <v>2E-3</v>
      </c>
      <c r="D12" s="1">
        <v>-5.0000000000000001E-3</v>
      </c>
      <c r="E12" s="1">
        <v>-1E-3</v>
      </c>
      <c r="F12" s="1">
        <v>6.0000000000000001E-3</v>
      </c>
      <c r="G12" s="1">
        <v>6.0000000000000001E-3</v>
      </c>
      <c r="H12" s="1">
        <v>8.0000000000000002E-3</v>
      </c>
      <c r="I12" s="1">
        <v>3.0000000000000001E-3</v>
      </c>
      <c r="J12" s="1">
        <v>7.0000000000000001E-3</v>
      </c>
      <c r="K12" s="1">
        <v>7.0000000000000001E-3</v>
      </c>
      <c r="L12" s="1">
        <v>1.0999999999999999E-2</v>
      </c>
      <c r="M12" s="1">
        <v>5.0000000000000001E-3</v>
      </c>
      <c r="N12" s="1">
        <v>4.0000000000000001E-3</v>
      </c>
      <c r="O12" s="1">
        <v>7.0000000000000001E-3</v>
      </c>
      <c r="P12" s="1">
        <v>0.01</v>
      </c>
      <c r="Q12" s="1">
        <v>4.0000000000000001E-3</v>
      </c>
    </row>
    <row r="13" spans="1:20" x14ac:dyDescent="0.25">
      <c r="A13" t="s">
        <v>6</v>
      </c>
      <c r="B13" s="2">
        <v>42011</v>
      </c>
      <c r="C13" s="2">
        <v>42102</v>
      </c>
      <c r="D13" s="2">
        <v>41934</v>
      </c>
      <c r="E13" s="2">
        <v>41893</v>
      </c>
      <c r="F13" s="2">
        <v>42063</v>
      </c>
      <c r="G13" s="2">
        <v>42287</v>
      </c>
      <c r="H13" s="2">
        <v>42587</v>
      </c>
      <c r="I13" s="2">
        <v>42631</v>
      </c>
      <c r="J13" s="2">
        <v>42839</v>
      </c>
      <c r="K13" s="2">
        <v>43054</v>
      </c>
      <c r="L13" s="2">
        <v>43423</v>
      </c>
      <c r="M13" s="2">
        <v>43571</v>
      </c>
      <c r="N13" s="2">
        <v>43694</v>
      </c>
      <c r="O13" s="2">
        <v>43907</v>
      </c>
      <c r="P13" s="2">
        <v>44243</v>
      </c>
      <c r="Q13" s="2">
        <v>44338</v>
      </c>
      <c r="S13" s="9">
        <v>3.0000000000000001E-3</v>
      </c>
      <c r="T13" s="9">
        <v>4.0000000000000001E-3</v>
      </c>
    </row>
    <row r="14" spans="1:20" x14ac:dyDescent="0.25">
      <c r="C14" s="1">
        <v>2E-3</v>
      </c>
      <c r="D14" s="1">
        <v>-4.0000000000000001E-3</v>
      </c>
      <c r="E14" s="1">
        <v>-1E-3</v>
      </c>
      <c r="F14" s="1">
        <v>4.0000000000000001E-3</v>
      </c>
      <c r="G14" s="1">
        <v>5.0000000000000001E-3</v>
      </c>
      <c r="H14" s="1">
        <v>7.0000000000000001E-3</v>
      </c>
      <c r="I14" s="1">
        <v>1E-3</v>
      </c>
      <c r="J14" s="1">
        <v>5.0000000000000001E-3</v>
      </c>
      <c r="K14" s="1">
        <v>5.0000000000000001E-3</v>
      </c>
      <c r="L14" s="1">
        <v>8.9999999999999993E-3</v>
      </c>
      <c r="M14" s="1">
        <v>3.0000000000000001E-3</v>
      </c>
      <c r="N14" s="1">
        <v>3.0000000000000001E-3</v>
      </c>
      <c r="O14" s="1">
        <v>5.0000000000000001E-3</v>
      </c>
      <c r="P14" s="1">
        <v>8.0000000000000002E-3</v>
      </c>
      <c r="Q14" s="1">
        <v>2E-3</v>
      </c>
    </row>
    <row r="15" spans="1:20" x14ac:dyDescent="0.25">
      <c r="A15" t="s">
        <v>7</v>
      </c>
      <c r="B15" s="2">
        <v>18054</v>
      </c>
      <c r="C15" s="2">
        <v>18031</v>
      </c>
      <c r="D15" s="2">
        <v>18031</v>
      </c>
      <c r="E15" s="2">
        <v>17984</v>
      </c>
      <c r="F15" s="2">
        <v>18002</v>
      </c>
      <c r="G15" s="2">
        <v>18015</v>
      </c>
      <c r="H15" s="2">
        <v>18074</v>
      </c>
      <c r="I15" s="2">
        <v>18048</v>
      </c>
      <c r="J15" s="2">
        <v>18086</v>
      </c>
      <c r="K15" s="2">
        <v>18120</v>
      </c>
      <c r="L15" s="2">
        <v>18191</v>
      </c>
      <c r="M15" s="2">
        <v>18179</v>
      </c>
      <c r="N15" s="2">
        <v>18167</v>
      </c>
      <c r="O15" s="2">
        <v>18206</v>
      </c>
      <c r="P15" s="2">
        <v>18302</v>
      </c>
      <c r="Q15" s="2">
        <v>18274</v>
      </c>
      <c r="S15" s="9">
        <v>1E-3</v>
      </c>
      <c r="T15" s="9">
        <v>1E-3</v>
      </c>
    </row>
    <row r="16" spans="1:20" x14ac:dyDescent="0.25">
      <c r="C16" s="1">
        <v>-1E-3</v>
      </c>
      <c r="D16" s="1">
        <v>0</v>
      </c>
      <c r="E16" s="1">
        <v>-3.0000000000000001E-3</v>
      </c>
      <c r="F16" s="1">
        <v>1E-3</v>
      </c>
      <c r="G16" s="1">
        <v>1E-3</v>
      </c>
      <c r="H16" s="1">
        <v>3.0000000000000001E-3</v>
      </c>
      <c r="I16" s="1">
        <v>-1E-3</v>
      </c>
      <c r="J16" s="1">
        <v>2E-3</v>
      </c>
      <c r="K16" s="1">
        <v>2E-3</v>
      </c>
      <c r="L16" s="1">
        <v>4.0000000000000001E-3</v>
      </c>
      <c r="M16" s="1">
        <v>-1E-3</v>
      </c>
      <c r="N16" s="1">
        <v>-1E-3</v>
      </c>
      <c r="O16" s="1">
        <v>2E-3</v>
      </c>
      <c r="P16" s="1">
        <v>5.0000000000000001E-3</v>
      </c>
      <c r="Q16" s="1">
        <v>-2E-3</v>
      </c>
    </row>
    <row r="17" spans="1:20" x14ac:dyDescent="0.25">
      <c r="A17" t="s">
        <v>8</v>
      </c>
      <c r="B17" s="2">
        <v>31568</v>
      </c>
      <c r="C17" s="2">
        <v>31509</v>
      </c>
      <c r="D17" s="2">
        <v>31430</v>
      </c>
      <c r="E17" s="2">
        <v>31310</v>
      </c>
      <c r="F17" s="2">
        <v>31351</v>
      </c>
      <c r="G17" s="2">
        <v>31400</v>
      </c>
      <c r="H17" s="2">
        <v>31554</v>
      </c>
      <c r="I17" s="2">
        <v>31581</v>
      </c>
      <c r="J17" s="2">
        <v>31709</v>
      </c>
      <c r="K17" s="2">
        <v>31843</v>
      </c>
      <c r="L17" s="2">
        <v>32071</v>
      </c>
      <c r="M17" s="2">
        <v>32136</v>
      </c>
      <c r="N17" s="2">
        <v>32231</v>
      </c>
      <c r="O17" s="2">
        <v>32366</v>
      </c>
      <c r="P17" s="2">
        <v>32580</v>
      </c>
      <c r="Q17" s="2">
        <v>32629</v>
      </c>
      <c r="S17" s="9">
        <v>2E-3</v>
      </c>
      <c r="T17" s="9">
        <v>2E-3</v>
      </c>
    </row>
    <row r="18" spans="1:20" x14ac:dyDescent="0.25">
      <c r="C18" s="1">
        <v>-2E-3</v>
      </c>
      <c r="D18" s="1">
        <v>-3.0000000000000001E-3</v>
      </c>
      <c r="E18" s="1">
        <v>-4.0000000000000001E-3</v>
      </c>
      <c r="F18" s="1">
        <v>1E-3</v>
      </c>
      <c r="G18" s="1">
        <v>2E-3</v>
      </c>
      <c r="H18" s="1">
        <v>5.0000000000000001E-3</v>
      </c>
      <c r="I18" s="1">
        <v>1E-3</v>
      </c>
      <c r="J18" s="1">
        <v>4.0000000000000001E-3</v>
      </c>
      <c r="K18" s="1">
        <v>4.0000000000000001E-3</v>
      </c>
      <c r="L18" s="1">
        <v>7.0000000000000001E-3</v>
      </c>
      <c r="M18" s="1">
        <v>2E-3</v>
      </c>
      <c r="N18" s="1">
        <v>3.0000000000000001E-3</v>
      </c>
      <c r="O18" s="1">
        <v>4.0000000000000001E-3</v>
      </c>
      <c r="P18" s="1">
        <v>7.0000000000000001E-3</v>
      </c>
      <c r="Q18" s="1">
        <v>2E-3</v>
      </c>
    </row>
    <row r="19" spans="1:20" x14ac:dyDescent="0.25">
      <c r="A19" t="s">
        <v>9</v>
      </c>
      <c r="B19" s="2">
        <v>41167</v>
      </c>
      <c r="C19" s="2">
        <v>41239</v>
      </c>
      <c r="D19" s="2">
        <v>41092</v>
      </c>
      <c r="E19" s="2">
        <v>41035</v>
      </c>
      <c r="F19" s="2">
        <v>41190</v>
      </c>
      <c r="G19" s="2">
        <v>41374</v>
      </c>
      <c r="H19" s="2">
        <v>41662</v>
      </c>
      <c r="I19" s="2">
        <v>41690</v>
      </c>
      <c r="J19" s="2">
        <v>41893</v>
      </c>
      <c r="K19" s="2">
        <v>42098</v>
      </c>
      <c r="L19" s="2">
        <v>42446</v>
      </c>
      <c r="M19" s="2">
        <v>42585</v>
      </c>
      <c r="N19" s="2">
        <v>42679</v>
      </c>
      <c r="O19" s="2">
        <v>42877</v>
      </c>
      <c r="P19" s="2">
        <v>43202</v>
      </c>
      <c r="Q19" s="2">
        <v>43284</v>
      </c>
      <c r="S19" s="9">
        <v>3.0000000000000001E-3</v>
      </c>
      <c r="T19" s="9">
        <v>3.0000000000000001E-3</v>
      </c>
    </row>
    <row r="20" spans="1:20" x14ac:dyDescent="0.25">
      <c r="C20" s="1">
        <v>2E-3</v>
      </c>
      <c r="D20" s="1">
        <v>-4.0000000000000001E-3</v>
      </c>
      <c r="E20" s="1">
        <v>-1E-3</v>
      </c>
      <c r="F20" s="1">
        <v>4.0000000000000001E-3</v>
      </c>
      <c r="G20" s="1">
        <v>4.0000000000000001E-3</v>
      </c>
      <c r="H20" s="1">
        <v>7.0000000000000001E-3</v>
      </c>
      <c r="I20" s="1">
        <v>1E-3</v>
      </c>
      <c r="J20" s="1">
        <v>5.0000000000000001E-3</v>
      </c>
      <c r="K20" s="1">
        <v>5.0000000000000001E-3</v>
      </c>
      <c r="L20" s="1">
        <v>8.0000000000000002E-3</v>
      </c>
      <c r="M20" s="1">
        <v>3.0000000000000001E-3</v>
      </c>
      <c r="N20" s="1">
        <v>2E-3</v>
      </c>
      <c r="O20" s="1">
        <v>5.0000000000000001E-3</v>
      </c>
      <c r="P20" s="1">
        <v>8.0000000000000002E-3</v>
      </c>
      <c r="Q20" s="1">
        <v>2E-3</v>
      </c>
    </row>
    <row r="21" spans="1:20" x14ac:dyDescent="0.25">
      <c r="A21" t="s">
        <v>10</v>
      </c>
      <c r="B21" s="2">
        <v>43971</v>
      </c>
      <c r="C21" s="2">
        <v>43692</v>
      </c>
      <c r="D21" s="2">
        <v>43265</v>
      </c>
      <c r="E21" s="2">
        <v>42937</v>
      </c>
      <c r="F21" s="2">
        <v>42944</v>
      </c>
      <c r="G21" s="2">
        <v>42973</v>
      </c>
      <c r="H21" s="2">
        <v>43107</v>
      </c>
      <c r="I21" s="2">
        <v>43101</v>
      </c>
      <c r="J21" s="2">
        <v>43220</v>
      </c>
      <c r="K21" s="2">
        <v>43350</v>
      </c>
      <c r="L21" s="2">
        <v>43638</v>
      </c>
      <c r="M21" s="2">
        <v>43686</v>
      </c>
      <c r="N21" s="2">
        <v>43709</v>
      </c>
      <c r="O21" s="2">
        <v>43902</v>
      </c>
      <c r="P21" s="2">
        <v>44238</v>
      </c>
      <c r="Q21" s="2">
        <v>44345</v>
      </c>
      <c r="S21" s="9">
        <v>-1E-3</v>
      </c>
      <c r="T21" s="9">
        <v>1E-3</v>
      </c>
    </row>
    <row r="22" spans="1:20" x14ac:dyDescent="0.25">
      <c r="C22" s="1">
        <v>-6.0000000000000001E-3</v>
      </c>
      <c r="D22" s="1">
        <v>-0.01</v>
      </c>
      <c r="E22" s="1">
        <v>-8.0000000000000002E-3</v>
      </c>
      <c r="F22" s="1">
        <v>0</v>
      </c>
      <c r="G22" s="1">
        <v>1E-3</v>
      </c>
      <c r="H22" s="1">
        <v>3.0000000000000001E-3</v>
      </c>
      <c r="I22" s="1">
        <v>0</v>
      </c>
      <c r="J22" s="1">
        <v>3.0000000000000001E-3</v>
      </c>
      <c r="K22" s="1">
        <v>3.0000000000000001E-3</v>
      </c>
      <c r="L22" s="1">
        <v>7.0000000000000001E-3</v>
      </c>
      <c r="M22" s="1">
        <v>1E-3</v>
      </c>
      <c r="N22" s="1">
        <v>1E-3</v>
      </c>
      <c r="O22" s="1">
        <v>4.0000000000000001E-3</v>
      </c>
      <c r="P22" s="1">
        <v>8.0000000000000002E-3</v>
      </c>
      <c r="Q22" s="1">
        <v>2E-3</v>
      </c>
    </row>
    <row r="23" spans="1:20" x14ac:dyDescent="0.25">
      <c r="A23" t="s">
        <v>11</v>
      </c>
      <c r="B23" s="2">
        <v>1508</v>
      </c>
      <c r="C23" s="2">
        <v>1498</v>
      </c>
      <c r="D23" s="2">
        <v>1490</v>
      </c>
      <c r="E23" s="2">
        <v>1479</v>
      </c>
      <c r="F23" s="2">
        <v>1478</v>
      </c>
      <c r="G23" s="2">
        <v>1476</v>
      </c>
      <c r="H23" s="2">
        <v>1478</v>
      </c>
      <c r="I23" s="2">
        <v>1478</v>
      </c>
      <c r="J23" s="2">
        <v>1479</v>
      </c>
      <c r="K23" s="2">
        <v>1479</v>
      </c>
      <c r="L23" s="2">
        <v>1486</v>
      </c>
      <c r="M23" s="2">
        <v>1484</v>
      </c>
      <c r="N23" s="2">
        <v>1482</v>
      </c>
      <c r="O23" s="2">
        <v>1486</v>
      </c>
      <c r="P23" s="2">
        <v>1493</v>
      </c>
      <c r="Q23" s="2">
        <v>1492</v>
      </c>
      <c r="S23" s="9">
        <v>-1E-3</v>
      </c>
      <c r="T23" s="9">
        <v>-1E-3</v>
      </c>
    </row>
    <row r="24" spans="1:20" x14ac:dyDescent="0.25">
      <c r="C24" s="1">
        <v>-7.0000000000000001E-3</v>
      </c>
      <c r="D24" s="1">
        <v>-5.0000000000000001E-3</v>
      </c>
      <c r="E24" s="1">
        <v>-7.0000000000000001E-3</v>
      </c>
      <c r="F24" s="1">
        <v>-1E-3</v>
      </c>
      <c r="G24" s="1">
        <v>-1E-3</v>
      </c>
      <c r="H24" s="1">
        <v>1E-3</v>
      </c>
      <c r="I24" s="1">
        <v>0</v>
      </c>
      <c r="J24" s="1">
        <v>1E-3</v>
      </c>
      <c r="K24" s="1">
        <v>0</v>
      </c>
      <c r="L24" s="1">
        <v>5.0000000000000001E-3</v>
      </c>
      <c r="M24" s="1">
        <v>-1E-3</v>
      </c>
      <c r="N24" s="1">
        <v>-1E-3</v>
      </c>
      <c r="O24" s="1">
        <v>3.0000000000000001E-3</v>
      </c>
      <c r="P24" s="1">
        <v>5.0000000000000001E-3</v>
      </c>
      <c r="Q24" s="1">
        <v>-1E-3</v>
      </c>
    </row>
    <row r="25" spans="1:20" x14ac:dyDescent="0.25">
      <c r="A25" t="s">
        <v>12</v>
      </c>
      <c r="B25" s="2">
        <v>1035</v>
      </c>
      <c r="C25" s="2">
        <v>1032</v>
      </c>
      <c r="D25" s="2">
        <v>1015</v>
      </c>
      <c r="E25" s="2">
        <v>1004</v>
      </c>
      <c r="F25" s="2">
        <v>1003</v>
      </c>
      <c r="G25" s="2">
        <v>1005</v>
      </c>
      <c r="H25" s="2">
        <v>1008</v>
      </c>
      <c r="I25" s="2">
        <v>1000</v>
      </c>
      <c r="J25" s="2">
        <v>999</v>
      </c>
      <c r="K25" s="2">
        <v>1001</v>
      </c>
      <c r="L25" s="2">
        <v>1006</v>
      </c>
      <c r="M25" s="2">
        <v>1004</v>
      </c>
      <c r="N25" s="2">
        <v>1002</v>
      </c>
      <c r="O25" s="2">
        <v>1000</v>
      </c>
      <c r="P25" s="2">
        <v>1005</v>
      </c>
      <c r="Q25" s="2">
        <v>1002</v>
      </c>
      <c r="S25" s="9">
        <v>-3.0000000000000001E-3</v>
      </c>
      <c r="T25" s="9">
        <v>-2E-3</v>
      </c>
    </row>
    <row r="26" spans="1:20" x14ac:dyDescent="0.25">
      <c r="C26" s="1">
        <v>-3.0000000000000001E-3</v>
      </c>
      <c r="D26" s="1">
        <v>-1.6E-2</v>
      </c>
      <c r="E26" s="1">
        <v>-1.0999999999999999E-2</v>
      </c>
      <c r="F26" s="1">
        <v>-1E-3</v>
      </c>
      <c r="G26" s="1">
        <v>2E-3</v>
      </c>
      <c r="H26" s="1">
        <v>3.0000000000000001E-3</v>
      </c>
      <c r="I26" s="1">
        <v>-8.0000000000000002E-3</v>
      </c>
      <c r="J26" s="1">
        <v>-1E-3</v>
      </c>
      <c r="K26" s="1">
        <v>2E-3</v>
      </c>
      <c r="L26" s="1">
        <v>5.0000000000000001E-3</v>
      </c>
      <c r="M26" s="1">
        <v>-2E-3</v>
      </c>
      <c r="N26" s="1">
        <v>-2E-3</v>
      </c>
      <c r="O26" s="1">
        <v>-2E-3</v>
      </c>
      <c r="P26" s="1">
        <v>5.0000000000000001E-3</v>
      </c>
      <c r="Q26" s="1">
        <v>-3.0000000000000001E-3</v>
      </c>
    </row>
    <row r="27" spans="1:20" x14ac:dyDescent="0.25">
      <c r="A27" s="5" t="s">
        <v>16</v>
      </c>
      <c r="B27" s="6">
        <v>279228</v>
      </c>
      <c r="C27" s="6">
        <v>278637</v>
      </c>
      <c r="D27" s="6">
        <v>277067</v>
      </c>
      <c r="E27" s="6">
        <v>275907</v>
      </c>
      <c r="F27" s="6">
        <v>276340</v>
      </c>
      <c r="G27" s="6">
        <v>276977</v>
      </c>
      <c r="H27" s="6">
        <v>278362</v>
      </c>
      <c r="I27" s="6">
        <v>278376</v>
      </c>
      <c r="J27" s="6">
        <v>279389</v>
      </c>
      <c r="K27" s="6">
        <v>280460</v>
      </c>
      <c r="L27" s="6">
        <v>282493</v>
      </c>
      <c r="M27" s="6">
        <v>283057</v>
      </c>
      <c r="N27" s="6">
        <v>283533</v>
      </c>
      <c r="O27" s="6">
        <v>284684</v>
      </c>
      <c r="P27" s="6">
        <v>286689</v>
      </c>
      <c r="Q27" s="6">
        <v>287140</v>
      </c>
      <c r="R27" s="5"/>
      <c r="S27" s="10">
        <v>1E-3</v>
      </c>
      <c r="T27" s="10">
        <v>2E-3</v>
      </c>
    </row>
    <row r="28" spans="1:20" x14ac:dyDescent="0.25">
      <c r="C28" s="1">
        <v>-2E-3</v>
      </c>
      <c r="D28" s="1">
        <v>-6.0000000000000001E-3</v>
      </c>
      <c r="E28" s="1">
        <v>-4.0000000000000001E-3</v>
      </c>
      <c r="F28" s="1">
        <v>2E-3</v>
      </c>
      <c r="G28" s="1">
        <v>2E-3</v>
      </c>
      <c r="H28" s="1">
        <v>5.0000000000000001E-3</v>
      </c>
      <c r="I28" s="1">
        <v>0</v>
      </c>
      <c r="J28" s="1">
        <v>4.0000000000000001E-3</v>
      </c>
      <c r="K28" s="1">
        <v>4.0000000000000001E-3</v>
      </c>
      <c r="L28" s="1">
        <v>7.0000000000000001E-3</v>
      </c>
      <c r="M28" s="1">
        <v>2E-3</v>
      </c>
      <c r="N28" s="1">
        <v>2E-3</v>
      </c>
      <c r="O28" s="1">
        <v>4.0000000000000001E-3</v>
      </c>
      <c r="P28" s="1">
        <v>7.0000000000000001E-3</v>
      </c>
      <c r="Q28" s="1">
        <v>2E-3</v>
      </c>
    </row>
    <row r="29" spans="1:20" x14ac:dyDescent="0.25">
      <c r="A29" t="s">
        <v>13</v>
      </c>
      <c r="B29" s="2">
        <v>56254</v>
      </c>
      <c r="C29" s="2">
        <v>56102</v>
      </c>
      <c r="D29" s="2">
        <v>55657</v>
      </c>
      <c r="E29" s="2">
        <v>55397</v>
      </c>
      <c r="F29" s="2">
        <v>55495</v>
      </c>
      <c r="G29" s="2">
        <v>55643</v>
      </c>
      <c r="H29" s="2">
        <v>55924</v>
      </c>
      <c r="I29" s="2">
        <v>55910</v>
      </c>
      <c r="J29" s="2">
        <v>56120</v>
      </c>
      <c r="K29" s="2">
        <v>56351</v>
      </c>
      <c r="L29" s="2">
        <v>56767</v>
      </c>
      <c r="M29" s="2">
        <v>56913</v>
      </c>
      <c r="N29" s="2">
        <v>56979</v>
      </c>
      <c r="O29" s="2">
        <v>57232</v>
      </c>
      <c r="P29" s="2">
        <v>57696</v>
      </c>
      <c r="Q29" s="2">
        <v>57821</v>
      </c>
      <c r="S29" s="9">
        <v>1E-3</v>
      </c>
      <c r="T29" s="9">
        <v>2E-3</v>
      </c>
    </row>
    <row r="30" spans="1:20" x14ac:dyDescent="0.25">
      <c r="C30" s="1">
        <v>-3.0000000000000001E-3</v>
      </c>
      <c r="D30" s="1">
        <v>-8.0000000000000002E-3</v>
      </c>
      <c r="E30" s="1">
        <v>-5.0000000000000001E-3</v>
      </c>
      <c r="F30" s="1">
        <v>2E-3</v>
      </c>
      <c r="G30" s="1">
        <v>3.0000000000000001E-3</v>
      </c>
      <c r="H30" s="1">
        <v>5.0000000000000001E-3</v>
      </c>
      <c r="I30" s="1">
        <v>0</v>
      </c>
      <c r="J30" s="1">
        <v>4.0000000000000001E-3</v>
      </c>
      <c r="K30" s="1">
        <v>4.0000000000000001E-3</v>
      </c>
      <c r="L30" s="1">
        <v>7.0000000000000001E-3</v>
      </c>
      <c r="M30" s="1">
        <v>3.0000000000000001E-3</v>
      </c>
      <c r="N30" s="1">
        <v>1E-3</v>
      </c>
      <c r="O30" s="1">
        <v>4.0000000000000001E-3</v>
      </c>
      <c r="P30" s="1">
        <v>8.0000000000000002E-3</v>
      </c>
      <c r="Q30" s="1">
        <v>2E-3</v>
      </c>
    </row>
    <row r="31" spans="1:20" x14ac:dyDescent="0.25">
      <c r="A31" t="s">
        <v>14</v>
      </c>
      <c r="B31" s="2">
        <v>42202</v>
      </c>
      <c r="C31" s="2">
        <v>42271</v>
      </c>
      <c r="D31" s="2">
        <v>42107</v>
      </c>
      <c r="E31" s="2">
        <v>42039</v>
      </c>
      <c r="F31" s="2">
        <v>42193</v>
      </c>
      <c r="G31" s="2">
        <v>42379</v>
      </c>
      <c r="H31" s="2">
        <v>42670</v>
      </c>
      <c r="I31" s="2">
        <v>42690</v>
      </c>
      <c r="J31" s="2">
        <v>42892</v>
      </c>
      <c r="K31" s="2">
        <v>43099</v>
      </c>
      <c r="L31" s="2">
        <v>43452</v>
      </c>
      <c r="M31" s="2">
        <v>43589</v>
      </c>
      <c r="N31" s="2">
        <v>43681</v>
      </c>
      <c r="O31" s="2">
        <v>43877</v>
      </c>
      <c r="P31" s="2">
        <v>44207</v>
      </c>
      <c r="Q31" s="2">
        <v>44286</v>
      </c>
      <c r="S31" s="9">
        <v>3.0000000000000001E-3</v>
      </c>
      <c r="T31" s="9">
        <v>3.0000000000000001E-3</v>
      </c>
    </row>
    <row r="32" spans="1:20" x14ac:dyDescent="0.25">
      <c r="C32" s="1">
        <v>2E-3</v>
      </c>
      <c r="D32" s="1">
        <v>-4.0000000000000001E-3</v>
      </c>
      <c r="E32" s="1">
        <v>-2E-3</v>
      </c>
      <c r="F32" s="1">
        <v>4.0000000000000001E-3</v>
      </c>
      <c r="G32" s="1">
        <v>4.0000000000000001E-3</v>
      </c>
      <c r="H32" s="1">
        <v>7.0000000000000001E-3</v>
      </c>
      <c r="I32" s="1">
        <v>0</v>
      </c>
      <c r="J32" s="1">
        <v>5.0000000000000001E-3</v>
      </c>
      <c r="K32" s="1">
        <v>5.0000000000000001E-3</v>
      </c>
      <c r="L32" s="1">
        <v>8.0000000000000002E-3</v>
      </c>
      <c r="M32" s="1">
        <v>3.0000000000000001E-3</v>
      </c>
      <c r="N32" s="1">
        <v>2E-3</v>
      </c>
      <c r="O32" s="1">
        <v>4.0000000000000001E-3</v>
      </c>
      <c r="P32" s="1">
        <v>8.0000000000000002E-3</v>
      </c>
      <c r="Q32" s="1">
        <v>2E-3</v>
      </c>
    </row>
    <row r="34" spans="1:20" x14ac:dyDescent="0.25">
      <c r="A34" s="3" t="s">
        <v>19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" t="s">
        <v>0</v>
      </c>
      <c r="T34" s="8" t="s">
        <v>17</v>
      </c>
    </row>
    <row r="35" spans="1:20" x14ac:dyDescent="0.25">
      <c r="A35" t="s">
        <v>20</v>
      </c>
      <c r="B35" s="2">
        <v>133317</v>
      </c>
      <c r="C35" s="2">
        <v>133818</v>
      </c>
      <c r="D35" s="2">
        <v>133899</v>
      </c>
      <c r="E35" s="2">
        <v>133952</v>
      </c>
      <c r="F35" s="2">
        <v>134783</v>
      </c>
      <c r="G35" s="2">
        <v>135638</v>
      </c>
      <c r="H35" s="2">
        <v>136721</v>
      </c>
      <c r="I35" s="2">
        <v>137167</v>
      </c>
      <c r="J35" s="2">
        <v>138064</v>
      </c>
      <c r="K35" s="2">
        <v>138989</v>
      </c>
      <c r="L35" s="2">
        <v>140422</v>
      </c>
      <c r="M35" s="2">
        <v>141167</v>
      </c>
      <c r="N35" s="2">
        <v>141831</v>
      </c>
      <c r="O35" s="2">
        <v>142831</v>
      </c>
      <c r="P35" s="2">
        <v>144292</v>
      </c>
      <c r="Q35" s="2">
        <v>145011</v>
      </c>
      <c r="S35" s="9">
        <v>5.0000000000000001E-3</v>
      </c>
      <c r="T35" s="9">
        <v>6.0000000000000001E-3</v>
      </c>
    </row>
    <row r="36" spans="1:20" x14ac:dyDescent="0.25">
      <c r="C36" s="1">
        <v>4.0000000000000001E-3</v>
      </c>
      <c r="D36" s="1">
        <v>1E-3</v>
      </c>
      <c r="E36" s="1">
        <v>0</v>
      </c>
      <c r="F36" s="1">
        <v>6.0000000000000001E-3</v>
      </c>
      <c r="G36" s="1">
        <v>6.0000000000000001E-3</v>
      </c>
      <c r="H36" s="1">
        <v>8.0000000000000002E-3</v>
      </c>
      <c r="I36" s="1">
        <v>3.0000000000000001E-3</v>
      </c>
      <c r="J36" s="1">
        <v>7.0000000000000001E-3</v>
      </c>
      <c r="K36" s="1">
        <v>7.0000000000000001E-3</v>
      </c>
      <c r="L36" s="1">
        <v>0.01</v>
      </c>
      <c r="M36" s="1">
        <v>5.0000000000000001E-3</v>
      </c>
      <c r="N36" s="1">
        <v>5.0000000000000001E-3</v>
      </c>
      <c r="O36" s="1">
        <v>7.0000000000000001E-3</v>
      </c>
      <c r="P36" s="1">
        <v>0.01</v>
      </c>
      <c r="Q36" s="1">
        <v>5.0000000000000001E-3</v>
      </c>
    </row>
    <row r="37" spans="1:20" x14ac:dyDescent="0.25">
      <c r="A37" t="s">
        <v>21</v>
      </c>
      <c r="B37" s="2">
        <v>50554</v>
      </c>
      <c r="C37" s="2">
        <v>51036</v>
      </c>
      <c r="D37" s="2">
        <v>51805</v>
      </c>
      <c r="E37" s="2">
        <v>52496</v>
      </c>
      <c r="F37" s="2">
        <v>52915</v>
      </c>
      <c r="G37" s="2">
        <v>53222</v>
      </c>
      <c r="H37" s="2">
        <v>53585</v>
      </c>
      <c r="I37" s="2">
        <v>53674</v>
      </c>
      <c r="J37" s="2">
        <v>53955</v>
      </c>
      <c r="K37" s="2">
        <v>54278</v>
      </c>
      <c r="L37" s="2">
        <v>54830</v>
      </c>
      <c r="M37" s="2">
        <v>55038</v>
      </c>
      <c r="N37" s="2">
        <v>55275</v>
      </c>
      <c r="O37" s="2">
        <v>55482</v>
      </c>
      <c r="P37" s="2">
        <v>56021</v>
      </c>
      <c r="Q37" s="2">
        <v>56194</v>
      </c>
      <c r="S37" s="9">
        <v>8.0000000000000002E-3</v>
      </c>
      <c r="T37" s="9">
        <v>7.0000000000000001E-3</v>
      </c>
    </row>
    <row r="38" spans="1:20" x14ac:dyDescent="0.25">
      <c r="C38" s="1">
        <v>0.01</v>
      </c>
      <c r="D38" s="1">
        <v>1.4999999999999999E-2</v>
      </c>
      <c r="E38" s="1">
        <v>1.2999999999999999E-2</v>
      </c>
      <c r="F38" s="1">
        <v>8.0000000000000002E-3</v>
      </c>
      <c r="G38" s="1">
        <v>6.0000000000000001E-3</v>
      </c>
      <c r="H38" s="1">
        <v>7.0000000000000001E-3</v>
      </c>
      <c r="I38" s="1">
        <v>2E-3</v>
      </c>
      <c r="J38" s="1">
        <v>5.0000000000000001E-3</v>
      </c>
      <c r="K38" s="1">
        <v>6.0000000000000001E-3</v>
      </c>
      <c r="L38" s="1">
        <v>0.01</v>
      </c>
      <c r="M38" s="1">
        <v>4.0000000000000001E-3</v>
      </c>
      <c r="N38" s="1">
        <v>4.0000000000000001E-3</v>
      </c>
      <c r="O38" s="1">
        <v>4.0000000000000001E-3</v>
      </c>
      <c r="P38" s="1">
        <v>0.01</v>
      </c>
      <c r="Q38" s="1">
        <v>3.0000000000000001E-3</v>
      </c>
    </row>
    <row r="39" spans="1:20" x14ac:dyDescent="0.25">
      <c r="A39" t="s">
        <v>22</v>
      </c>
      <c r="B39" s="2">
        <v>69609</v>
      </c>
      <c r="C39" s="2">
        <v>69722</v>
      </c>
      <c r="D39" s="2">
        <v>69759</v>
      </c>
      <c r="E39" s="2">
        <v>69702</v>
      </c>
      <c r="F39" s="2">
        <v>69973</v>
      </c>
      <c r="G39" s="2">
        <v>70242</v>
      </c>
      <c r="H39" s="2">
        <v>70623</v>
      </c>
      <c r="I39" s="2">
        <v>70726</v>
      </c>
      <c r="J39" s="2">
        <v>71069</v>
      </c>
      <c r="K39" s="2">
        <v>71414</v>
      </c>
      <c r="L39" s="2">
        <v>71917</v>
      </c>
      <c r="M39" s="2">
        <v>72111</v>
      </c>
      <c r="N39" s="2">
        <v>72274</v>
      </c>
      <c r="O39" s="2">
        <v>72655</v>
      </c>
      <c r="P39" s="2">
        <v>73247</v>
      </c>
      <c r="Q39" s="2">
        <v>73414</v>
      </c>
      <c r="S39" s="9">
        <v>3.0000000000000001E-3</v>
      </c>
      <c r="T39" s="9">
        <v>4.0000000000000001E-3</v>
      </c>
    </row>
    <row r="40" spans="1:20" x14ac:dyDescent="0.25">
      <c r="C40" s="1">
        <v>2E-3</v>
      </c>
      <c r="D40" s="1">
        <v>1E-3</v>
      </c>
      <c r="E40" s="1">
        <v>-1E-3</v>
      </c>
      <c r="F40" s="1">
        <v>4.0000000000000001E-3</v>
      </c>
      <c r="G40" s="1">
        <v>4.0000000000000001E-3</v>
      </c>
      <c r="H40" s="1">
        <v>5.0000000000000001E-3</v>
      </c>
      <c r="I40" s="1">
        <v>1E-3</v>
      </c>
      <c r="J40" s="1">
        <v>5.0000000000000001E-3</v>
      </c>
      <c r="K40" s="1">
        <v>5.0000000000000001E-3</v>
      </c>
      <c r="L40" s="1">
        <v>7.0000000000000001E-3</v>
      </c>
      <c r="M40" s="1">
        <v>3.0000000000000001E-3</v>
      </c>
      <c r="N40" s="1">
        <v>2E-3</v>
      </c>
      <c r="O40" s="1">
        <v>5.0000000000000001E-3</v>
      </c>
      <c r="P40" s="1">
        <v>8.0000000000000002E-3</v>
      </c>
      <c r="Q40" s="1">
        <v>2E-3</v>
      </c>
    </row>
    <row r="41" spans="1:20" x14ac:dyDescent="0.25">
      <c r="A41" t="s">
        <v>23</v>
      </c>
      <c r="B41" s="2">
        <v>103484</v>
      </c>
      <c r="C41" s="2">
        <v>103832</v>
      </c>
      <c r="D41" s="2">
        <v>103711</v>
      </c>
      <c r="E41" s="2">
        <v>103923</v>
      </c>
      <c r="F41" s="2">
        <v>104635</v>
      </c>
      <c r="G41" s="2">
        <v>105374</v>
      </c>
      <c r="H41" s="2">
        <v>106241</v>
      </c>
      <c r="I41" s="2">
        <v>106610</v>
      </c>
      <c r="J41" s="2">
        <v>107366</v>
      </c>
      <c r="K41" s="2">
        <v>108157</v>
      </c>
      <c r="L41" s="2">
        <v>109275</v>
      </c>
      <c r="M41" s="2">
        <v>109929</v>
      </c>
      <c r="N41" s="2">
        <v>110455</v>
      </c>
      <c r="O41" s="2">
        <v>111258</v>
      </c>
      <c r="P41" s="2">
        <v>112446</v>
      </c>
      <c r="Q41" s="2">
        <v>113077</v>
      </c>
      <c r="S41" s="9">
        <v>5.0000000000000001E-3</v>
      </c>
      <c r="T41" s="9">
        <v>6.0000000000000001E-3</v>
      </c>
    </row>
    <row r="42" spans="1:20" x14ac:dyDescent="0.25">
      <c r="C42" s="1">
        <v>3.0000000000000001E-3</v>
      </c>
      <c r="D42" s="1">
        <v>-1E-3</v>
      </c>
      <c r="E42" s="1">
        <v>2E-3</v>
      </c>
      <c r="F42" s="1">
        <v>7.0000000000000001E-3</v>
      </c>
      <c r="G42" s="1">
        <v>7.0000000000000001E-3</v>
      </c>
      <c r="H42" s="1">
        <v>8.0000000000000002E-3</v>
      </c>
      <c r="I42" s="1">
        <v>3.0000000000000001E-3</v>
      </c>
      <c r="J42" s="1">
        <v>7.0000000000000001E-3</v>
      </c>
      <c r="K42" s="1">
        <v>7.0000000000000001E-3</v>
      </c>
      <c r="L42" s="1">
        <v>0.01</v>
      </c>
      <c r="M42" s="1">
        <v>6.0000000000000001E-3</v>
      </c>
      <c r="N42" s="1">
        <v>5.0000000000000001E-3</v>
      </c>
      <c r="O42" s="1">
        <v>7.0000000000000001E-3</v>
      </c>
      <c r="P42" s="1">
        <v>1.0999999999999999E-2</v>
      </c>
      <c r="Q42" s="1">
        <v>6.0000000000000001E-3</v>
      </c>
    </row>
    <row r="43" spans="1:20" x14ac:dyDescent="0.25">
      <c r="A43" t="s">
        <v>24</v>
      </c>
      <c r="B43" s="2">
        <v>18286</v>
      </c>
      <c r="C43" s="2">
        <v>18294</v>
      </c>
      <c r="D43" s="2">
        <v>18208</v>
      </c>
      <c r="E43" s="2">
        <v>18126</v>
      </c>
      <c r="F43" s="2">
        <v>18152</v>
      </c>
      <c r="G43" s="2">
        <v>18183</v>
      </c>
      <c r="H43" s="2">
        <v>18258</v>
      </c>
      <c r="I43" s="2">
        <v>18254</v>
      </c>
      <c r="J43" s="2">
        <v>18319</v>
      </c>
      <c r="K43" s="2">
        <v>18387</v>
      </c>
      <c r="L43" s="2">
        <v>18501</v>
      </c>
      <c r="M43" s="2">
        <v>18533</v>
      </c>
      <c r="N43" s="2">
        <v>18541</v>
      </c>
      <c r="O43" s="2">
        <v>18608</v>
      </c>
      <c r="P43" s="2">
        <v>18745</v>
      </c>
      <c r="Q43" s="2">
        <v>18776</v>
      </c>
      <c r="S43" s="9">
        <v>1E-3</v>
      </c>
      <c r="T43" s="9">
        <v>2E-3</v>
      </c>
    </row>
    <row r="44" spans="1:20" x14ac:dyDescent="0.25">
      <c r="C44" s="1">
        <v>0</v>
      </c>
      <c r="D44" s="1">
        <v>-5.0000000000000001E-3</v>
      </c>
      <c r="E44" s="1">
        <v>-5.0000000000000001E-3</v>
      </c>
      <c r="F44" s="1">
        <v>1E-3</v>
      </c>
      <c r="G44" s="1">
        <v>2E-3</v>
      </c>
      <c r="H44" s="1">
        <v>4.0000000000000001E-3</v>
      </c>
      <c r="I44" s="1">
        <v>0</v>
      </c>
      <c r="J44" s="1">
        <v>4.0000000000000001E-3</v>
      </c>
      <c r="K44" s="1">
        <v>4.0000000000000001E-3</v>
      </c>
      <c r="L44" s="1">
        <v>6.0000000000000001E-3</v>
      </c>
      <c r="M44" s="1">
        <v>2E-3</v>
      </c>
      <c r="N44" s="1">
        <v>0</v>
      </c>
      <c r="O44" s="1">
        <v>4.0000000000000001E-3</v>
      </c>
      <c r="P44" s="1">
        <v>7.0000000000000001E-3</v>
      </c>
      <c r="Q44" s="1">
        <v>2E-3</v>
      </c>
    </row>
    <row r="45" spans="1:20" x14ac:dyDescent="0.25">
      <c r="A45" t="s">
        <v>25</v>
      </c>
      <c r="B45" s="2">
        <v>28094</v>
      </c>
      <c r="C45" s="2">
        <v>28240</v>
      </c>
      <c r="D45" s="2">
        <v>28255</v>
      </c>
      <c r="E45" s="2">
        <v>28296</v>
      </c>
      <c r="F45" s="2">
        <v>28496</v>
      </c>
      <c r="G45" s="2">
        <v>28720</v>
      </c>
      <c r="H45" s="2">
        <v>28976</v>
      </c>
      <c r="I45" s="2">
        <v>29094</v>
      </c>
      <c r="J45" s="2">
        <v>29312</v>
      </c>
      <c r="K45" s="2">
        <v>29540</v>
      </c>
      <c r="L45" s="2">
        <v>29874</v>
      </c>
      <c r="M45" s="2">
        <v>30057</v>
      </c>
      <c r="N45" s="2">
        <v>30221</v>
      </c>
      <c r="O45" s="2">
        <v>30458</v>
      </c>
      <c r="P45" s="2">
        <v>30779</v>
      </c>
      <c r="Q45" s="2">
        <v>30953</v>
      </c>
      <c r="S45" s="9">
        <v>6.0000000000000001E-3</v>
      </c>
      <c r="T45" s="9">
        <v>6.0000000000000001E-3</v>
      </c>
    </row>
    <row r="46" spans="1:20" x14ac:dyDescent="0.25">
      <c r="C46" s="1">
        <v>5.0000000000000001E-3</v>
      </c>
      <c r="D46" s="1">
        <v>1E-3</v>
      </c>
      <c r="E46" s="1">
        <v>1E-3</v>
      </c>
      <c r="F46" s="1">
        <v>7.0000000000000001E-3</v>
      </c>
      <c r="G46" s="1">
        <v>8.0000000000000002E-3</v>
      </c>
      <c r="H46" s="1">
        <v>8.9999999999999993E-3</v>
      </c>
      <c r="I46" s="1">
        <v>4.0000000000000001E-3</v>
      </c>
      <c r="J46" s="1">
        <v>7.0000000000000001E-3</v>
      </c>
      <c r="K46" s="1">
        <v>8.0000000000000002E-3</v>
      </c>
      <c r="L46" s="1">
        <v>1.0999999999999999E-2</v>
      </c>
      <c r="M46" s="1">
        <v>6.0000000000000001E-3</v>
      </c>
      <c r="N46" s="1">
        <v>5.0000000000000001E-3</v>
      </c>
      <c r="O46" s="1">
        <v>8.0000000000000002E-3</v>
      </c>
      <c r="P46" s="1">
        <v>1.0999999999999999E-2</v>
      </c>
      <c r="Q46" s="1">
        <v>6.0000000000000001E-3</v>
      </c>
    </row>
    <row r="47" spans="1:20" x14ac:dyDescent="0.25">
      <c r="A47" t="s">
        <v>26</v>
      </c>
      <c r="B47" s="2">
        <v>14667</v>
      </c>
      <c r="C47" s="2">
        <v>14675</v>
      </c>
      <c r="D47" s="2">
        <v>14642</v>
      </c>
      <c r="E47" s="2">
        <v>14617</v>
      </c>
      <c r="F47" s="2">
        <v>14662</v>
      </c>
      <c r="G47" s="2">
        <v>14711</v>
      </c>
      <c r="H47" s="2">
        <v>14780</v>
      </c>
      <c r="I47" s="2">
        <v>14777</v>
      </c>
      <c r="J47" s="2">
        <v>14829</v>
      </c>
      <c r="K47" s="2">
        <v>14887</v>
      </c>
      <c r="L47" s="2">
        <v>14991</v>
      </c>
      <c r="M47" s="2">
        <v>15014</v>
      </c>
      <c r="N47" s="2">
        <v>15030</v>
      </c>
      <c r="O47" s="2">
        <v>15077</v>
      </c>
      <c r="P47" s="2">
        <v>15176</v>
      </c>
      <c r="Q47" s="2">
        <v>15188</v>
      </c>
      <c r="S47" s="9">
        <v>2E-3</v>
      </c>
      <c r="T47" s="9">
        <v>2E-3</v>
      </c>
    </row>
    <row r="48" spans="1:20" x14ac:dyDescent="0.25">
      <c r="C48" s="1">
        <v>1E-3</v>
      </c>
      <c r="D48" s="1">
        <v>-2E-3</v>
      </c>
      <c r="E48" s="1">
        <v>-2E-3</v>
      </c>
      <c r="F48" s="1">
        <v>3.0000000000000001E-3</v>
      </c>
      <c r="G48" s="1">
        <v>3.0000000000000001E-3</v>
      </c>
      <c r="H48" s="1">
        <v>5.0000000000000001E-3</v>
      </c>
      <c r="I48" s="1">
        <v>0</v>
      </c>
      <c r="J48" s="1">
        <v>4.0000000000000001E-3</v>
      </c>
      <c r="K48" s="1">
        <v>4.0000000000000001E-3</v>
      </c>
      <c r="L48" s="1">
        <v>7.0000000000000001E-3</v>
      </c>
      <c r="M48" s="1">
        <v>2E-3</v>
      </c>
      <c r="N48" s="1">
        <v>1E-3</v>
      </c>
      <c r="O48" s="1">
        <v>3.0000000000000001E-3</v>
      </c>
      <c r="P48" s="1">
        <v>7.0000000000000001E-3</v>
      </c>
      <c r="Q48" s="1">
        <v>1E-3</v>
      </c>
    </row>
    <row r="49" spans="1:20" x14ac:dyDescent="0.25">
      <c r="A49" t="s">
        <v>27</v>
      </c>
      <c r="B49" s="2">
        <v>10954</v>
      </c>
      <c r="C49" s="2">
        <v>10972</v>
      </c>
      <c r="D49" s="2">
        <v>11008</v>
      </c>
      <c r="E49" s="2">
        <v>11021</v>
      </c>
      <c r="F49" s="2">
        <v>11055</v>
      </c>
      <c r="G49" s="2">
        <v>11084</v>
      </c>
      <c r="H49" s="2">
        <v>11139</v>
      </c>
      <c r="I49" s="2">
        <v>11138</v>
      </c>
      <c r="J49" s="2">
        <v>11170</v>
      </c>
      <c r="K49" s="2">
        <v>11195</v>
      </c>
      <c r="L49" s="2">
        <v>11266</v>
      </c>
      <c r="M49" s="2">
        <v>11268</v>
      </c>
      <c r="N49" s="2">
        <v>11291</v>
      </c>
      <c r="O49" s="2">
        <v>11327</v>
      </c>
      <c r="P49" s="2">
        <v>11390</v>
      </c>
      <c r="Q49" s="2">
        <v>11396</v>
      </c>
      <c r="S49" s="9">
        <v>3.0000000000000001E-3</v>
      </c>
      <c r="T49" s="9">
        <v>3.0000000000000001E-3</v>
      </c>
    </row>
    <row r="50" spans="1:20" x14ac:dyDescent="0.25">
      <c r="C50" s="1">
        <v>2E-3</v>
      </c>
      <c r="D50" s="1">
        <v>3.0000000000000001E-3</v>
      </c>
      <c r="E50" s="1">
        <v>1E-3</v>
      </c>
      <c r="F50" s="1">
        <v>3.0000000000000001E-3</v>
      </c>
      <c r="G50" s="1">
        <v>3.0000000000000001E-3</v>
      </c>
      <c r="H50" s="1">
        <v>5.0000000000000001E-3</v>
      </c>
      <c r="I50" s="1">
        <v>0</v>
      </c>
      <c r="J50" s="1">
        <v>3.0000000000000001E-3</v>
      </c>
      <c r="K50" s="1">
        <v>2E-3</v>
      </c>
      <c r="L50" s="1">
        <v>6.0000000000000001E-3</v>
      </c>
      <c r="M50" s="1">
        <v>0</v>
      </c>
      <c r="N50" s="1">
        <v>2E-3</v>
      </c>
      <c r="O50" s="1">
        <v>3.0000000000000001E-3</v>
      </c>
      <c r="P50" s="1">
        <v>6.0000000000000001E-3</v>
      </c>
      <c r="Q50" s="1">
        <v>1E-3</v>
      </c>
    </row>
    <row r="51" spans="1:20" x14ac:dyDescent="0.25">
      <c r="A51" s="5" t="s">
        <v>29</v>
      </c>
      <c r="B51" s="6">
        <v>428965</v>
      </c>
      <c r="C51" s="6">
        <v>430589</v>
      </c>
      <c r="D51" s="6">
        <v>431287</v>
      </c>
      <c r="E51" s="6">
        <v>432133</v>
      </c>
      <c r="F51" s="6">
        <v>434671</v>
      </c>
      <c r="G51" s="6">
        <v>437174</v>
      </c>
      <c r="H51" s="6">
        <v>440323</v>
      </c>
      <c r="I51" s="6">
        <v>441440</v>
      </c>
      <c r="J51" s="6">
        <v>444084</v>
      </c>
      <c r="K51" s="6">
        <v>446847</v>
      </c>
      <c r="L51" s="6">
        <v>451076</v>
      </c>
      <c r="M51" s="6">
        <v>453117</v>
      </c>
      <c r="N51" s="6">
        <v>454918</v>
      </c>
      <c r="O51" s="6">
        <v>457696</v>
      </c>
      <c r="P51" s="6">
        <v>462096</v>
      </c>
      <c r="Q51" s="6">
        <v>464009</v>
      </c>
      <c r="R51" s="5"/>
      <c r="S51" s="10">
        <v>5.0000000000000001E-3</v>
      </c>
      <c r="T51" s="10">
        <v>5.0000000000000001E-3</v>
      </c>
    </row>
    <row r="52" spans="1:20" x14ac:dyDescent="0.25">
      <c r="C52" s="1">
        <v>4.0000000000000001E-3</v>
      </c>
      <c r="D52" s="1">
        <v>2E-3</v>
      </c>
      <c r="E52" s="1">
        <v>2E-3</v>
      </c>
      <c r="F52" s="1">
        <v>6.0000000000000001E-3</v>
      </c>
      <c r="G52" s="1">
        <v>6.0000000000000001E-3</v>
      </c>
      <c r="H52" s="1">
        <v>7.0000000000000001E-3</v>
      </c>
      <c r="I52" s="1">
        <v>3.0000000000000001E-3</v>
      </c>
      <c r="J52" s="1">
        <v>6.0000000000000001E-3</v>
      </c>
      <c r="K52" s="1">
        <v>6.0000000000000001E-3</v>
      </c>
      <c r="L52" s="1">
        <v>8.9999999999999993E-3</v>
      </c>
      <c r="M52" s="1">
        <v>5.0000000000000001E-3</v>
      </c>
      <c r="N52" s="1">
        <v>4.0000000000000001E-3</v>
      </c>
      <c r="O52" s="1">
        <v>6.0000000000000001E-3</v>
      </c>
      <c r="P52" s="1">
        <v>0.01</v>
      </c>
      <c r="Q52" s="1">
        <v>4.0000000000000001E-3</v>
      </c>
    </row>
    <row r="53" spans="1:20" x14ac:dyDescent="0.25">
      <c r="A53" t="s">
        <v>28</v>
      </c>
      <c r="B53" s="2">
        <v>98532</v>
      </c>
      <c r="C53" s="2">
        <v>99774</v>
      </c>
      <c r="D53" s="2">
        <v>100284</v>
      </c>
      <c r="E53" s="2">
        <v>100842</v>
      </c>
      <c r="F53" s="2">
        <v>101897</v>
      </c>
      <c r="G53" s="2">
        <v>102666</v>
      </c>
      <c r="H53" s="2">
        <v>103679</v>
      </c>
      <c r="I53" s="2">
        <v>104324</v>
      </c>
      <c r="J53" s="2">
        <v>105315</v>
      </c>
      <c r="K53" s="2">
        <v>106405</v>
      </c>
      <c r="L53" s="2">
        <v>107937</v>
      </c>
      <c r="M53" s="2">
        <v>108884</v>
      </c>
      <c r="N53" s="2">
        <v>109786</v>
      </c>
      <c r="O53" s="2">
        <v>110865</v>
      </c>
      <c r="P53" s="2">
        <v>112289</v>
      </c>
      <c r="Q53" s="2">
        <v>113087</v>
      </c>
      <c r="S53" s="9">
        <v>8.9999999999999993E-3</v>
      </c>
      <c r="T53" s="9">
        <v>8.9999999999999993E-3</v>
      </c>
    </row>
    <row r="54" spans="1:20" x14ac:dyDescent="0.25">
      <c r="C54" s="1">
        <v>1.2999999999999999E-2</v>
      </c>
      <c r="D54" s="1">
        <v>5.0000000000000001E-3</v>
      </c>
      <c r="E54" s="1">
        <v>6.0000000000000001E-3</v>
      </c>
      <c r="F54" s="1">
        <v>0.01</v>
      </c>
      <c r="G54" s="1">
        <v>8.0000000000000002E-3</v>
      </c>
      <c r="H54" s="1">
        <v>0.01</v>
      </c>
      <c r="I54" s="1">
        <v>6.0000000000000001E-3</v>
      </c>
      <c r="J54" s="1">
        <v>8.9999999999999993E-3</v>
      </c>
      <c r="K54" s="1">
        <v>0.01</v>
      </c>
      <c r="L54" s="1">
        <v>1.4E-2</v>
      </c>
      <c r="M54" s="1">
        <v>8.9999999999999993E-3</v>
      </c>
      <c r="N54" s="1">
        <v>8.0000000000000002E-3</v>
      </c>
      <c r="O54" s="1">
        <v>0.01</v>
      </c>
      <c r="P54" s="1">
        <v>1.2999999999999999E-2</v>
      </c>
      <c r="Q54" s="1">
        <v>7.0000000000000001E-3</v>
      </c>
    </row>
    <row r="55" spans="1:20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20" x14ac:dyDescent="0.25">
      <c r="A56" s="3" t="s">
        <v>31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8" t="s">
        <v>0</v>
      </c>
      <c r="T56" s="8" t="s">
        <v>17</v>
      </c>
    </row>
    <row r="57" spans="1:20" x14ac:dyDescent="0.25">
      <c r="A57" t="s">
        <v>30</v>
      </c>
      <c r="B57" s="2">
        <v>806725</v>
      </c>
      <c r="C57" s="2">
        <v>809000</v>
      </c>
      <c r="D57" s="2">
        <v>808638</v>
      </c>
      <c r="E57" s="2">
        <v>808882</v>
      </c>
      <c r="F57" s="2">
        <v>812908</v>
      </c>
      <c r="G57" s="2">
        <v>816817</v>
      </c>
      <c r="H57" s="2">
        <v>822364</v>
      </c>
      <c r="I57" s="2">
        <v>824140</v>
      </c>
      <c r="J57" s="2">
        <v>828788</v>
      </c>
      <c r="K57" s="2">
        <v>833712</v>
      </c>
      <c r="L57" s="2">
        <v>841506</v>
      </c>
      <c r="M57" s="2">
        <v>845058</v>
      </c>
      <c r="N57" s="2">
        <v>848237</v>
      </c>
      <c r="O57" s="2">
        <v>853245</v>
      </c>
      <c r="P57" s="2">
        <v>861074</v>
      </c>
      <c r="Q57" s="2">
        <v>864236</v>
      </c>
      <c r="S57" s="9">
        <v>4.0000000000000001E-3</v>
      </c>
      <c r="T57" s="9">
        <v>5.0000000000000001E-3</v>
      </c>
    </row>
    <row r="58" spans="1:20" x14ac:dyDescent="0.25">
      <c r="C58" s="1">
        <v>3.0000000000000001E-3</v>
      </c>
      <c r="D58" s="1">
        <v>0</v>
      </c>
      <c r="E58" s="1">
        <v>0</v>
      </c>
      <c r="F58" s="1">
        <v>5.0000000000000001E-3</v>
      </c>
      <c r="G58" s="1">
        <v>5.0000000000000001E-3</v>
      </c>
      <c r="H58" s="1">
        <v>7.0000000000000001E-3</v>
      </c>
      <c r="I58" s="1">
        <v>2E-3</v>
      </c>
      <c r="J58" s="1">
        <v>6.0000000000000001E-3</v>
      </c>
      <c r="K58" s="1">
        <v>6.0000000000000001E-3</v>
      </c>
      <c r="L58" s="1">
        <v>8.9999999999999993E-3</v>
      </c>
      <c r="M58" s="1">
        <v>4.0000000000000001E-3</v>
      </c>
      <c r="N58" s="1">
        <v>4.0000000000000001E-3</v>
      </c>
      <c r="O58" s="1">
        <v>6.0000000000000001E-3</v>
      </c>
      <c r="P58" s="1">
        <v>8.9999999999999993E-3</v>
      </c>
      <c r="Q58" s="1">
        <v>4.0000000000000001E-3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B4DC-7A4C-49FA-AEDE-E6A810D6E638}">
  <dimension ref="A1:T5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W54" sqref="W54"/>
    </sheetView>
  </sheetViews>
  <sheetFormatPr defaultRowHeight="15" x14ac:dyDescent="0.25"/>
  <cols>
    <col min="1" max="1" width="17.85546875" customWidth="1"/>
    <col min="2" max="2" width="9.42578125" bestFit="1" customWidth="1"/>
    <col min="3" max="7" width="7.5703125" bestFit="1" customWidth="1"/>
    <col min="18" max="18" width="7.5703125" customWidth="1"/>
    <col min="19" max="20" width="12" style="9" bestFit="1" customWidth="1"/>
  </cols>
  <sheetData>
    <row r="1" spans="1:20" ht="30" customHeight="1" x14ac:dyDescent="0.25">
      <c r="B1" s="4">
        <v>2017</v>
      </c>
      <c r="C1" s="4">
        <v>2018</v>
      </c>
      <c r="D1" s="4">
        <v>2019</v>
      </c>
      <c r="E1" s="4">
        <v>2020</v>
      </c>
      <c r="F1" s="4">
        <v>2021</v>
      </c>
      <c r="G1" s="4">
        <v>2022</v>
      </c>
      <c r="H1" s="4">
        <v>2023</v>
      </c>
      <c r="I1" s="4">
        <v>2024</v>
      </c>
      <c r="J1" s="4">
        <v>2025</v>
      </c>
      <c r="K1" s="4">
        <v>2026</v>
      </c>
      <c r="L1" s="4">
        <v>2027</v>
      </c>
      <c r="M1" s="4">
        <v>2028</v>
      </c>
      <c r="N1" s="4">
        <v>2029</v>
      </c>
      <c r="O1" s="4">
        <v>2030</v>
      </c>
      <c r="P1" s="4">
        <v>2031</v>
      </c>
      <c r="Q1" s="4">
        <v>2032</v>
      </c>
      <c r="S1" s="7" t="s">
        <v>15</v>
      </c>
      <c r="T1" s="7" t="s">
        <v>15</v>
      </c>
    </row>
    <row r="2" spans="1:20" x14ac:dyDescent="0.25">
      <c r="A2" s="3" t="s">
        <v>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8" t="s">
        <v>0</v>
      </c>
      <c r="T2" s="8" t="s">
        <v>17</v>
      </c>
    </row>
    <row r="3" spans="1:20" ht="12.75" customHeight="1" x14ac:dyDescent="0.25">
      <c r="A3" t="s">
        <v>1</v>
      </c>
      <c r="B3" s="2">
        <v>10411</v>
      </c>
      <c r="C3" s="2">
        <v>10400</v>
      </c>
      <c r="D3" s="2">
        <v>10360</v>
      </c>
      <c r="E3" s="2">
        <v>10266</v>
      </c>
      <c r="F3" s="2">
        <v>10191</v>
      </c>
      <c r="G3" s="2">
        <v>10155</v>
      </c>
      <c r="H3" s="2">
        <v>10134</v>
      </c>
      <c r="I3" s="2">
        <v>10155</v>
      </c>
      <c r="J3" s="2">
        <v>10112</v>
      </c>
      <c r="K3" s="2">
        <v>10114</v>
      </c>
      <c r="L3" s="2">
        <v>10119</v>
      </c>
      <c r="M3" s="2">
        <v>10167</v>
      </c>
      <c r="N3" s="2">
        <v>10159</v>
      </c>
      <c r="O3" s="2">
        <v>10144</v>
      </c>
      <c r="P3" s="2">
        <v>10153</v>
      </c>
      <c r="Q3" s="2">
        <v>10212</v>
      </c>
      <c r="S3" s="9">
        <v>-3.0000000000000001E-3</v>
      </c>
      <c r="T3" s="9">
        <v>-1E-3</v>
      </c>
    </row>
    <row r="4" spans="1:20" x14ac:dyDescent="0.25">
      <c r="C4" s="1">
        <v>-1E-3</v>
      </c>
      <c r="D4" s="1">
        <v>-4.0000000000000001E-3</v>
      </c>
      <c r="E4" s="1">
        <v>-8.9999999999999993E-3</v>
      </c>
      <c r="F4" s="1">
        <v>-7.0000000000000001E-3</v>
      </c>
      <c r="G4" s="1">
        <v>-4.0000000000000001E-3</v>
      </c>
      <c r="H4" s="1">
        <v>-2E-3</v>
      </c>
      <c r="I4" s="1">
        <v>2E-3</v>
      </c>
      <c r="J4" s="1">
        <v>-4.0000000000000001E-3</v>
      </c>
      <c r="K4" s="1">
        <v>0</v>
      </c>
      <c r="L4" s="1">
        <v>0</v>
      </c>
      <c r="M4" s="1">
        <v>5.0000000000000001E-3</v>
      </c>
      <c r="N4" s="1">
        <v>-1E-3</v>
      </c>
      <c r="O4" s="1">
        <v>-1E-3</v>
      </c>
      <c r="P4" s="1">
        <v>1E-3</v>
      </c>
      <c r="Q4" s="1">
        <v>6.0000000000000001E-3</v>
      </c>
    </row>
    <row r="5" spans="1:20" x14ac:dyDescent="0.25">
      <c r="A5" t="s">
        <v>2</v>
      </c>
      <c r="B5" s="2">
        <v>33386</v>
      </c>
      <c r="C5" s="2">
        <v>33319</v>
      </c>
      <c r="D5" s="2">
        <v>33173</v>
      </c>
      <c r="E5" s="2">
        <v>33060</v>
      </c>
      <c r="F5" s="2">
        <v>32923</v>
      </c>
      <c r="G5" s="2">
        <v>32922</v>
      </c>
      <c r="H5" s="2">
        <v>32916</v>
      </c>
      <c r="I5" s="2">
        <v>33052</v>
      </c>
      <c r="J5" s="2">
        <v>33012</v>
      </c>
      <c r="K5" s="2">
        <v>33076</v>
      </c>
      <c r="L5" s="2">
        <v>33141</v>
      </c>
      <c r="M5" s="2">
        <v>33318</v>
      </c>
      <c r="N5" s="2">
        <v>33331</v>
      </c>
      <c r="O5" s="2">
        <v>33377</v>
      </c>
      <c r="P5" s="2">
        <v>33459</v>
      </c>
      <c r="Q5" s="2">
        <v>33626</v>
      </c>
      <c r="S5" s="9">
        <v>-1E-3</v>
      </c>
      <c r="T5" s="9">
        <v>0</v>
      </c>
    </row>
    <row r="6" spans="1:20" x14ac:dyDescent="0.25">
      <c r="C6" s="1">
        <v>-2E-3</v>
      </c>
      <c r="D6" s="1">
        <v>-4.0000000000000001E-3</v>
      </c>
      <c r="E6" s="1">
        <v>-3.0000000000000001E-3</v>
      </c>
      <c r="F6" s="1">
        <v>-4.0000000000000001E-3</v>
      </c>
      <c r="G6" s="1">
        <v>0</v>
      </c>
      <c r="H6" s="1">
        <v>0</v>
      </c>
      <c r="I6" s="1">
        <v>4.0000000000000001E-3</v>
      </c>
      <c r="J6" s="1">
        <v>-1E-3</v>
      </c>
      <c r="K6" s="1">
        <v>2E-3</v>
      </c>
      <c r="L6" s="1">
        <v>2E-3</v>
      </c>
      <c r="M6" s="1">
        <v>5.0000000000000001E-3</v>
      </c>
      <c r="N6" s="1">
        <v>0</v>
      </c>
      <c r="O6" s="1">
        <v>1E-3</v>
      </c>
      <c r="P6" s="1">
        <v>2E-3</v>
      </c>
      <c r="Q6" s="1">
        <v>5.0000000000000001E-3</v>
      </c>
    </row>
    <row r="7" spans="1:20" x14ac:dyDescent="0.25">
      <c r="A7" t="s">
        <v>3</v>
      </c>
      <c r="B7" s="2">
        <v>19102</v>
      </c>
      <c r="C7" s="2">
        <v>19148</v>
      </c>
      <c r="D7" s="2">
        <v>19112</v>
      </c>
      <c r="E7" s="2">
        <v>19012</v>
      </c>
      <c r="F7" s="2">
        <v>18832</v>
      </c>
      <c r="G7" s="2">
        <v>18774</v>
      </c>
      <c r="H7" s="2">
        <v>18781</v>
      </c>
      <c r="I7" s="2">
        <v>18883</v>
      </c>
      <c r="J7" s="2">
        <v>18873</v>
      </c>
      <c r="K7" s="2">
        <v>18933</v>
      </c>
      <c r="L7" s="2">
        <v>18999</v>
      </c>
      <c r="M7" s="2">
        <v>19134</v>
      </c>
      <c r="N7" s="2">
        <v>19152</v>
      </c>
      <c r="O7" s="2">
        <v>19184</v>
      </c>
      <c r="P7" s="2">
        <v>19235</v>
      </c>
      <c r="Q7" s="2">
        <v>19352</v>
      </c>
      <c r="S7" s="9">
        <v>-1E-3</v>
      </c>
      <c r="T7" s="9">
        <v>1E-3</v>
      </c>
    </row>
    <row r="8" spans="1:20" x14ac:dyDescent="0.25">
      <c r="C8" s="1">
        <v>2E-3</v>
      </c>
      <c r="D8" s="1">
        <v>-2E-3</v>
      </c>
      <c r="E8" s="1">
        <v>-5.0000000000000001E-3</v>
      </c>
      <c r="F8" s="1">
        <v>-8.9999999999999993E-3</v>
      </c>
      <c r="G8" s="1">
        <v>-3.0000000000000001E-3</v>
      </c>
      <c r="H8" s="1">
        <v>0</v>
      </c>
      <c r="I8" s="1">
        <v>5.0000000000000001E-3</v>
      </c>
      <c r="J8" s="1">
        <v>-1E-3</v>
      </c>
      <c r="K8" s="1">
        <v>3.0000000000000001E-3</v>
      </c>
      <c r="L8" s="1">
        <v>3.0000000000000001E-3</v>
      </c>
      <c r="M8" s="1">
        <v>7.0000000000000001E-3</v>
      </c>
      <c r="N8" s="1">
        <v>1E-3</v>
      </c>
      <c r="O8" s="1">
        <v>2E-3</v>
      </c>
      <c r="P8" s="1">
        <v>3.0000000000000001E-3</v>
      </c>
      <c r="Q8" s="1">
        <v>6.0000000000000001E-3</v>
      </c>
    </row>
    <row r="9" spans="1:20" x14ac:dyDescent="0.25">
      <c r="A9" t="s">
        <v>4</v>
      </c>
      <c r="B9" s="2">
        <v>23525</v>
      </c>
      <c r="C9" s="2">
        <v>23710</v>
      </c>
      <c r="D9" s="2">
        <v>23707</v>
      </c>
      <c r="E9" s="2">
        <v>23469</v>
      </c>
      <c r="F9" s="2">
        <v>23306</v>
      </c>
      <c r="G9" s="2">
        <v>23243</v>
      </c>
      <c r="H9" s="2">
        <v>23216</v>
      </c>
      <c r="I9" s="2">
        <v>23287</v>
      </c>
      <c r="J9" s="2">
        <v>23198</v>
      </c>
      <c r="K9" s="2">
        <v>23232</v>
      </c>
      <c r="L9" s="2">
        <v>23292</v>
      </c>
      <c r="M9" s="2">
        <v>23449</v>
      </c>
      <c r="N9" s="2">
        <v>23502</v>
      </c>
      <c r="O9" s="2">
        <v>23485</v>
      </c>
      <c r="P9" s="2">
        <v>23573</v>
      </c>
      <c r="Q9" s="2">
        <v>23795</v>
      </c>
      <c r="S9" s="9">
        <v>-1E-3</v>
      </c>
      <c r="T9" s="9">
        <v>1E-3</v>
      </c>
    </row>
    <row r="10" spans="1:20" x14ac:dyDescent="0.25">
      <c r="C10" s="1">
        <v>8.0000000000000002E-3</v>
      </c>
      <c r="D10" s="1">
        <v>0</v>
      </c>
      <c r="E10" s="1">
        <v>-0.01</v>
      </c>
      <c r="F10" s="1">
        <v>-7.0000000000000001E-3</v>
      </c>
      <c r="G10" s="1">
        <v>-3.0000000000000001E-3</v>
      </c>
      <c r="H10" s="1">
        <v>-1E-3</v>
      </c>
      <c r="I10" s="1">
        <v>3.0000000000000001E-3</v>
      </c>
      <c r="J10" s="1">
        <v>-4.0000000000000001E-3</v>
      </c>
      <c r="K10" s="1">
        <v>1E-3</v>
      </c>
      <c r="L10" s="1">
        <v>3.0000000000000001E-3</v>
      </c>
      <c r="M10" s="1">
        <v>7.0000000000000001E-3</v>
      </c>
      <c r="N10" s="1">
        <v>2E-3</v>
      </c>
      <c r="O10" s="1">
        <v>-1E-3</v>
      </c>
      <c r="P10" s="1">
        <v>4.0000000000000001E-3</v>
      </c>
      <c r="Q10" s="1">
        <v>8.9999999999999993E-3</v>
      </c>
    </row>
    <row r="11" spans="1:20" x14ac:dyDescent="0.25">
      <c r="A11" t="s">
        <v>5</v>
      </c>
      <c r="B11" s="2">
        <v>16129</v>
      </c>
      <c r="C11" s="2">
        <v>16312</v>
      </c>
      <c r="D11" s="2">
        <v>16353</v>
      </c>
      <c r="E11" s="2">
        <v>16295</v>
      </c>
      <c r="F11" s="2">
        <v>16232</v>
      </c>
      <c r="G11" s="2">
        <v>16232</v>
      </c>
      <c r="H11" s="2">
        <v>16222</v>
      </c>
      <c r="I11" s="2">
        <v>16303</v>
      </c>
      <c r="J11" s="2">
        <v>16295</v>
      </c>
      <c r="K11" s="2">
        <v>16352</v>
      </c>
      <c r="L11" s="2">
        <v>16394</v>
      </c>
      <c r="M11" s="2">
        <v>16462</v>
      </c>
      <c r="N11" s="2">
        <v>16431</v>
      </c>
      <c r="O11" s="2">
        <v>16337</v>
      </c>
      <c r="P11" s="2">
        <v>16258</v>
      </c>
      <c r="Q11" s="2">
        <v>16290</v>
      </c>
      <c r="S11" s="9">
        <v>2E-3</v>
      </c>
      <c r="T11" s="9">
        <v>1E-3</v>
      </c>
    </row>
    <row r="12" spans="1:20" x14ac:dyDescent="0.25">
      <c r="C12" s="1">
        <v>1.0999999999999999E-2</v>
      </c>
      <c r="D12" s="1">
        <v>3.0000000000000001E-3</v>
      </c>
      <c r="E12" s="1">
        <v>-4.0000000000000001E-3</v>
      </c>
      <c r="F12" s="1">
        <v>-4.0000000000000001E-3</v>
      </c>
      <c r="G12" s="1">
        <v>0</v>
      </c>
      <c r="H12" s="1">
        <v>-1E-3</v>
      </c>
      <c r="I12" s="1">
        <v>5.0000000000000001E-3</v>
      </c>
      <c r="J12" s="1">
        <v>0</v>
      </c>
      <c r="K12" s="1">
        <v>3.0000000000000001E-3</v>
      </c>
      <c r="L12" s="1">
        <v>3.0000000000000001E-3</v>
      </c>
      <c r="M12" s="1">
        <v>4.0000000000000001E-3</v>
      </c>
      <c r="N12" s="1">
        <v>-2E-3</v>
      </c>
      <c r="O12" s="1">
        <v>-6.0000000000000001E-3</v>
      </c>
      <c r="P12" s="1">
        <v>-5.0000000000000001E-3</v>
      </c>
      <c r="Q12" s="1">
        <v>2E-3</v>
      </c>
    </row>
    <row r="13" spans="1:20" x14ac:dyDescent="0.25">
      <c r="A13" t="s">
        <v>6</v>
      </c>
      <c r="B13" s="2">
        <v>42081</v>
      </c>
      <c r="C13" s="2">
        <v>42477</v>
      </c>
      <c r="D13" s="2">
        <v>42569</v>
      </c>
      <c r="E13" s="2">
        <v>42409</v>
      </c>
      <c r="F13" s="2">
        <v>42224</v>
      </c>
      <c r="G13" s="2">
        <v>42185</v>
      </c>
      <c r="H13" s="2">
        <v>42126</v>
      </c>
      <c r="I13" s="2">
        <v>42307</v>
      </c>
      <c r="J13" s="2">
        <v>42248</v>
      </c>
      <c r="K13" s="2">
        <v>42331</v>
      </c>
      <c r="L13" s="2">
        <v>42363</v>
      </c>
      <c r="M13" s="2">
        <v>42488</v>
      </c>
      <c r="N13" s="2">
        <v>42346</v>
      </c>
      <c r="O13" s="2">
        <v>42078</v>
      </c>
      <c r="P13" s="2">
        <v>41805</v>
      </c>
      <c r="Q13" s="2">
        <v>41762</v>
      </c>
      <c r="S13" s="9">
        <v>1E-3</v>
      </c>
      <c r="T13" s="9">
        <v>-1E-3</v>
      </c>
    </row>
    <row r="14" spans="1:20" x14ac:dyDescent="0.25">
      <c r="C14" s="1">
        <v>8.9999999999999993E-3</v>
      </c>
      <c r="D14" s="1">
        <v>2E-3</v>
      </c>
      <c r="E14" s="1">
        <v>-4.0000000000000001E-3</v>
      </c>
      <c r="F14" s="1">
        <v>-4.0000000000000001E-3</v>
      </c>
      <c r="G14" s="1">
        <v>-1E-3</v>
      </c>
      <c r="H14" s="1">
        <v>-1E-3</v>
      </c>
      <c r="I14" s="1">
        <v>4.0000000000000001E-3</v>
      </c>
      <c r="J14" s="1">
        <v>-1E-3</v>
      </c>
      <c r="K14" s="1">
        <v>2E-3</v>
      </c>
      <c r="L14" s="1">
        <v>1E-3</v>
      </c>
      <c r="M14" s="1">
        <v>3.0000000000000001E-3</v>
      </c>
      <c r="N14" s="1">
        <v>-3.0000000000000001E-3</v>
      </c>
      <c r="O14" s="1">
        <v>-6.0000000000000001E-3</v>
      </c>
      <c r="P14" s="1">
        <v>-6.0000000000000001E-3</v>
      </c>
      <c r="Q14" s="1">
        <v>-1E-3</v>
      </c>
    </row>
    <row r="15" spans="1:20" x14ac:dyDescent="0.25">
      <c r="A15" t="s">
        <v>7</v>
      </c>
      <c r="B15" s="2">
        <v>18054</v>
      </c>
      <c r="C15" s="2">
        <v>18122</v>
      </c>
      <c r="D15" s="2">
        <v>18102</v>
      </c>
      <c r="E15" s="2">
        <v>18104</v>
      </c>
      <c r="F15" s="2">
        <v>18025</v>
      </c>
      <c r="G15" s="2">
        <v>17983</v>
      </c>
      <c r="H15" s="2">
        <v>17918</v>
      </c>
      <c r="I15" s="2">
        <v>17938</v>
      </c>
      <c r="J15" s="2">
        <v>17889</v>
      </c>
      <c r="K15" s="2">
        <v>17892</v>
      </c>
      <c r="L15" s="2">
        <v>17872</v>
      </c>
      <c r="M15" s="2">
        <v>17863</v>
      </c>
      <c r="N15" s="2">
        <v>17757</v>
      </c>
      <c r="O15" s="2">
        <v>17615</v>
      </c>
      <c r="P15" s="2">
        <v>17498</v>
      </c>
      <c r="Q15" s="2">
        <v>17463</v>
      </c>
      <c r="S15" s="9">
        <v>-1E-3</v>
      </c>
      <c r="T15" s="9">
        <v>-2E-3</v>
      </c>
    </row>
    <row r="16" spans="1:20" x14ac:dyDescent="0.25">
      <c r="C16" s="1">
        <v>4.0000000000000001E-3</v>
      </c>
      <c r="D16" s="1">
        <v>-1E-3</v>
      </c>
      <c r="E16" s="1">
        <v>0</v>
      </c>
      <c r="F16" s="1">
        <v>-4.0000000000000001E-3</v>
      </c>
      <c r="G16" s="1">
        <v>-2E-3</v>
      </c>
      <c r="H16" s="1">
        <v>-4.0000000000000001E-3</v>
      </c>
      <c r="I16" s="1">
        <v>1E-3</v>
      </c>
      <c r="J16" s="1">
        <v>-3.0000000000000001E-3</v>
      </c>
      <c r="K16" s="1">
        <v>0</v>
      </c>
      <c r="L16" s="1">
        <v>-1E-3</v>
      </c>
      <c r="M16" s="1">
        <v>-1E-3</v>
      </c>
      <c r="N16" s="1">
        <v>-6.0000000000000001E-3</v>
      </c>
      <c r="O16" s="1">
        <v>-8.0000000000000002E-3</v>
      </c>
      <c r="P16" s="1">
        <v>-7.0000000000000001E-3</v>
      </c>
      <c r="Q16" s="1">
        <v>-2E-3</v>
      </c>
    </row>
    <row r="17" spans="1:20" x14ac:dyDescent="0.25">
      <c r="A17" t="s">
        <v>8</v>
      </c>
      <c r="B17" s="2">
        <v>31939</v>
      </c>
      <c r="C17" s="2">
        <v>31989</v>
      </c>
      <c r="D17" s="2">
        <v>31935</v>
      </c>
      <c r="E17" s="2">
        <v>31847</v>
      </c>
      <c r="F17" s="2">
        <v>31705</v>
      </c>
      <c r="G17" s="2">
        <v>31677</v>
      </c>
      <c r="H17" s="2">
        <v>31667</v>
      </c>
      <c r="I17" s="2">
        <v>31817</v>
      </c>
      <c r="J17" s="2">
        <v>31808</v>
      </c>
      <c r="K17" s="2">
        <v>31909</v>
      </c>
      <c r="L17" s="2">
        <v>32030</v>
      </c>
      <c r="M17" s="2">
        <v>32233</v>
      </c>
      <c r="N17" s="2">
        <v>32291</v>
      </c>
      <c r="O17" s="2">
        <v>32370</v>
      </c>
      <c r="P17" s="2">
        <v>32484</v>
      </c>
      <c r="Q17" s="2">
        <v>32703</v>
      </c>
      <c r="S17" s="9">
        <v>0</v>
      </c>
      <c r="T17" s="9">
        <v>2E-3</v>
      </c>
    </row>
    <row r="18" spans="1:20" x14ac:dyDescent="0.25">
      <c r="C18" s="1">
        <v>2E-3</v>
      </c>
      <c r="D18" s="1">
        <v>-2E-3</v>
      </c>
      <c r="E18" s="1">
        <v>-3.0000000000000001E-3</v>
      </c>
      <c r="F18" s="1">
        <v>-4.0000000000000001E-3</v>
      </c>
      <c r="G18" s="1">
        <v>-1E-3</v>
      </c>
      <c r="H18" s="1">
        <v>0</v>
      </c>
      <c r="I18" s="1">
        <v>5.0000000000000001E-3</v>
      </c>
      <c r="J18" s="1">
        <v>0</v>
      </c>
      <c r="K18" s="1">
        <v>3.0000000000000001E-3</v>
      </c>
      <c r="L18" s="1">
        <v>4.0000000000000001E-3</v>
      </c>
      <c r="M18" s="1">
        <v>6.0000000000000001E-3</v>
      </c>
      <c r="N18" s="1">
        <v>2E-3</v>
      </c>
      <c r="O18" s="1">
        <v>2E-3</v>
      </c>
      <c r="P18" s="1">
        <v>4.0000000000000001E-3</v>
      </c>
      <c r="Q18" s="1">
        <v>7.0000000000000001E-3</v>
      </c>
    </row>
    <row r="19" spans="1:20" x14ac:dyDescent="0.25">
      <c r="A19" t="s">
        <v>9</v>
      </c>
      <c r="B19" s="2">
        <v>41476</v>
      </c>
      <c r="C19" s="2">
        <v>41871</v>
      </c>
      <c r="D19" s="2">
        <v>41950</v>
      </c>
      <c r="E19" s="2">
        <v>41855</v>
      </c>
      <c r="F19" s="2">
        <v>41690</v>
      </c>
      <c r="G19" s="2">
        <v>41637</v>
      </c>
      <c r="H19" s="2">
        <v>41554</v>
      </c>
      <c r="I19" s="2">
        <v>41712</v>
      </c>
      <c r="J19" s="2">
        <v>41625</v>
      </c>
      <c r="K19" s="2">
        <v>41703</v>
      </c>
      <c r="L19" s="2">
        <v>41732</v>
      </c>
      <c r="M19" s="2">
        <v>41837</v>
      </c>
      <c r="N19" s="2">
        <v>41689</v>
      </c>
      <c r="O19" s="2">
        <v>41404</v>
      </c>
      <c r="P19" s="2">
        <v>41139</v>
      </c>
      <c r="Q19" s="2">
        <v>41129</v>
      </c>
      <c r="S19" s="9">
        <v>1E-3</v>
      </c>
      <c r="T19" s="9">
        <v>-1E-3</v>
      </c>
    </row>
    <row r="20" spans="1:20" x14ac:dyDescent="0.25">
      <c r="C20" s="1">
        <v>0.01</v>
      </c>
      <c r="D20" s="1">
        <v>2E-3</v>
      </c>
      <c r="E20" s="1">
        <v>-2E-3</v>
      </c>
      <c r="F20" s="1">
        <v>-4.0000000000000001E-3</v>
      </c>
      <c r="G20" s="1">
        <v>-1E-3</v>
      </c>
      <c r="H20" s="1">
        <v>-2E-3</v>
      </c>
      <c r="I20" s="1">
        <v>4.0000000000000001E-3</v>
      </c>
      <c r="J20" s="1">
        <v>-2E-3</v>
      </c>
      <c r="K20" s="1">
        <v>2E-3</v>
      </c>
      <c r="L20" s="1">
        <v>1E-3</v>
      </c>
      <c r="M20" s="1">
        <v>3.0000000000000001E-3</v>
      </c>
      <c r="N20" s="1">
        <v>-4.0000000000000001E-3</v>
      </c>
      <c r="O20" s="1">
        <v>-7.0000000000000001E-3</v>
      </c>
      <c r="P20" s="1">
        <v>-6.0000000000000001E-3</v>
      </c>
      <c r="Q20" s="1">
        <v>0</v>
      </c>
    </row>
    <row r="21" spans="1:20" x14ac:dyDescent="0.25">
      <c r="A21" t="s">
        <v>10</v>
      </c>
      <c r="B21" s="2">
        <v>45581</v>
      </c>
      <c r="C21" s="2">
        <v>45810</v>
      </c>
      <c r="D21" s="2">
        <v>45808</v>
      </c>
      <c r="E21" s="2">
        <v>45673</v>
      </c>
      <c r="F21" s="2">
        <v>45460</v>
      </c>
      <c r="G21" s="2">
        <v>45416</v>
      </c>
      <c r="H21" s="2">
        <v>45376</v>
      </c>
      <c r="I21" s="2">
        <v>45478</v>
      </c>
      <c r="J21" s="2">
        <v>45371</v>
      </c>
      <c r="K21" s="2">
        <v>45451</v>
      </c>
      <c r="L21" s="2">
        <v>45549</v>
      </c>
      <c r="M21" s="2">
        <v>45796</v>
      </c>
      <c r="N21" s="2">
        <v>45812</v>
      </c>
      <c r="O21" s="2">
        <v>45777</v>
      </c>
      <c r="P21" s="2">
        <v>45919</v>
      </c>
      <c r="Q21" s="2">
        <v>46278</v>
      </c>
      <c r="S21" s="9">
        <v>0</v>
      </c>
      <c r="T21" s="9">
        <v>1E-3</v>
      </c>
    </row>
    <row r="22" spans="1:20" x14ac:dyDescent="0.25">
      <c r="C22" s="1">
        <v>5.0000000000000001E-3</v>
      </c>
      <c r="D22" s="1">
        <v>0</v>
      </c>
      <c r="E22" s="1">
        <v>-3.0000000000000001E-3</v>
      </c>
      <c r="F22" s="1">
        <v>-5.0000000000000001E-3</v>
      </c>
      <c r="G22" s="1">
        <v>-1E-3</v>
      </c>
      <c r="H22" s="1">
        <v>-1E-3</v>
      </c>
      <c r="I22" s="1">
        <v>2E-3</v>
      </c>
      <c r="J22" s="1">
        <v>-2E-3</v>
      </c>
      <c r="K22" s="1">
        <v>2E-3</v>
      </c>
      <c r="L22" s="1">
        <v>2E-3</v>
      </c>
      <c r="M22" s="1">
        <v>5.0000000000000001E-3</v>
      </c>
      <c r="N22" s="1">
        <v>0</v>
      </c>
      <c r="O22" s="1">
        <v>-1E-3</v>
      </c>
      <c r="P22" s="1">
        <v>3.0000000000000001E-3</v>
      </c>
      <c r="Q22" s="1">
        <v>8.0000000000000002E-3</v>
      </c>
    </row>
    <row r="23" spans="1:20" x14ac:dyDescent="0.25">
      <c r="A23" t="s">
        <v>11</v>
      </c>
      <c r="B23" s="2">
        <v>1537</v>
      </c>
      <c r="C23" s="2">
        <v>1537</v>
      </c>
      <c r="D23" s="2">
        <v>1534</v>
      </c>
      <c r="E23" s="2">
        <v>1535</v>
      </c>
      <c r="F23" s="2">
        <v>1530</v>
      </c>
      <c r="G23" s="2">
        <v>1530</v>
      </c>
      <c r="H23" s="2">
        <v>1529</v>
      </c>
      <c r="I23" s="2">
        <v>1530</v>
      </c>
      <c r="J23" s="2">
        <v>1529</v>
      </c>
      <c r="K23" s="2">
        <v>1529</v>
      </c>
      <c r="L23" s="2">
        <v>1531</v>
      </c>
      <c r="M23" s="2">
        <v>1536</v>
      </c>
      <c r="N23" s="2">
        <v>1536</v>
      </c>
      <c r="O23" s="2">
        <v>1531</v>
      </c>
      <c r="P23" s="2">
        <v>1537</v>
      </c>
      <c r="Q23" s="2">
        <v>1545</v>
      </c>
      <c r="S23" s="9">
        <v>0</v>
      </c>
      <c r="T23" s="9">
        <v>0</v>
      </c>
    </row>
    <row r="24" spans="1:20" x14ac:dyDescent="0.25">
      <c r="C24" s="1">
        <v>0</v>
      </c>
      <c r="D24" s="1">
        <v>-2E-3</v>
      </c>
      <c r="E24" s="1">
        <v>1E-3</v>
      </c>
      <c r="F24" s="1">
        <v>-3.0000000000000001E-3</v>
      </c>
      <c r="G24" s="1">
        <v>0</v>
      </c>
      <c r="H24" s="1">
        <v>-1E-3</v>
      </c>
      <c r="I24" s="1">
        <v>1E-3</v>
      </c>
      <c r="J24" s="1">
        <v>-1E-3</v>
      </c>
      <c r="K24" s="1">
        <v>0</v>
      </c>
      <c r="L24" s="1">
        <v>1E-3</v>
      </c>
      <c r="M24" s="1">
        <v>3.0000000000000001E-3</v>
      </c>
      <c r="N24" s="1">
        <v>0</v>
      </c>
      <c r="O24" s="1">
        <v>-3.0000000000000001E-3</v>
      </c>
      <c r="P24" s="1">
        <v>4.0000000000000001E-3</v>
      </c>
      <c r="Q24" s="1">
        <v>5.0000000000000001E-3</v>
      </c>
    </row>
    <row r="25" spans="1:20" x14ac:dyDescent="0.25">
      <c r="A25" t="s">
        <v>12</v>
      </c>
      <c r="B25" s="2">
        <v>1052</v>
      </c>
      <c r="C25" s="2">
        <v>1058</v>
      </c>
      <c r="D25" s="2">
        <v>1056</v>
      </c>
      <c r="E25" s="2">
        <v>1042</v>
      </c>
      <c r="F25" s="2">
        <v>1029</v>
      </c>
      <c r="G25" s="2">
        <v>1023</v>
      </c>
      <c r="H25" s="2">
        <v>1018</v>
      </c>
      <c r="I25" s="2">
        <v>1016</v>
      </c>
      <c r="J25" s="2">
        <v>1007</v>
      </c>
      <c r="K25" s="2">
        <v>1006</v>
      </c>
      <c r="L25" s="2">
        <v>1001</v>
      </c>
      <c r="M25" s="2">
        <v>1000</v>
      </c>
      <c r="N25" s="2">
        <v>992</v>
      </c>
      <c r="O25" s="2">
        <v>983</v>
      </c>
      <c r="P25" s="2">
        <v>970</v>
      </c>
      <c r="Q25" s="2">
        <v>965</v>
      </c>
      <c r="S25" s="9">
        <v>-5.0000000000000001E-3</v>
      </c>
      <c r="T25" s="9">
        <v>-6.0000000000000001E-3</v>
      </c>
    </row>
    <row r="26" spans="1:20" x14ac:dyDescent="0.25">
      <c r="C26" s="1">
        <v>6.0000000000000001E-3</v>
      </c>
      <c r="D26" s="1">
        <v>-2E-3</v>
      </c>
      <c r="E26" s="1">
        <v>-1.2999999999999999E-2</v>
      </c>
      <c r="F26" s="1">
        <v>-1.2E-2</v>
      </c>
      <c r="G26" s="1">
        <v>-6.0000000000000001E-3</v>
      </c>
      <c r="H26" s="1">
        <v>-5.0000000000000001E-3</v>
      </c>
      <c r="I26" s="1">
        <v>-2E-3</v>
      </c>
      <c r="J26" s="1">
        <v>-8.9999999999999993E-3</v>
      </c>
      <c r="K26" s="1">
        <v>-1E-3</v>
      </c>
      <c r="L26" s="1">
        <v>-5.0000000000000001E-3</v>
      </c>
      <c r="M26" s="1">
        <v>-1E-3</v>
      </c>
      <c r="N26" s="1">
        <v>-8.0000000000000002E-3</v>
      </c>
      <c r="O26" s="1">
        <v>-8.9999999999999993E-3</v>
      </c>
      <c r="P26" s="1">
        <v>-1.2999999999999999E-2</v>
      </c>
      <c r="Q26" s="1">
        <v>-5.0000000000000001E-3</v>
      </c>
    </row>
    <row r="27" spans="1:20" x14ac:dyDescent="0.25">
      <c r="A27" s="5" t="s">
        <v>16</v>
      </c>
      <c r="B27" s="6">
        <v>284273</v>
      </c>
      <c r="C27" s="6">
        <v>285753</v>
      </c>
      <c r="D27" s="6">
        <v>285659</v>
      </c>
      <c r="E27" s="6">
        <v>284567</v>
      </c>
      <c r="F27" s="6">
        <v>283147</v>
      </c>
      <c r="G27" s="6">
        <v>282777</v>
      </c>
      <c r="H27" s="6">
        <v>282457</v>
      </c>
      <c r="I27" s="6">
        <v>283478</v>
      </c>
      <c r="J27" s="6">
        <v>282967</v>
      </c>
      <c r="K27" s="6">
        <v>283528</v>
      </c>
      <c r="L27" s="6">
        <v>284023</v>
      </c>
      <c r="M27" s="6">
        <v>285283</v>
      </c>
      <c r="N27" s="6">
        <v>284998</v>
      </c>
      <c r="O27" s="6">
        <v>284285</v>
      </c>
      <c r="P27" s="6">
        <v>284030</v>
      </c>
      <c r="Q27" s="6">
        <v>285120</v>
      </c>
      <c r="R27" s="5"/>
      <c r="S27" s="10">
        <v>0</v>
      </c>
      <c r="T27" s="10">
        <v>0</v>
      </c>
    </row>
    <row r="28" spans="1:20" x14ac:dyDescent="0.25">
      <c r="C28" s="1">
        <v>5.0000000000000001E-3</v>
      </c>
      <c r="D28" s="1">
        <v>0</v>
      </c>
      <c r="E28" s="1">
        <v>-4.0000000000000001E-3</v>
      </c>
      <c r="F28" s="1">
        <v>-5.0000000000000001E-3</v>
      </c>
      <c r="G28" s="1">
        <v>-1E-3</v>
      </c>
      <c r="H28" s="1">
        <v>-1E-3</v>
      </c>
      <c r="I28" s="1">
        <v>4.0000000000000001E-3</v>
      </c>
      <c r="J28" s="1">
        <v>-2E-3</v>
      </c>
      <c r="K28" s="1">
        <v>2E-3</v>
      </c>
      <c r="L28" s="1">
        <v>2E-3</v>
      </c>
      <c r="M28" s="1">
        <v>4.0000000000000001E-3</v>
      </c>
      <c r="N28" s="1">
        <v>-1E-3</v>
      </c>
      <c r="O28" s="1">
        <v>-3.0000000000000001E-3</v>
      </c>
      <c r="P28" s="1">
        <v>-1E-3</v>
      </c>
      <c r="Q28" s="1">
        <v>4.0000000000000001E-3</v>
      </c>
    </row>
    <row r="29" spans="1:20" x14ac:dyDescent="0.25">
      <c r="A29" t="s">
        <v>13</v>
      </c>
      <c r="B29" s="2">
        <v>57708</v>
      </c>
      <c r="C29" s="2">
        <v>58144</v>
      </c>
      <c r="D29" s="2">
        <v>58162</v>
      </c>
      <c r="E29" s="2">
        <v>57868</v>
      </c>
      <c r="F29" s="2">
        <v>57563</v>
      </c>
      <c r="G29" s="2">
        <v>57458</v>
      </c>
      <c r="H29" s="2">
        <v>57356</v>
      </c>
      <c r="I29" s="2">
        <v>57528</v>
      </c>
      <c r="J29" s="2">
        <v>57382</v>
      </c>
      <c r="K29" s="2">
        <v>57476</v>
      </c>
      <c r="L29" s="2">
        <v>57558</v>
      </c>
      <c r="M29" s="2">
        <v>57774</v>
      </c>
      <c r="N29" s="2">
        <v>57690</v>
      </c>
      <c r="O29" s="2">
        <v>57437</v>
      </c>
      <c r="P29" s="2">
        <v>57329</v>
      </c>
      <c r="Q29" s="2">
        <v>57548</v>
      </c>
      <c r="S29" s="9">
        <v>0</v>
      </c>
      <c r="T29" s="9">
        <v>0</v>
      </c>
    </row>
    <row r="30" spans="1:20" x14ac:dyDescent="0.25">
      <c r="C30" s="1">
        <v>8.0000000000000002E-3</v>
      </c>
      <c r="D30" s="1">
        <v>0</v>
      </c>
      <c r="E30" s="1">
        <v>-5.0000000000000001E-3</v>
      </c>
      <c r="F30" s="1">
        <v>-5.0000000000000001E-3</v>
      </c>
      <c r="G30" s="1">
        <v>-2E-3</v>
      </c>
      <c r="H30" s="1">
        <v>-2E-3</v>
      </c>
      <c r="I30" s="1">
        <v>3.0000000000000001E-3</v>
      </c>
      <c r="J30" s="1">
        <v>-3.0000000000000001E-3</v>
      </c>
      <c r="K30" s="1">
        <v>2E-3</v>
      </c>
      <c r="L30" s="1">
        <v>1E-3</v>
      </c>
      <c r="M30" s="1">
        <v>4.0000000000000001E-3</v>
      </c>
      <c r="N30" s="1">
        <v>-1E-3</v>
      </c>
      <c r="O30" s="1">
        <v>-4.0000000000000001E-3</v>
      </c>
      <c r="P30" s="1">
        <v>-2E-3</v>
      </c>
      <c r="Q30" s="1">
        <v>4.0000000000000001E-3</v>
      </c>
    </row>
    <row r="31" spans="1:20" x14ac:dyDescent="0.25">
      <c r="A31" t="s">
        <v>14</v>
      </c>
      <c r="B31" s="2">
        <v>42528</v>
      </c>
      <c r="C31" s="2">
        <v>42929</v>
      </c>
      <c r="D31" s="2">
        <v>43006</v>
      </c>
      <c r="E31" s="2">
        <v>42897</v>
      </c>
      <c r="F31" s="2">
        <v>42719</v>
      </c>
      <c r="G31" s="2">
        <v>42660</v>
      </c>
      <c r="H31" s="2">
        <v>42572</v>
      </c>
      <c r="I31" s="2">
        <v>42728</v>
      </c>
      <c r="J31" s="2">
        <v>42632</v>
      </c>
      <c r="K31" s="2">
        <v>42709</v>
      </c>
      <c r="L31" s="2">
        <v>42733</v>
      </c>
      <c r="M31" s="2">
        <v>42837</v>
      </c>
      <c r="N31" s="2">
        <v>42681</v>
      </c>
      <c r="O31" s="2">
        <v>42387</v>
      </c>
      <c r="P31" s="2">
        <v>42109</v>
      </c>
      <c r="Q31" s="2">
        <v>42094</v>
      </c>
      <c r="S31" s="9">
        <v>0</v>
      </c>
      <c r="T31" s="9">
        <v>-1E-3</v>
      </c>
    </row>
    <row r="32" spans="1:20" x14ac:dyDescent="0.25">
      <c r="C32" s="1">
        <v>8.9999999999999993E-3</v>
      </c>
      <c r="D32" s="1">
        <v>2E-3</v>
      </c>
      <c r="E32" s="1">
        <v>-3.0000000000000001E-3</v>
      </c>
      <c r="F32" s="1">
        <v>-4.0000000000000001E-3</v>
      </c>
      <c r="G32" s="1">
        <v>-1E-3</v>
      </c>
      <c r="H32" s="1">
        <v>-2E-3</v>
      </c>
      <c r="I32" s="1">
        <v>4.0000000000000001E-3</v>
      </c>
      <c r="J32" s="1">
        <v>-2E-3</v>
      </c>
      <c r="K32" s="1">
        <v>2E-3</v>
      </c>
      <c r="L32" s="1">
        <v>1E-3</v>
      </c>
      <c r="M32" s="1">
        <v>2E-3</v>
      </c>
      <c r="N32" s="1">
        <v>-4.0000000000000001E-3</v>
      </c>
      <c r="O32" s="1">
        <v>-7.0000000000000001E-3</v>
      </c>
      <c r="P32" s="1">
        <v>-7.0000000000000001E-3</v>
      </c>
      <c r="Q32" s="1">
        <v>0</v>
      </c>
    </row>
    <row r="34" spans="1:20" x14ac:dyDescent="0.25">
      <c r="A34" s="3" t="s">
        <v>19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" t="s">
        <v>0</v>
      </c>
      <c r="T34" s="8" t="s">
        <v>17</v>
      </c>
    </row>
    <row r="35" spans="1:20" x14ac:dyDescent="0.25">
      <c r="A35" t="s">
        <v>20</v>
      </c>
      <c r="B35" s="2">
        <v>134310</v>
      </c>
      <c r="C35" s="2">
        <v>135611</v>
      </c>
      <c r="D35" s="2">
        <v>136215</v>
      </c>
      <c r="E35" s="2">
        <v>136269</v>
      </c>
      <c r="F35" s="2">
        <v>136094</v>
      </c>
      <c r="G35" s="2">
        <v>136617</v>
      </c>
      <c r="H35" s="2">
        <v>137271</v>
      </c>
      <c r="I35" s="2">
        <v>138481</v>
      </c>
      <c r="J35" s="2">
        <v>138844</v>
      </c>
      <c r="K35" s="2">
        <v>139724</v>
      </c>
      <c r="L35" s="2">
        <v>140646</v>
      </c>
      <c r="M35" s="2">
        <v>142011</v>
      </c>
      <c r="N35" s="2">
        <v>142739</v>
      </c>
      <c r="O35" s="2">
        <v>143310</v>
      </c>
      <c r="P35" s="2">
        <v>144206</v>
      </c>
      <c r="Q35" s="2">
        <v>145622</v>
      </c>
      <c r="S35" s="9">
        <v>5.0000000000000001E-3</v>
      </c>
      <c r="T35" s="9">
        <v>5.0000000000000001E-3</v>
      </c>
    </row>
    <row r="36" spans="1:20" x14ac:dyDescent="0.25">
      <c r="C36" s="1">
        <v>0.01</v>
      </c>
      <c r="D36" s="1">
        <v>4.0000000000000001E-3</v>
      </c>
      <c r="E36" s="1">
        <v>0</v>
      </c>
      <c r="F36" s="1">
        <v>-1E-3</v>
      </c>
      <c r="G36" s="1">
        <v>4.0000000000000001E-3</v>
      </c>
      <c r="H36" s="1">
        <v>5.0000000000000001E-3</v>
      </c>
      <c r="I36" s="1">
        <v>8.9999999999999993E-3</v>
      </c>
      <c r="J36" s="1">
        <v>3.0000000000000001E-3</v>
      </c>
      <c r="K36" s="1">
        <v>6.0000000000000001E-3</v>
      </c>
      <c r="L36" s="1">
        <v>7.0000000000000001E-3</v>
      </c>
      <c r="M36" s="1">
        <v>0.01</v>
      </c>
      <c r="N36" s="1">
        <v>5.0000000000000001E-3</v>
      </c>
      <c r="O36" s="1">
        <v>4.0000000000000001E-3</v>
      </c>
      <c r="P36" s="1">
        <v>6.0000000000000001E-3</v>
      </c>
      <c r="Q36" s="1">
        <v>0.01</v>
      </c>
    </row>
    <row r="37" spans="1:20" x14ac:dyDescent="0.25">
      <c r="A37" t="s">
        <v>21</v>
      </c>
      <c r="B37" s="2">
        <v>50230</v>
      </c>
      <c r="C37" s="2">
        <v>50722</v>
      </c>
      <c r="D37" s="2">
        <v>50943</v>
      </c>
      <c r="E37" s="2">
        <v>51189</v>
      </c>
      <c r="F37" s="2">
        <v>51269</v>
      </c>
      <c r="G37" s="2">
        <v>51479</v>
      </c>
      <c r="H37" s="2">
        <v>51558</v>
      </c>
      <c r="I37" s="2">
        <v>51872</v>
      </c>
      <c r="J37" s="2">
        <v>51891</v>
      </c>
      <c r="K37" s="2">
        <v>52112</v>
      </c>
      <c r="L37" s="2">
        <v>52313</v>
      </c>
      <c r="M37" s="2">
        <v>52658</v>
      </c>
      <c r="N37" s="2">
        <v>52763</v>
      </c>
      <c r="O37" s="2">
        <v>52750</v>
      </c>
      <c r="P37" s="2">
        <v>52774</v>
      </c>
      <c r="Q37" s="2">
        <v>53007</v>
      </c>
      <c r="S37" s="9">
        <v>4.0000000000000001E-3</v>
      </c>
      <c r="T37" s="9">
        <v>4.0000000000000001E-3</v>
      </c>
    </row>
    <row r="38" spans="1:20" x14ac:dyDescent="0.25">
      <c r="C38" s="1">
        <v>0.01</v>
      </c>
      <c r="D38" s="1">
        <v>4.0000000000000001E-3</v>
      </c>
      <c r="E38" s="1">
        <v>5.0000000000000001E-3</v>
      </c>
      <c r="F38" s="1">
        <v>2E-3</v>
      </c>
      <c r="G38" s="1">
        <v>4.0000000000000001E-3</v>
      </c>
      <c r="H38" s="1">
        <v>2E-3</v>
      </c>
      <c r="I38" s="1">
        <v>6.0000000000000001E-3</v>
      </c>
      <c r="J38" s="1">
        <v>0</v>
      </c>
      <c r="K38" s="1">
        <v>4.0000000000000001E-3</v>
      </c>
      <c r="L38" s="1">
        <v>4.0000000000000001E-3</v>
      </c>
      <c r="M38" s="1">
        <v>7.0000000000000001E-3</v>
      </c>
      <c r="N38" s="1">
        <v>2E-3</v>
      </c>
      <c r="O38" s="1">
        <v>0</v>
      </c>
      <c r="P38" s="1">
        <v>0</v>
      </c>
      <c r="Q38" s="1">
        <v>4.0000000000000001E-3</v>
      </c>
    </row>
    <row r="39" spans="1:20" x14ac:dyDescent="0.25">
      <c r="A39" t="s">
        <v>22</v>
      </c>
      <c r="B39" s="2">
        <v>69824</v>
      </c>
      <c r="C39" s="2">
        <v>70249</v>
      </c>
      <c r="D39" s="2">
        <v>70353</v>
      </c>
      <c r="E39" s="2">
        <v>70385</v>
      </c>
      <c r="F39" s="2">
        <v>70132</v>
      </c>
      <c r="G39" s="2">
        <v>70236</v>
      </c>
      <c r="H39" s="2">
        <v>70335</v>
      </c>
      <c r="I39" s="2">
        <v>70690</v>
      </c>
      <c r="J39" s="2">
        <v>70750</v>
      </c>
      <c r="K39" s="2">
        <v>71044</v>
      </c>
      <c r="L39" s="2">
        <v>71342</v>
      </c>
      <c r="M39" s="2">
        <v>71747</v>
      </c>
      <c r="N39" s="2">
        <v>71856</v>
      </c>
      <c r="O39" s="2">
        <v>71867</v>
      </c>
      <c r="P39" s="2">
        <v>72094</v>
      </c>
      <c r="Q39" s="2">
        <v>72597</v>
      </c>
      <c r="S39" s="9">
        <v>2E-3</v>
      </c>
      <c r="T39" s="9">
        <v>3.0000000000000001E-3</v>
      </c>
    </row>
    <row r="40" spans="1:20" x14ac:dyDescent="0.25">
      <c r="C40" s="1">
        <v>6.0000000000000001E-3</v>
      </c>
      <c r="D40" s="1">
        <v>1E-3</v>
      </c>
      <c r="E40" s="1">
        <v>0</v>
      </c>
      <c r="F40" s="1">
        <v>-4.0000000000000001E-3</v>
      </c>
      <c r="G40" s="1">
        <v>1E-3</v>
      </c>
      <c r="H40" s="1">
        <v>1E-3</v>
      </c>
      <c r="I40" s="1">
        <v>5.0000000000000001E-3</v>
      </c>
      <c r="J40" s="1">
        <v>1E-3</v>
      </c>
      <c r="K40" s="1">
        <v>4.0000000000000001E-3</v>
      </c>
      <c r="L40" s="1">
        <v>4.0000000000000001E-3</v>
      </c>
      <c r="M40" s="1">
        <v>6.0000000000000001E-3</v>
      </c>
      <c r="N40" s="1">
        <v>2E-3</v>
      </c>
      <c r="O40" s="1">
        <v>0</v>
      </c>
      <c r="P40" s="1">
        <v>3.0000000000000001E-3</v>
      </c>
      <c r="Q40" s="1">
        <v>7.0000000000000001E-3</v>
      </c>
    </row>
    <row r="41" spans="1:20" x14ac:dyDescent="0.25">
      <c r="A41" t="s">
        <v>23</v>
      </c>
      <c r="B41" s="2">
        <v>104593</v>
      </c>
      <c r="C41" s="2">
        <v>105579</v>
      </c>
      <c r="D41" s="2">
        <v>105925</v>
      </c>
      <c r="E41" s="2">
        <v>105683</v>
      </c>
      <c r="F41" s="2">
        <v>105376</v>
      </c>
      <c r="G41" s="2">
        <v>105671</v>
      </c>
      <c r="H41" s="2">
        <v>106073</v>
      </c>
      <c r="I41" s="2">
        <v>106899</v>
      </c>
      <c r="J41" s="2">
        <v>107188</v>
      </c>
      <c r="K41" s="2">
        <v>107867</v>
      </c>
      <c r="L41" s="2">
        <v>108563</v>
      </c>
      <c r="M41" s="2">
        <v>109522</v>
      </c>
      <c r="N41" s="2">
        <v>110028</v>
      </c>
      <c r="O41" s="2">
        <v>110311</v>
      </c>
      <c r="P41" s="2">
        <v>110913</v>
      </c>
      <c r="Q41" s="2">
        <v>112015</v>
      </c>
      <c r="S41" s="9">
        <v>4.0000000000000001E-3</v>
      </c>
      <c r="T41" s="9">
        <v>5.0000000000000001E-3</v>
      </c>
    </row>
    <row r="42" spans="1:20" x14ac:dyDescent="0.25">
      <c r="C42" s="1">
        <v>8.9999999999999993E-3</v>
      </c>
      <c r="D42" s="1">
        <v>3.0000000000000001E-3</v>
      </c>
      <c r="E42" s="1">
        <v>-2E-3</v>
      </c>
      <c r="F42" s="1">
        <v>-3.0000000000000001E-3</v>
      </c>
      <c r="G42" s="1">
        <v>3.0000000000000001E-3</v>
      </c>
      <c r="H42" s="1">
        <v>4.0000000000000001E-3</v>
      </c>
      <c r="I42" s="1">
        <v>8.0000000000000002E-3</v>
      </c>
      <c r="J42" s="1">
        <v>3.0000000000000001E-3</v>
      </c>
      <c r="K42" s="1">
        <v>6.0000000000000001E-3</v>
      </c>
      <c r="L42" s="1">
        <v>6.0000000000000001E-3</v>
      </c>
      <c r="M42" s="1">
        <v>8.9999999999999993E-3</v>
      </c>
      <c r="N42" s="1">
        <v>5.0000000000000001E-3</v>
      </c>
      <c r="O42" s="1">
        <v>3.0000000000000001E-3</v>
      </c>
      <c r="P42" s="1">
        <v>5.0000000000000001E-3</v>
      </c>
      <c r="Q42" s="1">
        <v>0.01</v>
      </c>
    </row>
    <row r="43" spans="1:20" x14ac:dyDescent="0.25">
      <c r="A43" t="s">
        <v>24</v>
      </c>
      <c r="B43" s="2">
        <v>18417</v>
      </c>
      <c r="C43" s="2">
        <v>18525</v>
      </c>
      <c r="D43" s="2">
        <v>18542</v>
      </c>
      <c r="E43" s="2">
        <v>18463</v>
      </c>
      <c r="F43" s="2">
        <v>18362</v>
      </c>
      <c r="G43" s="2">
        <v>18360</v>
      </c>
      <c r="H43" s="2">
        <v>18363</v>
      </c>
      <c r="I43" s="2">
        <v>18443</v>
      </c>
      <c r="J43" s="2">
        <v>18427</v>
      </c>
      <c r="K43" s="2">
        <v>18489</v>
      </c>
      <c r="L43" s="2">
        <v>18547</v>
      </c>
      <c r="M43" s="2">
        <v>18650</v>
      </c>
      <c r="N43" s="2">
        <v>18677</v>
      </c>
      <c r="O43" s="2">
        <v>18668</v>
      </c>
      <c r="P43" s="2">
        <v>18717</v>
      </c>
      <c r="Q43" s="2">
        <v>18844</v>
      </c>
      <c r="S43" s="9">
        <v>1E-3</v>
      </c>
      <c r="T43" s="9">
        <v>2E-3</v>
      </c>
    </row>
    <row r="44" spans="1:20" x14ac:dyDescent="0.25">
      <c r="C44" s="1">
        <v>6.0000000000000001E-3</v>
      </c>
      <c r="D44" s="1">
        <v>1E-3</v>
      </c>
      <c r="E44" s="1">
        <v>-4.0000000000000001E-3</v>
      </c>
      <c r="F44" s="1">
        <v>-5.0000000000000001E-3</v>
      </c>
      <c r="G44" s="1">
        <v>0</v>
      </c>
      <c r="H44" s="1">
        <v>0</v>
      </c>
      <c r="I44" s="1">
        <v>4.0000000000000001E-3</v>
      </c>
      <c r="J44" s="1">
        <v>-1E-3</v>
      </c>
      <c r="K44" s="1">
        <v>3.0000000000000001E-3</v>
      </c>
      <c r="L44" s="1">
        <v>3.0000000000000001E-3</v>
      </c>
      <c r="M44" s="1">
        <v>6.0000000000000001E-3</v>
      </c>
      <c r="N44" s="1">
        <v>1E-3</v>
      </c>
      <c r="O44" s="1">
        <v>0</v>
      </c>
      <c r="P44" s="1">
        <v>3.0000000000000001E-3</v>
      </c>
      <c r="Q44" s="1">
        <v>7.0000000000000001E-3</v>
      </c>
    </row>
    <row r="45" spans="1:20" x14ac:dyDescent="0.25">
      <c r="A45" t="s">
        <v>25</v>
      </c>
      <c r="B45" s="2">
        <v>28064</v>
      </c>
      <c r="C45" s="2">
        <v>28347</v>
      </c>
      <c r="D45" s="2">
        <v>28484</v>
      </c>
      <c r="E45" s="2">
        <v>28494</v>
      </c>
      <c r="F45" s="2">
        <v>28441</v>
      </c>
      <c r="G45" s="2">
        <v>28561</v>
      </c>
      <c r="H45" s="2">
        <v>28706</v>
      </c>
      <c r="I45" s="2">
        <v>28947</v>
      </c>
      <c r="J45" s="2">
        <v>29034</v>
      </c>
      <c r="K45" s="2">
        <v>29224</v>
      </c>
      <c r="L45" s="2">
        <v>29426</v>
      </c>
      <c r="M45" s="2">
        <v>29720</v>
      </c>
      <c r="N45" s="2">
        <v>29872</v>
      </c>
      <c r="O45" s="2">
        <v>29976</v>
      </c>
      <c r="P45" s="2">
        <v>30153</v>
      </c>
      <c r="Q45" s="2">
        <v>30442</v>
      </c>
      <c r="S45" s="9">
        <v>5.0000000000000001E-3</v>
      </c>
      <c r="T45" s="9">
        <v>5.0000000000000001E-3</v>
      </c>
    </row>
    <row r="46" spans="1:20" x14ac:dyDescent="0.25">
      <c r="C46" s="1">
        <v>0.01</v>
      </c>
      <c r="D46" s="1">
        <v>5.0000000000000001E-3</v>
      </c>
      <c r="E46" s="1">
        <v>0</v>
      </c>
      <c r="F46" s="1">
        <v>-2E-3</v>
      </c>
      <c r="G46" s="1">
        <v>4.0000000000000001E-3</v>
      </c>
      <c r="H46" s="1">
        <v>5.0000000000000001E-3</v>
      </c>
      <c r="I46" s="1">
        <v>8.0000000000000002E-3</v>
      </c>
      <c r="J46" s="1">
        <v>3.0000000000000001E-3</v>
      </c>
      <c r="K46" s="1">
        <v>7.0000000000000001E-3</v>
      </c>
      <c r="L46" s="1">
        <v>7.0000000000000001E-3</v>
      </c>
      <c r="M46" s="1">
        <v>0.01</v>
      </c>
      <c r="N46" s="1">
        <v>5.0000000000000001E-3</v>
      </c>
      <c r="O46" s="1">
        <v>3.0000000000000001E-3</v>
      </c>
      <c r="P46" s="1">
        <v>6.0000000000000001E-3</v>
      </c>
      <c r="Q46" s="1">
        <v>0.01</v>
      </c>
    </row>
    <row r="47" spans="1:20" x14ac:dyDescent="0.25">
      <c r="A47" t="s">
        <v>26</v>
      </c>
      <c r="B47" s="2">
        <v>14872</v>
      </c>
      <c r="C47" s="2">
        <v>14983</v>
      </c>
      <c r="D47" s="2">
        <v>14996</v>
      </c>
      <c r="E47" s="2">
        <v>14988</v>
      </c>
      <c r="F47" s="2">
        <v>14937</v>
      </c>
      <c r="G47" s="2">
        <v>14927</v>
      </c>
      <c r="H47" s="2">
        <v>14897</v>
      </c>
      <c r="I47" s="2">
        <v>14937</v>
      </c>
      <c r="J47" s="2">
        <v>14908</v>
      </c>
      <c r="K47" s="2">
        <v>14941</v>
      </c>
      <c r="L47" s="2">
        <v>14958</v>
      </c>
      <c r="M47" s="2">
        <v>15003</v>
      </c>
      <c r="N47" s="2">
        <v>14960</v>
      </c>
      <c r="O47" s="2">
        <v>14876</v>
      </c>
      <c r="P47" s="2">
        <v>14812</v>
      </c>
      <c r="Q47" s="2">
        <v>14829</v>
      </c>
      <c r="S47" s="9">
        <v>1E-3</v>
      </c>
      <c r="T47" s="9">
        <v>0</v>
      </c>
    </row>
    <row r="48" spans="1:20" x14ac:dyDescent="0.25">
      <c r="C48" s="1">
        <v>7.0000000000000001E-3</v>
      </c>
      <c r="D48" s="1">
        <v>1E-3</v>
      </c>
      <c r="E48" s="1">
        <v>-1E-3</v>
      </c>
      <c r="F48" s="1">
        <v>-3.0000000000000001E-3</v>
      </c>
      <c r="G48" s="1">
        <v>-1E-3</v>
      </c>
      <c r="H48" s="1">
        <v>-2E-3</v>
      </c>
      <c r="I48" s="1">
        <v>3.0000000000000001E-3</v>
      </c>
      <c r="J48" s="1">
        <v>-2E-3</v>
      </c>
      <c r="K48" s="1">
        <v>2E-3</v>
      </c>
      <c r="L48" s="1">
        <v>1E-3</v>
      </c>
      <c r="M48" s="1">
        <v>3.0000000000000001E-3</v>
      </c>
      <c r="N48" s="1">
        <v>-3.0000000000000001E-3</v>
      </c>
      <c r="O48" s="1">
        <v>-6.0000000000000001E-3</v>
      </c>
      <c r="P48" s="1">
        <v>-4.0000000000000001E-3</v>
      </c>
      <c r="Q48" s="1">
        <v>1E-3</v>
      </c>
    </row>
    <row r="49" spans="1:20" x14ac:dyDescent="0.25">
      <c r="A49" t="s">
        <v>27</v>
      </c>
      <c r="B49" s="2">
        <v>10889</v>
      </c>
      <c r="C49" s="2">
        <v>10930</v>
      </c>
      <c r="D49" s="2">
        <v>10946</v>
      </c>
      <c r="E49" s="2">
        <v>10991</v>
      </c>
      <c r="F49" s="2">
        <v>10994</v>
      </c>
      <c r="G49" s="2">
        <v>11019</v>
      </c>
      <c r="H49" s="2">
        <v>11038</v>
      </c>
      <c r="I49" s="2">
        <v>11093</v>
      </c>
      <c r="J49" s="2">
        <v>11088</v>
      </c>
      <c r="K49" s="2">
        <v>11121</v>
      </c>
      <c r="L49" s="2">
        <v>11152</v>
      </c>
      <c r="M49" s="2">
        <v>11222</v>
      </c>
      <c r="N49" s="2">
        <v>11230</v>
      </c>
      <c r="O49" s="2">
        <v>11255</v>
      </c>
      <c r="P49" s="2">
        <v>11298</v>
      </c>
      <c r="Q49" s="2">
        <v>11371</v>
      </c>
      <c r="S49" s="9">
        <v>2E-3</v>
      </c>
      <c r="T49" s="9">
        <v>3.0000000000000001E-3</v>
      </c>
    </row>
    <row r="50" spans="1:20" x14ac:dyDescent="0.25">
      <c r="C50" s="1">
        <v>4.0000000000000001E-3</v>
      </c>
      <c r="D50" s="1">
        <v>1E-3</v>
      </c>
      <c r="E50" s="1">
        <v>4.0000000000000001E-3</v>
      </c>
      <c r="F50" s="1">
        <v>0</v>
      </c>
      <c r="G50" s="1">
        <v>2E-3</v>
      </c>
      <c r="H50" s="1">
        <v>2E-3</v>
      </c>
      <c r="I50" s="1">
        <v>5.0000000000000001E-3</v>
      </c>
      <c r="J50" s="1">
        <v>0</v>
      </c>
      <c r="K50" s="1">
        <v>3.0000000000000001E-3</v>
      </c>
      <c r="L50" s="1">
        <v>3.0000000000000001E-3</v>
      </c>
      <c r="M50" s="1">
        <v>6.0000000000000001E-3</v>
      </c>
      <c r="N50" s="1">
        <v>1E-3</v>
      </c>
      <c r="O50" s="1">
        <v>2E-3</v>
      </c>
      <c r="P50" s="1">
        <v>4.0000000000000001E-3</v>
      </c>
      <c r="Q50" s="1">
        <v>6.0000000000000001E-3</v>
      </c>
    </row>
    <row r="51" spans="1:20" x14ac:dyDescent="0.25">
      <c r="A51" s="5" t="s">
        <v>29</v>
      </c>
      <c r="B51" s="6">
        <v>431199</v>
      </c>
      <c r="C51" s="6">
        <v>434946</v>
      </c>
      <c r="D51" s="6">
        <v>436404</v>
      </c>
      <c r="E51" s="6">
        <v>436462</v>
      </c>
      <c r="F51" s="6">
        <v>435605</v>
      </c>
      <c r="G51" s="6">
        <v>436870</v>
      </c>
      <c r="H51" s="6">
        <v>438241</v>
      </c>
      <c r="I51" s="6">
        <v>441362</v>
      </c>
      <c r="J51" s="6">
        <v>442130</v>
      </c>
      <c r="K51" s="6">
        <v>444522</v>
      </c>
      <c r="L51" s="6">
        <v>446947</v>
      </c>
      <c r="M51" s="6">
        <v>450533</v>
      </c>
      <c r="N51" s="6">
        <v>452125</v>
      </c>
      <c r="O51" s="6">
        <v>453013</v>
      </c>
      <c r="P51" s="6">
        <v>454967</v>
      </c>
      <c r="Q51" s="6">
        <v>458727</v>
      </c>
      <c r="R51" s="5"/>
      <c r="S51" s="10">
        <v>4.0000000000000001E-3</v>
      </c>
      <c r="T51" s="10">
        <v>4.0000000000000001E-3</v>
      </c>
    </row>
    <row r="52" spans="1:20" x14ac:dyDescent="0.25">
      <c r="C52" s="1">
        <v>8.9999999999999993E-3</v>
      </c>
      <c r="D52" s="1">
        <v>3.0000000000000001E-3</v>
      </c>
      <c r="E52" s="1">
        <v>0</v>
      </c>
      <c r="F52" s="1">
        <v>-2E-3</v>
      </c>
      <c r="G52" s="1">
        <v>3.0000000000000001E-3</v>
      </c>
      <c r="H52" s="1">
        <v>3.0000000000000001E-3</v>
      </c>
      <c r="I52" s="1">
        <v>7.0000000000000001E-3</v>
      </c>
      <c r="J52" s="1">
        <v>2E-3</v>
      </c>
      <c r="K52" s="1">
        <v>5.0000000000000001E-3</v>
      </c>
      <c r="L52" s="1">
        <v>5.0000000000000001E-3</v>
      </c>
      <c r="M52" s="1">
        <v>8.0000000000000002E-3</v>
      </c>
      <c r="N52" s="1">
        <v>4.0000000000000001E-3</v>
      </c>
      <c r="O52" s="1">
        <v>2E-3</v>
      </c>
      <c r="P52" s="1">
        <v>4.0000000000000001E-3</v>
      </c>
      <c r="Q52" s="1">
        <v>8.0000000000000002E-3</v>
      </c>
    </row>
    <row r="53" spans="1:20" x14ac:dyDescent="0.25">
      <c r="A53" t="s">
        <v>28</v>
      </c>
      <c r="B53" s="2">
        <v>99366</v>
      </c>
      <c r="C53" s="2">
        <v>100939</v>
      </c>
      <c r="D53" s="2">
        <v>101827</v>
      </c>
      <c r="E53" s="2">
        <v>101802</v>
      </c>
      <c r="F53" s="2">
        <v>101663</v>
      </c>
      <c r="G53" s="2">
        <v>101694</v>
      </c>
      <c r="H53" s="2">
        <v>101928</v>
      </c>
      <c r="I53" s="2">
        <v>102682</v>
      </c>
      <c r="J53" s="2">
        <v>102847</v>
      </c>
      <c r="K53" s="2">
        <v>103452</v>
      </c>
      <c r="L53" s="2">
        <v>104167</v>
      </c>
      <c r="M53" s="2">
        <v>105283</v>
      </c>
      <c r="N53" s="2">
        <v>105808</v>
      </c>
      <c r="O53" s="2">
        <v>106131</v>
      </c>
      <c r="P53" s="2">
        <v>106605</v>
      </c>
      <c r="Q53" s="2">
        <v>107380</v>
      </c>
      <c r="S53" s="9">
        <v>5.0000000000000001E-3</v>
      </c>
      <c r="T53" s="9">
        <v>5.0000000000000001E-3</v>
      </c>
    </row>
    <row r="54" spans="1:20" x14ac:dyDescent="0.25">
      <c r="C54" s="1">
        <v>1.6E-2</v>
      </c>
      <c r="D54" s="1">
        <v>8.9999999999999993E-3</v>
      </c>
      <c r="E54" s="1">
        <v>0</v>
      </c>
      <c r="F54" s="1">
        <v>-1E-3</v>
      </c>
      <c r="G54" s="1">
        <v>0</v>
      </c>
      <c r="H54" s="1">
        <v>2E-3</v>
      </c>
      <c r="I54" s="1">
        <v>7.0000000000000001E-3</v>
      </c>
      <c r="J54" s="1">
        <v>2E-3</v>
      </c>
      <c r="K54" s="1">
        <v>6.0000000000000001E-3</v>
      </c>
      <c r="L54" s="1">
        <v>7.0000000000000001E-3</v>
      </c>
      <c r="M54" s="1">
        <v>1.0999999999999999E-2</v>
      </c>
      <c r="N54" s="1">
        <v>5.0000000000000001E-3</v>
      </c>
      <c r="O54" s="1">
        <v>3.0000000000000001E-3</v>
      </c>
      <c r="P54" s="1">
        <v>4.0000000000000001E-3</v>
      </c>
      <c r="Q54" s="1">
        <v>7.0000000000000001E-3</v>
      </c>
    </row>
    <row r="55" spans="1:20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20" x14ac:dyDescent="0.25">
      <c r="A56" s="3" t="s">
        <v>31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8" t="s">
        <v>0</v>
      </c>
      <c r="T56" s="8" t="s">
        <v>17</v>
      </c>
    </row>
    <row r="57" spans="1:20" x14ac:dyDescent="0.25">
      <c r="A57" t="s">
        <v>30</v>
      </c>
      <c r="B57" s="2">
        <v>814838</v>
      </c>
      <c r="C57" s="2">
        <v>821638</v>
      </c>
      <c r="D57" s="2">
        <v>823890</v>
      </c>
      <c r="E57" s="2">
        <v>822831</v>
      </c>
      <c r="F57" s="2">
        <v>820415</v>
      </c>
      <c r="G57" s="2">
        <v>821341</v>
      </c>
      <c r="H57" s="2">
        <v>822626</v>
      </c>
      <c r="I57" s="2">
        <v>827522</v>
      </c>
      <c r="J57" s="2">
        <v>827944</v>
      </c>
      <c r="K57" s="2">
        <v>831502</v>
      </c>
      <c r="L57" s="2">
        <v>835137</v>
      </c>
      <c r="M57" s="2">
        <v>841099</v>
      </c>
      <c r="N57" s="2">
        <v>842931</v>
      </c>
      <c r="O57" s="2">
        <v>843429</v>
      </c>
      <c r="P57" s="2">
        <v>845602</v>
      </c>
      <c r="Q57" s="2">
        <v>851227</v>
      </c>
      <c r="S57" s="9">
        <v>2E-3</v>
      </c>
      <c r="T57" s="9">
        <v>3.0000000000000001E-3</v>
      </c>
    </row>
    <row r="58" spans="1:20" x14ac:dyDescent="0.25">
      <c r="C58" s="1">
        <v>8.0000000000000002E-3</v>
      </c>
      <c r="D58" s="1">
        <v>3.0000000000000001E-3</v>
      </c>
      <c r="E58" s="1">
        <v>-1E-3</v>
      </c>
      <c r="F58" s="1">
        <v>-3.0000000000000001E-3</v>
      </c>
      <c r="G58" s="1">
        <v>1E-3</v>
      </c>
      <c r="H58" s="1">
        <v>2E-3</v>
      </c>
      <c r="I58" s="1">
        <v>6.0000000000000001E-3</v>
      </c>
      <c r="J58" s="1">
        <v>1E-3</v>
      </c>
      <c r="K58" s="1">
        <v>4.0000000000000001E-3</v>
      </c>
      <c r="L58" s="1">
        <v>4.0000000000000001E-3</v>
      </c>
      <c r="M58" s="1">
        <v>7.0000000000000001E-3</v>
      </c>
      <c r="N58" s="1">
        <v>2E-3</v>
      </c>
      <c r="O58" s="1">
        <v>1E-3</v>
      </c>
      <c r="P58" s="1">
        <v>3.0000000000000001E-3</v>
      </c>
      <c r="Q58" s="1">
        <v>7.0000000000000001E-3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2CB4-9B0D-45B9-87FF-7ECB5A04629F}">
  <dimension ref="A1:T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0" sqref="N20"/>
    </sheetView>
  </sheetViews>
  <sheetFormatPr defaultRowHeight="15" x14ac:dyDescent="0.25"/>
  <cols>
    <col min="1" max="1" width="17.85546875" customWidth="1"/>
    <col min="2" max="2" width="9.42578125" bestFit="1" customWidth="1"/>
    <col min="3" max="7" width="7.5703125" bestFit="1" customWidth="1"/>
    <col min="18" max="18" width="7.5703125" customWidth="1"/>
    <col min="19" max="20" width="12" style="9" bestFit="1" customWidth="1"/>
  </cols>
  <sheetData>
    <row r="1" spans="1:20" ht="30" customHeight="1" x14ac:dyDescent="0.25"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S1" s="7" t="s">
        <v>15</v>
      </c>
      <c r="T1" s="7" t="s">
        <v>15</v>
      </c>
    </row>
    <row r="2" spans="1:20" x14ac:dyDescent="0.25">
      <c r="A2" s="3" t="s">
        <v>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8" t="s">
        <v>0</v>
      </c>
      <c r="T2" s="8" t="s">
        <v>17</v>
      </c>
    </row>
    <row r="3" spans="1:20" ht="12.75" customHeight="1" x14ac:dyDescent="0.25">
      <c r="A3" t="s">
        <v>1</v>
      </c>
      <c r="B3" s="2">
        <v>10399</v>
      </c>
      <c r="C3" s="2">
        <v>10407</v>
      </c>
      <c r="D3" s="2">
        <v>10441</v>
      </c>
      <c r="E3" s="2">
        <v>10441</v>
      </c>
      <c r="F3" s="2">
        <v>10387</v>
      </c>
      <c r="G3" s="2">
        <v>10328</v>
      </c>
      <c r="H3" s="2">
        <v>10315</v>
      </c>
      <c r="I3" s="2">
        <v>10309</v>
      </c>
      <c r="J3" s="2">
        <v>10340</v>
      </c>
      <c r="K3" s="2">
        <v>10303</v>
      </c>
      <c r="L3" s="2">
        <v>10282</v>
      </c>
      <c r="M3" s="2">
        <v>10260</v>
      </c>
      <c r="N3" s="2">
        <v>10267</v>
      </c>
      <c r="O3" s="2">
        <v>10224</v>
      </c>
      <c r="P3" s="2">
        <v>10175</v>
      </c>
      <c r="Q3" s="2">
        <v>10145</v>
      </c>
      <c r="S3" s="9">
        <v>-1E-3</v>
      </c>
      <c r="T3" s="9">
        <v>-2E-3</v>
      </c>
    </row>
    <row r="4" spans="1:20" x14ac:dyDescent="0.25">
      <c r="C4" s="1">
        <v>1E-3</v>
      </c>
      <c r="D4" s="1">
        <v>3.0000000000000001E-3</v>
      </c>
      <c r="E4" s="1">
        <v>0</v>
      </c>
      <c r="F4" s="1">
        <v>-5.0000000000000001E-3</v>
      </c>
      <c r="G4" s="1">
        <v>-6.0000000000000001E-3</v>
      </c>
      <c r="H4" s="1">
        <v>-1E-3</v>
      </c>
      <c r="I4" s="1">
        <v>-1E-3</v>
      </c>
      <c r="J4" s="1">
        <v>3.0000000000000001E-3</v>
      </c>
      <c r="K4" s="1">
        <v>-4.0000000000000001E-3</v>
      </c>
      <c r="L4" s="1">
        <v>-2E-3</v>
      </c>
      <c r="M4" s="1">
        <v>-2E-3</v>
      </c>
      <c r="N4" s="1">
        <v>1E-3</v>
      </c>
      <c r="O4" s="1">
        <v>-4.0000000000000001E-3</v>
      </c>
      <c r="P4" s="1">
        <v>-5.0000000000000001E-3</v>
      </c>
      <c r="Q4" s="1">
        <v>-3.0000000000000001E-3</v>
      </c>
    </row>
    <row r="5" spans="1:20" x14ac:dyDescent="0.25">
      <c r="A5" t="s">
        <v>2</v>
      </c>
      <c r="B5" s="2">
        <v>34075</v>
      </c>
      <c r="C5" s="2">
        <v>34236</v>
      </c>
      <c r="D5" s="2">
        <v>34461</v>
      </c>
      <c r="E5" s="2">
        <v>34568</v>
      </c>
      <c r="F5" s="2">
        <v>34640</v>
      </c>
      <c r="G5" s="2">
        <v>34644</v>
      </c>
      <c r="H5" s="2">
        <v>34789</v>
      </c>
      <c r="I5" s="2">
        <v>34934</v>
      </c>
      <c r="J5" s="2">
        <v>35200</v>
      </c>
      <c r="K5" s="2">
        <v>35259</v>
      </c>
      <c r="L5" s="2">
        <v>35402</v>
      </c>
      <c r="M5" s="2">
        <v>35552</v>
      </c>
      <c r="N5" s="2">
        <v>35826</v>
      </c>
      <c r="O5" s="2">
        <v>35908</v>
      </c>
      <c r="P5" s="2">
        <v>36003</v>
      </c>
      <c r="Q5" s="2">
        <v>36131</v>
      </c>
      <c r="S5" s="9">
        <v>4.0000000000000001E-3</v>
      </c>
      <c r="T5" s="9">
        <v>4.0000000000000001E-3</v>
      </c>
    </row>
    <row r="6" spans="1:20" x14ac:dyDescent="0.25">
      <c r="C6" s="1">
        <v>5.0000000000000001E-3</v>
      </c>
      <c r="D6" s="1">
        <v>7.0000000000000001E-3</v>
      </c>
      <c r="E6" s="1">
        <v>3.0000000000000001E-3</v>
      </c>
      <c r="F6" s="1">
        <v>2E-3</v>
      </c>
      <c r="G6" s="1">
        <v>0</v>
      </c>
      <c r="H6" s="1">
        <v>4.0000000000000001E-3</v>
      </c>
      <c r="I6" s="1">
        <v>4.0000000000000001E-3</v>
      </c>
      <c r="J6" s="1">
        <v>8.0000000000000002E-3</v>
      </c>
      <c r="K6" s="1">
        <v>2E-3</v>
      </c>
      <c r="L6" s="1">
        <v>4.0000000000000001E-3</v>
      </c>
      <c r="M6" s="1">
        <v>4.0000000000000001E-3</v>
      </c>
      <c r="N6" s="1">
        <v>8.0000000000000002E-3</v>
      </c>
      <c r="O6" s="1">
        <v>2E-3</v>
      </c>
      <c r="P6" s="1">
        <v>3.0000000000000001E-3</v>
      </c>
      <c r="Q6" s="1">
        <v>4.0000000000000001E-3</v>
      </c>
    </row>
    <row r="7" spans="1:20" x14ac:dyDescent="0.25">
      <c r="A7" t="s">
        <v>3</v>
      </c>
      <c r="B7" s="2">
        <v>19108</v>
      </c>
      <c r="C7" s="2">
        <v>19277</v>
      </c>
      <c r="D7" s="2">
        <v>19439</v>
      </c>
      <c r="E7" s="2">
        <v>19519</v>
      </c>
      <c r="F7" s="2">
        <v>19561</v>
      </c>
      <c r="G7" s="2">
        <v>19551</v>
      </c>
      <c r="H7" s="2">
        <v>19608</v>
      </c>
      <c r="I7" s="2">
        <v>19671</v>
      </c>
      <c r="J7" s="2">
        <v>19816</v>
      </c>
      <c r="K7" s="2">
        <v>19846</v>
      </c>
      <c r="L7" s="2">
        <v>19918</v>
      </c>
      <c r="M7" s="2">
        <v>20002</v>
      </c>
      <c r="N7" s="2">
        <v>20155</v>
      </c>
      <c r="O7" s="2">
        <v>20185</v>
      </c>
      <c r="P7" s="2">
        <v>20205</v>
      </c>
      <c r="Q7" s="2">
        <v>20219</v>
      </c>
      <c r="S7" s="9">
        <v>4.0000000000000001E-3</v>
      </c>
      <c r="T7" s="9">
        <v>4.0000000000000001E-3</v>
      </c>
    </row>
    <row r="8" spans="1:20" x14ac:dyDescent="0.25">
      <c r="C8" s="1">
        <v>8.9999999999999993E-3</v>
      </c>
      <c r="D8" s="1">
        <v>8.0000000000000002E-3</v>
      </c>
      <c r="E8" s="1">
        <v>4.0000000000000001E-3</v>
      </c>
      <c r="F8" s="1">
        <v>2E-3</v>
      </c>
      <c r="G8" s="1">
        <v>-1E-3</v>
      </c>
      <c r="H8" s="1">
        <v>3.0000000000000001E-3</v>
      </c>
      <c r="I8" s="1">
        <v>3.0000000000000001E-3</v>
      </c>
      <c r="J8" s="1">
        <v>7.0000000000000001E-3</v>
      </c>
      <c r="K8" s="1">
        <v>2E-3</v>
      </c>
      <c r="L8" s="1">
        <v>4.0000000000000001E-3</v>
      </c>
      <c r="M8" s="1">
        <v>4.0000000000000001E-3</v>
      </c>
      <c r="N8" s="1">
        <v>8.0000000000000002E-3</v>
      </c>
      <c r="O8" s="1">
        <v>1E-3</v>
      </c>
      <c r="P8" s="1">
        <v>1E-3</v>
      </c>
      <c r="Q8" s="1">
        <v>1E-3</v>
      </c>
    </row>
    <row r="9" spans="1:20" x14ac:dyDescent="0.25">
      <c r="A9" t="s">
        <v>4</v>
      </c>
      <c r="B9" s="2">
        <v>22880</v>
      </c>
      <c r="C9" s="2">
        <v>23151</v>
      </c>
      <c r="D9" s="2">
        <v>23437</v>
      </c>
      <c r="E9" s="2">
        <v>23531</v>
      </c>
      <c r="F9" s="2">
        <v>23383</v>
      </c>
      <c r="G9" s="2">
        <v>23260</v>
      </c>
      <c r="H9" s="2">
        <v>23288</v>
      </c>
      <c r="I9" s="2">
        <v>23337</v>
      </c>
      <c r="J9" s="2">
        <v>23471</v>
      </c>
      <c r="K9" s="2">
        <v>23453</v>
      </c>
      <c r="L9" s="2">
        <v>23491</v>
      </c>
      <c r="M9" s="2">
        <v>23558</v>
      </c>
      <c r="N9" s="2">
        <v>23700</v>
      </c>
      <c r="O9" s="2">
        <v>23736</v>
      </c>
      <c r="P9" s="2">
        <v>23733</v>
      </c>
      <c r="Q9" s="2">
        <v>23800</v>
      </c>
      <c r="S9" s="9">
        <v>3.0000000000000001E-3</v>
      </c>
      <c r="T9" s="9">
        <v>3.0000000000000001E-3</v>
      </c>
    </row>
    <row r="10" spans="1:20" x14ac:dyDescent="0.25">
      <c r="C10" s="1">
        <v>1.2E-2</v>
      </c>
      <c r="D10" s="1">
        <v>1.2E-2</v>
      </c>
      <c r="E10" s="1">
        <v>4.0000000000000001E-3</v>
      </c>
      <c r="F10" s="1">
        <v>-6.0000000000000001E-3</v>
      </c>
      <c r="G10" s="1">
        <v>-5.0000000000000001E-3</v>
      </c>
      <c r="H10" s="1">
        <v>1E-3</v>
      </c>
      <c r="I10" s="1">
        <v>2E-3</v>
      </c>
      <c r="J10" s="1">
        <v>6.0000000000000001E-3</v>
      </c>
      <c r="K10" s="1">
        <v>-1E-3</v>
      </c>
      <c r="L10" s="1">
        <v>2E-3</v>
      </c>
      <c r="M10" s="1">
        <v>3.0000000000000001E-3</v>
      </c>
      <c r="N10" s="1">
        <v>6.0000000000000001E-3</v>
      </c>
      <c r="O10" s="1">
        <v>2E-3</v>
      </c>
      <c r="P10" s="1">
        <v>0</v>
      </c>
      <c r="Q10" s="1">
        <v>3.0000000000000001E-3</v>
      </c>
    </row>
    <row r="11" spans="1:20" x14ac:dyDescent="0.25">
      <c r="A11" t="s">
        <v>5</v>
      </c>
      <c r="B11" s="2">
        <v>16014</v>
      </c>
      <c r="C11" s="2">
        <v>16245</v>
      </c>
      <c r="D11" s="2">
        <v>16483</v>
      </c>
      <c r="E11" s="2">
        <v>16607</v>
      </c>
      <c r="F11" s="2">
        <v>16610</v>
      </c>
      <c r="G11" s="2">
        <v>16617</v>
      </c>
      <c r="H11" s="2">
        <v>16729</v>
      </c>
      <c r="I11" s="2">
        <v>16842</v>
      </c>
      <c r="J11" s="2">
        <v>17028</v>
      </c>
      <c r="K11" s="2">
        <v>17113</v>
      </c>
      <c r="L11" s="2">
        <v>17259</v>
      </c>
      <c r="M11" s="2">
        <v>17428</v>
      </c>
      <c r="N11" s="2">
        <v>17643</v>
      </c>
      <c r="O11" s="2">
        <v>17794</v>
      </c>
      <c r="P11" s="2">
        <v>17916</v>
      </c>
      <c r="Q11" s="2">
        <v>18089</v>
      </c>
      <c r="S11" s="9">
        <v>8.0000000000000002E-3</v>
      </c>
      <c r="T11" s="9">
        <v>8.0000000000000002E-3</v>
      </c>
    </row>
    <row r="12" spans="1:20" x14ac:dyDescent="0.25">
      <c r="C12" s="1">
        <v>1.4E-2</v>
      </c>
      <c r="D12" s="1">
        <v>1.4999999999999999E-2</v>
      </c>
      <c r="E12" s="1">
        <v>8.0000000000000002E-3</v>
      </c>
      <c r="F12" s="1">
        <v>0</v>
      </c>
      <c r="G12" s="1">
        <v>0</v>
      </c>
      <c r="H12" s="1">
        <v>7.0000000000000001E-3</v>
      </c>
      <c r="I12" s="1">
        <v>7.0000000000000001E-3</v>
      </c>
      <c r="J12" s="1">
        <v>1.0999999999999999E-2</v>
      </c>
      <c r="K12" s="1">
        <v>5.0000000000000001E-3</v>
      </c>
      <c r="L12" s="1">
        <v>8.9999999999999993E-3</v>
      </c>
      <c r="M12" s="1">
        <v>0.01</v>
      </c>
      <c r="N12" s="1">
        <v>1.2E-2</v>
      </c>
      <c r="O12" s="1">
        <v>8.9999999999999993E-3</v>
      </c>
      <c r="P12" s="1">
        <v>7.0000000000000001E-3</v>
      </c>
      <c r="Q12" s="1">
        <v>0.01</v>
      </c>
    </row>
    <row r="13" spans="1:20" x14ac:dyDescent="0.25">
      <c r="A13" t="s">
        <v>6</v>
      </c>
      <c r="B13" s="2">
        <v>41882</v>
      </c>
      <c r="C13" s="2">
        <v>42434</v>
      </c>
      <c r="D13" s="2">
        <v>42989</v>
      </c>
      <c r="E13" s="2">
        <v>43274</v>
      </c>
      <c r="F13" s="2">
        <v>43236</v>
      </c>
      <c r="G13" s="2">
        <v>43211</v>
      </c>
      <c r="H13" s="2">
        <v>43435</v>
      </c>
      <c r="I13" s="2">
        <v>43692</v>
      </c>
      <c r="J13" s="2">
        <v>44121</v>
      </c>
      <c r="K13" s="2">
        <v>44290</v>
      </c>
      <c r="L13" s="2">
        <v>44585</v>
      </c>
      <c r="M13" s="2">
        <v>44946</v>
      </c>
      <c r="N13" s="2">
        <v>45444</v>
      </c>
      <c r="O13" s="2">
        <v>45765</v>
      </c>
      <c r="P13" s="2">
        <v>46049</v>
      </c>
      <c r="Q13" s="2">
        <v>46426</v>
      </c>
      <c r="S13" s="9">
        <v>6.0000000000000001E-3</v>
      </c>
      <c r="T13" s="9">
        <v>7.0000000000000001E-3</v>
      </c>
    </row>
    <row r="14" spans="1:20" x14ac:dyDescent="0.25">
      <c r="C14" s="1">
        <v>1.2999999999999999E-2</v>
      </c>
      <c r="D14" s="1">
        <v>1.2999999999999999E-2</v>
      </c>
      <c r="E14" s="1">
        <v>7.0000000000000001E-3</v>
      </c>
      <c r="F14" s="1">
        <v>-1E-3</v>
      </c>
      <c r="G14" s="1">
        <v>-1E-3</v>
      </c>
      <c r="H14" s="1">
        <v>5.0000000000000001E-3</v>
      </c>
      <c r="I14" s="1">
        <v>6.0000000000000001E-3</v>
      </c>
      <c r="J14" s="1">
        <v>0.01</v>
      </c>
      <c r="K14" s="1">
        <v>4.0000000000000001E-3</v>
      </c>
      <c r="L14" s="1">
        <v>7.0000000000000001E-3</v>
      </c>
      <c r="M14" s="1">
        <v>8.0000000000000002E-3</v>
      </c>
      <c r="N14" s="1">
        <v>1.0999999999999999E-2</v>
      </c>
      <c r="O14" s="1">
        <v>7.0000000000000001E-3</v>
      </c>
      <c r="P14" s="1">
        <v>6.0000000000000001E-3</v>
      </c>
      <c r="Q14" s="1">
        <v>8.0000000000000002E-3</v>
      </c>
    </row>
    <row r="15" spans="1:20" x14ac:dyDescent="0.25">
      <c r="A15" t="s">
        <v>7</v>
      </c>
      <c r="B15" s="2">
        <v>18062</v>
      </c>
      <c r="C15" s="2">
        <v>18049</v>
      </c>
      <c r="D15" s="2">
        <v>18082</v>
      </c>
      <c r="E15" s="2">
        <v>18065</v>
      </c>
      <c r="F15" s="2">
        <v>18129</v>
      </c>
      <c r="G15" s="2">
        <v>18079</v>
      </c>
      <c r="H15" s="2">
        <v>18086</v>
      </c>
      <c r="I15" s="2">
        <v>18071</v>
      </c>
      <c r="J15" s="2">
        <v>18118</v>
      </c>
      <c r="K15" s="2">
        <v>18089</v>
      </c>
      <c r="L15" s="2">
        <v>18116</v>
      </c>
      <c r="M15" s="2">
        <v>18135</v>
      </c>
      <c r="N15" s="2">
        <v>18184</v>
      </c>
      <c r="O15" s="2">
        <v>18157</v>
      </c>
      <c r="P15" s="2">
        <v>18142</v>
      </c>
      <c r="Q15" s="2">
        <v>18183</v>
      </c>
      <c r="S15" s="9">
        <v>0</v>
      </c>
      <c r="T15" s="9">
        <v>0</v>
      </c>
    </row>
    <row r="16" spans="1:20" x14ac:dyDescent="0.25">
      <c r="C16" s="1">
        <v>-1E-3</v>
      </c>
      <c r="D16" s="1">
        <v>2E-3</v>
      </c>
      <c r="E16" s="1">
        <v>-1E-3</v>
      </c>
      <c r="F16" s="1">
        <v>4.0000000000000001E-3</v>
      </c>
      <c r="G16" s="1">
        <v>-3.0000000000000001E-3</v>
      </c>
      <c r="H16" s="1">
        <v>0</v>
      </c>
      <c r="I16" s="1">
        <v>-1E-3</v>
      </c>
      <c r="J16" s="1">
        <v>3.0000000000000001E-3</v>
      </c>
      <c r="K16" s="1">
        <v>-2E-3</v>
      </c>
      <c r="L16" s="1">
        <v>1E-3</v>
      </c>
      <c r="M16" s="1">
        <v>1E-3</v>
      </c>
      <c r="N16" s="1">
        <v>3.0000000000000001E-3</v>
      </c>
      <c r="O16" s="1">
        <v>-1E-3</v>
      </c>
      <c r="P16" s="1">
        <v>-1E-3</v>
      </c>
      <c r="Q16" s="1">
        <v>2E-3</v>
      </c>
    </row>
    <row r="17" spans="1:20" x14ac:dyDescent="0.25">
      <c r="A17" t="s">
        <v>8</v>
      </c>
      <c r="B17" s="2">
        <v>32057</v>
      </c>
      <c r="C17" s="2">
        <v>32242</v>
      </c>
      <c r="D17" s="2">
        <v>32501</v>
      </c>
      <c r="E17" s="2">
        <v>32644</v>
      </c>
      <c r="F17" s="2">
        <v>32759</v>
      </c>
      <c r="G17" s="2">
        <v>32751</v>
      </c>
      <c r="H17" s="2">
        <v>32879</v>
      </c>
      <c r="I17" s="2">
        <v>33016</v>
      </c>
      <c r="J17" s="2">
        <v>33282</v>
      </c>
      <c r="K17" s="2">
        <v>33357</v>
      </c>
      <c r="L17" s="2">
        <v>33520</v>
      </c>
      <c r="M17" s="2">
        <v>33690</v>
      </c>
      <c r="N17" s="2">
        <v>33955</v>
      </c>
      <c r="O17" s="2">
        <v>34053</v>
      </c>
      <c r="P17" s="2">
        <v>34172</v>
      </c>
      <c r="Q17" s="2">
        <v>34306</v>
      </c>
      <c r="S17" s="9">
        <v>4.0000000000000001E-3</v>
      </c>
      <c r="T17" s="9">
        <v>5.0000000000000001E-3</v>
      </c>
    </row>
    <row r="18" spans="1:20" x14ac:dyDescent="0.25">
      <c r="C18" s="1">
        <v>6.0000000000000001E-3</v>
      </c>
      <c r="D18" s="1">
        <v>8.0000000000000002E-3</v>
      </c>
      <c r="E18" s="1">
        <v>4.0000000000000001E-3</v>
      </c>
      <c r="F18" s="1">
        <v>4.0000000000000001E-3</v>
      </c>
      <c r="G18" s="1">
        <v>0</v>
      </c>
      <c r="H18" s="1">
        <v>4.0000000000000001E-3</v>
      </c>
      <c r="I18" s="1">
        <v>4.0000000000000001E-3</v>
      </c>
      <c r="J18" s="1">
        <v>8.0000000000000002E-3</v>
      </c>
      <c r="K18" s="1">
        <v>2E-3</v>
      </c>
      <c r="L18" s="1">
        <v>5.0000000000000001E-3</v>
      </c>
      <c r="M18" s="1">
        <v>5.0000000000000001E-3</v>
      </c>
      <c r="N18" s="1">
        <v>8.0000000000000002E-3</v>
      </c>
      <c r="O18" s="1">
        <v>3.0000000000000001E-3</v>
      </c>
      <c r="P18" s="1">
        <v>3.0000000000000001E-3</v>
      </c>
      <c r="Q18" s="1">
        <v>4.0000000000000001E-3</v>
      </c>
    </row>
    <row r="19" spans="1:20" x14ac:dyDescent="0.25">
      <c r="A19" t="s">
        <v>9</v>
      </c>
      <c r="B19" s="2">
        <v>41380</v>
      </c>
      <c r="C19" s="2">
        <v>41835</v>
      </c>
      <c r="D19" s="2">
        <v>42339</v>
      </c>
      <c r="E19" s="2">
        <v>42563</v>
      </c>
      <c r="F19" s="2">
        <v>42583</v>
      </c>
      <c r="G19" s="2">
        <v>42526</v>
      </c>
      <c r="H19" s="2">
        <v>42710</v>
      </c>
      <c r="I19" s="2">
        <v>42905</v>
      </c>
      <c r="J19" s="2">
        <v>43282</v>
      </c>
      <c r="K19" s="2">
        <v>43400</v>
      </c>
      <c r="L19" s="2">
        <v>43680</v>
      </c>
      <c r="M19" s="2">
        <v>43996</v>
      </c>
      <c r="N19" s="2">
        <v>44439</v>
      </c>
      <c r="O19" s="2">
        <v>44705</v>
      </c>
      <c r="P19" s="2">
        <v>44911</v>
      </c>
      <c r="Q19" s="2">
        <v>45230</v>
      </c>
      <c r="S19" s="9">
        <v>5.0000000000000001E-3</v>
      </c>
      <c r="T19" s="9">
        <v>6.0000000000000001E-3</v>
      </c>
    </row>
    <row r="20" spans="1:20" x14ac:dyDescent="0.25">
      <c r="C20" s="1">
        <v>1.0999999999999999E-2</v>
      </c>
      <c r="D20" s="1">
        <v>1.2E-2</v>
      </c>
      <c r="E20" s="1">
        <v>5.0000000000000001E-3</v>
      </c>
      <c r="F20" s="1">
        <v>0</v>
      </c>
      <c r="G20" s="1">
        <v>-1E-3</v>
      </c>
      <c r="H20" s="1">
        <v>4.0000000000000001E-3</v>
      </c>
      <c r="I20" s="1">
        <v>5.0000000000000001E-3</v>
      </c>
      <c r="J20" s="1">
        <v>8.9999999999999993E-3</v>
      </c>
      <c r="K20" s="1">
        <v>3.0000000000000001E-3</v>
      </c>
      <c r="L20" s="1">
        <v>6.0000000000000001E-3</v>
      </c>
      <c r="M20" s="1">
        <v>7.0000000000000001E-3</v>
      </c>
      <c r="N20" s="1">
        <v>0.01</v>
      </c>
      <c r="O20" s="1">
        <v>6.0000000000000001E-3</v>
      </c>
      <c r="P20" s="1">
        <v>5.0000000000000001E-3</v>
      </c>
      <c r="Q20" s="1">
        <v>7.0000000000000001E-3</v>
      </c>
    </row>
    <row r="21" spans="1:20" x14ac:dyDescent="0.25">
      <c r="A21" t="s">
        <v>10</v>
      </c>
      <c r="B21" s="2">
        <v>45085</v>
      </c>
      <c r="C21" s="2">
        <v>45430</v>
      </c>
      <c r="D21" s="2">
        <v>45811</v>
      </c>
      <c r="E21" s="2">
        <v>45934</v>
      </c>
      <c r="F21" s="2">
        <v>45880</v>
      </c>
      <c r="G21" s="2">
        <v>45678</v>
      </c>
      <c r="H21" s="2">
        <v>45734</v>
      </c>
      <c r="I21" s="2">
        <v>45772</v>
      </c>
      <c r="J21" s="2">
        <v>45953</v>
      </c>
      <c r="K21" s="2">
        <v>45922</v>
      </c>
      <c r="L21" s="2">
        <v>45997</v>
      </c>
      <c r="M21" s="2">
        <v>46072</v>
      </c>
      <c r="N21" s="2">
        <v>46278</v>
      </c>
      <c r="O21" s="2">
        <v>46255</v>
      </c>
      <c r="P21" s="2">
        <v>46209</v>
      </c>
      <c r="Q21" s="2">
        <v>46314</v>
      </c>
      <c r="S21" s="9">
        <v>2E-3</v>
      </c>
      <c r="T21" s="9">
        <v>2E-3</v>
      </c>
    </row>
    <row r="22" spans="1:20" x14ac:dyDescent="0.25">
      <c r="C22" s="1">
        <v>8.0000000000000002E-3</v>
      </c>
      <c r="D22" s="1">
        <v>8.0000000000000002E-3</v>
      </c>
      <c r="E22" s="1">
        <v>3.0000000000000001E-3</v>
      </c>
      <c r="F22" s="1">
        <v>-1E-3</v>
      </c>
      <c r="G22" s="1">
        <v>-4.0000000000000001E-3</v>
      </c>
      <c r="H22" s="1">
        <v>1E-3</v>
      </c>
      <c r="I22" s="1">
        <v>1E-3</v>
      </c>
      <c r="J22" s="1">
        <v>4.0000000000000001E-3</v>
      </c>
      <c r="K22" s="1">
        <v>-1E-3</v>
      </c>
      <c r="L22" s="1">
        <v>2E-3</v>
      </c>
      <c r="M22" s="1">
        <v>2E-3</v>
      </c>
      <c r="N22" s="1">
        <v>4.0000000000000001E-3</v>
      </c>
      <c r="O22" s="1">
        <v>0</v>
      </c>
      <c r="P22" s="1">
        <v>-1E-3</v>
      </c>
      <c r="Q22" s="1">
        <v>2E-3</v>
      </c>
    </row>
    <row r="23" spans="1:20" x14ac:dyDescent="0.25">
      <c r="A23" t="s">
        <v>11</v>
      </c>
      <c r="B23" s="2">
        <v>1535</v>
      </c>
      <c r="C23" s="2">
        <v>1537</v>
      </c>
      <c r="D23" s="2">
        <v>1542</v>
      </c>
      <c r="E23" s="2">
        <v>1541</v>
      </c>
      <c r="F23" s="2">
        <v>1546</v>
      </c>
      <c r="G23" s="2">
        <v>1539</v>
      </c>
      <c r="H23" s="2">
        <v>1538</v>
      </c>
      <c r="I23" s="2">
        <v>1537</v>
      </c>
      <c r="J23" s="2">
        <v>1541</v>
      </c>
      <c r="K23" s="2">
        <v>1539</v>
      </c>
      <c r="L23" s="2">
        <v>1536</v>
      </c>
      <c r="M23" s="2">
        <v>1534</v>
      </c>
      <c r="N23" s="2">
        <v>1536</v>
      </c>
      <c r="O23" s="2">
        <v>1529</v>
      </c>
      <c r="P23" s="2">
        <v>1525</v>
      </c>
      <c r="Q23" s="2">
        <v>1525</v>
      </c>
      <c r="S23" s="9">
        <v>0</v>
      </c>
      <c r="T23" s="9">
        <v>0</v>
      </c>
    </row>
    <row r="24" spans="1:20" x14ac:dyDescent="0.25">
      <c r="C24" s="1">
        <v>1E-3</v>
      </c>
      <c r="D24" s="1">
        <v>3.0000000000000001E-3</v>
      </c>
      <c r="E24" s="1">
        <v>-1E-3</v>
      </c>
      <c r="F24" s="1">
        <v>3.0000000000000001E-3</v>
      </c>
      <c r="G24" s="1">
        <v>-5.0000000000000001E-3</v>
      </c>
      <c r="H24" s="1">
        <v>-1E-3</v>
      </c>
      <c r="I24" s="1">
        <v>-1E-3</v>
      </c>
      <c r="J24" s="1">
        <v>3.0000000000000001E-3</v>
      </c>
      <c r="K24" s="1">
        <v>-1E-3</v>
      </c>
      <c r="L24" s="1">
        <v>-2E-3</v>
      </c>
      <c r="M24" s="1">
        <v>-1E-3</v>
      </c>
      <c r="N24" s="1">
        <v>1E-3</v>
      </c>
      <c r="O24" s="1">
        <v>-5.0000000000000001E-3</v>
      </c>
      <c r="P24" s="1">
        <v>-3.0000000000000001E-3</v>
      </c>
      <c r="Q24" s="1">
        <v>0</v>
      </c>
    </row>
    <row r="25" spans="1:20" x14ac:dyDescent="0.25">
      <c r="A25" t="s">
        <v>12</v>
      </c>
      <c r="B25" s="2">
        <v>1036</v>
      </c>
      <c r="C25" s="2">
        <v>1046</v>
      </c>
      <c r="D25" s="2">
        <v>1056</v>
      </c>
      <c r="E25" s="2">
        <v>1058</v>
      </c>
      <c r="F25" s="2">
        <v>1048</v>
      </c>
      <c r="G25" s="2">
        <v>1042</v>
      </c>
      <c r="H25" s="2">
        <v>1042</v>
      </c>
      <c r="I25" s="2">
        <v>1042</v>
      </c>
      <c r="J25" s="2">
        <v>1045</v>
      </c>
      <c r="K25" s="2">
        <v>1041</v>
      </c>
      <c r="L25" s="2">
        <v>1044</v>
      </c>
      <c r="M25" s="2">
        <v>1045</v>
      </c>
      <c r="N25" s="2">
        <v>1052</v>
      </c>
      <c r="O25" s="2">
        <v>1054</v>
      </c>
      <c r="P25" s="2">
        <v>1055</v>
      </c>
      <c r="Q25" s="2">
        <v>1056</v>
      </c>
      <c r="S25" s="9">
        <v>1E-3</v>
      </c>
      <c r="T25" s="9">
        <v>1E-3</v>
      </c>
    </row>
    <row r="26" spans="1:20" x14ac:dyDescent="0.25">
      <c r="C26" s="1">
        <v>0.01</v>
      </c>
      <c r="D26" s="1">
        <v>0.01</v>
      </c>
      <c r="E26" s="1">
        <v>2E-3</v>
      </c>
      <c r="F26" s="1">
        <v>-8.9999999999999993E-3</v>
      </c>
      <c r="G26" s="1">
        <v>-6.0000000000000001E-3</v>
      </c>
      <c r="H26" s="1">
        <v>0</v>
      </c>
      <c r="I26" s="1">
        <v>0</v>
      </c>
      <c r="J26" s="1">
        <v>3.0000000000000001E-3</v>
      </c>
      <c r="K26" s="1">
        <v>-4.0000000000000001E-3</v>
      </c>
      <c r="L26" s="1">
        <v>3.0000000000000001E-3</v>
      </c>
      <c r="M26" s="1">
        <v>1E-3</v>
      </c>
      <c r="N26" s="1">
        <v>7.0000000000000001E-3</v>
      </c>
      <c r="O26" s="1">
        <v>2E-3</v>
      </c>
      <c r="P26" s="1">
        <v>1E-3</v>
      </c>
      <c r="Q26" s="1">
        <v>1E-3</v>
      </c>
    </row>
    <row r="27" spans="1:20" x14ac:dyDescent="0.25">
      <c r="A27" s="5" t="s">
        <v>16</v>
      </c>
      <c r="B27" s="6">
        <v>283513</v>
      </c>
      <c r="C27" s="6">
        <v>285889</v>
      </c>
      <c r="D27" s="6">
        <v>288581</v>
      </c>
      <c r="E27" s="6">
        <v>289745</v>
      </c>
      <c r="F27" s="6">
        <v>289762</v>
      </c>
      <c r="G27" s="6">
        <v>289226</v>
      </c>
      <c r="H27" s="6">
        <v>290153</v>
      </c>
      <c r="I27" s="6">
        <v>291128</v>
      </c>
      <c r="J27" s="6">
        <v>293197</v>
      </c>
      <c r="K27" s="6">
        <v>293612</v>
      </c>
      <c r="L27" s="6">
        <v>294830</v>
      </c>
      <c r="M27" s="6">
        <v>296218</v>
      </c>
      <c r="N27" s="6">
        <v>298479</v>
      </c>
      <c r="O27" s="6">
        <v>299365</v>
      </c>
      <c r="P27" s="6">
        <v>300095</v>
      </c>
      <c r="Q27" s="6">
        <v>301424</v>
      </c>
      <c r="R27" s="5"/>
      <c r="S27" s="10">
        <v>4.0000000000000001E-3</v>
      </c>
      <c r="T27" s="10">
        <v>4.0000000000000001E-3</v>
      </c>
    </row>
    <row r="28" spans="1:20" x14ac:dyDescent="0.25">
      <c r="C28" s="1">
        <v>8.0000000000000002E-3</v>
      </c>
      <c r="D28" s="1">
        <v>8.9999999999999993E-3</v>
      </c>
      <c r="E28" s="1">
        <v>4.0000000000000001E-3</v>
      </c>
      <c r="F28" s="1">
        <v>0</v>
      </c>
      <c r="G28" s="1">
        <v>-2E-3</v>
      </c>
      <c r="H28" s="1">
        <v>3.0000000000000001E-3</v>
      </c>
      <c r="I28" s="1">
        <v>3.0000000000000001E-3</v>
      </c>
      <c r="J28" s="1">
        <v>7.0000000000000001E-3</v>
      </c>
      <c r="K28" s="1">
        <v>1E-3</v>
      </c>
      <c r="L28" s="1">
        <v>4.0000000000000001E-3</v>
      </c>
      <c r="M28" s="1">
        <v>5.0000000000000001E-3</v>
      </c>
      <c r="N28" s="1">
        <v>8.0000000000000002E-3</v>
      </c>
      <c r="O28" s="1">
        <v>3.0000000000000001E-3</v>
      </c>
      <c r="P28" s="1">
        <v>2E-3</v>
      </c>
      <c r="Q28" s="1">
        <v>4.0000000000000001E-3</v>
      </c>
    </row>
    <row r="29" spans="1:20" x14ac:dyDescent="0.25">
      <c r="A29" t="s">
        <v>13</v>
      </c>
      <c r="B29" s="2">
        <v>56956</v>
      </c>
      <c r="C29" s="2">
        <v>57445</v>
      </c>
      <c r="D29" s="2">
        <v>58002</v>
      </c>
      <c r="E29" s="2">
        <v>58203</v>
      </c>
      <c r="F29" s="2">
        <v>58122</v>
      </c>
      <c r="G29" s="2">
        <v>57956</v>
      </c>
      <c r="H29" s="2">
        <v>58103</v>
      </c>
      <c r="I29" s="2">
        <v>58250</v>
      </c>
      <c r="J29" s="2">
        <v>58617</v>
      </c>
      <c r="K29" s="2">
        <v>58655</v>
      </c>
      <c r="L29" s="2">
        <v>58866</v>
      </c>
      <c r="M29" s="2">
        <v>59121</v>
      </c>
      <c r="N29" s="2">
        <v>59527</v>
      </c>
      <c r="O29" s="2">
        <v>59687</v>
      </c>
      <c r="P29" s="2">
        <v>59791</v>
      </c>
      <c r="Q29" s="2">
        <v>60072</v>
      </c>
      <c r="S29" s="9">
        <v>3.0000000000000001E-3</v>
      </c>
      <c r="T29" s="9">
        <v>4.0000000000000001E-3</v>
      </c>
    </row>
    <row r="30" spans="1:20" x14ac:dyDescent="0.25">
      <c r="C30" s="1">
        <v>8.9999999999999993E-3</v>
      </c>
      <c r="D30" s="1">
        <v>0.01</v>
      </c>
      <c r="E30" s="1">
        <v>3.0000000000000001E-3</v>
      </c>
      <c r="F30" s="1">
        <v>-1E-3</v>
      </c>
      <c r="G30" s="1">
        <v>-3.0000000000000001E-3</v>
      </c>
      <c r="H30" s="1">
        <v>3.0000000000000001E-3</v>
      </c>
      <c r="I30" s="1">
        <v>3.0000000000000001E-3</v>
      </c>
      <c r="J30" s="1">
        <v>6.0000000000000001E-3</v>
      </c>
      <c r="K30" s="1">
        <v>1E-3</v>
      </c>
      <c r="L30" s="1">
        <v>4.0000000000000001E-3</v>
      </c>
      <c r="M30" s="1">
        <v>4.0000000000000001E-3</v>
      </c>
      <c r="N30" s="1">
        <v>7.0000000000000001E-3</v>
      </c>
      <c r="O30" s="1">
        <v>3.0000000000000001E-3</v>
      </c>
      <c r="P30" s="1">
        <v>2E-3</v>
      </c>
      <c r="Q30" s="1">
        <v>5.0000000000000001E-3</v>
      </c>
    </row>
    <row r="31" spans="1:20" x14ac:dyDescent="0.25">
      <c r="A31" t="s">
        <v>14</v>
      </c>
      <c r="B31" s="2">
        <v>42416</v>
      </c>
      <c r="C31" s="2">
        <v>42881</v>
      </c>
      <c r="D31" s="2">
        <v>43395</v>
      </c>
      <c r="E31" s="2">
        <v>43621</v>
      </c>
      <c r="F31" s="2">
        <v>43631</v>
      </c>
      <c r="G31" s="2">
        <v>43568</v>
      </c>
      <c r="H31" s="2">
        <v>43752</v>
      </c>
      <c r="I31" s="2">
        <v>43947</v>
      </c>
      <c r="J31" s="2">
        <v>44327</v>
      </c>
      <c r="K31" s="2">
        <v>44441</v>
      </c>
      <c r="L31" s="2">
        <v>44724</v>
      </c>
      <c r="M31" s="2">
        <v>45041</v>
      </c>
      <c r="N31" s="2">
        <v>45491</v>
      </c>
      <c r="O31" s="2">
        <v>45759</v>
      </c>
      <c r="P31" s="2">
        <v>45966</v>
      </c>
      <c r="Q31" s="2">
        <v>46286</v>
      </c>
      <c r="S31" s="9">
        <v>5.0000000000000001E-3</v>
      </c>
      <c r="T31" s="9">
        <v>6.0000000000000001E-3</v>
      </c>
    </row>
    <row r="32" spans="1:20" x14ac:dyDescent="0.25">
      <c r="C32" s="1">
        <v>1.0999999999999999E-2</v>
      </c>
      <c r="D32" s="1">
        <v>1.2E-2</v>
      </c>
      <c r="E32" s="1">
        <v>5.0000000000000001E-3</v>
      </c>
      <c r="F32" s="1">
        <v>0</v>
      </c>
      <c r="G32" s="1">
        <v>-1E-3</v>
      </c>
      <c r="H32" s="1">
        <v>4.0000000000000001E-3</v>
      </c>
      <c r="I32" s="1">
        <v>4.0000000000000001E-3</v>
      </c>
      <c r="J32" s="1">
        <v>8.9999999999999993E-3</v>
      </c>
      <c r="K32" s="1">
        <v>3.0000000000000001E-3</v>
      </c>
      <c r="L32" s="1">
        <v>6.0000000000000001E-3</v>
      </c>
      <c r="M32" s="1">
        <v>7.0000000000000001E-3</v>
      </c>
      <c r="N32" s="1">
        <v>0.01</v>
      </c>
      <c r="O32" s="1">
        <v>6.0000000000000001E-3</v>
      </c>
      <c r="P32" s="1">
        <v>5.0000000000000001E-3</v>
      </c>
      <c r="Q32" s="1">
        <v>7.0000000000000001E-3</v>
      </c>
    </row>
    <row r="34" spans="1:20" x14ac:dyDescent="0.25">
      <c r="A34" s="3" t="s">
        <v>19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" t="s">
        <v>0</v>
      </c>
      <c r="T34" s="8" t="s">
        <v>17</v>
      </c>
    </row>
    <row r="35" spans="1:20" x14ac:dyDescent="0.25">
      <c r="A35" t="s">
        <v>20</v>
      </c>
      <c r="B35" s="2">
        <v>135818</v>
      </c>
      <c r="C35" s="2">
        <v>137602</v>
      </c>
      <c r="D35" s="2">
        <v>139637</v>
      </c>
      <c r="E35" s="2">
        <v>140845</v>
      </c>
      <c r="F35" s="2">
        <v>141547</v>
      </c>
      <c r="G35" s="2">
        <v>142048</v>
      </c>
      <c r="H35" s="2">
        <v>143277</v>
      </c>
      <c r="I35" s="2">
        <v>144480</v>
      </c>
      <c r="J35" s="2">
        <v>146270</v>
      </c>
      <c r="K35" s="2">
        <v>147150</v>
      </c>
      <c r="L35" s="2">
        <v>140646</v>
      </c>
      <c r="M35" s="2">
        <v>149863</v>
      </c>
      <c r="N35" s="2">
        <v>151812</v>
      </c>
      <c r="O35" s="2">
        <v>153102</v>
      </c>
      <c r="P35" s="2">
        <v>154347</v>
      </c>
      <c r="Q35" s="2">
        <v>155849</v>
      </c>
      <c r="S35" s="9">
        <v>8.9999999999999993E-3</v>
      </c>
      <c r="T35" s="9">
        <v>8.9999999999999993E-3</v>
      </c>
    </row>
    <row r="36" spans="1:20" x14ac:dyDescent="0.25">
      <c r="C36" s="1">
        <v>1.2999999999999999E-2</v>
      </c>
      <c r="D36" s="1">
        <v>1.4999999999999999E-2</v>
      </c>
      <c r="E36" s="1">
        <v>8.9999999999999993E-3</v>
      </c>
      <c r="F36" s="1">
        <v>5.0000000000000001E-3</v>
      </c>
      <c r="G36" s="1">
        <v>4.0000000000000001E-3</v>
      </c>
      <c r="H36" s="1">
        <v>8.9999999999999993E-3</v>
      </c>
      <c r="I36" s="1">
        <v>8.0000000000000002E-3</v>
      </c>
      <c r="J36" s="1">
        <v>1.2E-2</v>
      </c>
      <c r="K36" s="1">
        <v>6.0000000000000001E-3</v>
      </c>
      <c r="L36" s="1">
        <v>7.0000000000000001E-3</v>
      </c>
      <c r="M36" s="1">
        <v>8.9999999999999993E-3</v>
      </c>
      <c r="N36" s="1">
        <v>1.2999999999999999E-2</v>
      </c>
      <c r="O36" s="1">
        <v>8.0000000000000002E-3</v>
      </c>
      <c r="P36" s="1">
        <v>8.0000000000000002E-3</v>
      </c>
      <c r="Q36" s="1">
        <v>0.01</v>
      </c>
    </row>
    <row r="37" spans="1:20" x14ac:dyDescent="0.25">
      <c r="A37" t="s">
        <v>21</v>
      </c>
      <c r="B37" s="2">
        <v>50320</v>
      </c>
      <c r="C37" s="2">
        <v>51404</v>
      </c>
      <c r="D37" s="2">
        <v>52246</v>
      </c>
      <c r="E37" s="2">
        <v>52779</v>
      </c>
      <c r="F37" s="2">
        <v>53017</v>
      </c>
      <c r="G37" s="2">
        <v>53149</v>
      </c>
      <c r="H37" s="2">
        <v>53545</v>
      </c>
      <c r="I37" s="2">
        <v>53984</v>
      </c>
      <c r="J37" s="2">
        <v>54574</v>
      </c>
      <c r="K37" s="2">
        <v>54864</v>
      </c>
      <c r="L37" s="2">
        <v>52313</v>
      </c>
      <c r="M37" s="2">
        <v>55721</v>
      </c>
      <c r="N37" s="2">
        <v>56356</v>
      </c>
      <c r="O37" s="2">
        <v>56715</v>
      </c>
      <c r="P37" s="2">
        <v>57104</v>
      </c>
      <c r="Q37" s="2">
        <v>57520</v>
      </c>
      <c r="S37" s="9">
        <v>8.9999999999999993E-3</v>
      </c>
      <c r="T37" s="9">
        <v>8.9999999999999993E-3</v>
      </c>
    </row>
    <row r="38" spans="1:20" x14ac:dyDescent="0.25">
      <c r="C38" s="1">
        <v>2.1999999999999999E-2</v>
      </c>
      <c r="D38" s="1">
        <v>1.6E-2</v>
      </c>
      <c r="E38" s="1">
        <v>0.01</v>
      </c>
      <c r="F38" s="1">
        <v>5.0000000000000001E-3</v>
      </c>
      <c r="G38" s="1">
        <v>2E-3</v>
      </c>
      <c r="H38" s="1">
        <v>7.0000000000000001E-3</v>
      </c>
      <c r="I38" s="1">
        <v>8.0000000000000002E-3</v>
      </c>
      <c r="J38" s="1">
        <v>1.0999999999999999E-2</v>
      </c>
      <c r="K38" s="1">
        <v>5.0000000000000001E-3</v>
      </c>
      <c r="L38" s="1">
        <v>4.0000000000000001E-3</v>
      </c>
      <c r="M38" s="1">
        <v>8.9999999999999993E-3</v>
      </c>
      <c r="N38" s="1">
        <v>1.0999999999999999E-2</v>
      </c>
      <c r="O38" s="1">
        <v>6.0000000000000001E-3</v>
      </c>
      <c r="P38" s="1">
        <v>7.0000000000000001E-3</v>
      </c>
      <c r="Q38" s="1">
        <v>7.0000000000000001E-3</v>
      </c>
    </row>
    <row r="39" spans="1:20" x14ac:dyDescent="0.25">
      <c r="A39" t="s">
        <v>22</v>
      </c>
      <c r="B39" s="2">
        <v>69542</v>
      </c>
      <c r="C39" s="2">
        <v>69950</v>
      </c>
      <c r="D39" s="2">
        <v>70515</v>
      </c>
      <c r="E39" s="2">
        <v>70781</v>
      </c>
      <c r="F39" s="2">
        <v>71065</v>
      </c>
      <c r="G39" s="2">
        <v>71088</v>
      </c>
      <c r="H39" s="2">
        <v>71430</v>
      </c>
      <c r="I39" s="2">
        <v>71701</v>
      </c>
      <c r="J39" s="2">
        <v>72189</v>
      </c>
      <c r="K39" s="2">
        <v>72398</v>
      </c>
      <c r="L39" s="2">
        <v>71342</v>
      </c>
      <c r="M39" s="2">
        <v>73214</v>
      </c>
      <c r="N39" s="2">
        <v>73788</v>
      </c>
      <c r="O39" s="2">
        <v>74076</v>
      </c>
      <c r="P39" s="2">
        <v>74332</v>
      </c>
      <c r="Q39" s="2">
        <v>74788</v>
      </c>
      <c r="S39" s="9">
        <v>5.0000000000000001E-3</v>
      </c>
      <c r="T39" s="9">
        <v>5.0000000000000001E-3</v>
      </c>
    </row>
    <row r="40" spans="1:20" x14ac:dyDescent="0.25">
      <c r="C40" s="1">
        <v>6.0000000000000001E-3</v>
      </c>
      <c r="D40" s="1">
        <v>8.0000000000000002E-3</v>
      </c>
      <c r="E40" s="1">
        <v>4.0000000000000001E-3</v>
      </c>
      <c r="F40" s="1">
        <v>4.0000000000000001E-3</v>
      </c>
      <c r="G40" s="1">
        <v>0</v>
      </c>
      <c r="H40" s="1">
        <v>5.0000000000000001E-3</v>
      </c>
      <c r="I40" s="1">
        <v>4.0000000000000001E-3</v>
      </c>
      <c r="J40" s="1">
        <v>7.0000000000000001E-3</v>
      </c>
      <c r="K40" s="1">
        <v>3.0000000000000001E-3</v>
      </c>
      <c r="L40" s="1">
        <v>4.0000000000000001E-3</v>
      </c>
      <c r="M40" s="1">
        <v>6.0000000000000001E-3</v>
      </c>
      <c r="N40" s="1">
        <v>8.0000000000000002E-3</v>
      </c>
      <c r="O40" s="1">
        <v>4.0000000000000001E-3</v>
      </c>
      <c r="P40" s="1">
        <v>3.0000000000000001E-3</v>
      </c>
      <c r="Q40" s="1">
        <v>6.0000000000000001E-3</v>
      </c>
    </row>
    <row r="41" spans="1:20" x14ac:dyDescent="0.25">
      <c r="A41" t="s">
        <v>23</v>
      </c>
      <c r="B41" s="2">
        <v>102549</v>
      </c>
      <c r="C41" s="2">
        <v>103923</v>
      </c>
      <c r="D41" s="2">
        <v>105470</v>
      </c>
      <c r="E41" s="2">
        <v>106426</v>
      </c>
      <c r="F41" s="2">
        <v>106868</v>
      </c>
      <c r="G41" s="2">
        <v>107220</v>
      </c>
      <c r="H41" s="2">
        <v>108178</v>
      </c>
      <c r="I41" s="2">
        <v>109139</v>
      </c>
      <c r="J41" s="2">
        <v>110522</v>
      </c>
      <c r="K41" s="2">
        <v>111347</v>
      </c>
      <c r="L41" s="2">
        <v>108563</v>
      </c>
      <c r="M41" s="2">
        <v>113669</v>
      </c>
      <c r="N41" s="2">
        <v>115173</v>
      </c>
      <c r="O41" s="2">
        <v>116264</v>
      </c>
      <c r="P41" s="2">
        <v>117188</v>
      </c>
      <c r="Q41" s="2">
        <v>118373</v>
      </c>
      <c r="S41" s="9">
        <v>8.9999999999999993E-3</v>
      </c>
      <c r="T41" s="9">
        <v>0.01</v>
      </c>
    </row>
    <row r="42" spans="1:20" x14ac:dyDescent="0.25">
      <c r="C42" s="1">
        <v>1.2999999999999999E-2</v>
      </c>
      <c r="D42" s="1">
        <v>1.4999999999999999E-2</v>
      </c>
      <c r="E42" s="1">
        <v>8.9999999999999993E-3</v>
      </c>
      <c r="F42" s="1">
        <v>4.0000000000000001E-3</v>
      </c>
      <c r="G42" s="1">
        <v>3.0000000000000001E-3</v>
      </c>
      <c r="H42" s="1">
        <v>8.9999999999999993E-3</v>
      </c>
      <c r="I42" s="1">
        <v>8.9999999999999993E-3</v>
      </c>
      <c r="J42" s="1">
        <v>1.2999999999999999E-2</v>
      </c>
      <c r="K42" s="1">
        <v>7.0000000000000001E-3</v>
      </c>
      <c r="L42" s="1">
        <v>6.0000000000000001E-3</v>
      </c>
      <c r="M42" s="1">
        <v>1.0999999999999999E-2</v>
      </c>
      <c r="N42" s="1">
        <v>1.2999999999999999E-2</v>
      </c>
      <c r="O42" s="1">
        <v>8.9999999999999993E-3</v>
      </c>
      <c r="P42" s="1">
        <v>8.0000000000000002E-3</v>
      </c>
      <c r="Q42" s="1">
        <v>0.01</v>
      </c>
    </row>
    <row r="43" spans="1:20" x14ac:dyDescent="0.25">
      <c r="A43" t="s">
        <v>24</v>
      </c>
      <c r="B43" s="2">
        <v>17923</v>
      </c>
      <c r="C43" s="2">
        <v>18195</v>
      </c>
      <c r="D43" s="2">
        <v>18511</v>
      </c>
      <c r="E43" s="2">
        <v>18681</v>
      </c>
      <c r="F43" s="2">
        <v>18673</v>
      </c>
      <c r="G43" s="2">
        <v>18704</v>
      </c>
      <c r="H43" s="2">
        <v>18851</v>
      </c>
      <c r="I43" s="2">
        <v>18996</v>
      </c>
      <c r="J43" s="2">
        <v>19213</v>
      </c>
      <c r="K43" s="2">
        <v>19330</v>
      </c>
      <c r="L43" s="2">
        <v>18547</v>
      </c>
      <c r="M43" s="2">
        <v>19678</v>
      </c>
      <c r="N43" s="2">
        <v>19922</v>
      </c>
      <c r="O43" s="2">
        <v>20090</v>
      </c>
      <c r="P43" s="2">
        <v>20216</v>
      </c>
      <c r="Q43" s="2">
        <v>20398</v>
      </c>
      <c r="S43" s="9">
        <v>8.0000000000000002E-3</v>
      </c>
      <c r="T43" s="9">
        <v>8.9999999999999993E-3</v>
      </c>
    </row>
    <row r="44" spans="1:20" x14ac:dyDescent="0.25">
      <c r="C44" s="1">
        <v>1.4999999999999999E-2</v>
      </c>
      <c r="D44" s="1">
        <v>1.7000000000000001E-2</v>
      </c>
      <c r="E44" s="1">
        <v>8.9999999999999993E-3</v>
      </c>
      <c r="F44" s="1">
        <v>0</v>
      </c>
      <c r="G44" s="1">
        <v>2E-3</v>
      </c>
      <c r="H44" s="1">
        <v>8.0000000000000002E-3</v>
      </c>
      <c r="I44" s="1">
        <v>8.0000000000000002E-3</v>
      </c>
      <c r="J44" s="1">
        <v>1.0999999999999999E-2</v>
      </c>
      <c r="K44" s="1">
        <v>6.0000000000000001E-3</v>
      </c>
      <c r="L44" s="1">
        <v>3.0000000000000001E-3</v>
      </c>
      <c r="M44" s="1">
        <v>8.9999999999999993E-3</v>
      </c>
      <c r="N44" s="1">
        <v>1.2E-2</v>
      </c>
      <c r="O44" s="1">
        <v>8.0000000000000002E-3</v>
      </c>
      <c r="P44" s="1">
        <v>6.0000000000000001E-3</v>
      </c>
      <c r="Q44" s="1">
        <v>8.9999999999999993E-3</v>
      </c>
    </row>
    <row r="45" spans="1:20" x14ac:dyDescent="0.25">
      <c r="A45" t="s">
        <v>25</v>
      </c>
      <c r="B45" s="2">
        <v>27894</v>
      </c>
      <c r="C45" s="2">
        <v>28224</v>
      </c>
      <c r="D45" s="2">
        <v>28616</v>
      </c>
      <c r="E45" s="2">
        <v>28859</v>
      </c>
      <c r="F45" s="2">
        <v>28993</v>
      </c>
      <c r="G45" s="2">
        <v>29080</v>
      </c>
      <c r="H45" s="2">
        <v>29321</v>
      </c>
      <c r="I45" s="2">
        <v>29555</v>
      </c>
      <c r="J45" s="2">
        <v>29891</v>
      </c>
      <c r="K45" s="2">
        <v>30067</v>
      </c>
      <c r="L45" s="2">
        <v>29426</v>
      </c>
      <c r="M45" s="2">
        <v>30610</v>
      </c>
      <c r="N45" s="2">
        <v>31001</v>
      </c>
      <c r="O45" s="2">
        <v>31261</v>
      </c>
      <c r="P45" s="2">
        <v>31497</v>
      </c>
      <c r="Q45" s="2">
        <v>31788</v>
      </c>
      <c r="S45" s="9">
        <v>8.0000000000000002E-3</v>
      </c>
      <c r="T45" s="9">
        <v>8.9999999999999993E-3</v>
      </c>
    </row>
    <row r="46" spans="1:20" x14ac:dyDescent="0.25">
      <c r="C46" s="1">
        <v>1.2E-2</v>
      </c>
      <c r="D46" s="1">
        <v>1.4E-2</v>
      </c>
      <c r="E46" s="1">
        <v>8.0000000000000002E-3</v>
      </c>
      <c r="F46" s="1">
        <v>5.0000000000000001E-3</v>
      </c>
      <c r="G46" s="1">
        <v>3.0000000000000001E-3</v>
      </c>
      <c r="H46" s="1">
        <v>8.0000000000000002E-3</v>
      </c>
      <c r="I46" s="1">
        <v>8.0000000000000002E-3</v>
      </c>
      <c r="J46" s="1">
        <v>1.0999999999999999E-2</v>
      </c>
      <c r="K46" s="1">
        <v>6.0000000000000001E-3</v>
      </c>
      <c r="L46" s="1">
        <v>7.0000000000000001E-3</v>
      </c>
      <c r="M46" s="1">
        <v>8.9999999999999993E-3</v>
      </c>
      <c r="N46" s="1">
        <v>1.2999999999999999E-2</v>
      </c>
      <c r="O46" s="1">
        <v>8.0000000000000002E-3</v>
      </c>
      <c r="P46" s="1">
        <v>8.0000000000000002E-3</v>
      </c>
      <c r="Q46" s="1">
        <v>8.9999999999999993E-3</v>
      </c>
    </row>
    <row r="47" spans="1:20" x14ac:dyDescent="0.25">
      <c r="A47" t="s">
        <v>26</v>
      </c>
      <c r="B47" s="2">
        <v>14790</v>
      </c>
      <c r="C47" s="2">
        <v>14899</v>
      </c>
      <c r="D47" s="2">
        <v>15024</v>
      </c>
      <c r="E47" s="2">
        <v>15075</v>
      </c>
      <c r="F47" s="2">
        <v>15092</v>
      </c>
      <c r="G47" s="2">
        <v>15064</v>
      </c>
      <c r="H47" s="2">
        <v>15107</v>
      </c>
      <c r="I47" s="2">
        <v>15150</v>
      </c>
      <c r="J47" s="2">
        <v>15241</v>
      </c>
      <c r="K47" s="2">
        <v>15264</v>
      </c>
      <c r="L47" s="2">
        <v>14958</v>
      </c>
      <c r="M47" s="2">
        <v>15426</v>
      </c>
      <c r="N47" s="2">
        <v>15552</v>
      </c>
      <c r="O47" s="2">
        <v>15602</v>
      </c>
      <c r="P47" s="2">
        <v>15650</v>
      </c>
      <c r="Q47" s="2">
        <v>15733</v>
      </c>
      <c r="S47" s="9">
        <v>4.0000000000000001E-3</v>
      </c>
      <c r="T47" s="9">
        <v>4.0000000000000001E-3</v>
      </c>
    </row>
    <row r="48" spans="1:20" x14ac:dyDescent="0.25">
      <c r="C48" s="1">
        <v>7.0000000000000001E-3</v>
      </c>
      <c r="D48" s="1">
        <v>8.0000000000000002E-3</v>
      </c>
      <c r="E48" s="1">
        <v>3.0000000000000001E-3</v>
      </c>
      <c r="F48" s="1">
        <v>1E-3</v>
      </c>
      <c r="G48" s="1">
        <v>-2E-3</v>
      </c>
      <c r="H48" s="1">
        <v>3.0000000000000001E-3</v>
      </c>
      <c r="I48" s="1">
        <v>3.0000000000000001E-3</v>
      </c>
      <c r="J48" s="1">
        <v>6.0000000000000001E-3</v>
      </c>
      <c r="K48" s="1">
        <v>2E-3</v>
      </c>
      <c r="L48" s="1">
        <v>1E-3</v>
      </c>
      <c r="M48" s="1">
        <v>5.0000000000000001E-3</v>
      </c>
      <c r="N48" s="1">
        <v>8.0000000000000002E-3</v>
      </c>
      <c r="O48" s="1">
        <v>3.0000000000000001E-3</v>
      </c>
      <c r="P48" s="1">
        <v>3.0000000000000001E-3</v>
      </c>
      <c r="Q48" s="1">
        <v>5.0000000000000001E-3</v>
      </c>
    </row>
    <row r="49" spans="1:20" x14ac:dyDescent="0.25">
      <c r="A49" t="s">
        <v>27</v>
      </c>
      <c r="B49" s="2">
        <v>10904</v>
      </c>
      <c r="C49" s="2">
        <v>10950</v>
      </c>
      <c r="D49" s="2">
        <v>11024</v>
      </c>
      <c r="E49" s="2">
        <v>11062</v>
      </c>
      <c r="F49" s="2">
        <v>11127</v>
      </c>
      <c r="G49" s="2">
        <v>11156</v>
      </c>
      <c r="H49" s="2">
        <v>11206</v>
      </c>
      <c r="I49" s="2">
        <v>11254</v>
      </c>
      <c r="J49" s="2">
        <v>11336</v>
      </c>
      <c r="K49" s="2">
        <v>11352</v>
      </c>
      <c r="L49" s="2">
        <v>11152</v>
      </c>
      <c r="M49" s="2">
        <v>11451</v>
      </c>
      <c r="N49" s="2">
        <v>11541</v>
      </c>
      <c r="O49" s="2">
        <v>11565</v>
      </c>
      <c r="P49" s="2">
        <v>11608</v>
      </c>
      <c r="Q49" s="2">
        <v>11666</v>
      </c>
      <c r="S49" s="9">
        <v>4.0000000000000001E-3</v>
      </c>
      <c r="T49" s="9">
        <v>5.0000000000000001E-3</v>
      </c>
    </row>
    <row r="50" spans="1:20" x14ac:dyDescent="0.25">
      <c r="C50" s="1">
        <v>4.0000000000000001E-3</v>
      </c>
      <c r="D50" s="1">
        <v>7.0000000000000001E-3</v>
      </c>
      <c r="E50" s="1">
        <v>3.0000000000000001E-3</v>
      </c>
      <c r="F50" s="1">
        <v>6.0000000000000001E-3</v>
      </c>
      <c r="G50" s="1">
        <v>3.0000000000000001E-3</v>
      </c>
      <c r="H50" s="1">
        <v>4.0000000000000001E-3</v>
      </c>
      <c r="I50" s="1">
        <v>4.0000000000000001E-3</v>
      </c>
      <c r="J50" s="1">
        <v>7.0000000000000001E-3</v>
      </c>
      <c r="K50" s="1">
        <v>1E-3</v>
      </c>
      <c r="L50" s="1">
        <v>3.0000000000000001E-3</v>
      </c>
      <c r="M50" s="1">
        <v>4.0000000000000001E-3</v>
      </c>
      <c r="N50" s="1">
        <v>8.0000000000000002E-3</v>
      </c>
      <c r="O50" s="1">
        <v>2E-3</v>
      </c>
      <c r="P50" s="1">
        <v>4.0000000000000001E-3</v>
      </c>
      <c r="Q50" s="1">
        <v>5.0000000000000001E-3</v>
      </c>
    </row>
    <row r="51" spans="1:20" x14ac:dyDescent="0.25">
      <c r="A51" s="5" t="s">
        <v>29</v>
      </c>
      <c r="B51" s="6">
        <v>429740</v>
      </c>
      <c r="C51" s="6">
        <v>435147</v>
      </c>
      <c r="D51" s="6">
        <v>441043</v>
      </c>
      <c r="E51" s="6">
        <v>444508</v>
      </c>
      <c r="F51" s="6">
        <v>446382</v>
      </c>
      <c r="G51" s="6">
        <v>447509</v>
      </c>
      <c r="H51" s="6">
        <v>450915</v>
      </c>
      <c r="I51" s="6">
        <v>454259</v>
      </c>
      <c r="J51" s="6">
        <v>459236</v>
      </c>
      <c r="K51" s="6">
        <v>461772</v>
      </c>
      <c r="L51" s="6">
        <v>446947</v>
      </c>
      <c r="M51" s="6">
        <v>469632</v>
      </c>
      <c r="N51" s="6">
        <v>475145</v>
      </c>
      <c r="O51" s="6">
        <v>478675</v>
      </c>
      <c r="P51" s="6">
        <v>481942</v>
      </c>
      <c r="Q51" s="6">
        <v>486115</v>
      </c>
      <c r="R51" s="5"/>
      <c r="S51" s="10">
        <v>8.0000000000000002E-3</v>
      </c>
      <c r="T51" s="10">
        <v>8.0000000000000002E-3</v>
      </c>
    </row>
    <row r="52" spans="1:20" x14ac:dyDescent="0.25">
      <c r="C52" s="1">
        <v>1.2999999999999999E-2</v>
      </c>
      <c r="D52" s="1">
        <v>1.4E-2</v>
      </c>
      <c r="E52" s="1">
        <v>8.0000000000000002E-3</v>
      </c>
      <c r="F52" s="1">
        <v>4.0000000000000001E-3</v>
      </c>
      <c r="G52" s="1">
        <v>3.0000000000000001E-3</v>
      </c>
      <c r="H52" s="1">
        <v>8.0000000000000002E-3</v>
      </c>
      <c r="I52" s="1">
        <v>7.0000000000000001E-3</v>
      </c>
      <c r="J52" s="1">
        <v>1.0999999999999999E-2</v>
      </c>
      <c r="K52" s="1">
        <v>6.0000000000000001E-3</v>
      </c>
      <c r="L52" s="1">
        <v>5.0000000000000001E-3</v>
      </c>
      <c r="M52" s="1">
        <v>8.9999999999999993E-3</v>
      </c>
      <c r="N52" s="1">
        <v>1.2E-2</v>
      </c>
      <c r="O52" s="1">
        <v>7.0000000000000001E-3</v>
      </c>
      <c r="P52" s="1">
        <v>7.0000000000000001E-3</v>
      </c>
      <c r="Q52" s="1">
        <v>8.9999999999999993E-3</v>
      </c>
    </row>
    <row r="53" spans="1:20" x14ac:dyDescent="0.25">
      <c r="A53" t="s">
        <v>28</v>
      </c>
      <c r="B53" s="2">
        <v>98082</v>
      </c>
      <c r="C53" s="2">
        <v>100776</v>
      </c>
      <c r="D53" s="2">
        <v>103471</v>
      </c>
      <c r="E53" s="2">
        <v>105239</v>
      </c>
      <c r="F53" s="2">
        <v>105845</v>
      </c>
      <c r="G53" s="2">
        <v>106527</v>
      </c>
      <c r="H53" s="2">
        <v>107641</v>
      </c>
      <c r="I53" s="2">
        <v>108827</v>
      </c>
      <c r="J53" s="2">
        <v>110405</v>
      </c>
      <c r="K53" s="2">
        <v>111352</v>
      </c>
      <c r="L53" s="2">
        <v>104167</v>
      </c>
      <c r="M53" s="2">
        <v>113755</v>
      </c>
      <c r="N53" s="2">
        <v>115405</v>
      </c>
      <c r="O53" s="2">
        <v>116556</v>
      </c>
      <c r="P53" s="2">
        <v>117562</v>
      </c>
      <c r="Q53" s="2">
        <v>118629</v>
      </c>
      <c r="S53" s="9">
        <v>1.4E-2</v>
      </c>
      <c r="T53" s="9">
        <v>1.2999999999999999E-2</v>
      </c>
    </row>
    <row r="54" spans="1:20" x14ac:dyDescent="0.25">
      <c r="C54" s="1">
        <v>2.7E-2</v>
      </c>
      <c r="D54" s="1">
        <v>2.7E-2</v>
      </c>
      <c r="E54" s="1">
        <v>1.7000000000000001E-2</v>
      </c>
      <c r="F54" s="1">
        <v>6.0000000000000001E-3</v>
      </c>
      <c r="G54" s="1">
        <v>6.0000000000000001E-3</v>
      </c>
      <c r="H54" s="1">
        <v>0.01</v>
      </c>
      <c r="I54" s="1">
        <v>1.0999999999999999E-2</v>
      </c>
      <c r="J54" s="1">
        <v>1.4999999999999999E-2</v>
      </c>
      <c r="K54" s="1">
        <v>8.9999999999999993E-3</v>
      </c>
      <c r="L54" s="1">
        <v>7.0000000000000001E-3</v>
      </c>
      <c r="M54" s="1">
        <v>1.0999999999999999E-2</v>
      </c>
      <c r="N54" s="1">
        <v>1.4999999999999999E-2</v>
      </c>
      <c r="O54" s="1">
        <v>0.01</v>
      </c>
      <c r="P54" s="1">
        <v>8.9999999999999993E-3</v>
      </c>
      <c r="Q54" s="1">
        <v>8.9999999999999993E-3</v>
      </c>
    </row>
    <row r="55" spans="1:20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20" x14ac:dyDescent="0.25">
      <c r="A56" s="3" t="s">
        <v>31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8" t="s">
        <v>0</v>
      </c>
      <c r="T56" s="8" t="s">
        <v>17</v>
      </c>
    </row>
    <row r="57" spans="1:20" x14ac:dyDescent="0.25">
      <c r="A57" t="s">
        <v>30</v>
      </c>
      <c r="B57" s="2">
        <v>811335</v>
      </c>
      <c r="C57" s="2">
        <v>821812</v>
      </c>
      <c r="D57" s="2">
        <v>833095</v>
      </c>
      <c r="E57" s="2">
        <v>839492</v>
      </c>
      <c r="F57" s="2">
        <v>841989</v>
      </c>
      <c r="G57" s="2">
        <v>843262</v>
      </c>
      <c r="H57" s="2">
        <v>848709</v>
      </c>
      <c r="I57" s="2">
        <v>854214</v>
      </c>
      <c r="J57" s="2">
        <v>862838</v>
      </c>
      <c r="K57" s="2">
        <v>866736</v>
      </c>
      <c r="L57" s="2">
        <v>835137</v>
      </c>
      <c r="M57" s="2">
        <v>879605</v>
      </c>
      <c r="N57" s="2">
        <v>889029</v>
      </c>
      <c r="O57" s="2">
        <v>894596</v>
      </c>
      <c r="P57" s="2">
        <v>899599</v>
      </c>
      <c r="Q57" s="2">
        <v>906168</v>
      </c>
      <c r="S57" s="9">
        <v>7.0000000000000001E-3</v>
      </c>
      <c r="T57" s="9">
        <v>7.0000000000000001E-3</v>
      </c>
    </row>
    <row r="58" spans="1:20" x14ac:dyDescent="0.25">
      <c r="C58" s="1">
        <v>1.2999999999999999E-2</v>
      </c>
      <c r="D58" s="1">
        <v>1.4E-2</v>
      </c>
      <c r="E58" s="1">
        <v>8.0000000000000002E-3</v>
      </c>
      <c r="F58" s="1">
        <v>3.0000000000000001E-3</v>
      </c>
      <c r="G58" s="1">
        <v>2E-3</v>
      </c>
      <c r="H58" s="1">
        <v>6.0000000000000001E-3</v>
      </c>
      <c r="I58" s="1">
        <v>6.0000000000000001E-3</v>
      </c>
      <c r="J58" s="1">
        <v>0.01</v>
      </c>
      <c r="K58" s="1">
        <v>5.0000000000000001E-3</v>
      </c>
      <c r="L58" s="1">
        <v>4.0000000000000001E-3</v>
      </c>
      <c r="M58" s="1">
        <v>8.0000000000000002E-3</v>
      </c>
      <c r="N58" s="1">
        <v>1.0999999999999999E-2</v>
      </c>
      <c r="O58" s="1">
        <v>6.0000000000000001E-3</v>
      </c>
      <c r="P58" s="1">
        <v>6.0000000000000001E-3</v>
      </c>
      <c r="Q58" s="1">
        <v>7.0000000000000001E-3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1839-7178-44C5-8116-05EB2FB8428F}">
  <dimension ref="A1:Y40"/>
  <sheetViews>
    <sheetView tabSelected="1" topLeftCell="C1" workbookViewId="0">
      <selection activeCell="L26" sqref="K22:L26"/>
    </sheetView>
  </sheetViews>
  <sheetFormatPr defaultRowHeight="15" x14ac:dyDescent="0.25"/>
  <cols>
    <col min="1" max="1" width="33.28515625" bestFit="1" customWidth="1"/>
    <col min="2" max="2" width="26.140625" bestFit="1" customWidth="1"/>
    <col min="3" max="5" width="17" customWidth="1"/>
    <col min="6" max="6" width="11.855468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0.140625" bestFit="1" customWidth="1"/>
    <col min="12" max="12" width="12.5703125" bestFit="1" customWidth="1"/>
    <col min="13" max="21" width="9.85546875" bestFit="1" customWidth="1"/>
  </cols>
  <sheetData>
    <row r="1" spans="1:25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 s="5">
        <v>2019</v>
      </c>
      <c r="K1" s="5">
        <v>2020</v>
      </c>
      <c r="L1" s="5">
        <v>2021</v>
      </c>
      <c r="M1" s="5">
        <v>2022</v>
      </c>
      <c r="N1" s="5">
        <v>2023</v>
      </c>
      <c r="O1" s="5">
        <v>2024</v>
      </c>
      <c r="P1" s="5">
        <v>2025</v>
      </c>
      <c r="Q1" s="5">
        <v>2026</v>
      </c>
      <c r="R1" s="5">
        <v>2027</v>
      </c>
      <c r="S1" s="5">
        <v>2028</v>
      </c>
      <c r="T1" s="5">
        <v>2029</v>
      </c>
      <c r="U1" s="5">
        <v>2030</v>
      </c>
      <c r="V1">
        <v>2031</v>
      </c>
      <c r="W1">
        <v>2032</v>
      </c>
      <c r="X1">
        <v>2033</v>
      </c>
      <c r="Y1">
        <v>2034</v>
      </c>
    </row>
    <row r="2" spans="1:25" x14ac:dyDescent="0.25">
      <c r="A2" t="s">
        <v>40</v>
      </c>
      <c r="B2" s="2">
        <v>795370</v>
      </c>
      <c r="C2" s="2">
        <v>821786</v>
      </c>
      <c r="D2" s="2">
        <v>831898</v>
      </c>
      <c r="E2" s="2">
        <v>851726</v>
      </c>
      <c r="F2" s="2">
        <v>870636</v>
      </c>
      <c r="G2" s="2">
        <v>888097</v>
      </c>
      <c r="H2" s="2">
        <v>895748</v>
      </c>
      <c r="I2" s="2">
        <v>905401</v>
      </c>
      <c r="J2" s="6">
        <v>914548</v>
      </c>
      <c r="K2" s="6">
        <v>928298</v>
      </c>
      <c r="L2" s="6">
        <v>936942</v>
      </c>
      <c r="M2" s="6">
        <v>947297</v>
      </c>
      <c r="N2" s="6">
        <v>956854</v>
      </c>
      <c r="O2" s="6">
        <v>968887</v>
      </c>
      <c r="P2" s="6">
        <v>976459</v>
      </c>
      <c r="Q2" s="6">
        <v>986525</v>
      </c>
      <c r="R2" s="6">
        <v>996311</v>
      </c>
      <c r="S2" s="5"/>
      <c r="T2" s="5"/>
      <c r="U2" s="5"/>
    </row>
    <row r="3" spans="1:25" x14ac:dyDescent="0.25">
      <c r="A3" t="s">
        <v>39</v>
      </c>
      <c r="C3" s="2">
        <v>791018</v>
      </c>
      <c r="D3" s="2">
        <v>816153</v>
      </c>
      <c r="E3" s="2">
        <v>833173</v>
      </c>
      <c r="F3" s="2">
        <v>852514</v>
      </c>
      <c r="G3" s="2">
        <v>871879</v>
      </c>
      <c r="H3" s="2">
        <v>881525</v>
      </c>
      <c r="I3" s="2">
        <v>890913</v>
      </c>
      <c r="J3" s="6">
        <v>899125</v>
      </c>
      <c r="K3" s="6">
        <v>911994</v>
      </c>
      <c r="L3" s="6">
        <v>920291</v>
      </c>
      <c r="M3" s="6">
        <v>930179</v>
      </c>
      <c r="N3" s="6">
        <v>939120</v>
      </c>
      <c r="O3" s="6">
        <v>950081</v>
      </c>
      <c r="P3" s="6">
        <v>956674</v>
      </c>
      <c r="Q3" s="6">
        <v>965844</v>
      </c>
      <c r="R3" s="6">
        <v>974880</v>
      </c>
      <c r="S3" s="6">
        <v>986877</v>
      </c>
      <c r="T3" s="5"/>
      <c r="U3" s="5"/>
    </row>
    <row r="4" spans="1:25" x14ac:dyDescent="0.25">
      <c r="A4" t="s">
        <v>38</v>
      </c>
      <c r="D4" s="2">
        <v>810861</v>
      </c>
      <c r="E4" s="2">
        <v>818627</v>
      </c>
      <c r="F4" s="2">
        <v>833268</v>
      </c>
      <c r="G4" s="2">
        <v>847022</v>
      </c>
      <c r="H4" s="2">
        <v>851481</v>
      </c>
      <c r="I4" s="2">
        <v>855921</v>
      </c>
      <c r="J4" s="6">
        <v>859676</v>
      </c>
      <c r="K4" s="6">
        <v>870305</v>
      </c>
      <c r="L4" s="6">
        <v>875578</v>
      </c>
      <c r="M4" s="6">
        <v>880692</v>
      </c>
      <c r="N4" s="6">
        <v>884858</v>
      </c>
      <c r="O4" s="6">
        <v>890441</v>
      </c>
      <c r="P4" s="6">
        <v>928033</v>
      </c>
      <c r="Q4" s="6">
        <v>934742</v>
      </c>
      <c r="R4" s="6">
        <v>941672</v>
      </c>
      <c r="S4" s="6">
        <v>951106</v>
      </c>
      <c r="T4" s="6">
        <v>955549</v>
      </c>
      <c r="U4" s="5"/>
    </row>
    <row r="5" spans="1:25" x14ac:dyDescent="0.25">
      <c r="A5" t="s">
        <v>37</v>
      </c>
      <c r="E5" s="2">
        <v>800195</v>
      </c>
      <c r="F5" s="2">
        <v>812290</v>
      </c>
      <c r="G5" s="2">
        <v>828506</v>
      </c>
      <c r="H5" s="2">
        <v>837059</v>
      </c>
      <c r="I5" s="2">
        <v>845957</v>
      </c>
      <c r="J5" s="6">
        <v>852395</v>
      </c>
      <c r="K5" s="6">
        <v>862785</v>
      </c>
      <c r="L5" s="6">
        <v>868762</v>
      </c>
      <c r="M5" s="6">
        <v>877524</v>
      </c>
      <c r="N5" s="6">
        <v>885490</v>
      </c>
      <c r="O5" s="6">
        <v>895321</v>
      </c>
      <c r="P5" s="6">
        <v>900461</v>
      </c>
      <c r="Q5" s="6">
        <v>908022</v>
      </c>
      <c r="R5" s="6">
        <v>915465</v>
      </c>
      <c r="S5" s="6">
        <v>925736</v>
      </c>
      <c r="T5" s="6">
        <v>931442</v>
      </c>
      <c r="U5" s="6">
        <v>938816</v>
      </c>
    </row>
    <row r="6" spans="1:25" x14ac:dyDescent="0.25">
      <c r="A6" t="s">
        <v>32</v>
      </c>
      <c r="G6" s="2">
        <f>'2016 Load Forecast'!B57</f>
        <v>811335</v>
      </c>
      <c r="H6" s="2">
        <f>'2016 Load Forecast'!C57</f>
        <v>821812</v>
      </c>
      <c r="I6" s="2">
        <f>'2016 Load Forecast'!D57</f>
        <v>833095</v>
      </c>
      <c r="J6" s="6">
        <f>'2016 Load Forecast'!E57</f>
        <v>839492</v>
      </c>
      <c r="K6" s="6">
        <f>'2016 Load Forecast'!F57</f>
        <v>841989</v>
      </c>
      <c r="L6" s="6">
        <f>'2016 Load Forecast'!G57</f>
        <v>843262</v>
      </c>
      <c r="M6" s="6">
        <f>'2016 Load Forecast'!H57</f>
        <v>848709</v>
      </c>
      <c r="N6" s="6">
        <f>'2016 Load Forecast'!I57</f>
        <v>854214</v>
      </c>
      <c r="O6" s="6">
        <f>'2016 Load Forecast'!J57</f>
        <v>862838</v>
      </c>
      <c r="P6" s="6">
        <f>'2016 Load Forecast'!K57</f>
        <v>866736</v>
      </c>
      <c r="Q6" s="6">
        <f>'2016 Load Forecast'!L57</f>
        <v>835137</v>
      </c>
      <c r="R6" s="6">
        <f>'2016 Load Forecast'!M57</f>
        <v>879605</v>
      </c>
      <c r="S6" s="6">
        <f>'2016 Load Forecast'!N57</f>
        <v>889029</v>
      </c>
      <c r="T6" s="6">
        <f>'2016 Load Forecast'!O57</f>
        <v>894596</v>
      </c>
      <c r="U6" s="6">
        <f>'2016 Load Forecast'!P57</f>
        <v>899599</v>
      </c>
      <c r="V6" s="2">
        <f>'2016 Load Forecast'!Q57</f>
        <v>906168</v>
      </c>
      <c r="W6" s="2"/>
    </row>
    <row r="7" spans="1:25" x14ac:dyDescent="0.25">
      <c r="A7" t="s">
        <v>33</v>
      </c>
      <c r="H7" s="2">
        <f>'2017 Load Forecast'!B57</f>
        <v>814838</v>
      </c>
      <c r="I7" s="2">
        <f>'2017 Load Forecast'!C57</f>
        <v>821638</v>
      </c>
      <c r="J7" s="6">
        <f>'2017 Load Forecast'!D57</f>
        <v>823890</v>
      </c>
      <c r="K7" s="6">
        <f>'2017 Load Forecast'!E57</f>
        <v>822831</v>
      </c>
      <c r="L7" s="6">
        <f>'2017 Load Forecast'!F57</f>
        <v>820415</v>
      </c>
      <c r="M7" s="6">
        <f>'2017 Load Forecast'!G57</f>
        <v>821341</v>
      </c>
      <c r="N7" s="6">
        <f>'2017 Load Forecast'!H57</f>
        <v>822626</v>
      </c>
      <c r="O7" s="6">
        <f>'2017 Load Forecast'!I57</f>
        <v>827522</v>
      </c>
      <c r="P7" s="6">
        <f>'2017 Load Forecast'!J57</f>
        <v>827944</v>
      </c>
      <c r="Q7" s="6">
        <f>'2017 Load Forecast'!K57</f>
        <v>831502</v>
      </c>
      <c r="R7" s="6">
        <f>'2017 Load Forecast'!L57</f>
        <v>835137</v>
      </c>
      <c r="S7" s="6">
        <f>'2017 Load Forecast'!M57</f>
        <v>841099</v>
      </c>
      <c r="T7" s="6">
        <f>'2017 Load Forecast'!N57</f>
        <v>842931</v>
      </c>
      <c r="U7" s="6">
        <f>'2017 Load Forecast'!O57</f>
        <v>843429</v>
      </c>
      <c r="V7" s="2">
        <f>'2017 Load Forecast'!P57</f>
        <v>845602</v>
      </c>
      <c r="W7" s="2">
        <f>'2017 Load Forecast'!Q57</f>
        <v>851227</v>
      </c>
    </row>
    <row r="8" spans="1:25" x14ac:dyDescent="0.25">
      <c r="A8" t="s">
        <v>34</v>
      </c>
      <c r="I8" s="2">
        <f>'2018 Load Forecast'!B57</f>
        <v>806725</v>
      </c>
      <c r="J8" s="6">
        <f>'2018 Load Forecast'!C57</f>
        <v>809000</v>
      </c>
      <c r="K8" s="6">
        <f>'2018 Load Forecast'!D57</f>
        <v>808638</v>
      </c>
      <c r="L8" s="6">
        <f>'2018 Load Forecast'!E57</f>
        <v>808882</v>
      </c>
      <c r="M8" s="6">
        <f>'2018 Load Forecast'!F57</f>
        <v>812908</v>
      </c>
      <c r="N8" s="6">
        <f>'2018 Load Forecast'!G57</f>
        <v>816817</v>
      </c>
      <c r="O8" s="6">
        <f>'2018 Load Forecast'!H57</f>
        <v>822364</v>
      </c>
      <c r="P8" s="6">
        <f>'2018 Load Forecast'!I57</f>
        <v>824140</v>
      </c>
      <c r="Q8" s="6">
        <f>'2018 Load Forecast'!J57</f>
        <v>828788</v>
      </c>
      <c r="R8" s="6">
        <f>'2018 Load Forecast'!K57</f>
        <v>833712</v>
      </c>
      <c r="S8" s="6">
        <f>'2018 Load Forecast'!L57</f>
        <v>841506</v>
      </c>
      <c r="T8" s="6">
        <f>'2018 Load Forecast'!M57</f>
        <v>845058</v>
      </c>
      <c r="U8" s="6">
        <f>'2018 Load Forecast'!N57</f>
        <v>848237</v>
      </c>
      <c r="V8" s="2">
        <f>'2018 Load Forecast'!O57</f>
        <v>853245</v>
      </c>
      <c r="W8" s="2">
        <f>'2018 Load Forecast'!P57</f>
        <v>861074</v>
      </c>
      <c r="X8" s="2">
        <f>'2018 Load Forecast'!Q57</f>
        <v>864236</v>
      </c>
    </row>
    <row r="9" spans="1:25" x14ac:dyDescent="0.25">
      <c r="A9" t="s">
        <v>35</v>
      </c>
      <c r="G9" s="2"/>
      <c r="H9" s="2"/>
      <c r="I9" s="2"/>
      <c r="J9" s="6">
        <f>'2019 Load Forecast'!B57</f>
        <v>801724</v>
      </c>
      <c r="K9" s="6">
        <f>'2019 Load Forecast'!C57</f>
        <v>802958</v>
      </c>
      <c r="L9" s="6">
        <f>'2019 Load Forecast'!D57</f>
        <v>804361</v>
      </c>
      <c r="M9" s="6">
        <f>'2019 Load Forecast'!E57</f>
        <v>809851</v>
      </c>
      <c r="N9" s="6">
        <f>'2019 Load Forecast'!F57</f>
        <v>813283</v>
      </c>
      <c r="O9" s="6">
        <f>'2019 Load Forecast'!G57</f>
        <v>818985</v>
      </c>
      <c r="P9" s="6">
        <f>'2019 Load Forecast'!H57</f>
        <v>820484</v>
      </c>
      <c r="Q9" s="6">
        <f>'2019 Load Forecast'!I57</f>
        <v>823826</v>
      </c>
      <c r="R9" s="6">
        <f>'2019 Load Forecast'!J57</f>
        <v>827338</v>
      </c>
      <c r="S9" s="6">
        <f>'2019 Load Forecast'!K57</f>
        <v>833850</v>
      </c>
      <c r="T9" s="6">
        <f>'2019 Load Forecast'!L57</f>
        <v>836489</v>
      </c>
      <c r="U9" s="6">
        <f>'2019 Load Forecast'!M57</f>
        <v>837863</v>
      </c>
      <c r="V9" s="2">
        <f>'2019 Load Forecast'!N57</f>
        <v>840832</v>
      </c>
      <c r="W9" s="2">
        <f>'2019 Load Forecast'!O57</f>
        <v>846579</v>
      </c>
      <c r="X9" s="2">
        <f>'2019 Load Forecast'!P57</f>
        <v>847956</v>
      </c>
      <c r="Y9" s="2">
        <f>'2019 Load Forecast'!Q57</f>
        <v>851403</v>
      </c>
    </row>
    <row r="10" spans="1:25" x14ac:dyDescent="0.25">
      <c r="A10" t="s">
        <v>41</v>
      </c>
      <c r="F10">
        <v>772554.62600000005</v>
      </c>
      <c r="G10" s="2">
        <v>809656.43299999996</v>
      </c>
      <c r="H10" s="2">
        <v>799648.16200000001</v>
      </c>
      <c r="I10" s="2">
        <v>806193.14599999995</v>
      </c>
      <c r="J10" s="6">
        <v>809150.87899999996</v>
      </c>
      <c r="K10" s="6">
        <v>807084.96100000001</v>
      </c>
      <c r="L10" s="6">
        <v>808979.46200000006</v>
      </c>
      <c r="M10" s="6">
        <v>810315.61300000001</v>
      </c>
      <c r="N10" s="6">
        <v>813358.429</v>
      </c>
      <c r="O10" s="6">
        <v>816000.39599999995</v>
      </c>
      <c r="P10" s="6">
        <v>816621.277</v>
      </c>
      <c r="Q10" s="6">
        <v>816294.73899999994</v>
      </c>
      <c r="R10" s="6">
        <v>817038.39199999999</v>
      </c>
      <c r="S10" s="6">
        <v>817617.00399999996</v>
      </c>
      <c r="T10" s="6">
        <v>818840.42299999995</v>
      </c>
      <c r="U10" s="6">
        <v>818580.2</v>
      </c>
      <c r="V10" s="2">
        <v>819.28262399999994</v>
      </c>
      <c r="W10" s="2">
        <v>820.85797099999991</v>
      </c>
      <c r="X10" s="2">
        <v>824.20352200000002</v>
      </c>
      <c r="Y10" s="2">
        <v>828.50592000000006</v>
      </c>
    </row>
    <row r="11" spans="1:25" x14ac:dyDescent="0.25"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5" x14ac:dyDescent="0.25">
      <c r="A12" t="s">
        <v>36</v>
      </c>
      <c r="B12" s="11">
        <v>739350.68236500002</v>
      </c>
      <c r="C12" s="11">
        <v>780851.033943997</v>
      </c>
      <c r="D12" s="11">
        <v>790654.98848200205</v>
      </c>
      <c r="E12" s="11">
        <v>796947.461249004</v>
      </c>
      <c r="F12" s="11">
        <v>792146.87462699704</v>
      </c>
      <c r="G12" s="11">
        <v>792313.87934999994</v>
      </c>
      <c r="H12" s="11">
        <v>773646.11770499998</v>
      </c>
      <c r="I12" s="11">
        <v>806629.41061999998</v>
      </c>
      <c r="J12" s="2"/>
      <c r="K12" s="2"/>
      <c r="L12" s="1"/>
      <c r="M12" s="2"/>
      <c r="N12" s="2"/>
      <c r="O12" s="2"/>
      <c r="P12" s="2"/>
      <c r="Q12" s="2"/>
      <c r="R12" s="1"/>
    </row>
    <row r="13" spans="1:25" x14ac:dyDescent="0.25">
      <c r="A13" t="s">
        <v>44</v>
      </c>
      <c r="B13" s="11">
        <f>B12</f>
        <v>739350.68236500002</v>
      </c>
      <c r="C13" s="11">
        <f t="shared" ref="C13:H13" si="0">C12</f>
        <v>780851.033943997</v>
      </c>
      <c r="D13" s="11">
        <f t="shared" si="0"/>
        <v>790654.98848200205</v>
      </c>
      <c r="E13" s="11">
        <f t="shared" si="0"/>
        <v>796947.461249004</v>
      </c>
      <c r="F13" s="11">
        <f t="shared" si="0"/>
        <v>792146.87462699704</v>
      </c>
      <c r="G13" s="11">
        <f t="shared" si="0"/>
        <v>792313.87934999994</v>
      </c>
      <c r="H13" s="11">
        <f t="shared" si="0"/>
        <v>773646.11770499998</v>
      </c>
      <c r="I13" s="11">
        <v>806629.41061999998</v>
      </c>
      <c r="J13" s="15">
        <f>(1+$C$16)*I13</f>
        <v>816989.34903228504</v>
      </c>
      <c r="K13" s="15">
        <f t="shared" ref="K13:T13" si="1">(1+$C$16)*J13</f>
        <v>827482.34523107437</v>
      </c>
      <c r="L13" s="15">
        <f t="shared" si="1"/>
        <v>838110.10814298945</v>
      </c>
      <c r="M13" s="15">
        <f t="shared" si="1"/>
        <v>848874.36864323716</v>
      </c>
      <c r="N13" s="15">
        <f t="shared" si="1"/>
        <v>859776.87983750633</v>
      </c>
      <c r="O13" s="15">
        <f t="shared" si="1"/>
        <v>870819.41734748485</v>
      </c>
      <c r="P13" s="15">
        <f t="shared" si="1"/>
        <v>882003.77960004343</v>
      </c>
      <c r="Q13" s="15">
        <f t="shared" si="1"/>
        <v>893331.78812013415</v>
      </c>
      <c r="R13" s="15">
        <f t="shared" si="1"/>
        <v>904805.2878274502</v>
      </c>
      <c r="S13" s="15">
        <f t="shared" si="1"/>
        <v>916426.14733689628</v>
      </c>
      <c r="T13" s="15">
        <f t="shared" si="1"/>
        <v>928196.25926291756</v>
      </c>
      <c r="U13" s="15">
        <f>(1+$C$16)*T13</f>
        <v>940117.54052773782</v>
      </c>
      <c r="V13" s="17">
        <f>U13/I13-1</f>
        <v>0.16548879590831533</v>
      </c>
    </row>
    <row r="14" spans="1:25" x14ac:dyDescent="0.25">
      <c r="A14" t="s">
        <v>45</v>
      </c>
      <c r="B14" s="11">
        <f>B12</f>
        <v>739350.68236500002</v>
      </c>
      <c r="C14" s="11">
        <f t="shared" ref="C14:H14" si="2">C12</f>
        <v>780851.033943997</v>
      </c>
      <c r="D14" s="11">
        <f t="shared" si="2"/>
        <v>790654.98848200205</v>
      </c>
      <c r="E14" s="11">
        <f t="shared" si="2"/>
        <v>796947.461249004</v>
      </c>
      <c r="F14" s="11">
        <f t="shared" si="2"/>
        <v>792146.87462699704</v>
      </c>
      <c r="G14" s="11">
        <f t="shared" si="2"/>
        <v>792313.87934999994</v>
      </c>
      <c r="H14" s="11">
        <f t="shared" si="2"/>
        <v>773646.11770499998</v>
      </c>
      <c r="I14" s="11">
        <v>806629.41061999998</v>
      </c>
      <c r="J14" s="14">
        <f>(1+$C$17)*I14</f>
        <v>810052.44934567087</v>
      </c>
      <c r="K14" s="14">
        <f>(1+$C$17)*J14</f>
        <v>813490.01418948628</v>
      </c>
      <c r="L14" s="14">
        <f>(1+$C$17)*K14</f>
        <v>816942.16679495212</v>
      </c>
      <c r="M14" s="14">
        <f t="shared" ref="K14:U14" si="3">(1+$C$17)*L14</f>
        <v>820408.96906716679</v>
      </c>
      <c r="N14" s="14">
        <f t="shared" si="3"/>
        <v>823890.48317393125</v>
      </c>
      <c r="O14" s="14">
        <f t="shared" si="3"/>
        <v>827386.77154686372</v>
      </c>
      <c r="P14" s="14">
        <f t="shared" si="3"/>
        <v>830897.89688251924</v>
      </c>
      <c r="Q14" s="14">
        <f t="shared" si="3"/>
        <v>834423.92214351392</v>
      </c>
      <c r="R14" s="14">
        <f t="shared" si="3"/>
        <v>837964.91055965424</v>
      </c>
      <c r="S14" s="14">
        <f t="shared" si="3"/>
        <v>841520.92562907049</v>
      </c>
      <c r="T14" s="14">
        <f t="shared" si="3"/>
        <v>845092.03111935593</v>
      </c>
      <c r="U14" s="14">
        <f t="shared" si="3"/>
        <v>848678.2910687098</v>
      </c>
    </row>
    <row r="15" spans="1:25" x14ac:dyDescent="0.25">
      <c r="C15">
        <f>(C12-B12)/B12</f>
        <v>5.6130808517343381E-2</v>
      </c>
      <c r="D15">
        <f t="shared" ref="D15:G15" si="4">(D12-C12)/C12</f>
        <v>1.2555473594606521E-2</v>
      </c>
      <c r="E15">
        <f t="shared" si="4"/>
        <v>7.9585569669054033E-3</v>
      </c>
      <c r="F15">
        <f t="shared" si="4"/>
        <v>-6.0237178175877627E-3</v>
      </c>
      <c r="G15">
        <f t="shared" si="4"/>
        <v>2.1082545213795082E-4</v>
      </c>
      <c r="H15">
        <f>(H12-G12)/G12</f>
        <v>-2.3561068575896536E-2</v>
      </c>
      <c r="I15">
        <f>(I12-H12)/H12</f>
        <v>4.2633566123027974E-2</v>
      </c>
      <c r="J15" s="2">
        <f>811078129.758176/1000</f>
        <v>811078.12975817593</v>
      </c>
      <c r="K15" s="2">
        <f>811801498.586902/1000</f>
        <v>811801.49858690205</v>
      </c>
      <c r="L15" s="21">
        <f>815246767.358963/1000</f>
        <v>815246.76735896303</v>
      </c>
      <c r="M15" s="2">
        <v>818666.34066842904</v>
      </c>
      <c r="N15" s="2">
        <f>822676893.680362/1000</f>
        <v>822676.89368036203</v>
      </c>
      <c r="O15" s="2"/>
      <c r="P15" s="2"/>
      <c r="Q15" s="2"/>
      <c r="R15" s="1"/>
      <c r="U15" s="17">
        <f>U14/I14-1</f>
        <v>5.2129118892887627E-2</v>
      </c>
    </row>
    <row r="16" spans="1:25" x14ac:dyDescent="0.25">
      <c r="B16" t="s">
        <v>42</v>
      </c>
      <c r="C16" s="16">
        <f>AVERAGE(C15:I15)</f>
        <v>1.2843492037219564E-2</v>
      </c>
      <c r="D16" s="12">
        <f>(1+(I12-B12)/B12)^(1/7)-1</f>
        <v>1.251943432843694E-2</v>
      </c>
      <c r="E16" s="12">
        <f>(I12-B12)/B12</f>
        <v>9.0997046272807844E-2</v>
      </c>
      <c r="G16" s="1"/>
      <c r="H16" s="1"/>
      <c r="I16" s="19">
        <f>807996553.134496/1000</f>
        <v>807996.55313449597</v>
      </c>
      <c r="J16" s="9">
        <f>J15/I14-1</f>
        <v>5.5151958007042534E-3</v>
      </c>
      <c r="K16" s="9">
        <f>K15/J15-1</f>
        <v>8.9186084815495725E-4</v>
      </c>
      <c r="L16" s="9">
        <f>L15/K15-1</f>
        <v>4.2439793201394238E-3</v>
      </c>
      <c r="M16" s="9">
        <f>M15/L15-1</f>
        <v>4.1945254447850466E-3</v>
      </c>
      <c r="N16" s="9">
        <f>N15/M15-1</f>
        <v>4.8988859229981419E-3</v>
      </c>
      <c r="O16" s="9"/>
      <c r="P16" s="9"/>
      <c r="Q16" s="9"/>
      <c r="R16" s="9"/>
      <c r="S16" s="9"/>
      <c r="T16" s="9"/>
      <c r="U16" s="9"/>
    </row>
    <row r="17" spans="1:21" x14ac:dyDescent="0.25">
      <c r="A17" t="s">
        <v>46</v>
      </c>
      <c r="B17" t="s">
        <v>43</v>
      </c>
      <c r="C17" s="13">
        <f>AVERAGE(E15:I15)</f>
        <v>4.2436324297174064E-3</v>
      </c>
      <c r="D17" s="12">
        <f>(1+(I13-E13)/E13)^(1/4)-1</f>
        <v>3.0234585232873368E-3</v>
      </c>
      <c r="E17" s="12">
        <f>(I13-E13)/E13</f>
        <v>1.2148792538747897E-2</v>
      </c>
      <c r="G17" s="2"/>
      <c r="H17" s="2"/>
      <c r="I17" s="2"/>
      <c r="J17" s="22">
        <f>J14/$I$14-1</f>
        <v>4.243632429717481E-3</v>
      </c>
      <c r="K17" s="22">
        <f>K14/$I$14-1</f>
        <v>8.5052732756334404E-3</v>
      </c>
      <c r="L17" s="22">
        <f>L14/$I$14-1</f>
        <v>1.2784998958847105E-2</v>
      </c>
      <c r="M17" s="22">
        <f t="shared" ref="M17:U17" si="5">M14/$I$14-1</f>
        <v>1.7082886224760063E-2</v>
      </c>
      <c r="N17" s="22">
        <f t="shared" si="5"/>
        <v>2.1399012144454055E-2</v>
      </c>
      <c r="O17" s="22">
        <f>O14/$I$14-1</f>
        <v>2.5733454116071641E-2</v>
      </c>
      <c r="P17" s="22">
        <f t="shared" si="5"/>
        <v>3.0086289866204874E-2</v>
      </c>
      <c r="Q17" s="22">
        <f t="shared" si="5"/>
        <v>3.4457597451288402E-2</v>
      </c>
      <c r="R17" s="22">
        <f t="shared" si="5"/>
        <v>3.8847455259000352E-2</v>
      </c>
      <c r="S17" s="22">
        <f t="shared" si="5"/>
        <v>4.3255942009666981E-2</v>
      </c>
      <c r="T17" s="22">
        <f t="shared" si="5"/>
        <v>4.768313675767466E-2</v>
      </c>
      <c r="U17" s="22">
        <f t="shared" si="5"/>
        <v>5.2129118892887627E-2</v>
      </c>
    </row>
    <row r="18" spans="1:21" x14ac:dyDescent="0.25">
      <c r="G18" s="1"/>
      <c r="H18" s="1"/>
      <c r="I18" s="1"/>
      <c r="J18" s="9">
        <f>J14/$I$16-1</f>
        <v>2.5444368583000809E-3</v>
      </c>
      <c r="K18" s="9">
        <f>K14/$I$16-1</f>
        <v>6.7988669427849757E-3</v>
      </c>
      <c r="L18" s="9">
        <f t="shared" ref="K18:U18" si="6">L14/$I$16-1</f>
        <v>1.1071351264746232E-2</v>
      </c>
      <c r="M18" s="9">
        <f t="shared" si="6"/>
        <v>1.5361966439731534E-2</v>
      </c>
      <c r="N18" s="9">
        <f t="shared" si="6"/>
        <v>1.9670789408416711E-2</v>
      </c>
      <c r="O18" s="9">
        <f t="shared" si="6"/>
        <v>2.3997897437985971E-2</v>
      </c>
      <c r="P18" s="9">
        <f t="shared" si="6"/>
        <v>2.8343368123516344E-2</v>
      </c>
      <c r="Q18" s="9">
        <f t="shared" si="6"/>
        <v>3.2707279389370125E-2</v>
      </c>
      <c r="R18" s="9">
        <f t="shared" si="6"/>
        <v>3.7089709490592204E-2</v>
      </c>
      <c r="S18" s="9">
        <f t="shared" si="6"/>
        <v>4.1490737014312717E-2</v>
      </c>
      <c r="T18" s="9">
        <f t="shared" si="6"/>
        <v>4.5910440881157033E-2</v>
      </c>
      <c r="U18" s="9">
        <f t="shared" si="6"/>
        <v>5.0348900346660397E-2</v>
      </c>
    </row>
    <row r="19" spans="1:21" x14ac:dyDescent="0.25">
      <c r="G19" s="2"/>
      <c r="H19" s="2"/>
      <c r="I19" s="2"/>
      <c r="J19" s="20">
        <f>J15/I14-1</f>
        <v>5.5151958007042534E-3</v>
      </c>
      <c r="K19" s="18">
        <f>K15/I14-1</f>
        <v>6.4119754360638659E-3</v>
      </c>
      <c r="L19" s="18">
        <f>L15/I14-1</f>
        <v>1.0683167047355058E-2</v>
      </c>
      <c r="M19" s="18">
        <f>M15/I14-1</f>
        <v>1.4922503308151258E-2</v>
      </c>
      <c r="N19" s="2"/>
      <c r="O19" s="2"/>
      <c r="P19" s="2"/>
      <c r="Q19" s="2"/>
      <c r="R19" s="1"/>
    </row>
    <row r="20" spans="1:21" x14ac:dyDescent="0.25">
      <c r="G20" s="1"/>
      <c r="H20" s="1"/>
      <c r="I20" s="1"/>
      <c r="J20" s="1">
        <f t="shared" ref="J20:L20" si="7">J15/J14-1</f>
        <v>1.2661901255079933E-3</v>
      </c>
      <c r="K20" s="1">
        <f>K15/K14-1</f>
        <v>-2.0756439208003963E-3</v>
      </c>
      <c r="L20" s="1">
        <f t="shared" si="7"/>
        <v>-2.075299213211812E-3</v>
      </c>
      <c r="M20" s="1">
        <f>M15/M14-1</f>
        <v>-2.1240972057133822E-3</v>
      </c>
      <c r="N20" s="1">
        <f>N15/N14-1</f>
        <v>-1.4729985578836313E-3</v>
      </c>
      <c r="O20" s="1"/>
      <c r="P20" s="1"/>
      <c r="Q20" s="1"/>
    </row>
    <row r="21" spans="1:21" x14ac:dyDescent="0.25">
      <c r="G21" s="2"/>
      <c r="H21" s="2"/>
      <c r="I21" s="2"/>
      <c r="J21" s="2"/>
      <c r="K21" s="2"/>
      <c r="L21" s="1"/>
      <c r="M21" s="2"/>
      <c r="N21" s="2"/>
      <c r="O21" s="2"/>
      <c r="P21" s="2"/>
      <c r="Q21" s="2"/>
      <c r="R21" s="1"/>
    </row>
    <row r="22" spans="1:21" x14ac:dyDescent="0.25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21" x14ac:dyDescent="0.25">
      <c r="G23" s="2"/>
      <c r="H23" s="2"/>
      <c r="I23" s="2"/>
      <c r="J23" s="2"/>
      <c r="K23" s="2"/>
      <c r="L23" s="1"/>
      <c r="M23" s="2"/>
      <c r="N23" s="2"/>
      <c r="O23" s="2"/>
      <c r="P23" s="2"/>
      <c r="Q23" s="2"/>
      <c r="R23" s="1"/>
    </row>
    <row r="24" spans="1:21" x14ac:dyDescent="0.25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21" x14ac:dyDescent="0.25">
      <c r="G25" s="2"/>
      <c r="H25" s="2"/>
      <c r="I25" s="2"/>
      <c r="J25" s="2"/>
      <c r="K25" s="2"/>
      <c r="L25" s="1"/>
      <c r="M25" s="2"/>
      <c r="N25" s="2"/>
      <c r="O25" s="2"/>
      <c r="P25" s="2"/>
      <c r="Q25" s="2"/>
      <c r="R25" s="1"/>
    </row>
    <row r="26" spans="1:21" x14ac:dyDescent="0.25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21" x14ac:dyDescent="0.25">
      <c r="G27" s="2"/>
      <c r="H27" s="1"/>
      <c r="I27" s="1"/>
      <c r="J27" s="2"/>
      <c r="K27" s="2"/>
      <c r="L27" s="1"/>
      <c r="N27" s="2"/>
      <c r="O27" s="2"/>
      <c r="P27" s="2"/>
      <c r="Q27" s="2"/>
      <c r="R27" s="1"/>
    </row>
    <row r="28" spans="1:21" x14ac:dyDescent="0.25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1" x14ac:dyDescent="0.25">
      <c r="G29" s="2"/>
      <c r="H29" s="2"/>
      <c r="I29" s="2"/>
      <c r="J29" s="2"/>
      <c r="K29" s="2"/>
      <c r="L29" s="2"/>
      <c r="M29" s="1"/>
      <c r="N29" s="2"/>
      <c r="O29" s="2"/>
      <c r="P29" s="2"/>
      <c r="Q29" s="2"/>
      <c r="R29" s="1"/>
    </row>
    <row r="30" spans="1:21" x14ac:dyDescent="0.25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1" x14ac:dyDescent="0.25">
      <c r="G31" s="2"/>
      <c r="H31" s="1"/>
      <c r="I31" s="1"/>
      <c r="J31" s="2"/>
      <c r="K31" s="2"/>
      <c r="L31" s="1"/>
      <c r="N31" s="2"/>
      <c r="O31" s="2"/>
      <c r="P31" s="2"/>
      <c r="Q31" s="2"/>
      <c r="R31" s="1"/>
    </row>
    <row r="32" spans="1:21" x14ac:dyDescent="0.25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7:13" x14ac:dyDescent="0.25">
      <c r="G33" s="2"/>
      <c r="H33" s="2"/>
      <c r="I33" s="2"/>
      <c r="J33" s="2"/>
      <c r="K33" s="2"/>
      <c r="L33" s="2"/>
      <c r="M33" s="1"/>
    </row>
    <row r="34" spans="7:13" x14ac:dyDescent="0.25">
      <c r="G34" s="1"/>
      <c r="H34" s="1"/>
      <c r="I34" s="1"/>
      <c r="J34" s="1"/>
      <c r="K34" s="1"/>
    </row>
    <row r="35" spans="7:13" x14ac:dyDescent="0.25">
      <c r="G35" s="2"/>
      <c r="H35" s="2"/>
      <c r="I35" s="2"/>
      <c r="J35" s="1"/>
      <c r="K35" s="1"/>
      <c r="L35" s="1"/>
    </row>
    <row r="36" spans="7:13" x14ac:dyDescent="0.25">
      <c r="G36" s="1"/>
      <c r="H36" s="1"/>
      <c r="I36" s="1"/>
      <c r="J36" s="1"/>
      <c r="K36" s="1"/>
    </row>
    <row r="37" spans="7:13" x14ac:dyDescent="0.25">
      <c r="G37" s="2"/>
      <c r="H37" s="2"/>
      <c r="I37" s="2"/>
      <c r="J37" s="2"/>
      <c r="K37" s="2"/>
      <c r="L37" s="1"/>
    </row>
    <row r="38" spans="7:13" x14ac:dyDescent="0.25">
      <c r="G38" s="1"/>
      <c r="H38" s="1"/>
      <c r="I38" s="1"/>
      <c r="J38" s="1"/>
      <c r="K38" s="1"/>
    </row>
    <row r="39" spans="7:13" x14ac:dyDescent="0.25">
      <c r="G39" s="2"/>
      <c r="H39" s="2"/>
      <c r="I39" s="2"/>
      <c r="J39" s="2"/>
      <c r="K39" s="2"/>
      <c r="L39" s="1"/>
    </row>
    <row r="40" spans="7:13" x14ac:dyDescent="0.25">
      <c r="G40" s="1"/>
      <c r="H40" s="1"/>
      <c r="I40" s="1"/>
      <c r="J40" s="1"/>
      <c r="K40" s="1"/>
    </row>
  </sheetData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 Load Forecast</vt:lpstr>
      <vt:lpstr>2018 Load Forecast</vt:lpstr>
      <vt:lpstr>2017 Load Forecast</vt:lpstr>
      <vt:lpstr>2016 Load Forecast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2019-06-07T05:48:58Z</dcterms:created>
  <dcterms:modified xsi:type="dcterms:W3CDTF">2020-05-19T18:43:44Z</dcterms:modified>
</cp:coreProperties>
</file>