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pha\Documents\Comprehensive Exam\Data for 2030\"/>
    </mc:Choice>
  </mc:AlternateContent>
  <xr:revisionPtr revIDLastSave="0" documentId="13_ncr:1_{F863C8DA-3F55-42EF-AFF6-C2219443C139}" xr6:coauthVersionLast="45" xr6:coauthVersionMax="45" xr10:uidLastSave="{00000000-0000-0000-0000-000000000000}"/>
  <bookViews>
    <workbookView xWindow="-195" yWindow="-195" windowWidth="29190" windowHeight="15990" activeTab="10" xr2:uid="{75403E5B-AF10-4473-B9A6-0E40FEFC2E27}"/>
  </bookViews>
  <sheets>
    <sheet name="DC" sheetId="1" r:id="rId1"/>
    <sheet name="DE" sheetId="2" r:id="rId2"/>
    <sheet name="IL" sheetId="3" r:id="rId3"/>
    <sheet name="IN" sheetId="4" r:id="rId4"/>
    <sheet name="KY" sheetId="5" r:id="rId5"/>
    <sheet name="MD" sheetId="6" r:id="rId6"/>
    <sheet name="MI" sheetId="7" r:id="rId7"/>
    <sheet name="NC" sheetId="8" r:id="rId8"/>
    <sheet name="NJ" sheetId="9" r:id="rId9"/>
    <sheet name="OH" sheetId="10" r:id="rId10"/>
    <sheet name="PA" sheetId="11" r:id="rId11"/>
    <sheet name="TN" sheetId="12" r:id="rId12"/>
    <sheet name="VW" sheetId="13" r:id="rId13"/>
    <sheet name="VA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6" i="9" l="1"/>
  <c r="F25" i="9"/>
  <c r="F24" i="9"/>
  <c r="F23" i="9"/>
  <c r="F21" i="9"/>
  <c r="F20" i="9"/>
  <c r="F19" i="9"/>
</calcChain>
</file>

<file path=xl/sharedStrings.xml><?xml version="1.0" encoding="utf-8"?>
<sst xmlns="http://schemas.openxmlformats.org/spreadsheetml/2006/main" count="215" uniqueCount="154">
  <si>
    <t>Year</t>
  </si>
  <si>
    <t>Tier I</t>
  </si>
  <si>
    <t>Tier II</t>
  </si>
  <si>
    <t>Solar</t>
  </si>
  <si>
    <t>Compliance Year</t>
  </si>
  <si>
    <t>Eligible Renewables</t>
  </si>
  <si>
    <t>PV</t>
  </si>
  <si>
    <t>2007-2008</t>
  </si>
  <si>
    <t>--</t>
  </si>
  <si>
    <t>2008-2009</t>
  </si>
  <si>
    <t>2009-2010</t>
  </si>
  <si>
    <t>2010-2011</t>
  </si>
  <si>
    <t>2011-2012</t>
  </si>
  <si>
    <t>2012-2013</t>
  </si>
  <si>
    <t>2013-2014</t>
  </si>
  <si>
    <t>2014-2015</t>
  </si>
  <si>
    <t>2015-2016</t>
  </si>
  <si>
    <t>2016-2017</t>
  </si>
  <si>
    <t>2017-2018</t>
  </si>
  <si>
    <t>2018-2019</t>
  </si>
  <si>
    <t>2019-2020</t>
  </si>
  <si>
    <t>2020-2021</t>
  </si>
  <si>
    <t>2021-2022</t>
  </si>
  <si>
    <t>2022-2023</t>
  </si>
  <si>
    <t>2023-2024</t>
  </si>
  <si>
    <t>2024-2025</t>
  </si>
  <si>
    <t>2025-2026</t>
  </si>
  <si>
    <t>nergy Year</t>
  </si>
  <si>
    <t>Overall Standard (% of Retail Electric Sales to Come from Renewables)</t>
  </si>
  <si>
    <t>Solar Requirement (% of the Standard)</t>
  </si>
  <si>
    <t>% of Retails Electric Sales from Solar</t>
  </si>
  <si>
    <t>Wind Requirement (2017-2026 wind + photovoltaic) (% of the Standard)</t>
  </si>
  <si>
    <t>% of Retail Electric Sales from Wind</t>
  </si>
  <si>
    <t>Distributed Generation Requirement (% of the Standard)</t>
  </si>
  <si>
    <t>% of Retail Electric Sales from Distributed Generation</t>
  </si>
  <si>
    <t>EY 2009</t>
  </si>
  <si>
    <t>-</t>
  </si>
  <si>
    <t>EY 2010</t>
  </si>
  <si>
    <t>EY  2011</t>
  </si>
  <si>
    <t>EY 2012</t>
  </si>
  <si>
    <t>EY 2013</t>
  </si>
  <si>
    <t>EY 2014</t>
  </si>
  <si>
    <t>EY 2015</t>
  </si>
  <si>
    <t>EY 2016</t>
  </si>
  <si>
    <t>EY 2017</t>
  </si>
  <si>
    <t>EY 2018</t>
  </si>
  <si>
    <t>EY 2019</t>
  </si>
  <si>
    <t>EY 2020</t>
  </si>
  <si>
    <t>EY 2021</t>
  </si>
  <si>
    <t>EY 2022</t>
  </si>
  <si>
    <t>EY 2023</t>
  </si>
  <si>
    <t>EY 2024</t>
  </si>
  <si>
    <t>EY 2025</t>
  </si>
  <si>
    <t>EY 2026</t>
  </si>
  <si>
    <t>Goal Period I:  January 1, 2013 - December 31, 2018, an average of at least 4% of electricity supplied must be from clean energy.</t>
  </si>
  <si>
    <t>Goal Period II: January 1, 2019 - December 31, 2024, an average of at least 7% of electricity supplied must be from clean energy.</t>
  </si>
  <si>
    <t>Goal Period III: January 1, 2025 - December 31, 2025, an average of at least 10% of electricity supplied must be from clean energy.</t>
  </si>
  <si>
    <t>Solar (Tier I)</t>
  </si>
  <si>
    <t>Other Tier I</t>
  </si>
  <si>
    <t>Tier I (Total)</t>
  </si>
  <si>
    <t>2020+</t>
  </si>
  <si>
    <t>2010: 0.02% from solar</t>
  </si>
  <si>
    <t>2012: 3% (including 0.07% from solar)</t>
  </si>
  <si>
    <t>2013: 3% (including 0.07% from solar)</t>
  </si>
  <si>
    <t>2014: 3% (including 0.07% from solar + 170,000 MWh from poultry waste)</t>
  </si>
  <si>
    <t>2015: 6% (including 0.14% from solar + 0.07% from swine waste + 170,000 MWh from poultry waste)</t>
  </si>
  <si>
    <t>2016: 6% (including 0.14% from solar + 0.07% from swine waste + 700,000 MWh from poultry waste) </t>
  </si>
  <si>
    <t>2017: 6% (including 0.14% from solar + 0.07% from swine waste + 900,000 MWh from poultry waste) </t>
  </si>
  <si>
    <t>2018: 10% (including 0.20% from solar + 0.14% from swine waste + 900,000 MWh from poultry waste)</t>
  </si>
  <si>
    <t>2019: 10% (including 0.20% from solar + 0.14% from swine waste + 900,000 MWh from poultry waste)</t>
  </si>
  <si>
    <t>2020: 10% (including 0.20% from solar + 0.14% from swine waste + 900,000 MWh from poultry waste)</t>
  </si>
  <si>
    <t>2021: 12.5% (including 0.20% from solar + 0.20% from swine waste + 900,000 MWh from poultry waste)</t>
  </si>
  <si>
    <t>Energy Year</t>
  </si>
  <si>
    <t>Solar Carve-Out (A.B. 3520)**</t>
  </si>
  <si>
    <t>Pre A.B. 3520/S.B. 1925 Solar Carve-Out**</t>
  </si>
  <si>
    <t>Class I</t>
  </si>
  <si>
    <t>Class II</t>
  </si>
  <si>
    <t>EY 2005</t>
  </si>
  <si>
    <t>0.0100% (pre-A.B. 3520)</t>
  </si>
  <si>
    <t>EY 2006</t>
  </si>
  <si>
    <t>0.0170% (pre-A.B. 3520)</t>
  </si>
  <si>
    <t>EY 2007</t>
  </si>
  <si>
    <t>0.0393% (pre-A.B. 3520)</t>
  </si>
  <si>
    <t>EY 2008</t>
  </si>
  <si>
    <t>0.0817% (pre-A.B. 3520)</t>
  </si>
  <si>
    <t>0.1600% (pre-A.B. 3520)</t>
  </si>
  <si>
    <t>0.2210% (pre-A.B. 3520)</t>
  </si>
  <si>
    <t>EY 2011</t>
  </si>
  <si>
    <t>306 GWh</t>
  </si>
  <si>
    <t>0.3050% (pre-A.B. 3520)</t>
  </si>
  <si>
    <t>442 GWh</t>
  </si>
  <si>
    <t>0.3940% (pre-A.B. 3520)</t>
  </si>
  <si>
    <t>596 GWh</t>
  </si>
  <si>
    <t>772 GWh</t>
  </si>
  <si>
    <t>2.050% (S.B. 1925)</t>
  </si>
  <si>
    <t>965 GWh</t>
  </si>
  <si>
    <t>2.450% (S.B. 1925)</t>
  </si>
  <si>
    <t>1,150 GWh</t>
  </si>
  <si>
    <t>2.750% (S.B. 1925)</t>
  </si>
  <si>
    <t>1,357 GWh</t>
  </si>
  <si>
    <t>3.000% (S.B. 1925)</t>
  </si>
  <si>
    <t>1,591 GWh</t>
  </si>
  <si>
    <t>3.200% (S.B. 1925)</t>
  </si>
  <si>
    <t>1,858 GWh</t>
  </si>
  <si>
    <t>4.300% (A.B. 3723)</t>
  </si>
  <si>
    <t>2,164 GWh</t>
  </si>
  <si>
    <t>4.900% (A.B. 3723)</t>
  </si>
  <si>
    <t>2,518 GWh</t>
  </si>
  <si>
    <t>5.100% (A.B. 3723)</t>
  </si>
  <si>
    <t>21% (A.B. 3723)</t>
  </si>
  <si>
    <t>2,928 GWh</t>
  </si>
  <si>
    <t>2.5% (A.B. 3723)</t>
  </si>
  <si>
    <t>3,433 GWh</t>
  </si>
  <si>
    <t>3,989 GWh</t>
  </si>
  <si>
    <t>4,610 GWh</t>
  </si>
  <si>
    <t>4.800% (A.B. 3723)</t>
  </si>
  <si>
    <t>35% (A.B. 3723)</t>
  </si>
  <si>
    <t>5,316 GWh</t>
  </si>
  <si>
    <t>4.500% (A.B. 3723)</t>
  </si>
  <si>
    <t>EY 2027+</t>
  </si>
  <si>
    <t>4.350% (A.B. 3723) </t>
  </si>
  <si>
    <t>EY 2030</t>
  </si>
  <si>
    <t>------</t>
  </si>
  <si>
    <t>2.210% (A.B. 3723)</t>
  </si>
  <si>
    <t>50% (A.B. 3723)</t>
  </si>
  <si>
    <t>2015*</t>
  </si>
  <si>
    <t>2024+</t>
  </si>
  <si>
    <t>2026+</t>
  </si>
  <si>
    <t>Solar %</t>
  </si>
  <si>
    <t>RE %</t>
  </si>
  <si>
    <t>Compliance Year (CY)</t>
  </si>
  <si>
    <t>Tier I (including Solar PV)**</t>
  </si>
  <si>
    <t>Solar PV</t>
  </si>
  <si>
    <t>CY 2007</t>
  </si>
  <si>
    <t>CY 2008</t>
  </si>
  <si>
    <t>CY 2009</t>
  </si>
  <si>
    <t>CY 2010</t>
  </si>
  <si>
    <t>CY 2011</t>
  </si>
  <si>
    <t>CY 2012</t>
  </si>
  <si>
    <t>CY 2013</t>
  </si>
  <si>
    <t>CY 2014</t>
  </si>
  <si>
    <t>CY 2015</t>
  </si>
  <si>
    <t>CY 2016</t>
  </si>
  <si>
    <t>CY 2017</t>
  </si>
  <si>
    <t>CY 2018</t>
  </si>
  <si>
    <t>CY 2019</t>
  </si>
  <si>
    <t>CY 2020</t>
  </si>
  <si>
    <t>CY 2021</t>
  </si>
  <si>
    <t>2012: Existing renewable energy baseline plus 20% of the gap between baseline and 10%</t>
  </si>
  <si>
    <t>2013: Existing renewable energy baseline plus 33% of the gap between baseline and 10%</t>
  </si>
  <si>
    <t>2014: Existing renewable energy baseline plus 50% of the gap between baseline and 10%</t>
  </si>
  <si>
    <t>2015 - 2018: 10% </t>
  </si>
  <si>
    <t>2019 - 2020: 12.5%</t>
  </si>
  <si>
    <t>2021: 15%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</si>
</sst>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rgb="FF444444"/>
      <name val="Arial"/>
      <family val="2"/>
    </font>
    <font>
      <sz val="10"/>
      <color rgb="FF44444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10" fontId="2" fillId="2" borderId="1" xfId="0" applyNumberFormat="1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horizontal="right"/>
    </xf>
    <xf numFmtId="0" fontId="0" fillId="3" borderId="0" xfId="0" applyFill="1"/>
    <xf numFmtId="0" fontId="0" fillId="3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7FD6A-B4E9-4EE1-BD7C-14C6C6328123}">
  <dimension ref="A1:D27"/>
  <sheetViews>
    <sheetView workbookViewId="0">
      <selection activeCell="B20" sqref="B20"/>
    </sheetView>
  </sheetViews>
  <sheetFormatPr defaultRowHeight="14.25" x14ac:dyDescent="0.45"/>
  <sheetData>
    <row r="1" spans="1:4" x14ac:dyDescent="0.4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45">
      <c r="A2" s="2">
        <v>2007</v>
      </c>
      <c r="B2" s="3">
        <v>1.4999999999999999E-2</v>
      </c>
      <c r="C2" s="3">
        <v>2.5000000000000001E-2</v>
      </c>
      <c r="D2" s="3">
        <v>5.0000000000000002E-5</v>
      </c>
    </row>
    <row r="3" spans="1:4" x14ac:dyDescent="0.45">
      <c r="A3" s="2">
        <v>2008</v>
      </c>
      <c r="B3" s="3">
        <v>0.02</v>
      </c>
      <c r="C3" s="3">
        <v>2.5000000000000001E-2</v>
      </c>
      <c r="D3" s="3">
        <v>1.1E-4</v>
      </c>
    </row>
    <row r="4" spans="1:4" x14ac:dyDescent="0.45">
      <c r="A4" s="2">
        <v>2009</v>
      </c>
      <c r="B4" s="3">
        <v>2.5000000000000001E-2</v>
      </c>
      <c r="C4" s="3">
        <v>2.5000000000000001E-2</v>
      </c>
      <c r="D4" s="3">
        <v>1.9000000000000001E-4</v>
      </c>
    </row>
    <row r="5" spans="1:4" x14ac:dyDescent="0.45">
      <c r="A5" s="2">
        <v>2010</v>
      </c>
      <c r="B5" s="3">
        <v>0.03</v>
      </c>
      <c r="C5" s="3">
        <v>2.5000000000000001E-2</v>
      </c>
      <c r="D5" s="3">
        <v>2.7999999999999998E-4</v>
      </c>
    </row>
    <row r="6" spans="1:4" x14ac:dyDescent="0.45">
      <c r="A6" s="2">
        <v>2011</v>
      </c>
      <c r="B6" s="3">
        <v>0.04</v>
      </c>
      <c r="C6" s="3">
        <v>2.5000000000000001E-2</v>
      </c>
      <c r="D6" s="3">
        <v>4.0000000000000001E-3</v>
      </c>
    </row>
    <row r="7" spans="1:4" x14ac:dyDescent="0.45">
      <c r="A7" s="2">
        <v>2012</v>
      </c>
      <c r="B7" s="3">
        <v>0.05</v>
      </c>
      <c r="C7" s="3">
        <v>2.5000000000000001E-2</v>
      </c>
      <c r="D7" s="3">
        <v>5.0000000000000001E-3</v>
      </c>
    </row>
    <row r="8" spans="1:4" x14ac:dyDescent="0.45">
      <c r="A8" s="2">
        <v>2013</v>
      </c>
      <c r="B8" s="3">
        <v>6.5000000000000002E-2</v>
      </c>
      <c r="C8" s="3">
        <v>2.5000000000000001E-2</v>
      </c>
      <c r="D8" s="3">
        <v>5.0000000000000001E-3</v>
      </c>
    </row>
    <row r="9" spans="1:4" x14ac:dyDescent="0.45">
      <c r="A9" s="2">
        <v>2014</v>
      </c>
      <c r="B9" s="3">
        <v>0.08</v>
      </c>
      <c r="C9" s="3">
        <v>2.5000000000000001E-2</v>
      </c>
      <c r="D9" s="3">
        <v>6.0000000000000001E-3</v>
      </c>
    </row>
    <row r="10" spans="1:4" x14ac:dyDescent="0.45">
      <c r="A10" s="2">
        <v>2015</v>
      </c>
      <c r="B10" s="3">
        <v>9.5000000000000001E-2</v>
      </c>
      <c r="C10" s="3">
        <v>2.5000000000000001E-2</v>
      </c>
      <c r="D10" s="3">
        <v>7.0000000000000001E-3</v>
      </c>
    </row>
    <row r="11" spans="1:4" x14ac:dyDescent="0.45">
      <c r="A11" s="2">
        <v>2016</v>
      </c>
      <c r="B11" s="3">
        <v>0.115</v>
      </c>
      <c r="C11" s="3">
        <v>0.02</v>
      </c>
      <c r="D11" s="3">
        <v>8.2500000000000004E-3</v>
      </c>
    </row>
    <row r="12" spans="1:4" x14ac:dyDescent="0.45">
      <c r="A12" s="2">
        <v>2017</v>
      </c>
      <c r="B12" s="3">
        <v>0.13500000000000001</v>
      </c>
      <c r="C12" s="3">
        <v>1.4999999999999999E-2</v>
      </c>
      <c r="D12" s="3">
        <v>9.7999999999999997E-3</v>
      </c>
    </row>
    <row r="13" spans="1:4" x14ac:dyDescent="0.45">
      <c r="A13" s="2">
        <v>2018</v>
      </c>
      <c r="B13" s="3">
        <v>0.155</v>
      </c>
      <c r="C13" s="3">
        <v>0.01</v>
      </c>
      <c r="D13" s="3">
        <v>1.15E-2</v>
      </c>
    </row>
    <row r="14" spans="1:4" x14ac:dyDescent="0.45">
      <c r="A14" s="2">
        <v>2019</v>
      </c>
      <c r="B14" s="3">
        <v>0.17499999999999999</v>
      </c>
      <c r="C14" s="3">
        <v>5.0000000000000001E-3</v>
      </c>
      <c r="D14" s="3">
        <v>1.35E-2</v>
      </c>
    </row>
    <row r="15" spans="1:4" x14ac:dyDescent="0.45">
      <c r="A15" s="2">
        <v>2020</v>
      </c>
      <c r="B15" s="3">
        <v>0.2</v>
      </c>
      <c r="C15" s="3">
        <v>0</v>
      </c>
      <c r="D15" s="3">
        <v>1.5800000000000002E-2</v>
      </c>
    </row>
    <row r="16" spans="1:4" x14ac:dyDescent="0.45">
      <c r="A16" s="2">
        <v>2021</v>
      </c>
      <c r="B16" s="3">
        <v>0.2</v>
      </c>
      <c r="C16" s="3">
        <v>0</v>
      </c>
      <c r="D16" s="3">
        <v>1.8499999999999999E-2</v>
      </c>
    </row>
    <row r="17" spans="1:4" x14ac:dyDescent="0.45">
      <c r="A17" s="2">
        <v>2022</v>
      </c>
      <c r="B17" s="3">
        <v>0.2</v>
      </c>
      <c r="C17" s="3">
        <v>0</v>
      </c>
      <c r="D17" s="3">
        <v>2.1749999999999999E-2</v>
      </c>
    </row>
    <row r="18" spans="1:4" x14ac:dyDescent="0.45">
      <c r="A18" s="2">
        <v>2023</v>
      </c>
      <c r="B18" s="3">
        <v>0.2</v>
      </c>
      <c r="C18" s="3">
        <v>0</v>
      </c>
      <c r="D18" s="3">
        <v>2.5000000000000001E-2</v>
      </c>
    </row>
    <row r="19" spans="1:4" x14ac:dyDescent="0.45">
      <c r="A19" s="2">
        <v>2024</v>
      </c>
      <c r="B19" s="3">
        <v>0.23</v>
      </c>
      <c r="C19" s="3">
        <v>0</v>
      </c>
      <c r="D19" s="3">
        <v>2.5999999999999999E-2</v>
      </c>
    </row>
    <row r="20" spans="1:4" x14ac:dyDescent="0.45">
      <c r="A20" s="2">
        <v>2025</v>
      </c>
      <c r="B20" s="3">
        <v>0.26</v>
      </c>
      <c r="C20" s="3">
        <v>0</v>
      </c>
      <c r="D20" s="3">
        <v>2.8500000000000001E-2</v>
      </c>
    </row>
    <row r="21" spans="1:4" x14ac:dyDescent="0.45">
      <c r="A21" s="2">
        <v>2026</v>
      </c>
      <c r="B21" s="3">
        <v>0.28999999999999998</v>
      </c>
      <c r="C21" s="3">
        <v>0</v>
      </c>
      <c r="D21" s="3">
        <v>3.15E-2</v>
      </c>
    </row>
    <row r="22" spans="1:4" x14ac:dyDescent="0.45">
      <c r="A22" s="2">
        <v>2027</v>
      </c>
      <c r="B22" s="3">
        <v>0.32</v>
      </c>
      <c r="C22" s="3">
        <v>0</v>
      </c>
      <c r="D22" s="3">
        <v>3.4500000000000003E-2</v>
      </c>
    </row>
    <row r="23" spans="1:4" x14ac:dyDescent="0.45">
      <c r="A23" s="2">
        <v>2028</v>
      </c>
      <c r="B23" s="3">
        <v>0.35</v>
      </c>
      <c r="C23" s="3">
        <v>0</v>
      </c>
      <c r="D23" s="3">
        <v>3.7499999999999999E-2</v>
      </c>
    </row>
    <row r="24" spans="1:4" x14ac:dyDescent="0.45">
      <c r="A24" s="2">
        <v>2029</v>
      </c>
      <c r="B24" s="3">
        <v>0.38</v>
      </c>
      <c r="C24" s="3">
        <v>0</v>
      </c>
      <c r="D24" s="3">
        <v>4.1000000000000002E-2</v>
      </c>
    </row>
    <row r="25" spans="1:4" x14ac:dyDescent="0.45">
      <c r="A25" s="2">
        <v>2030</v>
      </c>
      <c r="B25" s="3">
        <v>0.42</v>
      </c>
      <c r="C25" s="3">
        <v>0</v>
      </c>
      <c r="D25" s="3">
        <v>4.4999999999999998E-2</v>
      </c>
    </row>
    <row r="26" spans="1:4" x14ac:dyDescent="0.45">
      <c r="A26" s="2">
        <v>2031</v>
      </c>
      <c r="B26" s="3">
        <v>0.46</v>
      </c>
      <c r="C26" s="3">
        <v>0</v>
      </c>
      <c r="D26" s="3">
        <v>4.7500000000000001E-2</v>
      </c>
    </row>
    <row r="27" spans="1:4" x14ac:dyDescent="0.45">
      <c r="A27" s="2">
        <v>2032</v>
      </c>
      <c r="B27" s="3">
        <v>0.5</v>
      </c>
      <c r="C27" s="3">
        <v>0</v>
      </c>
      <c r="D27" s="3">
        <v>0.05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5D3A7-30B0-4D9C-9F24-4BDC7C322E91}">
  <dimension ref="A1:D17"/>
  <sheetViews>
    <sheetView workbookViewId="0">
      <selection activeCell="C17" sqref="C17"/>
    </sheetView>
  </sheetViews>
  <sheetFormatPr defaultRowHeight="14.25" x14ac:dyDescent="0.45"/>
  <sheetData>
    <row r="1" spans="1:4" x14ac:dyDescent="0.45">
      <c r="A1" t="s">
        <v>0</v>
      </c>
      <c r="B1" t="s">
        <v>0</v>
      </c>
      <c r="C1" t="s">
        <v>129</v>
      </c>
      <c r="D1" t="s">
        <v>128</v>
      </c>
    </row>
    <row r="2" spans="1:4" x14ac:dyDescent="0.45">
      <c r="A2">
        <v>2009</v>
      </c>
      <c r="C2">
        <v>0.25</v>
      </c>
      <c r="D2">
        <v>4.0000000000000001E-3</v>
      </c>
    </row>
    <row r="3" spans="1:4" x14ac:dyDescent="0.45">
      <c r="A3">
        <v>2010</v>
      </c>
      <c r="C3">
        <v>0.5</v>
      </c>
      <c r="D3">
        <v>0.01</v>
      </c>
    </row>
    <row r="4" spans="1:4" x14ac:dyDescent="0.45">
      <c r="A4">
        <v>2011</v>
      </c>
      <c r="C4">
        <v>1</v>
      </c>
      <c r="D4">
        <v>0.03</v>
      </c>
    </row>
    <row r="5" spans="1:4" x14ac:dyDescent="0.45">
      <c r="A5">
        <v>2012</v>
      </c>
      <c r="C5">
        <v>1.5</v>
      </c>
      <c r="D5">
        <v>0.06</v>
      </c>
    </row>
    <row r="6" spans="1:4" x14ac:dyDescent="0.45">
      <c r="A6">
        <v>2013</v>
      </c>
      <c r="C6">
        <v>2</v>
      </c>
      <c r="D6">
        <v>0.09</v>
      </c>
    </row>
    <row r="7" spans="1:4" x14ac:dyDescent="0.45">
      <c r="A7">
        <v>2014</v>
      </c>
      <c r="C7">
        <v>2.5</v>
      </c>
      <c r="D7">
        <v>0.12</v>
      </c>
    </row>
    <row r="8" spans="1:4" x14ac:dyDescent="0.45">
      <c r="A8" s="9" t="s">
        <v>125</v>
      </c>
      <c r="B8">
        <v>2017</v>
      </c>
      <c r="C8">
        <v>3.5</v>
      </c>
      <c r="D8">
        <v>0.15</v>
      </c>
    </row>
    <row r="9" spans="1:4" x14ac:dyDescent="0.45">
      <c r="A9">
        <v>2016</v>
      </c>
      <c r="B9">
        <v>2018</v>
      </c>
      <c r="C9">
        <v>4.5</v>
      </c>
      <c r="D9">
        <v>0.18</v>
      </c>
    </row>
    <row r="10" spans="1:4" x14ac:dyDescent="0.45">
      <c r="A10">
        <v>2017</v>
      </c>
      <c r="B10">
        <v>2019</v>
      </c>
      <c r="C10">
        <v>5.5</v>
      </c>
      <c r="D10">
        <v>0.22</v>
      </c>
    </row>
    <row r="11" spans="1:4" x14ac:dyDescent="0.45">
      <c r="A11">
        <v>2018</v>
      </c>
      <c r="B11">
        <v>2020</v>
      </c>
      <c r="C11">
        <v>6.5</v>
      </c>
      <c r="D11">
        <v>0.26</v>
      </c>
    </row>
    <row r="12" spans="1:4" x14ac:dyDescent="0.45">
      <c r="A12">
        <v>2019</v>
      </c>
      <c r="B12">
        <v>2021</v>
      </c>
      <c r="C12">
        <v>7.5</v>
      </c>
      <c r="D12">
        <v>0.3</v>
      </c>
    </row>
    <row r="13" spans="1:4" x14ac:dyDescent="0.45">
      <c r="A13">
        <v>2020</v>
      </c>
      <c r="B13">
        <v>2022</v>
      </c>
      <c r="C13">
        <v>8.5</v>
      </c>
      <c r="D13">
        <v>0.34</v>
      </c>
    </row>
    <row r="14" spans="1:4" x14ac:dyDescent="0.45">
      <c r="A14">
        <v>2021</v>
      </c>
      <c r="B14">
        <v>2023</v>
      </c>
      <c r="C14">
        <v>9.5</v>
      </c>
      <c r="D14">
        <v>0.38</v>
      </c>
    </row>
    <row r="15" spans="1:4" x14ac:dyDescent="0.45">
      <c r="A15">
        <v>2022</v>
      </c>
      <c r="B15">
        <v>2024</v>
      </c>
      <c r="C15">
        <v>10.5</v>
      </c>
      <c r="D15">
        <v>0.42</v>
      </c>
    </row>
    <row r="16" spans="1:4" x14ac:dyDescent="0.45">
      <c r="A16">
        <v>2023</v>
      </c>
      <c r="B16">
        <v>2025</v>
      </c>
      <c r="C16">
        <v>11.5</v>
      </c>
      <c r="D16">
        <v>0.46</v>
      </c>
    </row>
    <row r="17" spans="1:4" x14ac:dyDescent="0.45">
      <c r="A17" s="9" t="s">
        <v>126</v>
      </c>
      <c r="B17" s="9" t="s">
        <v>127</v>
      </c>
      <c r="C17">
        <v>12.5</v>
      </c>
      <c r="D17">
        <v>0.5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F834C-D754-4ABA-A491-D64A8A6D2530}">
  <dimension ref="A1:D16"/>
  <sheetViews>
    <sheetView tabSelected="1" workbookViewId="0">
      <selection activeCell="D22" sqref="D22"/>
    </sheetView>
  </sheetViews>
  <sheetFormatPr defaultRowHeight="14.25" x14ac:dyDescent="0.45"/>
  <cols>
    <col min="1" max="1" width="18.59765625" bestFit="1" customWidth="1"/>
    <col min="2" max="2" width="24" bestFit="1" customWidth="1"/>
    <col min="3" max="3" width="7.1328125" bestFit="1" customWidth="1"/>
    <col min="4" max="4" width="7.73046875" bestFit="1" customWidth="1"/>
  </cols>
  <sheetData>
    <row r="1" spans="1:4" x14ac:dyDescent="0.45">
      <c r="A1" t="s">
        <v>130</v>
      </c>
      <c r="B1" t="s">
        <v>131</v>
      </c>
      <c r="C1" t="s">
        <v>2</v>
      </c>
      <c r="D1" t="s">
        <v>132</v>
      </c>
    </row>
    <row r="2" spans="1:4" x14ac:dyDescent="0.45">
      <c r="A2" t="s">
        <v>133</v>
      </c>
      <c r="B2" s="8">
        <v>1.4999999999999999E-2</v>
      </c>
      <c r="C2" s="8">
        <v>4.2000000000000003E-2</v>
      </c>
      <c r="D2" s="8">
        <v>1.2999999999999999E-5</v>
      </c>
    </row>
    <row r="3" spans="1:4" x14ac:dyDescent="0.45">
      <c r="A3" t="s">
        <v>134</v>
      </c>
      <c r="B3" s="8">
        <v>1.4999999999999999E-2</v>
      </c>
      <c r="C3" s="8">
        <v>4.2000000000000003E-2</v>
      </c>
      <c r="D3" s="8">
        <v>3.0000000000000001E-5</v>
      </c>
    </row>
    <row r="4" spans="1:4" x14ac:dyDescent="0.45">
      <c r="A4" t="s">
        <v>135</v>
      </c>
      <c r="B4" s="8">
        <v>0.02</v>
      </c>
      <c r="C4" s="8">
        <v>4.2000000000000003E-2</v>
      </c>
      <c r="D4" s="8">
        <v>6.3E-5</v>
      </c>
    </row>
    <row r="5" spans="1:4" x14ac:dyDescent="0.45">
      <c r="A5" t="s">
        <v>136</v>
      </c>
      <c r="B5" s="8">
        <v>2.5000000000000001E-2</v>
      </c>
      <c r="C5" s="8">
        <v>4.2000000000000003E-2</v>
      </c>
      <c r="D5" s="8">
        <v>1.2E-4</v>
      </c>
    </row>
    <row r="6" spans="1:4" x14ac:dyDescent="0.45">
      <c r="A6" t="s">
        <v>137</v>
      </c>
      <c r="B6" s="8">
        <v>0.03</v>
      </c>
      <c r="C6" s="8">
        <v>6.2E-2</v>
      </c>
      <c r="D6" s="8">
        <v>2.03E-4</v>
      </c>
    </row>
    <row r="7" spans="1:4" x14ac:dyDescent="0.45">
      <c r="A7" t="s">
        <v>138</v>
      </c>
      <c r="B7" s="8">
        <v>3.5000000000000003E-2</v>
      </c>
      <c r="C7" s="8">
        <v>6.2E-2</v>
      </c>
      <c r="D7" s="8">
        <v>3.2499999999999999E-4</v>
      </c>
    </row>
    <row r="8" spans="1:4" x14ac:dyDescent="0.45">
      <c r="A8" t="s">
        <v>139</v>
      </c>
      <c r="B8" s="8">
        <v>0.04</v>
      </c>
      <c r="C8" s="8">
        <v>6.2E-2</v>
      </c>
      <c r="D8" s="8">
        <v>5.1000000000000004E-4</v>
      </c>
    </row>
    <row r="9" spans="1:4" x14ac:dyDescent="0.45">
      <c r="A9" t="s">
        <v>140</v>
      </c>
      <c r="B9" s="8">
        <v>4.4999999999999998E-2</v>
      </c>
      <c r="C9" s="8">
        <v>6.2E-2</v>
      </c>
      <c r="D9" s="8">
        <v>8.4000000000000003E-4</v>
      </c>
    </row>
    <row r="10" spans="1:4" x14ac:dyDescent="0.45">
      <c r="A10" t="s">
        <v>141</v>
      </c>
      <c r="B10" s="8">
        <v>0.05</v>
      </c>
      <c r="C10" s="8">
        <v>6.2E-2</v>
      </c>
      <c r="D10" s="8">
        <v>1.4400000000000001E-3</v>
      </c>
    </row>
    <row r="11" spans="1:4" x14ac:dyDescent="0.45">
      <c r="A11" t="s">
        <v>142</v>
      </c>
      <c r="B11" s="8">
        <v>5.5E-2</v>
      </c>
      <c r="C11" s="8">
        <v>8.2000000000000003E-2</v>
      </c>
      <c r="D11" s="8">
        <v>2.5000000000000001E-3</v>
      </c>
    </row>
    <row r="12" spans="1:4" x14ac:dyDescent="0.45">
      <c r="A12" t="s">
        <v>143</v>
      </c>
      <c r="B12" s="8">
        <v>0.06</v>
      </c>
      <c r="C12" s="8">
        <v>8.2000000000000003E-2</v>
      </c>
      <c r="D12" s="8">
        <v>2.9329999999999998E-3</v>
      </c>
    </row>
    <row r="13" spans="1:4" x14ac:dyDescent="0.45">
      <c r="A13" t="s">
        <v>144</v>
      </c>
      <c r="B13" s="8">
        <v>6.5000000000000002E-2</v>
      </c>
      <c r="C13" s="8">
        <v>8.2000000000000003E-2</v>
      </c>
      <c r="D13" s="8">
        <v>3.3999999999999998E-3</v>
      </c>
    </row>
    <row r="14" spans="1:4" x14ac:dyDescent="0.45">
      <c r="A14" t="s">
        <v>145</v>
      </c>
      <c r="B14" s="8">
        <v>7.0000000000000007E-2</v>
      </c>
      <c r="C14" s="8">
        <v>8.2000000000000003E-2</v>
      </c>
      <c r="D14" s="8">
        <v>3.8999999999999998E-3</v>
      </c>
    </row>
    <row r="15" spans="1:4" x14ac:dyDescent="0.45">
      <c r="A15" t="s">
        <v>146</v>
      </c>
      <c r="B15" s="8">
        <v>7.4999999999999997E-2</v>
      </c>
      <c r="C15" s="8">
        <v>8.2000000000000003E-2</v>
      </c>
      <c r="D15" s="8">
        <v>4.4330000000000003E-3</v>
      </c>
    </row>
    <row r="16" spans="1:4" x14ac:dyDescent="0.45">
      <c r="A16" t="s">
        <v>147</v>
      </c>
      <c r="B16" s="8">
        <v>0.08</v>
      </c>
      <c r="C16" s="8">
        <v>0.1</v>
      </c>
      <c r="D16" s="8">
        <v>5.0000000000000001E-3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64EEA-9015-4D7E-BBE5-7C81F34EE638}">
  <dimension ref="A1"/>
  <sheetViews>
    <sheetView workbookViewId="0">
      <selection activeCell="G27" sqref="G27"/>
    </sheetView>
  </sheetViews>
  <sheetFormatPr defaultRowHeight="14.25" x14ac:dyDescent="0.4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145C1-B73F-4429-86D6-7A4D7C869B0B}">
  <dimension ref="A1"/>
  <sheetViews>
    <sheetView workbookViewId="0">
      <selection activeCell="M34" sqref="M34:M35"/>
    </sheetView>
  </sheetViews>
  <sheetFormatPr defaultRowHeight="14.25" x14ac:dyDescent="0.4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8E9A7-2ADC-42A5-8D40-4989B12C24A9}">
  <dimension ref="A1"/>
  <sheetViews>
    <sheetView workbookViewId="0">
      <selection activeCell="J33" sqref="J33"/>
    </sheetView>
  </sheetViews>
  <sheetFormatPr defaultRowHeight="14.25" x14ac:dyDescent="0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586BD-382E-4C09-8EB7-1A141463489B}">
  <dimension ref="A1:C20"/>
  <sheetViews>
    <sheetView workbookViewId="0">
      <selection activeCell="A20" sqref="A20"/>
    </sheetView>
  </sheetViews>
  <sheetFormatPr defaultRowHeight="14.25" x14ac:dyDescent="0.45"/>
  <cols>
    <col min="1" max="1" width="14.3984375" customWidth="1"/>
    <col min="2" max="2" width="11.265625" bestFit="1" customWidth="1"/>
  </cols>
  <sheetData>
    <row r="1" spans="1:3" ht="26.25" x14ac:dyDescent="0.45">
      <c r="A1" s="4" t="s">
        <v>4</v>
      </c>
      <c r="B1" s="4" t="s">
        <v>5</v>
      </c>
      <c r="C1" s="4" t="s">
        <v>6</v>
      </c>
    </row>
    <row r="2" spans="1:3" x14ac:dyDescent="0.45">
      <c r="A2" s="5" t="s">
        <v>7</v>
      </c>
      <c r="B2" s="6">
        <v>0.02</v>
      </c>
      <c r="C2" s="5" t="s">
        <v>8</v>
      </c>
    </row>
    <row r="3" spans="1:3" x14ac:dyDescent="0.45">
      <c r="A3" s="5" t="s">
        <v>9</v>
      </c>
      <c r="B3" s="6">
        <v>0.03</v>
      </c>
      <c r="C3" s="6">
        <v>1.1E-4</v>
      </c>
    </row>
    <row r="4" spans="1:3" x14ac:dyDescent="0.45">
      <c r="A4" s="5" t="s">
        <v>10</v>
      </c>
      <c r="B4" s="6">
        <v>0.04</v>
      </c>
      <c r="C4" s="6">
        <v>1.3999999999999999E-4</v>
      </c>
    </row>
    <row r="5" spans="1:3" x14ac:dyDescent="0.45">
      <c r="A5" s="5" t="s">
        <v>11</v>
      </c>
      <c r="B5" s="6">
        <v>0.05</v>
      </c>
      <c r="C5" s="6">
        <v>1.8000000000000001E-4</v>
      </c>
    </row>
    <row r="6" spans="1:3" x14ac:dyDescent="0.45">
      <c r="A6" s="5" t="s">
        <v>12</v>
      </c>
      <c r="B6" s="6">
        <v>7.0000000000000007E-2</v>
      </c>
      <c r="C6" s="6">
        <v>2E-3</v>
      </c>
    </row>
    <row r="7" spans="1:3" x14ac:dyDescent="0.45">
      <c r="A7" s="5" t="s">
        <v>13</v>
      </c>
      <c r="B7" s="6">
        <v>8.5000000000000006E-2</v>
      </c>
      <c r="C7" s="6">
        <v>4.0000000000000001E-3</v>
      </c>
    </row>
    <row r="8" spans="1:3" x14ac:dyDescent="0.45">
      <c r="A8" s="5" t="s">
        <v>14</v>
      </c>
      <c r="B8" s="6">
        <v>0.1</v>
      </c>
      <c r="C8" s="6">
        <v>6.0000000000000001E-3</v>
      </c>
    </row>
    <row r="9" spans="1:3" x14ac:dyDescent="0.45">
      <c r="A9" s="5" t="s">
        <v>15</v>
      </c>
      <c r="B9" s="6">
        <v>0.115</v>
      </c>
      <c r="C9" s="6">
        <v>8.0000000000000002E-3</v>
      </c>
    </row>
    <row r="10" spans="1:3" x14ac:dyDescent="0.45">
      <c r="A10" s="5" t="s">
        <v>16</v>
      </c>
      <c r="B10" s="6">
        <v>0.13</v>
      </c>
      <c r="C10" s="6">
        <v>0.01</v>
      </c>
    </row>
    <row r="11" spans="1:3" x14ac:dyDescent="0.45">
      <c r="A11" s="5" t="s">
        <v>17</v>
      </c>
      <c r="B11" s="6">
        <v>0.14499999999999999</v>
      </c>
      <c r="C11" s="6">
        <v>1.2500000000000001E-2</v>
      </c>
    </row>
    <row r="12" spans="1:3" x14ac:dyDescent="0.45">
      <c r="A12" s="5" t="s">
        <v>18</v>
      </c>
      <c r="B12" s="6">
        <v>0.16</v>
      </c>
      <c r="C12" s="6">
        <v>1.4999999999999999E-2</v>
      </c>
    </row>
    <row r="13" spans="1:3" x14ac:dyDescent="0.45">
      <c r="A13" s="5" t="s">
        <v>19</v>
      </c>
      <c r="B13" s="6">
        <v>0.17499999999999999</v>
      </c>
      <c r="C13" s="6">
        <v>1.7500000000000002E-2</v>
      </c>
    </row>
    <row r="14" spans="1:3" x14ac:dyDescent="0.45">
      <c r="A14" s="5" t="s">
        <v>20</v>
      </c>
      <c r="B14" s="6">
        <v>0.19</v>
      </c>
      <c r="C14" s="6">
        <v>0.02</v>
      </c>
    </row>
    <row r="15" spans="1:3" x14ac:dyDescent="0.45">
      <c r="A15" s="5" t="s">
        <v>21</v>
      </c>
      <c r="B15" s="6">
        <v>0.2</v>
      </c>
      <c r="C15" s="6">
        <v>2.2499999999999999E-2</v>
      </c>
    </row>
    <row r="16" spans="1:3" x14ac:dyDescent="0.45">
      <c r="A16" s="5" t="s">
        <v>22</v>
      </c>
      <c r="B16" s="6">
        <v>0.21</v>
      </c>
      <c r="C16" s="6">
        <v>2.5000000000000001E-2</v>
      </c>
    </row>
    <row r="17" spans="1:3" x14ac:dyDescent="0.45">
      <c r="A17" s="5" t="s">
        <v>23</v>
      </c>
      <c r="B17" s="6">
        <v>0.22</v>
      </c>
      <c r="C17" s="6">
        <v>2.75E-2</v>
      </c>
    </row>
    <row r="18" spans="1:3" x14ac:dyDescent="0.45">
      <c r="A18" s="5" t="s">
        <v>24</v>
      </c>
      <c r="B18" s="6">
        <v>0.23</v>
      </c>
      <c r="C18" s="6">
        <v>0.03</v>
      </c>
    </row>
    <row r="19" spans="1:3" x14ac:dyDescent="0.45">
      <c r="A19" s="5" t="s">
        <v>25</v>
      </c>
      <c r="B19" s="6">
        <v>0.24</v>
      </c>
      <c r="C19" s="6">
        <v>3.2500000000000001E-2</v>
      </c>
    </row>
    <row r="20" spans="1:3" x14ac:dyDescent="0.45">
      <c r="A20" s="5" t="s">
        <v>26</v>
      </c>
      <c r="B20" s="6">
        <v>0.25</v>
      </c>
      <c r="C20" s="6">
        <v>3.5000000000000003E-2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BEB48-83CB-458A-A3E5-D6C6E394E2AF}">
  <dimension ref="A1:H19"/>
  <sheetViews>
    <sheetView workbookViewId="0">
      <selection activeCell="D19" sqref="D19"/>
    </sheetView>
  </sheetViews>
  <sheetFormatPr defaultRowHeight="14.25" x14ac:dyDescent="0.45"/>
  <cols>
    <col min="1" max="1" width="9.59765625" customWidth="1"/>
    <col min="2" max="2" width="60.1328125" bestFit="1" customWidth="1"/>
    <col min="3" max="3" width="33.3984375" bestFit="1" customWidth="1"/>
    <col min="4" max="4" width="31.1328125" bestFit="1" customWidth="1"/>
    <col min="5" max="5" width="61.1328125" bestFit="1" customWidth="1"/>
    <col min="6" max="6" width="30.59765625" bestFit="1" customWidth="1"/>
    <col min="7" max="7" width="48.86328125" bestFit="1" customWidth="1"/>
    <col min="8" max="8" width="45.86328125" bestFit="1" customWidth="1"/>
  </cols>
  <sheetData>
    <row r="1" spans="1:8" x14ac:dyDescent="0.4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</row>
    <row r="2" spans="1:8" x14ac:dyDescent="0.45">
      <c r="A2" t="s">
        <v>35</v>
      </c>
      <c r="B2" s="7">
        <v>0.02</v>
      </c>
      <c r="C2" t="s">
        <v>8</v>
      </c>
      <c r="D2" t="s">
        <v>8</v>
      </c>
      <c r="E2" s="7">
        <v>0.75</v>
      </c>
      <c r="F2" s="8">
        <v>1.4999999999999999E-2</v>
      </c>
      <c r="G2" t="s">
        <v>36</v>
      </c>
      <c r="H2" t="s">
        <v>36</v>
      </c>
    </row>
    <row r="3" spans="1:8" x14ac:dyDescent="0.45">
      <c r="A3" t="s">
        <v>37</v>
      </c>
      <c r="B3" s="7">
        <v>0.04</v>
      </c>
      <c r="C3" t="s">
        <v>8</v>
      </c>
      <c r="D3" t="s">
        <v>8</v>
      </c>
      <c r="E3" s="7">
        <v>0.75</v>
      </c>
      <c r="F3" s="8">
        <v>0.03</v>
      </c>
      <c r="G3" t="s">
        <v>36</v>
      </c>
      <c r="H3" t="s">
        <v>36</v>
      </c>
    </row>
    <row r="4" spans="1:8" x14ac:dyDescent="0.45">
      <c r="A4" t="s">
        <v>38</v>
      </c>
      <c r="B4" s="7">
        <v>0.05</v>
      </c>
      <c r="C4" t="s">
        <v>8</v>
      </c>
      <c r="D4" t="s">
        <v>8</v>
      </c>
      <c r="E4" s="7">
        <v>0.75</v>
      </c>
      <c r="F4" s="8">
        <v>3.7499999999999999E-2</v>
      </c>
      <c r="G4" t="s">
        <v>36</v>
      </c>
      <c r="H4" t="s">
        <v>36</v>
      </c>
    </row>
    <row r="5" spans="1:8" x14ac:dyDescent="0.45">
      <c r="A5" t="s">
        <v>39</v>
      </c>
      <c r="B5" s="7">
        <v>0.06</v>
      </c>
      <c r="C5" t="s">
        <v>8</v>
      </c>
      <c r="D5" t="s">
        <v>8</v>
      </c>
      <c r="E5" s="7">
        <v>0.75</v>
      </c>
      <c r="F5" s="8">
        <v>4.4999999999999998E-2</v>
      </c>
      <c r="G5" t="s">
        <v>36</v>
      </c>
      <c r="H5" t="s">
        <v>36</v>
      </c>
    </row>
    <row r="6" spans="1:8" x14ac:dyDescent="0.45">
      <c r="A6" t="s">
        <v>40</v>
      </c>
      <c r="B6" s="7">
        <v>7.0000000000000007E-2</v>
      </c>
      <c r="C6" s="8">
        <v>5.0000000000000001E-3</v>
      </c>
      <c r="D6" s="8">
        <v>3.4999999999999997E-5</v>
      </c>
      <c r="E6" s="7">
        <v>0.75</v>
      </c>
      <c r="F6" s="8">
        <v>5.2499999999999998E-2</v>
      </c>
      <c r="G6" t="s">
        <v>36</v>
      </c>
      <c r="H6" t="s">
        <v>36</v>
      </c>
    </row>
    <row r="7" spans="1:8" x14ac:dyDescent="0.45">
      <c r="A7" t="s">
        <v>41</v>
      </c>
      <c r="B7" s="7">
        <v>0.08</v>
      </c>
      <c r="C7" s="8">
        <v>1.4999999999999999E-2</v>
      </c>
      <c r="D7" s="8">
        <v>1.1999999999999999E-3</v>
      </c>
      <c r="E7" s="7">
        <v>0.75</v>
      </c>
      <c r="F7" s="8">
        <v>0.06</v>
      </c>
      <c r="G7" s="8">
        <v>5.0000000000000001E-3</v>
      </c>
      <c r="H7" s="8">
        <v>4.0000000000000002E-4</v>
      </c>
    </row>
    <row r="8" spans="1:8" x14ac:dyDescent="0.45">
      <c r="A8" t="s">
        <v>42</v>
      </c>
      <c r="B8" s="7">
        <v>0.09</v>
      </c>
      <c r="C8" s="7">
        <v>0.03</v>
      </c>
      <c r="D8" s="8">
        <v>2.7000000000000001E-3</v>
      </c>
      <c r="E8" s="7">
        <v>0.75</v>
      </c>
      <c r="F8" s="8">
        <v>6.7500000000000004E-2</v>
      </c>
      <c r="G8" s="8">
        <v>7.4999999999999997E-3</v>
      </c>
      <c r="H8" s="8">
        <v>6.7500000000000004E-4</v>
      </c>
    </row>
    <row r="9" spans="1:8" x14ac:dyDescent="0.45">
      <c r="A9" t="s">
        <v>43</v>
      </c>
      <c r="B9" s="7">
        <v>0.1</v>
      </c>
      <c r="C9" s="7">
        <v>0.06</v>
      </c>
      <c r="D9" s="8">
        <v>6.0000000000000001E-3</v>
      </c>
      <c r="E9" s="7">
        <v>0.75</v>
      </c>
      <c r="F9" s="8">
        <v>7.4999999999999997E-2</v>
      </c>
      <c r="G9" s="7">
        <v>0.01</v>
      </c>
      <c r="H9" s="8">
        <v>1E-3</v>
      </c>
    </row>
    <row r="10" spans="1:8" x14ac:dyDescent="0.45">
      <c r="A10" t="s">
        <v>44</v>
      </c>
      <c r="B10" s="8">
        <v>0.115</v>
      </c>
      <c r="C10" s="7">
        <v>0.06</v>
      </c>
      <c r="D10" s="8">
        <v>6.8999999999999999E-3</v>
      </c>
      <c r="E10" s="7">
        <v>0.75</v>
      </c>
      <c r="F10" s="8">
        <v>8.6249999999999993E-2</v>
      </c>
      <c r="G10" s="7">
        <v>0.01</v>
      </c>
      <c r="H10" s="8">
        <v>1.15E-3</v>
      </c>
    </row>
    <row r="11" spans="1:8" x14ac:dyDescent="0.45">
      <c r="A11" t="s">
        <v>45</v>
      </c>
      <c r="B11" s="7">
        <v>0.13</v>
      </c>
      <c r="C11" s="7">
        <v>0.06</v>
      </c>
      <c r="D11" s="8">
        <v>7.7999999999999996E-3</v>
      </c>
      <c r="E11" s="7">
        <v>0.75</v>
      </c>
      <c r="F11" s="8">
        <v>9.7500000000000003E-2</v>
      </c>
      <c r="G11" s="7">
        <v>0.01</v>
      </c>
      <c r="H11" s="8">
        <v>1.2999999999999999E-3</v>
      </c>
    </row>
    <row r="12" spans="1:8" x14ac:dyDescent="0.45">
      <c r="A12" t="s">
        <v>46</v>
      </c>
      <c r="B12" s="8">
        <v>0.14499999999999999</v>
      </c>
      <c r="C12" s="7">
        <v>0.06</v>
      </c>
      <c r="D12" s="8">
        <v>8.6999999999999994E-3</v>
      </c>
      <c r="E12" s="7">
        <v>0.75</v>
      </c>
      <c r="F12" s="8">
        <v>0.10875</v>
      </c>
      <c r="G12" s="7">
        <v>0.01</v>
      </c>
      <c r="H12" s="8">
        <v>1.4499999999999999E-3</v>
      </c>
    </row>
    <row r="13" spans="1:8" x14ac:dyDescent="0.45">
      <c r="A13" t="s">
        <v>47</v>
      </c>
      <c r="B13" s="7">
        <v>0.16</v>
      </c>
      <c r="C13" s="7">
        <v>0.06</v>
      </c>
      <c r="D13" s="8">
        <v>9.5999999999999992E-3</v>
      </c>
      <c r="E13" s="7">
        <v>0.75</v>
      </c>
      <c r="F13" s="8">
        <v>0.12</v>
      </c>
      <c r="G13" s="7">
        <v>0.01</v>
      </c>
      <c r="H13" s="8">
        <v>1.6000000000000001E-3</v>
      </c>
    </row>
    <row r="14" spans="1:8" x14ac:dyDescent="0.45">
      <c r="A14" t="s">
        <v>48</v>
      </c>
      <c r="B14" s="8">
        <v>0.17499999999999999</v>
      </c>
      <c r="C14" s="7">
        <v>0.06</v>
      </c>
      <c r="D14" s="8">
        <v>1.0500000000000001E-2</v>
      </c>
      <c r="E14" s="7">
        <v>0.75</v>
      </c>
      <c r="F14" s="8">
        <v>0.13125000000000001</v>
      </c>
      <c r="G14" s="7">
        <v>0.01</v>
      </c>
      <c r="H14" s="8">
        <v>1.75E-3</v>
      </c>
    </row>
    <row r="15" spans="1:8" x14ac:dyDescent="0.45">
      <c r="A15" t="s">
        <v>49</v>
      </c>
      <c r="B15" s="7">
        <v>0.19</v>
      </c>
      <c r="C15" s="7">
        <v>0.06</v>
      </c>
      <c r="D15" s="8">
        <v>1.14E-2</v>
      </c>
      <c r="E15" s="7">
        <v>0.75</v>
      </c>
      <c r="F15" s="8">
        <v>0.14249999999999999</v>
      </c>
      <c r="G15" s="7">
        <v>0.01</v>
      </c>
      <c r="H15" s="8">
        <v>1.9E-3</v>
      </c>
    </row>
    <row r="16" spans="1:8" x14ac:dyDescent="0.45">
      <c r="A16" t="s">
        <v>50</v>
      </c>
      <c r="B16" s="8">
        <v>0.20499999999999999</v>
      </c>
      <c r="C16" s="7">
        <v>0.06</v>
      </c>
      <c r="D16" s="8">
        <v>1.23E-2</v>
      </c>
      <c r="E16" s="7">
        <v>0.75</v>
      </c>
      <c r="F16" s="8">
        <v>0.15375</v>
      </c>
      <c r="G16" s="7">
        <v>0.01</v>
      </c>
      <c r="H16" s="8">
        <v>2.0500000000000002E-3</v>
      </c>
    </row>
    <row r="17" spans="1:8" x14ac:dyDescent="0.45">
      <c r="A17" t="s">
        <v>51</v>
      </c>
      <c r="B17" s="7">
        <v>0.22</v>
      </c>
      <c r="C17" s="7">
        <v>0.06</v>
      </c>
      <c r="D17" s="8">
        <v>1.32E-2</v>
      </c>
      <c r="E17" s="7">
        <v>0.75</v>
      </c>
      <c r="F17" s="8">
        <v>0.16500000000000001</v>
      </c>
      <c r="G17" s="7">
        <v>0.01</v>
      </c>
      <c r="H17" s="8">
        <v>2.2000000000000001E-3</v>
      </c>
    </row>
    <row r="18" spans="1:8" x14ac:dyDescent="0.45">
      <c r="A18" t="s">
        <v>52</v>
      </c>
      <c r="B18" s="8">
        <v>0.23499999999999999</v>
      </c>
      <c r="C18" s="7">
        <v>0.06</v>
      </c>
      <c r="D18" s="8">
        <v>1.41E-2</v>
      </c>
      <c r="E18" s="7">
        <v>0.75</v>
      </c>
      <c r="F18" s="8">
        <v>0.17624999999999999</v>
      </c>
      <c r="G18" s="7">
        <v>0.01</v>
      </c>
      <c r="H18" s="8">
        <v>2.3500000000000001E-3</v>
      </c>
    </row>
    <row r="19" spans="1:8" x14ac:dyDescent="0.45">
      <c r="A19" t="s">
        <v>53</v>
      </c>
      <c r="B19" s="7">
        <v>0.25</v>
      </c>
      <c r="C19" s="7">
        <v>0.06</v>
      </c>
      <c r="D19" s="8">
        <v>1.4999999999999999E-2</v>
      </c>
      <c r="E19" s="7">
        <v>0.75</v>
      </c>
      <c r="F19" s="8">
        <v>0.1875</v>
      </c>
      <c r="G19" s="7">
        <v>0.01</v>
      </c>
      <c r="H19" s="8">
        <v>2.5000000000000001E-3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02433-AE63-44E8-B928-C2F471097474}">
  <dimension ref="A1:A3"/>
  <sheetViews>
    <sheetView workbookViewId="0">
      <selection activeCell="D12" sqref="D12"/>
    </sheetView>
  </sheetViews>
  <sheetFormatPr defaultRowHeight="14.25" x14ac:dyDescent="0.45"/>
  <sheetData>
    <row r="1" spans="1:1" x14ac:dyDescent="0.45">
      <c r="A1" t="s">
        <v>54</v>
      </c>
    </row>
    <row r="2" spans="1:1" x14ac:dyDescent="0.45">
      <c r="A2" t="s">
        <v>55</v>
      </c>
    </row>
    <row r="3" spans="1:1" x14ac:dyDescent="0.45">
      <c r="A3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2C943-98F2-4058-AEFE-E105EDB97358}">
  <dimension ref="A1"/>
  <sheetViews>
    <sheetView workbookViewId="0">
      <selection activeCell="E34" sqref="E34"/>
    </sheetView>
  </sheetViews>
  <sheetFormatPr defaultRowHeight="14.25" x14ac:dyDescent="0.4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50263-F97F-49A3-874E-CE4EFBF5F3FD}">
  <dimension ref="A1:E16"/>
  <sheetViews>
    <sheetView workbookViewId="0">
      <selection activeCell="L22" sqref="L22"/>
    </sheetView>
  </sheetViews>
  <sheetFormatPr defaultRowHeight="14.25" x14ac:dyDescent="0.45"/>
  <cols>
    <col min="1" max="1" width="5.73046875" bestFit="1" customWidth="1"/>
    <col min="2" max="2" width="10.86328125" bestFit="1" customWidth="1"/>
    <col min="3" max="3" width="10.1328125" bestFit="1" customWidth="1"/>
    <col min="4" max="4" width="10.86328125" bestFit="1" customWidth="1"/>
    <col min="5" max="5" width="6.1328125" bestFit="1" customWidth="1"/>
  </cols>
  <sheetData>
    <row r="1" spans="1:5" x14ac:dyDescent="0.45">
      <c r="A1" t="s">
        <v>0</v>
      </c>
      <c r="B1" t="s">
        <v>57</v>
      </c>
      <c r="C1" t="s">
        <v>58</v>
      </c>
      <c r="D1" t="s">
        <v>59</v>
      </c>
      <c r="E1" t="s">
        <v>2</v>
      </c>
    </row>
    <row r="2" spans="1:5" x14ac:dyDescent="0.45">
      <c r="A2">
        <v>2006</v>
      </c>
      <c r="B2" s="8">
        <v>0</v>
      </c>
      <c r="C2" s="8">
        <v>0.01</v>
      </c>
      <c r="D2" s="8">
        <v>0.01</v>
      </c>
      <c r="E2" s="8">
        <v>2.5000000000000001E-2</v>
      </c>
    </row>
    <row r="3" spans="1:5" x14ac:dyDescent="0.45">
      <c r="A3">
        <v>2007</v>
      </c>
      <c r="B3" s="8">
        <v>0</v>
      </c>
      <c r="C3" s="8">
        <v>0.01</v>
      </c>
      <c r="D3" s="8">
        <v>0.01</v>
      </c>
      <c r="E3" s="8">
        <v>2.5000000000000001E-2</v>
      </c>
    </row>
    <row r="4" spans="1:5" x14ac:dyDescent="0.45">
      <c r="A4">
        <v>2008</v>
      </c>
      <c r="B4" s="8">
        <v>5.0000000000000002E-5</v>
      </c>
      <c r="C4" s="8">
        <v>0.02</v>
      </c>
      <c r="D4" s="8">
        <v>2.0049999999999998E-2</v>
      </c>
      <c r="E4" s="8">
        <v>2.5000000000000001E-2</v>
      </c>
    </row>
    <row r="5" spans="1:5" x14ac:dyDescent="0.45">
      <c r="A5">
        <v>2009</v>
      </c>
      <c r="B5" s="8">
        <v>1E-4</v>
      </c>
      <c r="C5" s="8">
        <v>0.02</v>
      </c>
      <c r="D5" s="8">
        <v>2.01E-2</v>
      </c>
      <c r="E5" s="8">
        <v>2.5000000000000001E-2</v>
      </c>
    </row>
    <row r="6" spans="1:5" x14ac:dyDescent="0.45">
      <c r="A6">
        <v>2010</v>
      </c>
      <c r="B6" s="8">
        <v>2.5000000000000001E-4</v>
      </c>
      <c r="C6" s="8">
        <v>0.03</v>
      </c>
      <c r="D6" s="8">
        <v>3.0249999999999999E-2</v>
      </c>
      <c r="E6" s="8">
        <v>2.5000000000000001E-2</v>
      </c>
    </row>
    <row r="7" spans="1:5" x14ac:dyDescent="0.45">
      <c r="A7">
        <v>2011</v>
      </c>
      <c r="B7" s="8">
        <v>5.0000000000000001E-4</v>
      </c>
      <c r="C7" s="8">
        <v>4.9500000000000002E-2</v>
      </c>
      <c r="D7" s="8">
        <v>0.05</v>
      </c>
      <c r="E7" s="8">
        <v>2.5000000000000001E-2</v>
      </c>
    </row>
    <row r="8" spans="1:5" x14ac:dyDescent="0.45">
      <c r="A8">
        <v>2012</v>
      </c>
      <c r="B8" s="8">
        <v>1E-3</v>
      </c>
      <c r="C8" s="8">
        <v>6.4000000000000001E-2</v>
      </c>
      <c r="D8" s="8">
        <v>6.5000000000000002E-2</v>
      </c>
      <c r="E8" s="8">
        <v>2.5000000000000001E-2</v>
      </c>
    </row>
    <row r="9" spans="1:5" x14ac:dyDescent="0.45">
      <c r="A9">
        <v>2013</v>
      </c>
      <c r="B9" s="8">
        <v>2.5000000000000001E-3</v>
      </c>
      <c r="C9" s="8">
        <v>7.9500000000000001E-2</v>
      </c>
      <c r="D9" s="8">
        <v>8.2000000000000003E-2</v>
      </c>
      <c r="E9" s="8">
        <v>2.5000000000000001E-2</v>
      </c>
    </row>
    <row r="10" spans="1:5" x14ac:dyDescent="0.45">
      <c r="A10">
        <v>2014</v>
      </c>
      <c r="B10" s="8">
        <v>3.5000000000000001E-3</v>
      </c>
      <c r="C10" s="8">
        <v>9.9500000000000005E-2</v>
      </c>
      <c r="D10" s="8">
        <v>0.10299999999999999</v>
      </c>
      <c r="E10" s="8">
        <v>2.5000000000000001E-2</v>
      </c>
    </row>
    <row r="11" spans="1:5" x14ac:dyDescent="0.45">
      <c r="A11">
        <v>2015</v>
      </c>
      <c r="B11" s="8">
        <v>5.0000000000000001E-3</v>
      </c>
      <c r="C11" s="8">
        <v>0.1</v>
      </c>
      <c r="D11" s="8">
        <v>0.105</v>
      </c>
      <c r="E11" s="8">
        <v>2.5000000000000001E-2</v>
      </c>
    </row>
    <row r="12" spans="1:5" x14ac:dyDescent="0.45">
      <c r="A12">
        <v>2016</v>
      </c>
      <c r="B12" s="8">
        <v>7.0000000000000001E-3</v>
      </c>
      <c r="C12" s="8">
        <v>0.12</v>
      </c>
      <c r="D12" s="8">
        <v>0.127</v>
      </c>
      <c r="E12" s="8">
        <v>2.5000000000000001E-2</v>
      </c>
    </row>
    <row r="13" spans="1:5" x14ac:dyDescent="0.45">
      <c r="A13">
        <v>2017</v>
      </c>
      <c r="B13" s="8">
        <v>1.15E-2</v>
      </c>
      <c r="C13" s="8">
        <v>0.1195</v>
      </c>
      <c r="D13" s="8">
        <v>0.13100000000000001</v>
      </c>
      <c r="E13" s="8">
        <v>2.5000000000000001E-2</v>
      </c>
    </row>
    <row r="14" spans="1:5" x14ac:dyDescent="0.45">
      <c r="A14">
        <v>2018</v>
      </c>
      <c r="B14" s="8">
        <v>1.4999999999999999E-2</v>
      </c>
      <c r="C14" s="8">
        <v>0.14299999999999999</v>
      </c>
      <c r="D14" s="8">
        <v>0.158</v>
      </c>
      <c r="E14" s="8">
        <v>2.5000000000000001E-2</v>
      </c>
    </row>
    <row r="15" spans="1:5" x14ac:dyDescent="0.45">
      <c r="A15">
        <v>2019</v>
      </c>
      <c r="B15" s="8">
        <v>1.95E-2</v>
      </c>
      <c r="C15" s="8">
        <v>0.1845</v>
      </c>
      <c r="D15" s="8">
        <v>0.20399999999999999</v>
      </c>
      <c r="E15" s="8">
        <v>0</v>
      </c>
    </row>
    <row r="16" spans="1:5" x14ac:dyDescent="0.45">
      <c r="A16" t="s">
        <v>60</v>
      </c>
      <c r="B16" s="8">
        <v>2.5000000000000001E-2</v>
      </c>
      <c r="C16" s="8">
        <v>0.22500000000000001</v>
      </c>
      <c r="D16" s="8">
        <v>0.25</v>
      </c>
      <c r="E16" s="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CAF28-81FA-4204-AB1B-61997F3CA2AC}">
  <dimension ref="A1:A6"/>
  <sheetViews>
    <sheetView workbookViewId="0">
      <selection activeCell="D14" sqref="D14"/>
    </sheetView>
  </sheetViews>
  <sheetFormatPr defaultRowHeight="14.25" x14ac:dyDescent="0.45"/>
  <sheetData>
    <row r="1" spans="1:1" x14ac:dyDescent="0.45">
      <c r="A1" t="s">
        <v>148</v>
      </c>
    </row>
    <row r="2" spans="1:1" x14ac:dyDescent="0.45">
      <c r="A2" t="s">
        <v>149</v>
      </c>
    </row>
    <row r="3" spans="1:1" x14ac:dyDescent="0.45">
      <c r="A3" t="s">
        <v>150</v>
      </c>
    </row>
    <row r="4" spans="1:1" x14ac:dyDescent="0.45">
      <c r="A4" t="s">
        <v>151</v>
      </c>
    </row>
    <row r="5" spans="1:1" x14ac:dyDescent="0.45">
      <c r="A5" t="s">
        <v>152</v>
      </c>
    </row>
    <row r="6" spans="1:1" x14ac:dyDescent="0.45">
      <c r="A6" t="s">
        <v>153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BD7A0-F0E1-4ECE-A2EC-6B0DA8753565}">
  <dimension ref="A1:A11"/>
  <sheetViews>
    <sheetView workbookViewId="0">
      <selection activeCell="D21" sqref="D21"/>
    </sheetView>
  </sheetViews>
  <sheetFormatPr defaultRowHeight="14.25" x14ac:dyDescent="0.45"/>
  <sheetData>
    <row r="1" spans="1:1" x14ac:dyDescent="0.45">
      <c r="A1" t="s">
        <v>61</v>
      </c>
    </row>
    <row r="2" spans="1:1" x14ac:dyDescent="0.45">
      <c r="A2" t="s">
        <v>62</v>
      </c>
    </row>
    <row r="3" spans="1:1" x14ac:dyDescent="0.45">
      <c r="A3" t="s">
        <v>63</v>
      </c>
    </row>
    <row r="4" spans="1:1" x14ac:dyDescent="0.45">
      <c r="A4" t="s">
        <v>64</v>
      </c>
    </row>
    <row r="5" spans="1:1" x14ac:dyDescent="0.45">
      <c r="A5" t="s">
        <v>65</v>
      </c>
    </row>
    <row r="6" spans="1:1" x14ac:dyDescent="0.45">
      <c r="A6" t="s">
        <v>66</v>
      </c>
    </row>
    <row r="7" spans="1:1" x14ac:dyDescent="0.45">
      <c r="A7" t="s">
        <v>67</v>
      </c>
    </row>
    <row r="8" spans="1:1" x14ac:dyDescent="0.45">
      <c r="A8" t="s">
        <v>68</v>
      </c>
    </row>
    <row r="9" spans="1:1" x14ac:dyDescent="0.45">
      <c r="A9" t="s">
        <v>69</v>
      </c>
    </row>
    <row r="10" spans="1:1" x14ac:dyDescent="0.45">
      <c r="A10" t="s">
        <v>70</v>
      </c>
    </row>
    <row r="11" spans="1:1" x14ac:dyDescent="0.45">
      <c r="A11" t="s">
        <v>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CDB83-8512-468E-86BA-6C06E1D20EEA}">
  <dimension ref="A1:F27"/>
  <sheetViews>
    <sheetView workbookViewId="0">
      <selection activeCell="F27" sqref="F27"/>
    </sheetView>
  </sheetViews>
  <sheetFormatPr defaultRowHeight="14.25" x14ac:dyDescent="0.45"/>
  <cols>
    <col min="1" max="1" width="10.3984375" bestFit="1" customWidth="1"/>
    <col min="2" max="2" width="25.3984375" bestFit="1" customWidth="1"/>
    <col min="3" max="3" width="35.73046875" bestFit="1" customWidth="1"/>
    <col min="4" max="4" width="13.59765625" bestFit="1" customWidth="1"/>
    <col min="5" max="5" width="14" bestFit="1" customWidth="1"/>
  </cols>
  <sheetData>
    <row r="1" spans="1:5" x14ac:dyDescent="0.45">
      <c r="A1" t="s">
        <v>72</v>
      </c>
      <c r="B1" t="s">
        <v>73</v>
      </c>
      <c r="C1" t="s">
        <v>74</v>
      </c>
      <c r="D1" t="s">
        <v>75</v>
      </c>
      <c r="E1" t="s">
        <v>76</v>
      </c>
    </row>
    <row r="2" spans="1:5" x14ac:dyDescent="0.45">
      <c r="A2" t="s">
        <v>77</v>
      </c>
      <c r="B2" t="s">
        <v>8</v>
      </c>
      <c r="C2" t="s">
        <v>78</v>
      </c>
      <c r="D2" s="8">
        <v>7.4000000000000003E-3</v>
      </c>
      <c r="E2" s="8">
        <v>2.5000000000000001E-2</v>
      </c>
    </row>
    <row r="3" spans="1:5" x14ac:dyDescent="0.45">
      <c r="A3" t="s">
        <v>79</v>
      </c>
      <c r="B3" t="s">
        <v>8</v>
      </c>
      <c r="C3" t="s">
        <v>80</v>
      </c>
      <c r="D3" s="8">
        <v>9.8300000000000002E-3</v>
      </c>
      <c r="E3" s="8">
        <v>2.5000000000000001E-2</v>
      </c>
    </row>
    <row r="4" spans="1:5" x14ac:dyDescent="0.45">
      <c r="A4" t="s">
        <v>81</v>
      </c>
      <c r="B4" t="s">
        <v>8</v>
      </c>
      <c r="C4" t="s">
        <v>82</v>
      </c>
      <c r="D4" s="8">
        <v>2.0369999999999999E-2</v>
      </c>
      <c r="E4" s="8">
        <v>2.5000000000000001E-2</v>
      </c>
    </row>
    <row r="5" spans="1:5" x14ac:dyDescent="0.45">
      <c r="A5" t="s">
        <v>83</v>
      </c>
      <c r="B5" t="s">
        <v>8</v>
      </c>
      <c r="C5" t="s">
        <v>84</v>
      </c>
      <c r="D5" s="8">
        <v>2.9239999999999999E-2</v>
      </c>
      <c r="E5" s="8">
        <v>2.5000000000000001E-2</v>
      </c>
    </row>
    <row r="6" spans="1:5" x14ac:dyDescent="0.45">
      <c r="A6" t="s">
        <v>35</v>
      </c>
      <c r="B6" t="s">
        <v>8</v>
      </c>
      <c r="C6" t="s">
        <v>85</v>
      </c>
      <c r="D6" s="8">
        <v>3.8399999999999997E-2</v>
      </c>
      <c r="E6" s="8">
        <v>2.5000000000000001E-2</v>
      </c>
    </row>
    <row r="7" spans="1:5" x14ac:dyDescent="0.45">
      <c r="A7" t="s">
        <v>37</v>
      </c>
      <c r="B7" t="s">
        <v>8</v>
      </c>
      <c r="C7" t="s">
        <v>86</v>
      </c>
      <c r="D7" s="8">
        <v>4.6850000000000003E-2</v>
      </c>
      <c r="E7" s="8">
        <v>2.5000000000000001E-2</v>
      </c>
    </row>
    <row r="8" spans="1:5" x14ac:dyDescent="0.45">
      <c r="A8" t="s">
        <v>87</v>
      </c>
      <c r="B8" t="s">
        <v>88</v>
      </c>
      <c r="C8" t="s">
        <v>89</v>
      </c>
      <c r="D8" s="8">
        <v>5.4919999999999997E-2</v>
      </c>
      <c r="E8" s="8">
        <v>2.5000000000000001E-2</v>
      </c>
    </row>
    <row r="9" spans="1:5" x14ac:dyDescent="0.45">
      <c r="A9" t="s">
        <v>39</v>
      </c>
      <c r="B9" t="s">
        <v>90</v>
      </c>
      <c r="C9" t="s">
        <v>91</v>
      </c>
      <c r="D9" s="8">
        <v>6.3200000000000006E-2</v>
      </c>
      <c r="E9" s="8">
        <v>2.5000000000000001E-2</v>
      </c>
    </row>
    <row r="10" spans="1:5" x14ac:dyDescent="0.45">
      <c r="A10" t="s">
        <v>40</v>
      </c>
      <c r="B10" t="s">
        <v>92</v>
      </c>
      <c r="C10" t="s">
        <v>8</v>
      </c>
      <c r="D10" s="8">
        <v>7.1429999999999993E-2</v>
      </c>
      <c r="E10" s="8">
        <v>2.5000000000000001E-2</v>
      </c>
    </row>
    <row r="11" spans="1:5" x14ac:dyDescent="0.45">
      <c r="A11" t="s">
        <v>41</v>
      </c>
      <c r="B11" t="s">
        <v>93</v>
      </c>
      <c r="C11" t="s">
        <v>94</v>
      </c>
      <c r="D11" s="8">
        <v>7.9769999999999994E-2</v>
      </c>
      <c r="E11" s="8">
        <v>2.5000000000000001E-2</v>
      </c>
    </row>
    <row r="12" spans="1:5" x14ac:dyDescent="0.45">
      <c r="A12" t="s">
        <v>42</v>
      </c>
      <c r="B12" t="s">
        <v>95</v>
      </c>
      <c r="C12" t="s">
        <v>96</v>
      </c>
      <c r="D12" s="8">
        <v>8.8069999999999996E-2</v>
      </c>
      <c r="E12" s="8">
        <v>2.5000000000000001E-2</v>
      </c>
    </row>
    <row r="13" spans="1:5" x14ac:dyDescent="0.45">
      <c r="A13" t="s">
        <v>43</v>
      </c>
      <c r="B13" t="s">
        <v>97</v>
      </c>
      <c r="C13" t="s">
        <v>98</v>
      </c>
      <c r="D13" s="8">
        <v>9.6490000000000006E-2</v>
      </c>
      <c r="E13" s="8">
        <v>2.5000000000000001E-2</v>
      </c>
    </row>
    <row r="14" spans="1:5" x14ac:dyDescent="0.45">
      <c r="A14" t="s">
        <v>44</v>
      </c>
      <c r="B14" t="s">
        <v>99</v>
      </c>
      <c r="C14" t="s">
        <v>100</v>
      </c>
      <c r="D14" s="8">
        <v>0.10485</v>
      </c>
      <c r="E14" s="8">
        <v>2.5000000000000001E-2</v>
      </c>
    </row>
    <row r="15" spans="1:5" x14ac:dyDescent="0.45">
      <c r="A15" t="s">
        <v>45</v>
      </c>
      <c r="B15" t="s">
        <v>101</v>
      </c>
      <c r="C15" t="s">
        <v>102</v>
      </c>
      <c r="D15" s="8">
        <v>0.12325</v>
      </c>
      <c r="E15" s="8">
        <v>2.5000000000000001E-2</v>
      </c>
    </row>
    <row r="16" spans="1:5" x14ac:dyDescent="0.45">
      <c r="A16" t="s">
        <v>46</v>
      </c>
      <c r="B16" t="s">
        <v>103</v>
      </c>
      <c r="C16" t="s">
        <v>104</v>
      </c>
      <c r="D16" s="8">
        <v>0.14174999999999999</v>
      </c>
      <c r="E16" s="8">
        <v>2.5000000000000001E-2</v>
      </c>
    </row>
    <row r="17" spans="1:6" x14ac:dyDescent="0.45">
      <c r="A17" t="s">
        <v>47</v>
      </c>
      <c r="B17" t="s">
        <v>105</v>
      </c>
      <c r="C17" t="s">
        <v>106</v>
      </c>
      <c r="D17" s="8">
        <v>0.16028999999999999</v>
      </c>
      <c r="E17" s="8">
        <v>2.5000000000000001E-2</v>
      </c>
    </row>
    <row r="18" spans="1:6" x14ac:dyDescent="0.45">
      <c r="A18" t="s">
        <v>48</v>
      </c>
      <c r="B18" t="s">
        <v>107</v>
      </c>
      <c r="C18" t="s">
        <v>108</v>
      </c>
      <c r="D18" t="s">
        <v>109</v>
      </c>
      <c r="E18" s="8">
        <v>2.5000000000000001E-2</v>
      </c>
    </row>
    <row r="19" spans="1:6" x14ac:dyDescent="0.45">
      <c r="A19" t="s">
        <v>49</v>
      </c>
      <c r="B19" t="s">
        <v>110</v>
      </c>
      <c r="C19" t="s">
        <v>108</v>
      </c>
      <c r="D19" t="s">
        <v>8</v>
      </c>
      <c r="E19" t="s">
        <v>111</v>
      </c>
      <c r="F19">
        <f>0.21+(0.35-0.21)/4</f>
        <v>0.245</v>
      </c>
    </row>
    <row r="20" spans="1:6" x14ac:dyDescent="0.45">
      <c r="A20" t="s">
        <v>50</v>
      </c>
      <c r="B20" t="s">
        <v>112</v>
      </c>
      <c r="C20" t="s">
        <v>108</v>
      </c>
      <c r="D20" t="s">
        <v>8</v>
      </c>
      <c r="E20" t="s">
        <v>111</v>
      </c>
      <c r="F20">
        <f>0.21+(0.35-0.21)/4*2</f>
        <v>0.27999999999999997</v>
      </c>
    </row>
    <row r="21" spans="1:6" s="10" customFormat="1" x14ac:dyDescent="0.45">
      <c r="A21" s="10" t="s">
        <v>51</v>
      </c>
      <c r="B21" s="10" t="s">
        <v>113</v>
      </c>
      <c r="C21" s="10" t="s">
        <v>106</v>
      </c>
      <c r="D21" s="10" t="s">
        <v>8</v>
      </c>
      <c r="E21" s="10" t="s">
        <v>111</v>
      </c>
      <c r="F21" s="10">
        <f>0.21+(0.35-0.21)/4*3</f>
        <v>0.31499999999999995</v>
      </c>
    </row>
    <row r="22" spans="1:6" s="10" customFormat="1" x14ac:dyDescent="0.45">
      <c r="A22" s="10" t="s">
        <v>52</v>
      </c>
      <c r="B22" s="10" t="s">
        <v>114</v>
      </c>
      <c r="C22" s="10" t="s">
        <v>115</v>
      </c>
      <c r="D22" s="10" t="s">
        <v>116</v>
      </c>
      <c r="E22" s="10" t="s">
        <v>111</v>
      </c>
    </row>
    <row r="23" spans="1:6" x14ac:dyDescent="0.45">
      <c r="A23" t="s">
        <v>53</v>
      </c>
      <c r="B23" t="s">
        <v>117</v>
      </c>
      <c r="C23" t="s">
        <v>118</v>
      </c>
      <c r="D23" t="s">
        <v>8</v>
      </c>
      <c r="E23" t="s">
        <v>111</v>
      </c>
      <c r="F23">
        <f>0.35+(0.5-0.35)/5</f>
        <v>0.38</v>
      </c>
    </row>
    <row r="24" spans="1:6" s="10" customFormat="1" x14ac:dyDescent="0.45">
      <c r="A24" s="10" t="s">
        <v>119</v>
      </c>
      <c r="B24" s="10" t="s">
        <v>117</v>
      </c>
      <c r="C24" s="10" t="s">
        <v>120</v>
      </c>
      <c r="D24" s="10" t="s">
        <v>8</v>
      </c>
      <c r="E24" s="10" t="s">
        <v>111</v>
      </c>
      <c r="F24" s="10">
        <f>0.35+(0.5-0.35)/5*2</f>
        <v>0.41</v>
      </c>
    </row>
    <row r="25" spans="1:6" s="10" customFormat="1" x14ac:dyDescent="0.45">
      <c r="A25" s="11">
        <v>2028</v>
      </c>
      <c r="F25" s="10">
        <f>0.35+(0.5-0.35)/5*3</f>
        <v>0.44</v>
      </c>
    </row>
    <row r="26" spans="1:6" s="10" customFormat="1" x14ac:dyDescent="0.45">
      <c r="A26" s="11">
        <v>2029</v>
      </c>
      <c r="F26" s="10">
        <f>0.35+(0.5-0.35)/5*4</f>
        <v>0.47</v>
      </c>
    </row>
    <row r="27" spans="1:6" s="10" customFormat="1" x14ac:dyDescent="0.45">
      <c r="A27" s="10" t="s">
        <v>121</v>
      </c>
      <c r="B27" s="10" t="s">
        <v>122</v>
      </c>
      <c r="C27" s="10" t="s">
        <v>123</v>
      </c>
      <c r="D27" s="10" t="s">
        <v>124</v>
      </c>
      <c r="E27" s="10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DC</vt:lpstr>
      <vt:lpstr>DE</vt:lpstr>
      <vt:lpstr>IL</vt:lpstr>
      <vt:lpstr>IN</vt:lpstr>
      <vt:lpstr>KY</vt:lpstr>
      <vt:lpstr>MD</vt:lpstr>
      <vt:lpstr>MI</vt:lpstr>
      <vt:lpstr>NC</vt:lpstr>
      <vt:lpstr>NJ</vt:lpstr>
      <vt:lpstr>OH</vt:lpstr>
      <vt:lpstr>PA</vt:lpstr>
      <vt:lpstr>TN</vt:lpstr>
      <vt:lpstr>VW</vt:lpstr>
      <vt:lpstr>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 Pham</dc:creator>
  <cp:lastModifiedBy>An Pham</cp:lastModifiedBy>
  <dcterms:created xsi:type="dcterms:W3CDTF">2019-07-06T22:39:06Z</dcterms:created>
  <dcterms:modified xsi:type="dcterms:W3CDTF">2019-11-24T07:55:19Z</dcterms:modified>
</cp:coreProperties>
</file>